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G:\pricing\Rate Cases\KPCo\2020 Base Case\CCOS\Load Research\"/>
    </mc:Choice>
  </mc:AlternateContent>
  <bookViews>
    <workbookView xWindow="-15" yWindow="-15" windowWidth="7740" windowHeight="6480" tabRatio="890" activeTab="7"/>
  </bookViews>
  <sheets>
    <sheet name="Manual Inputs" sheetId="9" r:id="rId1"/>
    <sheet name="TOD Inputs" sheetId="17" r:id="rId2"/>
    <sheet name="LR Monthly" sheetId="8" r:id="rId3"/>
    <sheet name="LR 8760 Loads" sheetId="1" r:id="rId4"/>
    <sheet name="Expanded kW" sheetId="7" r:id="rId5"/>
    <sheet name="Monthly Data" sheetId="13" r:id="rId6"/>
    <sheet name="Summary" sheetId="11" r:id="rId7"/>
    <sheet name="Peaks" sheetId="10" r:id="rId8"/>
    <sheet name="Load Factors" sheetId="14" r:id="rId9"/>
    <sheet name="On,Off Peak kWh" sheetId="15" r:id="rId10"/>
  </sheets>
  <definedNames>
    <definedName name="_xlnm._FilterDatabase" localSheetId="4" hidden="1">'Expanded kW'!$A$1:$H$8761</definedName>
    <definedName name="CustClass">'Manual Inputs'!$D$3</definedName>
    <definedName name="DST_End">'TOD Inputs'!$B$9</definedName>
    <definedName name="DST_Start">'TOD Inputs'!$B$8</definedName>
    <definedName name="Holidays">'TOD Inputs'!$G$3:$G$9</definedName>
    <definedName name="OPkStart">'TOD Inputs'!$B$4</definedName>
    <definedName name="PkStart">'TOD Inputs'!$B$3</definedName>
    <definedName name="_xlnm.Print_Area" localSheetId="4">'Expanded kW'!$A$1:$H$8761</definedName>
    <definedName name="_xlnm.Print_Titles" localSheetId="4">'Expanded kW'!$1:$1</definedName>
    <definedName name="ReportYr">'Manual Inputs'!$E$5</definedName>
    <definedName name="solver_adj" localSheetId="8" hidden="1">'Load Factors'!$E$26</definedName>
    <definedName name="solver_cvg" localSheetId="8" hidden="1">0.0001</definedName>
    <definedName name="solver_drv" localSheetId="8" hidden="1">1</definedName>
    <definedName name="solver_est" localSheetId="8" hidden="1">1</definedName>
    <definedName name="solver_itr" localSheetId="8" hidden="1">100</definedName>
    <definedName name="solver_lin" localSheetId="8" hidden="1">2</definedName>
    <definedName name="solver_neg" localSheetId="8" hidden="1">2</definedName>
    <definedName name="solver_num" localSheetId="8" hidden="1">0</definedName>
    <definedName name="solver_nwt" localSheetId="8" hidden="1">1</definedName>
    <definedName name="solver_opt" localSheetId="8" hidden="1">'Load Factors'!$F$26</definedName>
    <definedName name="solver_pre" localSheetId="8" hidden="1">0.000001</definedName>
    <definedName name="solver_scl" localSheetId="8" hidden="1">2</definedName>
    <definedName name="solver_sho" localSheetId="8" hidden="1">2</definedName>
    <definedName name="solver_tim" localSheetId="8" hidden="1">100</definedName>
    <definedName name="solver_tol" localSheetId="8" hidden="1">0.05</definedName>
    <definedName name="solver_typ" localSheetId="8" hidden="1">1</definedName>
    <definedName name="solver_val" localSheetId="8" hidden="1">0.5001</definedName>
    <definedName name="TYBegin">'Manual Inputs'!$E$4</definedName>
    <definedName name="TYDays">'Manual Inputs'!$D$6</definedName>
  </definedNames>
  <calcPr calcId="162913"/>
</workbook>
</file>

<file path=xl/calcChain.xml><?xml version="1.0" encoding="utf-8"?>
<calcChain xmlns="http://schemas.openxmlformats.org/spreadsheetml/2006/main">
  <c r="E8762" i="7" l="1"/>
  <c r="E8763" i="7" s="1"/>
  <c r="E8764" i="7" s="1"/>
  <c r="E8765" i="7" s="1"/>
  <c r="E8766" i="7" s="1"/>
  <c r="E8767" i="7" s="1"/>
  <c r="E8768" i="7" s="1"/>
  <c r="E8769" i="7" s="1"/>
  <c r="E8770" i="7" s="1"/>
  <c r="E8771" i="7" s="1"/>
  <c r="E8772" i="7" s="1"/>
  <c r="E8773" i="7" s="1"/>
  <c r="E8774" i="7" s="1"/>
  <c r="E8775" i="7" s="1"/>
  <c r="E8776" i="7" s="1"/>
  <c r="E8777" i="7" s="1"/>
  <c r="E8778" i="7" s="1"/>
  <c r="E8779" i="7" s="1"/>
  <c r="E8780" i="7" s="1"/>
  <c r="E8781" i="7" s="1"/>
  <c r="E8782" i="7" s="1"/>
  <c r="E8783" i="7" s="1"/>
  <c r="E8784" i="7" s="1"/>
  <c r="E8785" i="7" s="1"/>
  <c r="D8762" i="7"/>
  <c r="C8762" i="7" l="1"/>
  <c r="A8762" i="7"/>
  <c r="B8762" i="7"/>
  <c r="D8763" i="7"/>
  <c r="D8764" i="7" l="1"/>
  <c r="B8763" i="7"/>
  <c r="A8763" i="7"/>
  <c r="C8763" i="7"/>
  <c r="E4" i="9"/>
  <c r="D2" i="7" s="1"/>
  <c r="A2" i="7" s="1"/>
  <c r="B11" i="9"/>
  <c r="B12" i="9" s="1"/>
  <c r="B13" i="9" s="1"/>
  <c r="B12" i="14" s="1"/>
  <c r="B14" i="11"/>
  <c r="J12" i="13"/>
  <c r="J13" i="13"/>
  <c r="J14" i="13"/>
  <c r="J15" i="13"/>
  <c r="J16" i="13"/>
  <c r="J17" i="13"/>
  <c r="J18" i="13"/>
  <c r="J19" i="13"/>
  <c r="J20" i="13"/>
  <c r="J21" i="13"/>
  <c r="J22" i="13"/>
  <c r="J11" i="13"/>
  <c r="H12" i="13"/>
  <c r="H13" i="13"/>
  <c r="H14" i="13"/>
  <c r="H15" i="13"/>
  <c r="H16" i="13"/>
  <c r="H17" i="13"/>
  <c r="H18" i="13"/>
  <c r="H19" i="13"/>
  <c r="H20" i="13"/>
  <c r="H21" i="13"/>
  <c r="H22" i="13"/>
  <c r="H11" i="13"/>
  <c r="E2" i="7"/>
  <c r="E3" i="7" s="1"/>
  <c r="E4" i="7" s="1"/>
  <c r="E5" i="7" s="1"/>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E98" i="7" s="1"/>
  <c r="E99" i="7" s="1"/>
  <c r="E100" i="7" s="1"/>
  <c r="E101" i="7" s="1"/>
  <c r="E102" i="7" s="1"/>
  <c r="E103" i="7" s="1"/>
  <c r="E104" i="7" s="1"/>
  <c r="E105" i="7" s="1"/>
  <c r="E106" i="7" s="1"/>
  <c r="E107" i="7" s="1"/>
  <c r="E108" i="7" s="1"/>
  <c r="E109" i="7" s="1"/>
  <c r="E110" i="7" s="1"/>
  <c r="E111" i="7" s="1"/>
  <c r="E112" i="7" s="1"/>
  <c r="E113" i="7" s="1"/>
  <c r="E114" i="7" s="1"/>
  <c r="E115" i="7" s="1"/>
  <c r="E116" i="7" s="1"/>
  <c r="E117" i="7" s="1"/>
  <c r="E118" i="7" s="1"/>
  <c r="E119" i="7" s="1"/>
  <c r="E120" i="7" s="1"/>
  <c r="E121" i="7" s="1"/>
  <c r="E122" i="7" s="1"/>
  <c r="E123" i="7" s="1"/>
  <c r="E124" i="7" s="1"/>
  <c r="E125" i="7" s="1"/>
  <c r="E126" i="7" s="1"/>
  <c r="E127" i="7" s="1"/>
  <c r="E128" i="7" s="1"/>
  <c r="E129" i="7" s="1"/>
  <c r="E130" i="7" s="1"/>
  <c r="E131" i="7" s="1"/>
  <c r="E132" i="7" s="1"/>
  <c r="E133" i="7" s="1"/>
  <c r="E134" i="7" s="1"/>
  <c r="E135" i="7" s="1"/>
  <c r="E136" i="7" s="1"/>
  <c r="E137" i="7" s="1"/>
  <c r="E138" i="7" s="1"/>
  <c r="E139" i="7" s="1"/>
  <c r="E140" i="7" s="1"/>
  <c r="E141" i="7" s="1"/>
  <c r="E142" i="7" s="1"/>
  <c r="E143" i="7" s="1"/>
  <c r="E144" i="7" s="1"/>
  <c r="E145" i="7" s="1"/>
  <c r="E146" i="7" s="1"/>
  <c r="E147" i="7" s="1"/>
  <c r="E148" i="7" s="1"/>
  <c r="E149" i="7" s="1"/>
  <c r="E150" i="7" s="1"/>
  <c r="E151" i="7" s="1"/>
  <c r="E152" i="7" s="1"/>
  <c r="E153" i="7" s="1"/>
  <c r="E154" i="7" s="1"/>
  <c r="E155" i="7" s="1"/>
  <c r="E156" i="7" s="1"/>
  <c r="E157" i="7" s="1"/>
  <c r="E158" i="7" s="1"/>
  <c r="E159" i="7" s="1"/>
  <c r="E160" i="7" s="1"/>
  <c r="E161" i="7" s="1"/>
  <c r="E162" i="7" s="1"/>
  <c r="E163" i="7" s="1"/>
  <c r="E164" i="7" s="1"/>
  <c r="E165" i="7" s="1"/>
  <c r="E166" i="7" s="1"/>
  <c r="E167" i="7" s="1"/>
  <c r="E168" i="7" s="1"/>
  <c r="E169" i="7" s="1"/>
  <c r="E170" i="7" s="1"/>
  <c r="E171" i="7" s="1"/>
  <c r="E172" i="7" s="1"/>
  <c r="E173" i="7" s="1"/>
  <c r="E174" i="7" s="1"/>
  <c r="E175" i="7" s="1"/>
  <c r="E176" i="7" s="1"/>
  <c r="E177" i="7" s="1"/>
  <c r="E178" i="7" s="1"/>
  <c r="E179" i="7" s="1"/>
  <c r="E180" i="7" s="1"/>
  <c r="E181" i="7" s="1"/>
  <c r="E182" i="7" s="1"/>
  <c r="E183" i="7" s="1"/>
  <c r="E184" i="7" s="1"/>
  <c r="E185" i="7" s="1"/>
  <c r="E186" i="7" s="1"/>
  <c r="E187" i="7" s="1"/>
  <c r="E188" i="7" s="1"/>
  <c r="E189" i="7" s="1"/>
  <c r="E190" i="7" s="1"/>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E230" i="7" s="1"/>
  <c r="E231" i="7" s="1"/>
  <c r="E232" i="7" s="1"/>
  <c r="E233" i="7" s="1"/>
  <c r="E234" i="7" s="1"/>
  <c r="E235" i="7" s="1"/>
  <c r="E236" i="7" s="1"/>
  <c r="E237" i="7" s="1"/>
  <c r="E238" i="7" s="1"/>
  <c r="E239" i="7" s="1"/>
  <c r="E240" i="7" s="1"/>
  <c r="E241" i="7" s="1"/>
  <c r="E242" i="7" s="1"/>
  <c r="E243" i="7" s="1"/>
  <c r="E244" i="7" s="1"/>
  <c r="E245" i="7" s="1"/>
  <c r="E246" i="7" s="1"/>
  <c r="E247" i="7" s="1"/>
  <c r="E248" i="7" s="1"/>
  <c r="E249" i="7" s="1"/>
  <c r="E250" i="7" s="1"/>
  <c r="E251" i="7" s="1"/>
  <c r="E252" i="7" s="1"/>
  <c r="E253" i="7" s="1"/>
  <c r="E254" i="7" s="1"/>
  <c r="E255" i="7" s="1"/>
  <c r="E256" i="7" s="1"/>
  <c r="E257" i="7" s="1"/>
  <c r="E258" i="7" s="1"/>
  <c r="E259" i="7" s="1"/>
  <c r="E260" i="7" s="1"/>
  <c r="E261" i="7" s="1"/>
  <c r="E262" i="7" s="1"/>
  <c r="E263" i="7" s="1"/>
  <c r="E264" i="7" s="1"/>
  <c r="E265" i="7" s="1"/>
  <c r="E266" i="7" s="1"/>
  <c r="E267" i="7" s="1"/>
  <c r="E268" i="7" s="1"/>
  <c r="E269" i="7" s="1"/>
  <c r="E270" i="7" s="1"/>
  <c r="E271" i="7" s="1"/>
  <c r="E272" i="7" s="1"/>
  <c r="E273" i="7" s="1"/>
  <c r="E274" i="7" s="1"/>
  <c r="E275" i="7" s="1"/>
  <c r="E276" i="7" s="1"/>
  <c r="E277" i="7" s="1"/>
  <c r="E278" i="7" s="1"/>
  <c r="E279" i="7" s="1"/>
  <c r="E280" i="7" s="1"/>
  <c r="E281" i="7" s="1"/>
  <c r="E282" i="7" s="1"/>
  <c r="E283" i="7" s="1"/>
  <c r="E284" i="7" s="1"/>
  <c r="E285" i="7" s="1"/>
  <c r="E286" i="7" s="1"/>
  <c r="E287" i="7" s="1"/>
  <c r="E288" i="7" s="1"/>
  <c r="E289" i="7" s="1"/>
  <c r="E290" i="7" s="1"/>
  <c r="E291" i="7" s="1"/>
  <c r="E292" i="7" s="1"/>
  <c r="E293" i="7" s="1"/>
  <c r="E294" i="7" s="1"/>
  <c r="E295" i="7" s="1"/>
  <c r="E296" i="7" s="1"/>
  <c r="E297" i="7" s="1"/>
  <c r="E298" i="7" s="1"/>
  <c r="E299" i="7" s="1"/>
  <c r="E300" i="7" s="1"/>
  <c r="E301" i="7" s="1"/>
  <c r="E302" i="7" s="1"/>
  <c r="E303" i="7" s="1"/>
  <c r="E304" i="7" s="1"/>
  <c r="E305" i="7" s="1"/>
  <c r="E306" i="7" s="1"/>
  <c r="E307" i="7" s="1"/>
  <c r="E308" i="7" s="1"/>
  <c r="E309" i="7" s="1"/>
  <c r="E310" i="7" s="1"/>
  <c r="E311" i="7" s="1"/>
  <c r="E312" i="7" s="1"/>
  <c r="E313" i="7" s="1"/>
  <c r="E314" i="7" s="1"/>
  <c r="E315" i="7" s="1"/>
  <c r="E316" i="7" s="1"/>
  <c r="E317" i="7" s="1"/>
  <c r="E318" i="7" s="1"/>
  <c r="E319" i="7" s="1"/>
  <c r="E320" i="7" s="1"/>
  <c r="E321" i="7" s="1"/>
  <c r="E322" i="7" s="1"/>
  <c r="E323" i="7" s="1"/>
  <c r="E324" i="7" s="1"/>
  <c r="E325" i="7" s="1"/>
  <c r="E326" i="7" s="1"/>
  <c r="E327" i="7" s="1"/>
  <c r="E328" i="7" s="1"/>
  <c r="E329" i="7" s="1"/>
  <c r="E330" i="7" s="1"/>
  <c r="E331" i="7" s="1"/>
  <c r="E332" i="7" s="1"/>
  <c r="E333" i="7" s="1"/>
  <c r="E334" i="7" s="1"/>
  <c r="E335" i="7" s="1"/>
  <c r="E336" i="7" s="1"/>
  <c r="E337" i="7" s="1"/>
  <c r="E338" i="7" s="1"/>
  <c r="E339" i="7" s="1"/>
  <c r="E340" i="7" s="1"/>
  <c r="E341" i="7" s="1"/>
  <c r="E342" i="7" s="1"/>
  <c r="E343" i="7" s="1"/>
  <c r="E344" i="7" s="1"/>
  <c r="E345" i="7" s="1"/>
  <c r="E346" i="7" s="1"/>
  <c r="E347" i="7" s="1"/>
  <c r="E348" i="7" s="1"/>
  <c r="E349" i="7" s="1"/>
  <c r="E350" i="7" s="1"/>
  <c r="E351" i="7" s="1"/>
  <c r="E352" i="7" s="1"/>
  <c r="E353" i="7" s="1"/>
  <c r="E354" i="7" s="1"/>
  <c r="E355" i="7" s="1"/>
  <c r="E356" i="7" s="1"/>
  <c r="E357" i="7" s="1"/>
  <c r="E358" i="7" s="1"/>
  <c r="E359" i="7" s="1"/>
  <c r="E360" i="7" s="1"/>
  <c r="E361" i="7" s="1"/>
  <c r="E362" i="7" s="1"/>
  <c r="E363" i="7" s="1"/>
  <c r="E364" i="7" s="1"/>
  <c r="E365" i="7" s="1"/>
  <c r="E366" i="7" s="1"/>
  <c r="E367" i="7" s="1"/>
  <c r="E368" i="7" s="1"/>
  <c r="E369" i="7" s="1"/>
  <c r="E370" i="7" s="1"/>
  <c r="E371" i="7" s="1"/>
  <c r="E372" i="7" s="1"/>
  <c r="E373" i="7" s="1"/>
  <c r="E374" i="7" s="1"/>
  <c r="E375" i="7" s="1"/>
  <c r="E376" i="7" s="1"/>
  <c r="E377" i="7" s="1"/>
  <c r="E378" i="7" s="1"/>
  <c r="E379" i="7" s="1"/>
  <c r="E380" i="7" s="1"/>
  <c r="E381" i="7" s="1"/>
  <c r="E382" i="7" s="1"/>
  <c r="E383" i="7" s="1"/>
  <c r="E384" i="7" s="1"/>
  <c r="E385" i="7" s="1"/>
  <c r="E386" i="7" s="1"/>
  <c r="E387" i="7" s="1"/>
  <c r="E388" i="7" s="1"/>
  <c r="E389" i="7" s="1"/>
  <c r="E390" i="7" s="1"/>
  <c r="E391" i="7" s="1"/>
  <c r="E392" i="7" s="1"/>
  <c r="E393" i="7" s="1"/>
  <c r="E394" i="7" s="1"/>
  <c r="E395" i="7" s="1"/>
  <c r="E396" i="7" s="1"/>
  <c r="E397" i="7" s="1"/>
  <c r="E398" i="7" s="1"/>
  <c r="E399" i="7" s="1"/>
  <c r="E400" i="7" s="1"/>
  <c r="E401" i="7" s="1"/>
  <c r="E402" i="7" s="1"/>
  <c r="E403" i="7" s="1"/>
  <c r="E404" i="7" s="1"/>
  <c r="E405" i="7" s="1"/>
  <c r="E406" i="7" s="1"/>
  <c r="E407" i="7" s="1"/>
  <c r="E408" i="7" s="1"/>
  <c r="E409" i="7" s="1"/>
  <c r="E410" i="7" s="1"/>
  <c r="E411" i="7" s="1"/>
  <c r="E412" i="7" s="1"/>
  <c r="E413" i="7" s="1"/>
  <c r="E414" i="7" s="1"/>
  <c r="E415" i="7" s="1"/>
  <c r="E416" i="7" s="1"/>
  <c r="E417" i="7" s="1"/>
  <c r="E418" i="7" s="1"/>
  <c r="E419" i="7" s="1"/>
  <c r="E420" i="7" s="1"/>
  <c r="E421" i="7" s="1"/>
  <c r="E422" i="7" s="1"/>
  <c r="E423" i="7" s="1"/>
  <c r="E424" i="7" s="1"/>
  <c r="E425" i="7" s="1"/>
  <c r="E426" i="7" s="1"/>
  <c r="E427" i="7" s="1"/>
  <c r="E428" i="7" s="1"/>
  <c r="E429" i="7" s="1"/>
  <c r="E430" i="7" s="1"/>
  <c r="E431" i="7" s="1"/>
  <c r="E432" i="7" s="1"/>
  <c r="E433" i="7" s="1"/>
  <c r="E434" i="7" s="1"/>
  <c r="E435" i="7" s="1"/>
  <c r="E436" i="7" s="1"/>
  <c r="E437" i="7" s="1"/>
  <c r="E438" i="7" s="1"/>
  <c r="E439" i="7" s="1"/>
  <c r="E440" i="7" s="1"/>
  <c r="E441" i="7" s="1"/>
  <c r="E442" i="7" s="1"/>
  <c r="E443" i="7" s="1"/>
  <c r="E444" i="7" s="1"/>
  <c r="E445" i="7" s="1"/>
  <c r="E446" i="7" s="1"/>
  <c r="E447" i="7" s="1"/>
  <c r="E448" i="7" s="1"/>
  <c r="E449" i="7" s="1"/>
  <c r="E450" i="7" s="1"/>
  <c r="E451" i="7" s="1"/>
  <c r="E452" i="7" s="1"/>
  <c r="E453" i="7" s="1"/>
  <c r="E454" i="7" s="1"/>
  <c r="E455" i="7" s="1"/>
  <c r="E456" i="7" s="1"/>
  <c r="E457" i="7" s="1"/>
  <c r="E458" i="7" s="1"/>
  <c r="E459" i="7" s="1"/>
  <c r="E460" i="7" s="1"/>
  <c r="E461" i="7" s="1"/>
  <c r="E462" i="7" s="1"/>
  <c r="E463" i="7" s="1"/>
  <c r="E464" i="7" s="1"/>
  <c r="E465" i="7" s="1"/>
  <c r="E466" i="7" s="1"/>
  <c r="E467" i="7" s="1"/>
  <c r="E468" i="7" s="1"/>
  <c r="E469" i="7" s="1"/>
  <c r="E470" i="7" s="1"/>
  <c r="E471" i="7" s="1"/>
  <c r="E472" i="7" s="1"/>
  <c r="E473" i="7" s="1"/>
  <c r="E474" i="7" s="1"/>
  <c r="E475" i="7" s="1"/>
  <c r="E476" i="7" s="1"/>
  <c r="E477" i="7" s="1"/>
  <c r="E478" i="7" s="1"/>
  <c r="E479" i="7" s="1"/>
  <c r="E480" i="7" s="1"/>
  <c r="E481" i="7" s="1"/>
  <c r="E482" i="7" s="1"/>
  <c r="E483" i="7" s="1"/>
  <c r="E484" i="7" s="1"/>
  <c r="E485" i="7" s="1"/>
  <c r="E486" i="7" s="1"/>
  <c r="E487" i="7" s="1"/>
  <c r="E488" i="7" s="1"/>
  <c r="E489" i="7" s="1"/>
  <c r="E490" i="7" s="1"/>
  <c r="E491" i="7" s="1"/>
  <c r="E492" i="7" s="1"/>
  <c r="E493" i="7" s="1"/>
  <c r="E494" i="7" s="1"/>
  <c r="E495" i="7" s="1"/>
  <c r="E496" i="7" s="1"/>
  <c r="E497" i="7" s="1"/>
  <c r="E498" i="7" s="1"/>
  <c r="E499" i="7" s="1"/>
  <c r="E500" i="7" s="1"/>
  <c r="E501" i="7" s="1"/>
  <c r="E502" i="7" s="1"/>
  <c r="E503" i="7" s="1"/>
  <c r="E504" i="7" s="1"/>
  <c r="E505" i="7" s="1"/>
  <c r="E506" i="7" s="1"/>
  <c r="E507" i="7" s="1"/>
  <c r="E508" i="7" s="1"/>
  <c r="E509" i="7" s="1"/>
  <c r="E510" i="7" s="1"/>
  <c r="E511" i="7" s="1"/>
  <c r="E512" i="7" s="1"/>
  <c r="E513" i="7" s="1"/>
  <c r="E514" i="7" s="1"/>
  <c r="E515" i="7" s="1"/>
  <c r="E516" i="7" s="1"/>
  <c r="E517" i="7" s="1"/>
  <c r="E518" i="7" s="1"/>
  <c r="E519" i="7" s="1"/>
  <c r="E520" i="7" s="1"/>
  <c r="E521" i="7" s="1"/>
  <c r="E522" i="7" s="1"/>
  <c r="E523" i="7" s="1"/>
  <c r="E524" i="7" s="1"/>
  <c r="E525" i="7" s="1"/>
  <c r="E526" i="7" s="1"/>
  <c r="E527" i="7" s="1"/>
  <c r="E528" i="7" s="1"/>
  <c r="E529" i="7" s="1"/>
  <c r="E530" i="7" s="1"/>
  <c r="E531" i="7" s="1"/>
  <c r="E532" i="7" s="1"/>
  <c r="E533" i="7" s="1"/>
  <c r="E534" i="7" s="1"/>
  <c r="E535" i="7" s="1"/>
  <c r="E536" i="7" s="1"/>
  <c r="E537" i="7" s="1"/>
  <c r="E538" i="7" s="1"/>
  <c r="E539" i="7" s="1"/>
  <c r="E540" i="7" s="1"/>
  <c r="E541" i="7" s="1"/>
  <c r="E542" i="7" s="1"/>
  <c r="E543" i="7" s="1"/>
  <c r="E544" i="7" s="1"/>
  <c r="E545" i="7" s="1"/>
  <c r="E546" i="7" s="1"/>
  <c r="E547" i="7" s="1"/>
  <c r="E548" i="7" s="1"/>
  <c r="E549" i="7" s="1"/>
  <c r="E550" i="7" s="1"/>
  <c r="E551" i="7" s="1"/>
  <c r="E552" i="7" s="1"/>
  <c r="E553" i="7" s="1"/>
  <c r="E554" i="7" s="1"/>
  <c r="E555" i="7" s="1"/>
  <c r="E556" i="7" s="1"/>
  <c r="E557" i="7" s="1"/>
  <c r="E558" i="7" s="1"/>
  <c r="E559" i="7" s="1"/>
  <c r="E560" i="7" s="1"/>
  <c r="E561" i="7" s="1"/>
  <c r="E562" i="7" s="1"/>
  <c r="E563" i="7" s="1"/>
  <c r="E564" i="7" s="1"/>
  <c r="E565" i="7" s="1"/>
  <c r="E566" i="7" s="1"/>
  <c r="E567" i="7" s="1"/>
  <c r="E568" i="7" s="1"/>
  <c r="E569" i="7" s="1"/>
  <c r="E570" i="7" s="1"/>
  <c r="E571" i="7" s="1"/>
  <c r="E572" i="7" s="1"/>
  <c r="E573" i="7" s="1"/>
  <c r="E574" i="7" s="1"/>
  <c r="E575" i="7" s="1"/>
  <c r="E576" i="7" s="1"/>
  <c r="E577" i="7" s="1"/>
  <c r="E578" i="7" s="1"/>
  <c r="E579" i="7" s="1"/>
  <c r="E580" i="7" s="1"/>
  <c r="E581" i="7" s="1"/>
  <c r="E582" i="7" s="1"/>
  <c r="E583" i="7" s="1"/>
  <c r="E584" i="7" s="1"/>
  <c r="E585" i="7" s="1"/>
  <c r="E586" i="7" s="1"/>
  <c r="E587" i="7" s="1"/>
  <c r="E588" i="7" s="1"/>
  <c r="E589" i="7" s="1"/>
  <c r="E590" i="7" s="1"/>
  <c r="E591" i="7" s="1"/>
  <c r="E592" i="7" s="1"/>
  <c r="E593" i="7" s="1"/>
  <c r="E594" i="7" s="1"/>
  <c r="E595" i="7" s="1"/>
  <c r="E596" i="7" s="1"/>
  <c r="E597" i="7" s="1"/>
  <c r="E598" i="7" s="1"/>
  <c r="E599" i="7" s="1"/>
  <c r="E600" i="7" s="1"/>
  <c r="E601" i="7" s="1"/>
  <c r="E602" i="7" s="1"/>
  <c r="E603" i="7" s="1"/>
  <c r="E604" i="7" s="1"/>
  <c r="E605" i="7" s="1"/>
  <c r="E606" i="7" s="1"/>
  <c r="E607" i="7" s="1"/>
  <c r="E608" i="7" s="1"/>
  <c r="E609" i="7" s="1"/>
  <c r="E610" i="7" s="1"/>
  <c r="E611" i="7" s="1"/>
  <c r="E612" i="7" s="1"/>
  <c r="E613" i="7" s="1"/>
  <c r="E614" i="7" s="1"/>
  <c r="E615" i="7" s="1"/>
  <c r="E616" i="7" s="1"/>
  <c r="E617" i="7" s="1"/>
  <c r="E618" i="7" s="1"/>
  <c r="E619" i="7" s="1"/>
  <c r="E620" i="7" s="1"/>
  <c r="E621" i="7" s="1"/>
  <c r="E622" i="7" s="1"/>
  <c r="E623" i="7" s="1"/>
  <c r="E624" i="7" s="1"/>
  <c r="E625" i="7" s="1"/>
  <c r="E626" i="7" s="1"/>
  <c r="E627" i="7" s="1"/>
  <c r="E628" i="7" s="1"/>
  <c r="E629" i="7" s="1"/>
  <c r="E630" i="7" s="1"/>
  <c r="E631" i="7" s="1"/>
  <c r="E632" i="7" s="1"/>
  <c r="E633" i="7" s="1"/>
  <c r="E634" i="7" s="1"/>
  <c r="E635" i="7" s="1"/>
  <c r="E636" i="7" s="1"/>
  <c r="E637" i="7" s="1"/>
  <c r="E638" i="7" s="1"/>
  <c r="E639" i="7" s="1"/>
  <c r="E640" i="7" s="1"/>
  <c r="E641" i="7" s="1"/>
  <c r="E642" i="7" s="1"/>
  <c r="E643" i="7" s="1"/>
  <c r="E644" i="7" s="1"/>
  <c r="E645" i="7" s="1"/>
  <c r="E646" i="7" s="1"/>
  <c r="E647" i="7" s="1"/>
  <c r="E648" i="7" s="1"/>
  <c r="E649" i="7" s="1"/>
  <c r="E650" i="7" s="1"/>
  <c r="E651" i="7" s="1"/>
  <c r="E652" i="7" s="1"/>
  <c r="E653" i="7" s="1"/>
  <c r="E654" i="7" s="1"/>
  <c r="E655" i="7" s="1"/>
  <c r="E656" i="7" s="1"/>
  <c r="E657" i="7" s="1"/>
  <c r="E658" i="7" s="1"/>
  <c r="E659" i="7" s="1"/>
  <c r="E660" i="7" s="1"/>
  <c r="E661" i="7" s="1"/>
  <c r="E662" i="7" s="1"/>
  <c r="E663" i="7" s="1"/>
  <c r="E664" i="7" s="1"/>
  <c r="E665" i="7" s="1"/>
  <c r="E666" i="7" s="1"/>
  <c r="E667" i="7" s="1"/>
  <c r="E668" i="7" s="1"/>
  <c r="E669" i="7" s="1"/>
  <c r="E670" i="7" s="1"/>
  <c r="E671" i="7" s="1"/>
  <c r="E672" i="7" s="1"/>
  <c r="E673" i="7" s="1"/>
  <c r="E674" i="7" s="1"/>
  <c r="E675" i="7" s="1"/>
  <c r="E676" i="7" s="1"/>
  <c r="E677" i="7" s="1"/>
  <c r="E678" i="7" s="1"/>
  <c r="E679" i="7" s="1"/>
  <c r="E680" i="7" s="1"/>
  <c r="E681" i="7" s="1"/>
  <c r="E682" i="7" s="1"/>
  <c r="E683" i="7" s="1"/>
  <c r="E684" i="7" s="1"/>
  <c r="E685" i="7" s="1"/>
  <c r="E686" i="7" s="1"/>
  <c r="E687" i="7" s="1"/>
  <c r="E688" i="7" s="1"/>
  <c r="E689" i="7" s="1"/>
  <c r="E690" i="7" s="1"/>
  <c r="E691" i="7" s="1"/>
  <c r="E692" i="7" s="1"/>
  <c r="E693" i="7" s="1"/>
  <c r="E694" i="7" s="1"/>
  <c r="E695" i="7" s="1"/>
  <c r="E696" i="7" s="1"/>
  <c r="E697" i="7" s="1"/>
  <c r="E698" i="7" s="1"/>
  <c r="E699" i="7" s="1"/>
  <c r="E700" i="7" s="1"/>
  <c r="E701" i="7" s="1"/>
  <c r="E702" i="7" s="1"/>
  <c r="E703" i="7" s="1"/>
  <c r="E704" i="7" s="1"/>
  <c r="E705" i="7" s="1"/>
  <c r="E706" i="7" s="1"/>
  <c r="E707" i="7" s="1"/>
  <c r="E708" i="7" s="1"/>
  <c r="E709" i="7" s="1"/>
  <c r="E710" i="7" s="1"/>
  <c r="E711" i="7" s="1"/>
  <c r="E712" i="7" s="1"/>
  <c r="E713" i="7" s="1"/>
  <c r="E714" i="7" s="1"/>
  <c r="E715" i="7" s="1"/>
  <c r="E716" i="7" s="1"/>
  <c r="E717" i="7" s="1"/>
  <c r="E718" i="7" s="1"/>
  <c r="E719" i="7" s="1"/>
  <c r="E720" i="7" s="1"/>
  <c r="E721" i="7" s="1"/>
  <c r="E722" i="7" s="1"/>
  <c r="E723" i="7" s="1"/>
  <c r="E724" i="7" s="1"/>
  <c r="E725" i="7" s="1"/>
  <c r="E726" i="7" s="1"/>
  <c r="E727" i="7" s="1"/>
  <c r="E728" i="7" s="1"/>
  <c r="E729" i="7" s="1"/>
  <c r="E730" i="7" s="1"/>
  <c r="E731" i="7" s="1"/>
  <c r="E732" i="7" s="1"/>
  <c r="E733" i="7" s="1"/>
  <c r="E734" i="7" s="1"/>
  <c r="E735" i="7" s="1"/>
  <c r="E736" i="7" s="1"/>
  <c r="E737" i="7" s="1"/>
  <c r="E738" i="7" s="1"/>
  <c r="E739" i="7" s="1"/>
  <c r="E740" i="7" s="1"/>
  <c r="E741" i="7" s="1"/>
  <c r="E742" i="7" s="1"/>
  <c r="E743" i="7" s="1"/>
  <c r="E744" i="7" s="1"/>
  <c r="E745" i="7" s="1"/>
  <c r="E746" i="7" s="1"/>
  <c r="E747" i="7" s="1"/>
  <c r="E748" i="7" s="1"/>
  <c r="E749" i="7" s="1"/>
  <c r="E750" i="7" s="1"/>
  <c r="E751" i="7" s="1"/>
  <c r="E752" i="7" s="1"/>
  <c r="E753" i="7" s="1"/>
  <c r="E754" i="7" s="1"/>
  <c r="E755" i="7" s="1"/>
  <c r="E756" i="7" s="1"/>
  <c r="E757" i="7" s="1"/>
  <c r="E758" i="7" s="1"/>
  <c r="E759" i="7" s="1"/>
  <c r="E760" i="7" s="1"/>
  <c r="E761" i="7" s="1"/>
  <c r="E762" i="7" s="1"/>
  <c r="E763" i="7" s="1"/>
  <c r="E764" i="7" s="1"/>
  <c r="E765" i="7" s="1"/>
  <c r="E766" i="7" s="1"/>
  <c r="E767" i="7" s="1"/>
  <c r="E768" i="7" s="1"/>
  <c r="E769" i="7" s="1"/>
  <c r="E770" i="7" s="1"/>
  <c r="E771" i="7" s="1"/>
  <c r="E772" i="7" s="1"/>
  <c r="E773" i="7" s="1"/>
  <c r="E774" i="7" s="1"/>
  <c r="E775" i="7" s="1"/>
  <c r="E776" i="7" s="1"/>
  <c r="E777" i="7" s="1"/>
  <c r="E778" i="7" s="1"/>
  <c r="E779" i="7" s="1"/>
  <c r="E780" i="7" s="1"/>
  <c r="E781" i="7" s="1"/>
  <c r="E782" i="7" s="1"/>
  <c r="E783" i="7" s="1"/>
  <c r="E784" i="7" s="1"/>
  <c r="E785" i="7" s="1"/>
  <c r="E786" i="7" s="1"/>
  <c r="E787" i="7" s="1"/>
  <c r="E788" i="7" s="1"/>
  <c r="E789" i="7" s="1"/>
  <c r="E790" i="7" s="1"/>
  <c r="E791" i="7" s="1"/>
  <c r="E792" i="7" s="1"/>
  <c r="E793" i="7" s="1"/>
  <c r="E794" i="7" s="1"/>
  <c r="E795" i="7" s="1"/>
  <c r="E796" i="7" s="1"/>
  <c r="E797" i="7" s="1"/>
  <c r="E798" i="7" s="1"/>
  <c r="E799" i="7" s="1"/>
  <c r="E800" i="7" s="1"/>
  <c r="E801" i="7" s="1"/>
  <c r="E802" i="7" s="1"/>
  <c r="E803" i="7" s="1"/>
  <c r="E804" i="7" s="1"/>
  <c r="E805" i="7" s="1"/>
  <c r="E806" i="7" s="1"/>
  <c r="E807" i="7" s="1"/>
  <c r="E808" i="7" s="1"/>
  <c r="E809" i="7" s="1"/>
  <c r="E810" i="7" s="1"/>
  <c r="E811" i="7" s="1"/>
  <c r="E812" i="7" s="1"/>
  <c r="E813" i="7" s="1"/>
  <c r="E814" i="7" s="1"/>
  <c r="E815" i="7" s="1"/>
  <c r="E816" i="7" s="1"/>
  <c r="E817" i="7" s="1"/>
  <c r="E818" i="7" s="1"/>
  <c r="E819" i="7" s="1"/>
  <c r="E820" i="7" s="1"/>
  <c r="E821" i="7" s="1"/>
  <c r="E822" i="7" s="1"/>
  <c r="E823" i="7" s="1"/>
  <c r="E824" i="7" s="1"/>
  <c r="E825" i="7" s="1"/>
  <c r="E826" i="7" s="1"/>
  <c r="E827" i="7" s="1"/>
  <c r="E828" i="7" s="1"/>
  <c r="E829" i="7" s="1"/>
  <c r="E830" i="7" s="1"/>
  <c r="E831" i="7" s="1"/>
  <c r="E832" i="7" s="1"/>
  <c r="E833" i="7" s="1"/>
  <c r="E834" i="7" s="1"/>
  <c r="E835" i="7" s="1"/>
  <c r="E836" i="7" s="1"/>
  <c r="E837" i="7" s="1"/>
  <c r="E838" i="7" s="1"/>
  <c r="E839" i="7" s="1"/>
  <c r="E840" i="7" s="1"/>
  <c r="E841" i="7" s="1"/>
  <c r="E842" i="7" s="1"/>
  <c r="E843" i="7" s="1"/>
  <c r="E844" i="7" s="1"/>
  <c r="E845" i="7" s="1"/>
  <c r="E846" i="7" s="1"/>
  <c r="E847" i="7" s="1"/>
  <c r="E848" i="7" s="1"/>
  <c r="E849" i="7" s="1"/>
  <c r="E850" i="7" s="1"/>
  <c r="E851" i="7" s="1"/>
  <c r="E852" i="7" s="1"/>
  <c r="E853" i="7" s="1"/>
  <c r="E854" i="7" s="1"/>
  <c r="E855" i="7" s="1"/>
  <c r="E856" i="7" s="1"/>
  <c r="E857" i="7" s="1"/>
  <c r="E858" i="7" s="1"/>
  <c r="E859" i="7" s="1"/>
  <c r="E860" i="7" s="1"/>
  <c r="E861" i="7" s="1"/>
  <c r="E862" i="7" s="1"/>
  <c r="E863" i="7" s="1"/>
  <c r="E864" i="7" s="1"/>
  <c r="E865" i="7" s="1"/>
  <c r="E866" i="7" s="1"/>
  <c r="E867" i="7" s="1"/>
  <c r="E868" i="7" s="1"/>
  <c r="E869" i="7" s="1"/>
  <c r="E870" i="7" s="1"/>
  <c r="E871" i="7" s="1"/>
  <c r="E872" i="7" s="1"/>
  <c r="E873" i="7" s="1"/>
  <c r="E874" i="7" s="1"/>
  <c r="E875" i="7" s="1"/>
  <c r="E876" i="7" s="1"/>
  <c r="E877" i="7" s="1"/>
  <c r="E878" i="7" s="1"/>
  <c r="E879" i="7" s="1"/>
  <c r="E880" i="7" s="1"/>
  <c r="E881" i="7" s="1"/>
  <c r="E882" i="7" s="1"/>
  <c r="E883" i="7" s="1"/>
  <c r="E884" i="7" s="1"/>
  <c r="E885" i="7" s="1"/>
  <c r="E886" i="7" s="1"/>
  <c r="E887" i="7" s="1"/>
  <c r="E888" i="7" s="1"/>
  <c r="E889" i="7" s="1"/>
  <c r="E890" i="7" s="1"/>
  <c r="E891" i="7" s="1"/>
  <c r="E892" i="7" s="1"/>
  <c r="E893" i="7" s="1"/>
  <c r="E894" i="7" s="1"/>
  <c r="E895" i="7" s="1"/>
  <c r="E896" i="7" s="1"/>
  <c r="E897" i="7" s="1"/>
  <c r="E898" i="7" s="1"/>
  <c r="E899" i="7" s="1"/>
  <c r="E900" i="7" s="1"/>
  <c r="E901" i="7" s="1"/>
  <c r="E902" i="7" s="1"/>
  <c r="E903" i="7" s="1"/>
  <c r="E904" i="7" s="1"/>
  <c r="E905" i="7" s="1"/>
  <c r="E906" i="7" s="1"/>
  <c r="E907" i="7" s="1"/>
  <c r="E908" i="7" s="1"/>
  <c r="E909" i="7" s="1"/>
  <c r="E910" i="7" s="1"/>
  <c r="E911" i="7" s="1"/>
  <c r="E912" i="7" s="1"/>
  <c r="E913" i="7" s="1"/>
  <c r="E914" i="7" s="1"/>
  <c r="E915" i="7" s="1"/>
  <c r="E916" i="7" s="1"/>
  <c r="E917" i="7" s="1"/>
  <c r="E918" i="7" s="1"/>
  <c r="E919" i="7" s="1"/>
  <c r="E920" i="7" s="1"/>
  <c r="E921" i="7" s="1"/>
  <c r="E922" i="7" s="1"/>
  <c r="E923" i="7" s="1"/>
  <c r="E924" i="7" s="1"/>
  <c r="E925" i="7" s="1"/>
  <c r="E926" i="7" s="1"/>
  <c r="E927" i="7" s="1"/>
  <c r="E928" i="7" s="1"/>
  <c r="E929" i="7" s="1"/>
  <c r="E930" i="7" s="1"/>
  <c r="E931" i="7" s="1"/>
  <c r="E932" i="7" s="1"/>
  <c r="E933" i="7" s="1"/>
  <c r="E934" i="7" s="1"/>
  <c r="E935" i="7" s="1"/>
  <c r="E936" i="7" s="1"/>
  <c r="E937" i="7" s="1"/>
  <c r="E938" i="7" s="1"/>
  <c r="E939" i="7" s="1"/>
  <c r="E940" i="7" s="1"/>
  <c r="E941" i="7" s="1"/>
  <c r="E942" i="7" s="1"/>
  <c r="E943" i="7" s="1"/>
  <c r="E944" i="7" s="1"/>
  <c r="E945" i="7" s="1"/>
  <c r="E946" i="7" s="1"/>
  <c r="E947" i="7" s="1"/>
  <c r="E948" i="7" s="1"/>
  <c r="E949" i="7" s="1"/>
  <c r="E950" i="7" s="1"/>
  <c r="E951" i="7" s="1"/>
  <c r="E952" i="7" s="1"/>
  <c r="E953" i="7" s="1"/>
  <c r="E954" i="7" s="1"/>
  <c r="E955" i="7" s="1"/>
  <c r="E956" i="7" s="1"/>
  <c r="E957" i="7" s="1"/>
  <c r="E958" i="7" s="1"/>
  <c r="E959" i="7" s="1"/>
  <c r="E960" i="7" s="1"/>
  <c r="E961" i="7" s="1"/>
  <c r="E962" i="7" s="1"/>
  <c r="E963" i="7" s="1"/>
  <c r="E964" i="7" s="1"/>
  <c r="E965" i="7" s="1"/>
  <c r="E966" i="7" s="1"/>
  <c r="E967" i="7" s="1"/>
  <c r="E968" i="7" s="1"/>
  <c r="E969" i="7" s="1"/>
  <c r="E970" i="7" s="1"/>
  <c r="E971" i="7" s="1"/>
  <c r="E972" i="7" s="1"/>
  <c r="E973" i="7" s="1"/>
  <c r="E974" i="7" s="1"/>
  <c r="E975" i="7" s="1"/>
  <c r="E976" i="7" s="1"/>
  <c r="E977" i="7" s="1"/>
  <c r="E978" i="7" s="1"/>
  <c r="E979" i="7" s="1"/>
  <c r="E980" i="7" s="1"/>
  <c r="E981" i="7" s="1"/>
  <c r="E982" i="7" s="1"/>
  <c r="E983" i="7" s="1"/>
  <c r="E984" i="7" s="1"/>
  <c r="E985" i="7" s="1"/>
  <c r="E986" i="7" s="1"/>
  <c r="E987" i="7" s="1"/>
  <c r="E988" i="7" s="1"/>
  <c r="E989" i="7" s="1"/>
  <c r="E990" i="7" s="1"/>
  <c r="E991" i="7" s="1"/>
  <c r="E992" i="7" s="1"/>
  <c r="E993" i="7" s="1"/>
  <c r="E994" i="7" s="1"/>
  <c r="E995" i="7" s="1"/>
  <c r="E996" i="7" s="1"/>
  <c r="E997" i="7" s="1"/>
  <c r="E998" i="7" s="1"/>
  <c r="E999" i="7" s="1"/>
  <c r="E1000" i="7" s="1"/>
  <c r="E1001" i="7" s="1"/>
  <c r="E1002" i="7" s="1"/>
  <c r="E1003" i="7" s="1"/>
  <c r="E1004" i="7" s="1"/>
  <c r="E1005" i="7" s="1"/>
  <c r="E1006" i="7" s="1"/>
  <c r="E1007" i="7" s="1"/>
  <c r="E1008" i="7" s="1"/>
  <c r="E1009" i="7" s="1"/>
  <c r="E1010" i="7" s="1"/>
  <c r="E1011" i="7" s="1"/>
  <c r="E1012" i="7" s="1"/>
  <c r="E1013" i="7" s="1"/>
  <c r="E1014" i="7" s="1"/>
  <c r="E1015" i="7" s="1"/>
  <c r="E1016" i="7" s="1"/>
  <c r="E1017" i="7" s="1"/>
  <c r="E1018" i="7" s="1"/>
  <c r="E1019" i="7" s="1"/>
  <c r="E1020" i="7" s="1"/>
  <c r="E1021" i="7" s="1"/>
  <c r="E1022" i="7" s="1"/>
  <c r="E1023" i="7" s="1"/>
  <c r="E1024" i="7" s="1"/>
  <c r="E1025" i="7" s="1"/>
  <c r="E1026" i="7" s="1"/>
  <c r="E1027" i="7" s="1"/>
  <c r="E1028" i="7" s="1"/>
  <c r="E1029" i="7" s="1"/>
  <c r="E1030" i="7" s="1"/>
  <c r="E1031" i="7" s="1"/>
  <c r="E1032" i="7" s="1"/>
  <c r="E1033" i="7" s="1"/>
  <c r="E1034" i="7" s="1"/>
  <c r="E1035" i="7" s="1"/>
  <c r="E1036" i="7" s="1"/>
  <c r="E1037" i="7" s="1"/>
  <c r="E1038" i="7" s="1"/>
  <c r="E1039" i="7" s="1"/>
  <c r="E1040" i="7" s="1"/>
  <c r="E1041" i="7" s="1"/>
  <c r="E1042" i="7" s="1"/>
  <c r="E1043" i="7" s="1"/>
  <c r="E1044" i="7" s="1"/>
  <c r="E1045" i="7" s="1"/>
  <c r="E1046" i="7" s="1"/>
  <c r="E1047" i="7" s="1"/>
  <c r="E1048" i="7" s="1"/>
  <c r="E1049" i="7" s="1"/>
  <c r="E1050" i="7" s="1"/>
  <c r="E1051" i="7" s="1"/>
  <c r="E1052" i="7" s="1"/>
  <c r="E1053" i="7" s="1"/>
  <c r="E1054" i="7" s="1"/>
  <c r="E1055" i="7" s="1"/>
  <c r="E1056" i="7" s="1"/>
  <c r="E1057" i="7" s="1"/>
  <c r="E1058" i="7" s="1"/>
  <c r="E1059" i="7" s="1"/>
  <c r="E1060" i="7" s="1"/>
  <c r="E1061" i="7" s="1"/>
  <c r="E1062" i="7" s="1"/>
  <c r="E1063" i="7" s="1"/>
  <c r="E1064" i="7" s="1"/>
  <c r="E1065" i="7" s="1"/>
  <c r="E1066" i="7" s="1"/>
  <c r="E1067" i="7" s="1"/>
  <c r="E1068" i="7" s="1"/>
  <c r="E1069" i="7" s="1"/>
  <c r="E1070" i="7" s="1"/>
  <c r="E1071" i="7" s="1"/>
  <c r="E1072" i="7" s="1"/>
  <c r="E1073" i="7" s="1"/>
  <c r="E1074" i="7" s="1"/>
  <c r="E1075" i="7" s="1"/>
  <c r="E1076" i="7" s="1"/>
  <c r="E1077" i="7" s="1"/>
  <c r="E1078" i="7" s="1"/>
  <c r="E1079" i="7" s="1"/>
  <c r="E1080" i="7" s="1"/>
  <c r="E1081" i="7" s="1"/>
  <c r="E1082" i="7" s="1"/>
  <c r="E1083" i="7" s="1"/>
  <c r="E1084" i="7" s="1"/>
  <c r="E1085" i="7" s="1"/>
  <c r="E1086" i="7" s="1"/>
  <c r="E1087" i="7" s="1"/>
  <c r="E1088" i="7" s="1"/>
  <c r="E1089" i="7" s="1"/>
  <c r="E1090" i="7" s="1"/>
  <c r="E1091" i="7" s="1"/>
  <c r="E1092" i="7" s="1"/>
  <c r="E1093" i="7" s="1"/>
  <c r="E1094" i="7" s="1"/>
  <c r="E1095" i="7" s="1"/>
  <c r="E1096" i="7" s="1"/>
  <c r="E1097" i="7" s="1"/>
  <c r="E1098" i="7" s="1"/>
  <c r="E1099" i="7" s="1"/>
  <c r="E1100" i="7" s="1"/>
  <c r="E1101" i="7" s="1"/>
  <c r="E1102" i="7" s="1"/>
  <c r="E1103" i="7" s="1"/>
  <c r="E1104" i="7" s="1"/>
  <c r="E1105" i="7" s="1"/>
  <c r="E1106" i="7" s="1"/>
  <c r="E1107" i="7" s="1"/>
  <c r="E1108" i="7" s="1"/>
  <c r="E1109" i="7" s="1"/>
  <c r="E1110" i="7" s="1"/>
  <c r="E1111" i="7" s="1"/>
  <c r="E1112" i="7" s="1"/>
  <c r="E1113" i="7" s="1"/>
  <c r="E1114" i="7" s="1"/>
  <c r="E1115" i="7" s="1"/>
  <c r="E1116" i="7" s="1"/>
  <c r="E1117" i="7" s="1"/>
  <c r="E1118" i="7" s="1"/>
  <c r="E1119" i="7" s="1"/>
  <c r="E1120" i="7" s="1"/>
  <c r="E1121" i="7" s="1"/>
  <c r="E1122" i="7" s="1"/>
  <c r="E1123" i="7" s="1"/>
  <c r="E1124" i="7" s="1"/>
  <c r="E1125" i="7" s="1"/>
  <c r="E1126" i="7" s="1"/>
  <c r="E1127" i="7" s="1"/>
  <c r="E1128" i="7" s="1"/>
  <c r="E1129" i="7" s="1"/>
  <c r="E1130" i="7" s="1"/>
  <c r="E1131" i="7" s="1"/>
  <c r="E1132" i="7" s="1"/>
  <c r="E1133" i="7" s="1"/>
  <c r="E1134" i="7" s="1"/>
  <c r="E1135" i="7" s="1"/>
  <c r="E1136" i="7" s="1"/>
  <c r="E1137" i="7" s="1"/>
  <c r="E1138" i="7" s="1"/>
  <c r="E1139" i="7" s="1"/>
  <c r="E1140" i="7" s="1"/>
  <c r="E1141" i="7" s="1"/>
  <c r="E1142" i="7" s="1"/>
  <c r="E1143" i="7" s="1"/>
  <c r="E1144" i="7" s="1"/>
  <c r="E1145" i="7" s="1"/>
  <c r="E1146" i="7" s="1"/>
  <c r="E1147" i="7" s="1"/>
  <c r="E1148" i="7" s="1"/>
  <c r="E1149" i="7" s="1"/>
  <c r="E1150" i="7" s="1"/>
  <c r="E1151" i="7" s="1"/>
  <c r="E1152" i="7" s="1"/>
  <c r="E1153" i="7" s="1"/>
  <c r="E1154" i="7" s="1"/>
  <c r="E1155" i="7" s="1"/>
  <c r="E1156" i="7" s="1"/>
  <c r="E1157" i="7" s="1"/>
  <c r="E1158" i="7" s="1"/>
  <c r="E1159" i="7" s="1"/>
  <c r="E1160" i="7" s="1"/>
  <c r="E1161" i="7" s="1"/>
  <c r="E1162" i="7" s="1"/>
  <c r="E1163" i="7" s="1"/>
  <c r="E1164" i="7" s="1"/>
  <c r="E1165" i="7" s="1"/>
  <c r="E1166" i="7" s="1"/>
  <c r="E1167" i="7" s="1"/>
  <c r="E1168" i="7" s="1"/>
  <c r="E1169" i="7" s="1"/>
  <c r="E1170" i="7" s="1"/>
  <c r="E1171" i="7" s="1"/>
  <c r="E1172" i="7" s="1"/>
  <c r="E1173" i="7" s="1"/>
  <c r="E1174" i="7" s="1"/>
  <c r="E1175" i="7" s="1"/>
  <c r="E1176" i="7" s="1"/>
  <c r="E1177" i="7" s="1"/>
  <c r="E1178" i="7" s="1"/>
  <c r="E1179" i="7" s="1"/>
  <c r="E1180" i="7" s="1"/>
  <c r="E1181" i="7" s="1"/>
  <c r="E1182" i="7" s="1"/>
  <c r="E1183" i="7" s="1"/>
  <c r="E1184" i="7" s="1"/>
  <c r="E1185" i="7" s="1"/>
  <c r="E1186" i="7" s="1"/>
  <c r="E1187" i="7" s="1"/>
  <c r="E1188" i="7" s="1"/>
  <c r="E1189" i="7" s="1"/>
  <c r="E1190" i="7" s="1"/>
  <c r="E1191" i="7" s="1"/>
  <c r="E1192" i="7" s="1"/>
  <c r="E1193" i="7" s="1"/>
  <c r="E1194" i="7" s="1"/>
  <c r="E1195" i="7" s="1"/>
  <c r="E1196" i="7" s="1"/>
  <c r="E1197" i="7" s="1"/>
  <c r="E1198" i="7" s="1"/>
  <c r="E1199" i="7" s="1"/>
  <c r="E1200" i="7" s="1"/>
  <c r="E1201" i="7" s="1"/>
  <c r="E1202" i="7" s="1"/>
  <c r="E1203" i="7" s="1"/>
  <c r="E1204" i="7" s="1"/>
  <c r="E1205" i="7" s="1"/>
  <c r="E1206" i="7" s="1"/>
  <c r="E1207" i="7" s="1"/>
  <c r="E1208" i="7" s="1"/>
  <c r="E1209" i="7" s="1"/>
  <c r="E1210" i="7" s="1"/>
  <c r="E1211" i="7" s="1"/>
  <c r="E1212" i="7" s="1"/>
  <c r="E1213" i="7" s="1"/>
  <c r="E1214" i="7" s="1"/>
  <c r="E1215" i="7" s="1"/>
  <c r="E1216" i="7" s="1"/>
  <c r="E1217" i="7" s="1"/>
  <c r="E1218" i="7" s="1"/>
  <c r="E1219" i="7" s="1"/>
  <c r="E1220" i="7" s="1"/>
  <c r="E1221" i="7" s="1"/>
  <c r="E1222" i="7" s="1"/>
  <c r="E1223" i="7" s="1"/>
  <c r="E1224" i="7" s="1"/>
  <c r="E1225" i="7" s="1"/>
  <c r="E1226" i="7" s="1"/>
  <c r="E1227" i="7" s="1"/>
  <c r="E1228" i="7" s="1"/>
  <c r="E1229" i="7" s="1"/>
  <c r="E1230" i="7" s="1"/>
  <c r="E1231" i="7" s="1"/>
  <c r="E1232" i="7" s="1"/>
  <c r="E1233" i="7" s="1"/>
  <c r="E1234" i="7" s="1"/>
  <c r="E1235" i="7" s="1"/>
  <c r="E1236" i="7" s="1"/>
  <c r="E1237" i="7" s="1"/>
  <c r="E1238" i="7" s="1"/>
  <c r="E1239" i="7" s="1"/>
  <c r="E1240" i="7" s="1"/>
  <c r="E1241" i="7" s="1"/>
  <c r="E1242" i="7" s="1"/>
  <c r="E1243" i="7" s="1"/>
  <c r="E1244" i="7" s="1"/>
  <c r="E1245" i="7" s="1"/>
  <c r="E1246" i="7" s="1"/>
  <c r="E1247" i="7" s="1"/>
  <c r="E1248" i="7" s="1"/>
  <c r="E1249" i="7" s="1"/>
  <c r="E1250" i="7" s="1"/>
  <c r="E1251" i="7" s="1"/>
  <c r="E1252" i="7" s="1"/>
  <c r="E1253" i="7" s="1"/>
  <c r="E1254" i="7" s="1"/>
  <c r="E1255" i="7" s="1"/>
  <c r="E1256" i="7" s="1"/>
  <c r="E1257" i="7" s="1"/>
  <c r="E1258" i="7" s="1"/>
  <c r="E1259" i="7" s="1"/>
  <c r="E1260" i="7" s="1"/>
  <c r="E1261" i="7" s="1"/>
  <c r="E1262" i="7" s="1"/>
  <c r="E1263" i="7" s="1"/>
  <c r="E1264" i="7" s="1"/>
  <c r="E1265" i="7" s="1"/>
  <c r="E1266" i="7" s="1"/>
  <c r="E1267" i="7" s="1"/>
  <c r="E1268" i="7" s="1"/>
  <c r="E1269" i="7" s="1"/>
  <c r="E1270" i="7" s="1"/>
  <c r="E1271" i="7" s="1"/>
  <c r="E1272" i="7" s="1"/>
  <c r="E1273" i="7" s="1"/>
  <c r="E1274" i="7" s="1"/>
  <c r="E1275" i="7" s="1"/>
  <c r="E1276" i="7" s="1"/>
  <c r="E1277" i="7" s="1"/>
  <c r="E1278" i="7" s="1"/>
  <c r="E1279" i="7" s="1"/>
  <c r="E1280" i="7" s="1"/>
  <c r="E1281" i="7" s="1"/>
  <c r="E1282" i="7" s="1"/>
  <c r="E1283" i="7" s="1"/>
  <c r="E1284" i="7" s="1"/>
  <c r="E1285" i="7" s="1"/>
  <c r="E1286" i="7" s="1"/>
  <c r="E1287" i="7" s="1"/>
  <c r="E1288" i="7" s="1"/>
  <c r="E1289" i="7" s="1"/>
  <c r="E1290" i="7" s="1"/>
  <c r="E1291" i="7" s="1"/>
  <c r="E1292" i="7" s="1"/>
  <c r="E1293" i="7" s="1"/>
  <c r="E1294" i="7" s="1"/>
  <c r="E1295" i="7" s="1"/>
  <c r="E1296" i="7" s="1"/>
  <c r="E1297" i="7" s="1"/>
  <c r="E1298" i="7" s="1"/>
  <c r="E1299" i="7" s="1"/>
  <c r="E1300" i="7" s="1"/>
  <c r="E1301" i="7" s="1"/>
  <c r="E1302" i="7" s="1"/>
  <c r="E1303" i="7" s="1"/>
  <c r="E1304" i="7" s="1"/>
  <c r="E1305" i="7" s="1"/>
  <c r="E1306" i="7" s="1"/>
  <c r="E1307" i="7" s="1"/>
  <c r="E1308" i="7" s="1"/>
  <c r="E1309" i="7" s="1"/>
  <c r="E1310" i="7" s="1"/>
  <c r="E1311" i="7" s="1"/>
  <c r="E1312" i="7" s="1"/>
  <c r="E1313" i="7" s="1"/>
  <c r="E1314" i="7" s="1"/>
  <c r="E1315" i="7" s="1"/>
  <c r="E1316" i="7" s="1"/>
  <c r="E1317" i="7" s="1"/>
  <c r="E1318" i="7" s="1"/>
  <c r="E1319" i="7" s="1"/>
  <c r="E1320" i="7" s="1"/>
  <c r="E1321" i="7" s="1"/>
  <c r="E1322" i="7" s="1"/>
  <c r="E1323" i="7" s="1"/>
  <c r="E1324" i="7" s="1"/>
  <c r="E1325" i="7" s="1"/>
  <c r="E1326" i="7" s="1"/>
  <c r="E1327" i="7" s="1"/>
  <c r="E1328" i="7" s="1"/>
  <c r="E1329" i="7" s="1"/>
  <c r="E1330" i="7" s="1"/>
  <c r="E1331" i="7" s="1"/>
  <c r="E1332" i="7" s="1"/>
  <c r="E1333" i="7" s="1"/>
  <c r="E1334" i="7" s="1"/>
  <c r="E1335" i="7" s="1"/>
  <c r="E1336" i="7" s="1"/>
  <c r="E1337" i="7" s="1"/>
  <c r="E1338" i="7" s="1"/>
  <c r="E1339" i="7" s="1"/>
  <c r="E1340" i="7" s="1"/>
  <c r="E1341" i="7" s="1"/>
  <c r="E1342" i="7" s="1"/>
  <c r="E1343" i="7" s="1"/>
  <c r="E1344" i="7" s="1"/>
  <c r="E1345" i="7" s="1"/>
  <c r="E1346" i="7" s="1"/>
  <c r="E1347" i="7" s="1"/>
  <c r="E1348" i="7" s="1"/>
  <c r="E1349" i="7" s="1"/>
  <c r="E1350" i="7" s="1"/>
  <c r="E1351" i="7" s="1"/>
  <c r="E1352" i="7" s="1"/>
  <c r="E1353" i="7" s="1"/>
  <c r="E1354" i="7" s="1"/>
  <c r="E1355" i="7" s="1"/>
  <c r="E1356" i="7" s="1"/>
  <c r="E1357" i="7" s="1"/>
  <c r="E1358" i="7" s="1"/>
  <c r="E1359" i="7" s="1"/>
  <c r="E1360" i="7" s="1"/>
  <c r="E1361" i="7" s="1"/>
  <c r="E1362" i="7" s="1"/>
  <c r="E1363" i="7" s="1"/>
  <c r="E1364" i="7" s="1"/>
  <c r="E1365" i="7" s="1"/>
  <c r="E1366" i="7" s="1"/>
  <c r="E1367" i="7" s="1"/>
  <c r="E1368" i="7" s="1"/>
  <c r="E1369" i="7" s="1"/>
  <c r="E1370" i="7" s="1"/>
  <c r="E1371" i="7" s="1"/>
  <c r="E1372" i="7" s="1"/>
  <c r="E1373" i="7" s="1"/>
  <c r="E1374" i="7" s="1"/>
  <c r="E1375" i="7" s="1"/>
  <c r="E1376" i="7" s="1"/>
  <c r="E1377" i="7" s="1"/>
  <c r="E1378" i="7" s="1"/>
  <c r="E1379" i="7" s="1"/>
  <c r="E1380" i="7" s="1"/>
  <c r="E1381" i="7" s="1"/>
  <c r="E1382" i="7" s="1"/>
  <c r="E1383" i="7" s="1"/>
  <c r="E1384" i="7" s="1"/>
  <c r="E1385" i="7" s="1"/>
  <c r="E1386" i="7" s="1"/>
  <c r="E1387" i="7" s="1"/>
  <c r="E1388" i="7" s="1"/>
  <c r="E1389" i="7" s="1"/>
  <c r="E1390" i="7" s="1"/>
  <c r="E1391" i="7" s="1"/>
  <c r="E1392" i="7" s="1"/>
  <c r="E1393" i="7" s="1"/>
  <c r="E1394" i="7" s="1"/>
  <c r="E1395" i="7" s="1"/>
  <c r="E1396" i="7" s="1"/>
  <c r="E1397" i="7" s="1"/>
  <c r="E1398" i="7" s="1"/>
  <c r="E1399" i="7" s="1"/>
  <c r="E1400" i="7" s="1"/>
  <c r="E1401" i="7" s="1"/>
  <c r="E1402" i="7" s="1"/>
  <c r="E1403" i="7" s="1"/>
  <c r="E1404" i="7" s="1"/>
  <c r="E1405" i="7" s="1"/>
  <c r="E1406" i="7" s="1"/>
  <c r="E1407" i="7" s="1"/>
  <c r="E1408" i="7" s="1"/>
  <c r="E1409" i="7" s="1"/>
  <c r="E1410" i="7" s="1"/>
  <c r="E1411" i="7" s="1"/>
  <c r="E1412" i="7" s="1"/>
  <c r="E1413" i="7" s="1"/>
  <c r="E1414" i="7" s="1"/>
  <c r="E1415" i="7" s="1"/>
  <c r="E1416" i="7" s="1"/>
  <c r="E1417" i="7" s="1"/>
  <c r="E1418" i="7" s="1"/>
  <c r="E1419" i="7" s="1"/>
  <c r="E1420" i="7" s="1"/>
  <c r="E1421" i="7" s="1"/>
  <c r="E1422" i="7" s="1"/>
  <c r="E1423" i="7" s="1"/>
  <c r="E1424" i="7" s="1"/>
  <c r="E1425" i="7" s="1"/>
  <c r="E1426" i="7" s="1"/>
  <c r="E1427" i="7" s="1"/>
  <c r="E1428" i="7" s="1"/>
  <c r="E1429" i="7" s="1"/>
  <c r="E1430" i="7" s="1"/>
  <c r="E1431" i="7" s="1"/>
  <c r="E1432" i="7" s="1"/>
  <c r="E1433" i="7" s="1"/>
  <c r="E1434" i="7" s="1"/>
  <c r="E1435" i="7" s="1"/>
  <c r="E1436" i="7" s="1"/>
  <c r="E1437" i="7" s="1"/>
  <c r="E1438" i="7" s="1"/>
  <c r="E1439" i="7" s="1"/>
  <c r="E1440" i="7" s="1"/>
  <c r="E1441" i="7" s="1"/>
  <c r="E1442" i="7" s="1"/>
  <c r="E1443" i="7" s="1"/>
  <c r="E1444" i="7" s="1"/>
  <c r="E1445" i="7" s="1"/>
  <c r="E1446" i="7" s="1"/>
  <c r="E1447" i="7" s="1"/>
  <c r="E1448" i="7" s="1"/>
  <c r="E1449" i="7" s="1"/>
  <c r="E1450" i="7" s="1"/>
  <c r="E1451" i="7" s="1"/>
  <c r="E1452" i="7" s="1"/>
  <c r="E1453" i="7" s="1"/>
  <c r="E1454" i="7" s="1"/>
  <c r="E1455" i="7" s="1"/>
  <c r="E1456" i="7" s="1"/>
  <c r="E1457" i="7" s="1"/>
  <c r="E1458" i="7" s="1"/>
  <c r="E1459" i="7" s="1"/>
  <c r="E1460" i="7" s="1"/>
  <c r="E1461" i="7" s="1"/>
  <c r="E1462" i="7" s="1"/>
  <c r="E1463" i="7" s="1"/>
  <c r="E1464" i="7" s="1"/>
  <c r="E1465" i="7" s="1"/>
  <c r="E1466" i="7" s="1"/>
  <c r="E1467" i="7" s="1"/>
  <c r="E1468" i="7" s="1"/>
  <c r="E1469" i="7" s="1"/>
  <c r="E1470" i="7" s="1"/>
  <c r="E1471" i="7" s="1"/>
  <c r="E1472" i="7" s="1"/>
  <c r="E1473" i="7" s="1"/>
  <c r="E1474" i="7" s="1"/>
  <c r="E1475" i="7" s="1"/>
  <c r="E1476" i="7" s="1"/>
  <c r="E1477" i="7" s="1"/>
  <c r="E1478" i="7" s="1"/>
  <c r="E1479" i="7" s="1"/>
  <c r="E1480" i="7" s="1"/>
  <c r="E1481" i="7" s="1"/>
  <c r="E1482" i="7" s="1"/>
  <c r="E1483" i="7" s="1"/>
  <c r="E1484" i="7" s="1"/>
  <c r="E1485" i="7" s="1"/>
  <c r="E1486" i="7" s="1"/>
  <c r="E1487" i="7" s="1"/>
  <c r="E1488" i="7" s="1"/>
  <c r="E1489" i="7" s="1"/>
  <c r="E1490" i="7" s="1"/>
  <c r="E1491" i="7" s="1"/>
  <c r="E1492" i="7" s="1"/>
  <c r="E1493" i="7" s="1"/>
  <c r="E1494" i="7" s="1"/>
  <c r="E1495" i="7" s="1"/>
  <c r="E1496" i="7" s="1"/>
  <c r="E1497" i="7" s="1"/>
  <c r="E1498" i="7" s="1"/>
  <c r="E1499" i="7" s="1"/>
  <c r="E1500" i="7" s="1"/>
  <c r="E1501" i="7" s="1"/>
  <c r="E1502" i="7" s="1"/>
  <c r="E1503" i="7" s="1"/>
  <c r="E1504" i="7" s="1"/>
  <c r="E1505" i="7" s="1"/>
  <c r="E1506" i="7" s="1"/>
  <c r="E1507" i="7" s="1"/>
  <c r="E1508" i="7" s="1"/>
  <c r="E1509" i="7" s="1"/>
  <c r="E1510" i="7" s="1"/>
  <c r="E1511" i="7" s="1"/>
  <c r="E1512" i="7" s="1"/>
  <c r="E1513" i="7" s="1"/>
  <c r="E1514" i="7" s="1"/>
  <c r="E1515" i="7" s="1"/>
  <c r="E1516" i="7" s="1"/>
  <c r="E1517" i="7" s="1"/>
  <c r="E1518" i="7" s="1"/>
  <c r="E1519" i="7" s="1"/>
  <c r="E1520" i="7" s="1"/>
  <c r="E1521" i="7" s="1"/>
  <c r="E1522" i="7" s="1"/>
  <c r="E1523" i="7" s="1"/>
  <c r="E1524" i="7" s="1"/>
  <c r="E1525" i="7" s="1"/>
  <c r="E1526" i="7" s="1"/>
  <c r="E1527" i="7" s="1"/>
  <c r="E1528" i="7" s="1"/>
  <c r="E1529" i="7" s="1"/>
  <c r="E1530" i="7" s="1"/>
  <c r="E1531" i="7" s="1"/>
  <c r="E1532" i="7" s="1"/>
  <c r="E1533" i="7" s="1"/>
  <c r="E1534" i="7" s="1"/>
  <c r="E1535" i="7" s="1"/>
  <c r="E1536" i="7" s="1"/>
  <c r="E1537" i="7" s="1"/>
  <c r="E1538" i="7" s="1"/>
  <c r="E1539" i="7" s="1"/>
  <c r="E1540" i="7" s="1"/>
  <c r="E1541" i="7" s="1"/>
  <c r="E1542" i="7" s="1"/>
  <c r="E1543" i="7" s="1"/>
  <c r="E1544" i="7" s="1"/>
  <c r="E1545" i="7" s="1"/>
  <c r="E1546" i="7" s="1"/>
  <c r="E1547" i="7" s="1"/>
  <c r="E1548" i="7" s="1"/>
  <c r="E1549" i="7" s="1"/>
  <c r="E1550" i="7" s="1"/>
  <c r="E1551" i="7" s="1"/>
  <c r="E1552" i="7" s="1"/>
  <c r="E1553" i="7" s="1"/>
  <c r="E1554" i="7" s="1"/>
  <c r="E1555" i="7" s="1"/>
  <c r="E1556" i="7" s="1"/>
  <c r="E1557" i="7" s="1"/>
  <c r="E1558" i="7" s="1"/>
  <c r="E1559" i="7" s="1"/>
  <c r="E1560" i="7" s="1"/>
  <c r="E1561" i="7" s="1"/>
  <c r="E1562" i="7" s="1"/>
  <c r="E1563" i="7" s="1"/>
  <c r="E1564" i="7" s="1"/>
  <c r="E1565" i="7" s="1"/>
  <c r="E1566" i="7" s="1"/>
  <c r="E1567" i="7" s="1"/>
  <c r="E1568" i="7" s="1"/>
  <c r="E1569" i="7" s="1"/>
  <c r="E1570" i="7" s="1"/>
  <c r="E1571" i="7" s="1"/>
  <c r="E1572" i="7" s="1"/>
  <c r="E1573" i="7" s="1"/>
  <c r="E1574" i="7" s="1"/>
  <c r="E1575" i="7" s="1"/>
  <c r="E1576" i="7" s="1"/>
  <c r="E1577" i="7" s="1"/>
  <c r="E1578" i="7" s="1"/>
  <c r="E1579" i="7" s="1"/>
  <c r="E1580" i="7" s="1"/>
  <c r="E1581" i="7" s="1"/>
  <c r="E1582" i="7" s="1"/>
  <c r="E1583" i="7" s="1"/>
  <c r="E1584" i="7" s="1"/>
  <c r="E1585" i="7" s="1"/>
  <c r="E1586" i="7" s="1"/>
  <c r="E1587" i="7" s="1"/>
  <c r="E1588" i="7" s="1"/>
  <c r="E1589" i="7" s="1"/>
  <c r="E1590" i="7" s="1"/>
  <c r="E1591" i="7" s="1"/>
  <c r="E1592" i="7" s="1"/>
  <c r="E1593" i="7" s="1"/>
  <c r="E1594" i="7" s="1"/>
  <c r="E1595" i="7" s="1"/>
  <c r="E1596" i="7" s="1"/>
  <c r="E1597" i="7" s="1"/>
  <c r="E1598" i="7" s="1"/>
  <c r="E1599" i="7" s="1"/>
  <c r="E1600" i="7" s="1"/>
  <c r="E1601" i="7" s="1"/>
  <c r="E1602" i="7" s="1"/>
  <c r="E1603" i="7" s="1"/>
  <c r="E1604" i="7" s="1"/>
  <c r="E1605" i="7" s="1"/>
  <c r="E1606" i="7" s="1"/>
  <c r="E1607" i="7" s="1"/>
  <c r="E1608" i="7" s="1"/>
  <c r="E1609" i="7" s="1"/>
  <c r="E1610" i="7" s="1"/>
  <c r="E1611" i="7" s="1"/>
  <c r="E1612" i="7" s="1"/>
  <c r="E1613" i="7" s="1"/>
  <c r="E1614" i="7" s="1"/>
  <c r="E1615" i="7" s="1"/>
  <c r="E1616" i="7" s="1"/>
  <c r="E1617" i="7" s="1"/>
  <c r="E1618" i="7" s="1"/>
  <c r="E1619" i="7" s="1"/>
  <c r="E1620" i="7" s="1"/>
  <c r="E1621" i="7" s="1"/>
  <c r="E1622" i="7" s="1"/>
  <c r="E1623" i="7" s="1"/>
  <c r="E1624" i="7" s="1"/>
  <c r="E1625" i="7" s="1"/>
  <c r="E1626" i="7" s="1"/>
  <c r="E1627" i="7" s="1"/>
  <c r="E1628" i="7" s="1"/>
  <c r="E1629" i="7" s="1"/>
  <c r="E1630" i="7" s="1"/>
  <c r="E1631" i="7" s="1"/>
  <c r="E1632" i="7" s="1"/>
  <c r="E1633" i="7" s="1"/>
  <c r="E1634" i="7" s="1"/>
  <c r="E1635" i="7" s="1"/>
  <c r="E1636" i="7" s="1"/>
  <c r="E1637" i="7" s="1"/>
  <c r="E1638" i="7" s="1"/>
  <c r="E1639" i="7" s="1"/>
  <c r="E1640" i="7" s="1"/>
  <c r="E1641" i="7" s="1"/>
  <c r="E1642" i="7" s="1"/>
  <c r="E1643" i="7" s="1"/>
  <c r="E1644" i="7" s="1"/>
  <c r="E1645" i="7" s="1"/>
  <c r="E1646" i="7" s="1"/>
  <c r="E1647" i="7" s="1"/>
  <c r="E1648" i="7" s="1"/>
  <c r="E1649" i="7" s="1"/>
  <c r="E1650" i="7" s="1"/>
  <c r="E1651" i="7" s="1"/>
  <c r="E1652" i="7" s="1"/>
  <c r="E1653" i="7" s="1"/>
  <c r="E1654" i="7" s="1"/>
  <c r="E1655" i="7" s="1"/>
  <c r="E1656" i="7" s="1"/>
  <c r="E1657" i="7" s="1"/>
  <c r="E1658" i="7" s="1"/>
  <c r="E1659" i="7" s="1"/>
  <c r="E1660" i="7" s="1"/>
  <c r="E1661" i="7" s="1"/>
  <c r="E1662" i="7" s="1"/>
  <c r="E1663" i="7" s="1"/>
  <c r="E1664" i="7" s="1"/>
  <c r="E1665" i="7" s="1"/>
  <c r="E1666" i="7" s="1"/>
  <c r="E1667" i="7" s="1"/>
  <c r="E1668" i="7" s="1"/>
  <c r="E1669" i="7" s="1"/>
  <c r="E1670" i="7" s="1"/>
  <c r="E1671" i="7" s="1"/>
  <c r="E1672" i="7" s="1"/>
  <c r="E1673" i="7" s="1"/>
  <c r="E1674" i="7" s="1"/>
  <c r="E1675" i="7" s="1"/>
  <c r="E1676" i="7" s="1"/>
  <c r="E1677" i="7" s="1"/>
  <c r="E1678" i="7" s="1"/>
  <c r="E1679" i="7" s="1"/>
  <c r="E1680" i="7" s="1"/>
  <c r="E1681" i="7" s="1"/>
  <c r="E1682" i="7" s="1"/>
  <c r="E1683" i="7" s="1"/>
  <c r="E1684" i="7" s="1"/>
  <c r="E1685" i="7" s="1"/>
  <c r="E1686" i="7" s="1"/>
  <c r="E1687" i="7" s="1"/>
  <c r="E1688" i="7" s="1"/>
  <c r="E1689" i="7" s="1"/>
  <c r="E1690" i="7" s="1"/>
  <c r="E1691" i="7" s="1"/>
  <c r="E1692" i="7" s="1"/>
  <c r="E1693" i="7" s="1"/>
  <c r="E1694" i="7" s="1"/>
  <c r="E1695" i="7" s="1"/>
  <c r="E1696" i="7" s="1"/>
  <c r="E1697" i="7" s="1"/>
  <c r="E1698" i="7" s="1"/>
  <c r="E1699" i="7" s="1"/>
  <c r="E1700" i="7" s="1"/>
  <c r="E1701" i="7" s="1"/>
  <c r="E1702" i="7" s="1"/>
  <c r="E1703" i="7" s="1"/>
  <c r="E1704" i="7" s="1"/>
  <c r="E1705" i="7" s="1"/>
  <c r="E1706" i="7" s="1"/>
  <c r="E1707" i="7" s="1"/>
  <c r="E1708" i="7" s="1"/>
  <c r="E1709" i="7" s="1"/>
  <c r="E1710" i="7" s="1"/>
  <c r="E1711" i="7" s="1"/>
  <c r="E1712" i="7" s="1"/>
  <c r="E1713" i="7" s="1"/>
  <c r="E1714" i="7" s="1"/>
  <c r="E1715" i="7" s="1"/>
  <c r="E1716" i="7" s="1"/>
  <c r="E1717" i="7" s="1"/>
  <c r="E1718" i="7" s="1"/>
  <c r="E1719" i="7" s="1"/>
  <c r="E1720" i="7" s="1"/>
  <c r="E1721" i="7" s="1"/>
  <c r="E1722" i="7" s="1"/>
  <c r="E1723" i="7" s="1"/>
  <c r="E1724" i="7" s="1"/>
  <c r="E1725" i="7" s="1"/>
  <c r="E1726" i="7" s="1"/>
  <c r="E1727" i="7" s="1"/>
  <c r="E1728" i="7" s="1"/>
  <c r="E1729" i="7" s="1"/>
  <c r="E1730" i="7" s="1"/>
  <c r="E1731" i="7" s="1"/>
  <c r="E1732" i="7" s="1"/>
  <c r="E1733" i="7" s="1"/>
  <c r="E1734" i="7" s="1"/>
  <c r="E1735" i="7" s="1"/>
  <c r="E1736" i="7" s="1"/>
  <c r="E1737" i="7" s="1"/>
  <c r="E1738" i="7" s="1"/>
  <c r="E1739" i="7" s="1"/>
  <c r="E1740" i="7" s="1"/>
  <c r="E1741" i="7" s="1"/>
  <c r="E1742" i="7" s="1"/>
  <c r="E1743" i="7" s="1"/>
  <c r="E1744" i="7" s="1"/>
  <c r="E1745" i="7" s="1"/>
  <c r="E1746" i="7" s="1"/>
  <c r="E1747" i="7" s="1"/>
  <c r="E1748" i="7" s="1"/>
  <c r="E1749" i="7" s="1"/>
  <c r="E1750" i="7" s="1"/>
  <c r="E1751" i="7" s="1"/>
  <c r="E1752" i="7" s="1"/>
  <c r="E1753" i="7" s="1"/>
  <c r="E1754" i="7" s="1"/>
  <c r="E1755" i="7" s="1"/>
  <c r="E1756" i="7" s="1"/>
  <c r="E1757" i="7" s="1"/>
  <c r="E1758" i="7" s="1"/>
  <c r="E1759" i="7" s="1"/>
  <c r="E1760" i="7" s="1"/>
  <c r="E1761" i="7" s="1"/>
  <c r="E1762" i="7" s="1"/>
  <c r="E1763" i="7" s="1"/>
  <c r="E1764" i="7" s="1"/>
  <c r="E1765" i="7" s="1"/>
  <c r="E1766" i="7" s="1"/>
  <c r="E1767" i="7" s="1"/>
  <c r="E1768" i="7" s="1"/>
  <c r="E1769" i="7" s="1"/>
  <c r="E1770" i="7" s="1"/>
  <c r="E1771" i="7" s="1"/>
  <c r="E1772" i="7" s="1"/>
  <c r="E1773" i="7" s="1"/>
  <c r="E1774" i="7" s="1"/>
  <c r="E1775" i="7" s="1"/>
  <c r="E1776" i="7" s="1"/>
  <c r="E1777" i="7" s="1"/>
  <c r="E1778" i="7" s="1"/>
  <c r="E1779" i="7" s="1"/>
  <c r="E1780" i="7" s="1"/>
  <c r="E1781" i="7" s="1"/>
  <c r="E1782" i="7" s="1"/>
  <c r="E1783" i="7" s="1"/>
  <c r="E1784" i="7" s="1"/>
  <c r="E1785" i="7" s="1"/>
  <c r="E1786" i="7" s="1"/>
  <c r="E1787" i="7" s="1"/>
  <c r="E1788" i="7" s="1"/>
  <c r="E1789" i="7" s="1"/>
  <c r="E1790" i="7" s="1"/>
  <c r="E1791" i="7" s="1"/>
  <c r="E1792" i="7" s="1"/>
  <c r="E1793" i="7" s="1"/>
  <c r="E1794" i="7" s="1"/>
  <c r="E1795" i="7" s="1"/>
  <c r="E1796" i="7" s="1"/>
  <c r="E1797" i="7" s="1"/>
  <c r="E1798" i="7" s="1"/>
  <c r="E1799" i="7" s="1"/>
  <c r="E1800" i="7" s="1"/>
  <c r="E1801" i="7" s="1"/>
  <c r="E1802" i="7" s="1"/>
  <c r="E1803" i="7" s="1"/>
  <c r="E1804" i="7" s="1"/>
  <c r="E1805" i="7" s="1"/>
  <c r="E1806" i="7" s="1"/>
  <c r="E1807" i="7" s="1"/>
  <c r="E1808" i="7" s="1"/>
  <c r="E1809" i="7" s="1"/>
  <c r="E1810" i="7" s="1"/>
  <c r="E1811" i="7" s="1"/>
  <c r="E1812" i="7" s="1"/>
  <c r="E1813" i="7" s="1"/>
  <c r="E1814" i="7" s="1"/>
  <c r="E1815" i="7" s="1"/>
  <c r="E1816" i="7" s="1"/>
  <c r="E1817" i="7" s="1"/>
  <c r="E1818" i="7" s="1"/>
  <c r="E1819" i="7" s="1"/>
  <c r="E1820" i="7" s="1"/>
  <c r="E1821" i="7" s="1"/>
  <c r="E1822" i="7" s="1"/>
  <c r="E1823" i="7" s="1"/>
  <c r="E1824" i="7" s="1"/>
  <c r="E1825" i="7" s="1"/>
  <c r="E1826" i="7" s="1"/>
  <c r="E1827" i="7" s="1"/>
  <c r="E1828" i="7" s="1"/>
  <c r="E1829" i="7" s="1"/>
  <c r="E1830" i="7" s="1"/>
  <c r="E1831" i="7" s="1"/>
  <c r="E1832" i="7" s="1"/>
  <c r="E1833" i="7" s="1"/>
  <c r="E1834" i="7" s="1"/>
  <c r="E1835" i="7" s="1"/>
  <c r="E1836" i="7" s="1"/>
  <c r="E1837" i="7" s="1"/>
  <c r="E1838" i="7" s="1"/>
  <c r="E1839" i="7" s="1"/>
  <c r="E1840" i="7" s="1"/>
  <c r="E1841" i="7" s="1"/>
  <c r="E1842" i="7" s="1"/>
  <c r="E1843" i="7" s="1"/>
  <c r="E1844" i="7" s="1"/>
  <c r="E1845" i="7" s="1"/>
  <c r="E1846" i="7" s="1"/>
  <c r="E1847" i="7" s="1"/>
  <c r="E1848" i="7" s="1"/>
  <c r="E1849" i="7" s="1"/>
  <c r="E1850" i="7" s="1"/>
  <c r="E1851" i="7" s="1"/>
  <c r="E1852" i="7" s="1"/>
  <c r="E1853" i="7" s="1"/>
  <c r="E1854" i="7" s="1"/>
  <c r="E1855" i="7" s="1"/>
  <c r="E1856" i="7" s="1"/>
  <c r="E1857" i="7" s="1"/>
  <c r="E1858" i="7" s="1"/>
  <c r="E1859" i="7" s="1"/>
  <c r="E1860" i="7" s="1"/>
  <c r="E1861" i="7" s="1"/>
  <c r="E1862" i="7" s="1"/>
  <c r="E1863" i="7" s="1"/>
  <c r="E1864" i="7" s="1"/>
  <c r="E1865" i="7" s="1"/>
  <c r="E1866" i="7" s="1"/>
  <c r="E1867" i="7" s="1"/>
  <c r="E1868" i="7" s="1"/>
  <c r="E1869" i="7" s="1"/>
  <c r="E1870" i="7" s="1"/>
  <c r="E1871" i="7" s="1"/>
  <c r="E1872" i="7" s="1"/>
  <c r="E1873" i="7" s="1"/>
  <c r="E1874" i="7" s="1"/>
  <c r="E1875" i="7" s="1"/>
  <c r="E1876" i="7" s="1"/>
  <c r="E1877" i="7" s="1"/>
  <c r="E1878" i="7" s="1"/>
  <c r="E1879" i="7" s="1"/>
  <c r="E1880" i="7" s="1"/>
  <c r="E1881" i="7" s="1"/>
  <c r="E1882" i="7" s="1"/>
  <c r="E1883" i="7" s="1"/>
  <c r="E1884" i="7" s="1"/>
  <c r="E1885" i="7" s="1"/>
  <c r="E1886" i="7" s="1"/>
  <c r="E1887" i="7" s="1"/>
  <c r="E1888" i="7" s="1"/>
  <c r="E1889" i="7" s="1"/>
  <c r="E1890" i="7" s="1"/>
  <c r="E1891" i="7" s="1"/>
  <c r="E1892" i="7" s="1"/>
  <c r="E1893" i="7" s="1"/>
  <c r="E1894" i="7" s="1"/>
  <c r="E1895" i="7" s="1"/>
  <c r="E1896" i="7" s="1"/>
  <c r="E1897" i="7" s="1"/>
  <c r="E1898" i="7" s="1"/>
  <c r="E1899" i="7" s="1"/>
  <c r="E1900" i="7" s="1"/>
  <c r="E1901" i="7" s="1"/>
  <c r="E1902" i="7" s="1"/>
  <c r="E1903" i="7" s="1"/>
  <c r="E1904" i="7" s="1"/>
  <c r="E1905" i="7" s="1"/>
  <c r="E1906" i="7" s="1"/>
  <c r="E1907" i="7" s="1"/>
  <c r="E1908" i="7" s="1"/>
  <c r="E1909" i="7" s="1"/>
  <c r="E1910" i="7" s="1"/>
  <c r="E1911" i="7" s="1"/>
  <c r="E1912" i="7" s="1"/>
  <c r="E1913" i="7" s="1"/>
  <c r="E1914" i="7" s="1"/>
  <c r="E1915" i="7" s="1"/>
  <c r="E1916" i="7" s="1"/>
  <c r="E1917" i="7" s="1"/>
  <c r="E1918" i="7" s="1"/>
  <c r="E1919" i="7" s="1"/>
  <c r="E1920" i="7" s="1"/>
  <c r="E1921" i="7" s="1"/>
  <c r="E1922" i="7" s="1"/>
  <c r="E1923" i="7" s="1"/>
  <c r="E1924" i="7" s="1"/>
  <c r="E1925" i="7" s="1"/>
  <c r="E1926" i="7" s="1"/>
  <c r="E1927" i="7" s="1"/>
  <c r="E1928" i="7" s="1"/>
  <c r="E1929" i="7" s="1"/>
  <c r="E1930" i="7" s="1"/>
  <c r="E1931" i="7" s="1"/>
  <c r="E1932" i="7" s="1"/>
  <c r="E1933" i="7" s="1"/>
  <c r="E1934" i="7" s="1"/>
  <c r="E1935" i="7" s="1"/>
  <c r="E1936" i="7" s="1"/>
  <c r="E1937" i="7" s="1"/>
  <c r="E1938" i="7" s="1"/>
  <c r="E1939" i="7" s="1"/>
  <c r="E1940" i="7" s="1"/>
  <c r="E1941" i="7" s="1"/>
  <c r="E1942" i="7" s="1"/>
  <c r="E1943" i="7" s="1"/>
  <c r="E1944" i="7" s="1"/>
  <c r="E1945" i="7" s="1"/>
  <c r="E1946" i="7" s="1"/>
  <c r="E1947" i="7" s="1"/>
  <c r="E1948" i="7" s="1"/>
  <c r="E1949" i="7" s="1"/>
  <c r="E1950" i="7" s="1"/>
  <c r="E1951" i="7" s="1"/>
  <c r="E1952" i="7" s="1"/>
  <c r="E1953" i="7" s="1"/>
  <c r="E1954" i="7" s="1"/>
  <c r="E1955" i="7" s="1"/>
  <c r="E1956" i="7" s="1"/>
  <c r="E1957" i="7" s="1"/>
  <c r="E1958" i="7" s="1"/>
  <c r="E1959" i="7" s="1"/>
  <c r="E1960" i="7" s="1"/>
  <c r="E1961" i="7" s="1"/>
  <c r="E1962" i="7" s="1"/>
  <c r="E1963" i="7" s="1"/>
  <c r="E1964" i="7" s="1"/>
  <c r="E1965" i="7" s="1"/>
  <c r="E1966" i="7" s="1"/>
  <c r="E1967" i="7" s="1"/>
  <c r="E1968" i="7" s="1"/>
  <c r="E1969" i="7" s="1"/>
  <c r="E1970" i="7" s="1"/>
  <c r="E1971" i="7" s="1"/>
  <c r="E1972" i="7" s="1"/>
  <c r="E1973" i="7" s="1"/>
  <c r="E1974" i="7" s="1"/>
  <c r="E1975" i="7" s="1"/>
  <c r="E1976" i="7" s="1"/>
  <c r="E1977" i="7" s="1"/>
  <c r="E1978" i="7" s="1"/>
  <c r="E1979" i="7" s="1"/>
  <c r="E1980" i="7" s="1"/>
  <c r="E1981" i="7" s="1"/>
  <c r="E1982" i="7" s="1"/>
  <c r="E1983" i="7" s="1"/>
  <c r="E1984" i="7" s="1"/>
  <c r="E1985" i="7" s="1"/>
  <c r="E1986" i="7" s="1"/>
  <c r="E1987" i="7" s="1"/>
  <c r="E1988" i="7" s="1"/>
  <c r="E1989" i="7" s="1"/>
  <c r="E1990" i="7" s="1"/>
  <c r="E1991" i="7" s="1"/>
  <c r="E1992" i="7" s="1"/>
  <c r="E1993" i="7" s="1"/>
  <c r="E1994" i="7" s="1"/>
  <c r="E1995" i="7" s="1"/>
  <c r="E1996" i="7" s="1"/>
  <c r="E1997" i="7" s="1"/>
  <c r="E1998" i="7" s="1"/>
  <c r="E1999" i="7" s="1"/>
  <c r="E2000" i="7" s="1"/>
  <c r="E2001" i="7" s="1"/>
  <c r="E2002" i="7" s="1"/>
  <c r="E2003" i="7" s="1"/>
  <c r="E2004" i="7" s="1"/>
  <c r="E2005" i="7" s="1"/>
  <c r="E2006" i="7" s="1"/>
  <c r="E2007" i="7" s="1"/>
  <c r="E2008" i="7" s="1"/>
  <c r="E2009" i="7" s="1"/>
  <c r="E2010" i="7" s="1"/>
  <c r="E2011" i="7" s="1"/>
  <c r="E2012" i="7" s="1"/>
  <c r="E2013" i="7" s="1"/>
  <c r="E2014" i="7" s="1"/>
  <c r="E2015" i="7" s="1"/>
  <c r="E2016" i="7" s="1"/>
  <c r="E2017" i="7" s="1"/>
  <c r="E2018" i="7" s="1"/>
  <c r="E2019" i="7" s="1"/>
  <c r="E2020" i="7" s="1"/>
  <c r="E2021" i="7" s="1"/>
  <c r="E2022" i="7" s="1"/>
  <c r="E2023" i="7" s="1"/>
  <c r="E2024" i="7" s="1"/>
  <c r="E2025" i="7" s="1"/>
  <c r="E2026" i="7" s="1"/>
  <c r="E2027" i="7" s="1"/>
  <c r="E2028" i="7" s="1"/>
  <c r="E2029" i="7" s="1"/>
  <c r="E2030" i="7" s="1"/>
  <c r="E2031" i="7" s="1"/>
  <c r="E2032" i="7" s="1"/>
  <c r="E2033" i="7" s="1"/>
  <c r="E2034" i="7" s="1"/>
  <c r="E2035" i="7" s="1"/>
  <c r="E2036" i="7" s="1"/>
  <c r="E2037" i="7" s="1"/>
  <c r="E2038" i="7" s="1"/>
  <c r="E2039" i="7" s="1"/>
  <c r="E2040" i="7" s="1"/>
  <c r="E2041" i="7" s="1"/>
  <c r="E2042" i="7" s="1"/>
  <c r="E2043" i="7" s="1"/>
  <c r="E2044" i="7" s="1"/>
  <c r="E2045" i="7" s="1"/>
  <c r="E2046" i="7" s="1"/>
  <c r="E2047" i="7" s="1"/>
  <c r="E2048" i="7" s="1"/>
  <c r="E2049" i="7" s="1"/>
  <c r="E2050" i="7" s="1"/>
  <c r="E2051" i="7" s="1"/>
  <c r="E2052" i="7" s="1"/>
  <c r="E2053" i="7" s="1"/>
  <c r="E2054" i="7" s="1"/>
  <c r="E2055" i="7" s="1"/>
  <c r="E2056" i="7" s="1"/>
  <c r="E2057" i="7" s="1"/>
  <c r="E2058" i="7" s="1"/>
  <c r="E2059" i="7" s="1"/>
  <c r="E2060" i="7" s="1"/>
  <c r="E2061" i="7" s="1"/>
  <c r="E2062" i="7" s="1"/>
  <c r="E2063" i="7" s="1"/>
  <c r="E2064" i="7" s="1"/>
  <c r="E2065" i="7" s="1"/>
  <c r="E2066" i="7" s="1"/>
  <c r="E2067" i="7" s="1"/>
  <c r="E2068" i="7" s="1"/>
  <c r="E2069" i="7" s="1"/>
  <c r="E2070" i="7" s="1"/>
  <c r="E2071" i="7" s="1"/>
  <c r="E2072" i="7" s="1"/>
  <c r="E2073" i="7" s="1"/>
  <c r="E2074" i="7" s="1"/>
  <c r="E2075" i="7" s="1"/>
  <c r="E2076" i="7" s="1"/>
  <c r="E2077" i="7" s="1"/>
  <c r="E2078" i="7" s="1"/>
  <c r="E2079" i="7" s="1"/>
  <c r="E2080" i="7" s="1"/>
  <c r="E2081" i="7" s="1"/>
  <c r="E2082" i="7" s="1"/>
  <c r="E2083" i="7" s="1"/>
  <c r="E2084" i="7" s="1"/>
  <c r="E2085" i="7" s="1"/>
  <c r="E2086" i="7" s="1"/>
  <c r="E2087" i="7" s="1"/>
  <c r="E2088" i="7" s="1"/>
  <c r="E2089" i="7" s="1"/>
  <c r="E2090" i="7" s="1"/>
  <c r="E2091" i="7" s="1"/>
  <c r="E2092" i="7" s="1"/>
  <c r="E2093" i="7" s="1"/>
  <c r="E2094" i="7" s="1"/>
  <c r="E2095" i="7" s="1"/>
  <c r="E2096" i="7" s="1"/>
  <c r="E2097" i="7" s="1"/>
  <c r="E2098" i="7" s="1"/>
  <c r="E2099" i="7" s="1"/>
  <c r="E2100" i="7" s="1"/>
  <c r="E2101" i="7" s="1"/>
  <c r="E2102" i="7" s="1"/>
  <c r="E2103" i="7" s="1"/>
  <c r="E2104" i="7" s="1"/>
  <c r="E2105" i="7" s="1"/>
  <c r="E2106" i="7" s="1"/>
  <c r="E2107" i="7" s="1"/>
  <c r="E2108" i="7" s="1"/>
  <c r="E2109" i="7" s="1"/>
  <c r="E2110" i="7" s="1"/>
  <c r="E2111" i="7" s="1"/>
  <c r="E2112" i="7" s="1"/>
  <c r="E2113" i="7" s="1"/>
  <c r="E2114" i="7" s="1"/>
  <c r="E2115" i="7" s="1"/>
  <c r="E2116" i="7" s="1"/>
  <c r="E2117" i="7" s="1"/>
  <c r="E2118" i="7" s="1"/>
  <c r="E2119" i="7" s="1"/>
  <c r="E2120" i="7" s="1"/>
  <c r="E2121" i="7" s="1"/>
  <c r="E2122" i="7" s="1"/>
  <c r="E2123" i="7" s="1"/>
  <c r="E2124" i="7" s="1"/>
  <c r="E2125" i="7" s="1"/>
  <c r="E2126" i="7" s="1"/>
  <c r="E2127" i="7" s="1"/>
  <c r="E2128" i="7" s="1"/>
  <c r="E2129" i="7" s="1"/>
  <c r="E2130" i="7" s="1"/>
  <c r="E2131" i="7" s="1"/>
  <c r="E2132" i="7" s="1"/>
  <c r="E2133" i="7" s="1"/>
  <c r="E2134" i="7" s="1"/>
  <c r="E2135" i="7" s="1"/>
  <c r="E2136" i="7" s="1"/>
  <c r="E2137" i="7" s="1"/>
  <c r="E2138" i="7" s="1"/>
  <c r="E2139" i="7" s="1"/>
  <c r="E2140" i="7" s="1"/>
  <c r="E2141" i="7" s="1"/>
  <c r="E2142" i="7" s="1"/>
  <c r="E2143" i="7" s="1"/>
  <c r="E2144" i="7" s="1"/>
  <c r="E2145" i="7" s="1"/>
  <c r="E2146" i="7" s="1"/>
  <c r="E2147" i="7" s="1"/>
  <c r="E2148" i="7" s="1"/>
  <c r="E2149" i="7" s="1"/>
  <c r="E2150" i="7" s="1"/>
  <c r="E2151" i="7" s="1"/>
  <c r="E2152" i="7" s="1"/>
  <c r="E2153" i="7" s="1"/>
  <c r="E2154" i="7" s="1"/>
  <c r="E2155" i="7" s="1"/>
  <c r="E2156" i="7" s="1"/>
  <c r="E2157" i="7" s="1"/>
  <c r="E2158" i="7" s="1"/>
  <c r="E2159" i="7" s="1"/>
  <c r="E2160" i="7" s="1"/>
  <c r="E2161" i="7" s="1"/>
  <c r="E2162" i="7" s="1"/>
  <c r="E2163" i="7" s="1"/>
  <c r="E2164" i="7" s="1"/>
  <c r="E2165" i="7" s="1"/>
  <c r="E2166" i="7" s="1"/>
  <c r="E2167" i="7" s="1"/>
  <c r="E2168" i="7" s="1"/>
  <c r="E2169" i="7" s="1"/>
  <c r="E2170" i="7" s="1"/>
  <c r="E2171" i="7" s="1"/>
  <c r="E2172" i="7" s="1"/>
  <c r="E2173" i="7" s="1"/>
  <c r="E2174" i="7" s="1"/>
  <c r="E2175" i="7" s="1"/>
  <c r="E2176" i="7" s="1"/>
  <c r="E2177" i="7" s="1"/>
  <c r="E2178" i="7" s="1"/>
  <c r="E2179" i="7" s="1"/>
  <c r="E2180" i="7" s="1"/>
  <c r="E2181" i="7" s="1"/>
  <c r="E2182" i="7" s="1"/>
  <c r="E2183" i="7" s="1"/>
  <c r="E2184" i="7" s="1"/>
  <c r="E2185" i="7" s="1"/>
  <c r="E2186" i="7" s="1"/>
  <c r="E2187" i="7" s="1"/>
  <c r="E2188" i="7" s="1"/>
  <c r="E2189" i="7" s="1"/>
  <c r="E2190" i="7" s="1"/>
  <c r="E2191" i="7" s="1"/>
  <c r="E2192" i="7" s="1"/>
  <c r="E2193" i="7" s="1"/>
  <c r="E2194" i="7" s="1"/>
  <c r="E2195" i="7" s="1"/>
  <c r="E2196" i="7" s="1"/>
  <c r="E2197" i="7" s="1"/>
  <c r="E2198" i="7" s="1"/>
  <c r="E2199" i="7" s="1"/>
  <c r="E2200" i="7" s="1"/>
  <c r="E2201" i="7" s="1"/>
  <c r="E2202" i="7" s="1"/>
  <c r="E2203" i="7" s="1"/>
  <c r="E2204" i="7" s="1"/>
  <c r="E2205" i="7" s="1"/>
  <c r="E2206" i="7" s="1"/>
  <c r="E2207" i="7" s="1"/>
  <c r="E2208" i="7" s="1"/>
  <c r="E2209" i="7" s="1"/>
  <c r="E2210" i="7" s="1"/>
  <c r="E2211" i="7" s="1"/>
  <c r="E2212" i="7" s="1"/>
  <c r="E2213" i="7" s="1"/>
  <c r="E2214" i="7" s="1"/>
  <c r="E2215" i="7" s="1"/>
  <c r="E2216" i="7" s="1"/>
  <c r="E2217" i="7" s="1"/>
  <c r="E2218" i="7" s="1"/>
  <c r="E2219" i="7" s="1"/>
  <c r="E2220" i="7" s="1"/>
  <c r="E2221" i="7" s="1"/>
  <c r="E2222" i="7" s="1"/>
  <c r="E2223" i="7" s="1"/>
  <c r="E2224" i="7" s="1"/>
  <c r="E2225" i="7" s="1"/>
  <c r="E2226" i="7" s="1"/>
  <c r="E2227" i="7" s="1"/>
  <c r="E2228" i="7" s="1"/>
  <c r="E2229" i="7" s="1"/>
  <c r="E2230" i="7" s="1"/>
  <c r="E2231" i="7" s="1"/>
  <c r="E2232" i="7" s="1"/>
  <c r="E2233" i="7" s="1"/>
  <c r="E2234" i="7" s="1"/>
  <c r="E2235" i="7" s="1"/>
  <c r="E2236" i="7" s="1"/>
  <c r="E2237" i="7" s="1"/>
  <c r="E2238" i="7" s="1"/>
  <c r="E2239" i="7" s="1"/>
  <c r="E2240" i="7" s="1"/>
  <c r="E2241" i="7" s="1"/>
  <c r="E2242" i="7" s="1"/>
  <c r="E2243" i="7" s="1"/>
  <c r="E2244" i="7" s="1"/>
  <c r="E2245" i="7" s="1"/>
  <c r="E2246" i="7" s="1"/>
  <c r="E2247" i="7" s="1"/>
  <c r="E2248" i="7" s="1"/>
  <c r="E2249" i="7" s="1"/>
  <c r="E2250" i="7" s="1"/>
  <c r="E2251" i="7" s="1"/>
  <c r="E2252" i="7" s="1"/>
  <c r="E2253" i="7" s="1"/>
  <c r="E2254" i="7" s="1"/>
  <c r="E2255" i="7" s="1"/>
  <c r="E2256" i="7" s="1"/>
  <c r="E2257" i="7" s="1"/>
  <c r="E2258" i="7" s="1"/>
  <c r="E2259" i="7" s="1"/>
  <c r="E2260" i="7" s="1"/>
  <c r="E2261" i="7" s="1"/>
  <c r="E2262" i="7" s="1"/>
  <c r="E2263" i="7" s="1"/>
  <c r="E2264" i="7" s="1"/>
  <c r="E2265" i="7" s="1"/>
  <c r="E2266" i="7" s="1"/>
  <c r="E2267" i="7" s="1"/>
  <c r="E2268" i="7" s="1"/>
  <c r="E2269" i="7" s="1"/>
  <c r="E2270" i="7" s="1"/>
  <c r="E2271" i="7" s="1"/>
  <c r="E2272" i="7" s="1"/>
  <c r="E2273" i="7" s="1"/>
  <c r="E2274" i="7" s="1"/>
  <c r="E2275" i="7" s="1"/>
  <c r="E2276" i="7" s="1"/>
  <c r="E2277" i="7" s="1"/>
  <c r="E2278" i="7" s="1"/>
  <c r="E2279" i="7" s="1"/>
  <c r="E2280" i="7" s="1"/>
  <c r="E2281" i="7" s="1"/>
  <c r="E2282" i="7" s="1"/>
  <c r="E2283" i="7" s="1"/>
  <c r="E2284" i="7" s="1"/>
  <c r="E2285" i="7" s="1"/>
  <c r="E2286" i="7" s="1"/>
  <c r="E2287" i="7" s="1"/>
  <c r="E2288" i="7" s="1"/>
  <c r="E2289" i="7" s="1"/>
  <c r="E2290" i="7" s="1"/>
  <c r="E2291" i="7" s="1"/>
  <c r="E2292" i="7" s="1"/>
  <c r="E2293" i="7" s="1"/>
  <c r="E2294" i="7" s="1"/>
  <c r="E2295" i="7" s="1"/>
  <c r="E2296" i="7" s="1"/>
  <c r="E2297" i="7" s="1"/>
  <c r="E2298" i="7" s="1"/>
  <c r="E2299" i="7" s="1"/>
  <c r="E2300" i="7" s="1"/>
  <c r="E2301" i="7" s="1"/>
  <c r="E2302" i="7" s="1"/>
  <c r="E2303" i="7" s="1"/>
  <c r="E2304" i="7" s="1"/>
  <c r="E2305" i="7" s="1"/>
  <c r="E2306" i="7" s="1"/>
  <c r="E2307" i="7" s="1"/>
  <c r="E2308" i="7" s="1"/>
  <c r="E2309" i="7" s="1"/>
  <c r="E2310" i="7" s="1"/>
  <c r="E2311" i="7" s="1"/>
  <c r="E2312" i="7" s="1"/>
  <c r="E2313" i="7" s="1"/>
  <c r="E2314" i="7" s="1"/>
  <c r="E2315" i="7" s="1"/>
  <c r="E2316" i="7" s="1"/>
  <c r="E2317" i="7" s="1"/>
  <c r="E2318" i="7" s="1"/>
  <c r="E2319" i="7" s="1"/>
  <c r="E2320" i="7" s="1"/>
  <c r="E2321" i="7" s="1"/>
  <c r="E2322" i="7" s="1"/>
  <c r="E2323" i="7" s="1"/>
  <c r="E2324" i="7" s="1"/>
  <c r="E2325" i="7" s="1"/>
  <c r="E2326" i="7" s="1"/>
  <c r="E2327" i="7" s="1"/>
  <c r="E2328" i="7" s="1"/>
  <c r="E2329" i="7" s="1"/>
  <c r="E2330" i="7" s="1"/>
  <c r="E2331" i="7" s="1"/>
  <c r="E2332" i="7" s="1"/>
  <c r="E2333" i="7" s="1"/>
  <c r="E2334" i="7" s="1"/>
  <c r="E2335" i="7" s="1"/>
  <c r="E2336" i="7" s="1"/>
  <c r="E2337" i="7" s="1"/>
  <c r="E2338" i="7" s="1"/>
  <c r="E2339" i="7" s="1"/>
  <c r="E2340" i="7" s="1"/>
  <c r="E2341" i="7" s="1"/>
  <c r="E2342" i="7" s="1"/>
  <c r="E2343" i="7" s="1"/>
  <c r="E2344" i="7" s="1"/>
  <c r="E2345" i="7" s="1"/>
  <c r="E2346" i="7" s="1"/>
  <c r="E2347" i="7" s="1"/>
  <c r="E2348" i="7" s="1"/>
  <c r="E2349" i="7" s="1"/>
  <c r="E2350" i="7" s="1"/>
  <c r="E2351" i="7" s="1"/>
  <c r="E2352" i="7" s="1"/>
  <c r="E2353" i="7" s="1"/>
  <c r="E2354" i="7" s="1"/>
  <c r="E2355" i="7" s="1"/>
  <c r="E2356" i="7" s="1"/>
  <c r="E2357" i="7" s="1"/>
  <c r="E2358" i="7" s="1"/>
  <c r="E2359" i="7" s="1"/>
  <c r="E2360" i="7" s="1"/>
  <c r="E2361" i="7" s="1"/>
  <c r="E2362" i="7" s="1"/>
  <c r="E2363" i="7" s="1"/>
  <c r="E2364" i="7" s="1"/>
  <c r="E2365" i="7" s="1"/>
  <c r="E2366" i="7" s="1"/>
  <c r="E2367" i="7" s="1"/>
  <c r="E2368" i="7" s="1"/>
  <c r="E2369" i="7" s="1"/>
  <c r="E2370" i="7" s="1"/>
  <c r="E2371" i="7" s="1"/>
  <c r="E2372" i="7" s="1"/>
  <c r="E2373" i="7" s="1"/>
  <c r="E2374" i="7" s="1"/>
  <c r="E2375" i="7" s="1"/>
  <c r="E2376" i="7" s="1"/>
  <c r="E2377" i="7" s="1"/>
  <c r="E2378" i="7" s="1"/>
  <c r="E2379" i="7" s="1"/>
  <c r="E2380" i="7" s="1"/>
  <c r="E2381" i="7" s="1"/>
  <c r="E2382" i="7" s="1"/>
  <c r="E2383" i="7" s="1"/>
  <c r="E2384" i="7" s="1"/>
  <c r="E2385" i="7" s="1"/>
  <c r="E2386" i="7" s="1"/>
  <c r="E2387" i="7" s="1"/>
  <c r="E2388" i="7" s="1"/>
  <c r="E2389" i="7" s="1"/>
  <c r="E2390" i="7" s="1"/>
  <c r="E2391" i="7" s="1"/>
  <c r="E2392" i="7" s="1"/>
  <c r="E2393" i="7" s="1"/>
  <c r="E2394" i="7" s="1"/>
  <c r="E2395" i="7" s="1"/>
  <c r="E2396" i="7" s="1"/>
  <c r="E2397" i="7" s="1"/>
  <c r="E2398" i="7" s="1"/>
  <c r="E2399" i="7" s="1"/>
  <c r="E2400" i="7" s="1"/>
  <c r="E2401" i="7" s="1"/>
  <c r="E2402" i="7" s="1"/>
  <c r="E2403" i="7" s="1"/>
  <c r="E2404" i="7" s="1"/>
  <c r="E2405" i="7" s="1"/>
  <c r="E2406" i="7" s="1"/>
  <c r="E2407" i="7" s="1"/>
  <c r="E2408" i="7" s="1"/>
  <c r="E2409" i="7" s="1"/>
  <c r="E2410" i="7" s="1"/>
  <c r="E2411" i="7" s="1"/>
  <c r="E2412" i="7" s="1"/>
  <c r="E2413" i="7" s="1"/>
  <c r="E2414" i="7" s="1"/>
  <c r="E2415" i="7" s="1"/>
  <c r="E2416" i="7" s="1"/>
  <c r="E2417" i="7" s="1"/>
  <c r="E2418" i="7" s="1"/>
  <c r="E2419" i="7" s="1"/>
  <c r="E2420" i="7" s="1"/>
  <c r="E2421" i="7" s="1"/>
  <c r="E2422" i="7" s="1"/>
  <c r="E2423" i="7" s="1"/>
  <c r="E2424" i="7" s="1"/>
  <c r="E2425" i="7" s="1"/>
  <c r="E2426" i="7" s="1"/>
  <c r="E2427" i="7" s="1"/>
  <c r="E2428" i="7" s="1"/>
  <c r="E2429" i="7" s="1"/>
  <c r="E2430" i="7" s="1"/>
  <c r="E2431" i="7" s="1"/>
  <c r="E2432" i="7" s="1"/>
  <c r="E2433" i="7" s="1"/>
  <c r="E2434" i="7" s="1"/>
  <c r="E2435" i="7" s="1"/>
  <c r="E2436" i="7" s="1"/>
  <c r="E2437" i="7" s="1"/>
  <c r="E2438" i="7" s="1"/>
  <c r="E2439" i="7" s="1"/>
  <c r="E2440" i="7" s="1"/>
  <c r="E2441" i="7" s="1"/>
  <c r="E2442" i="7" s="1"/>
  <c r="E2443" i="7" s="1"/>
  <c r="E2444" i="7" s="1"/>
  <c r="E2445" i="7" s="1"/>
  <c r="E2446" i="7" s="1"/>
  <c r="E2447" i="7" s="1"/>
  <c r="E2448" i="7" s="1"/>
  <c r="E2449" i="7" s="1"/>
  <c r="E2450" i="7" s="1"/>
  <c r="E2451" i="7" s="1"/>
  <c r="E2452" i="7" s="1"/>
  <c r="E2453" i="7" s="1"/>
  <c r="E2454" i="7" s="1"/>
  <c r="E2455" i="7" s="1"/>
  <c r="E2456" i="7" s="1"/>
  <c r="E2457" i="7" s="1"/>
  <c r="E2458" i="7" s="1"/>
  <c r="E2459" i="7" s="1"/>
  <c r="E2460" i="7" s="1"/>
  <c r="E2461" i="7" s="1"/>
  <c r="E2462" i="7" s="1"/>
  <c r="E2463" i="7" s="1"/>
  <c r="E2464" i="7" s="1"/>
  <c r="E2465" i="7" s="1"/>
  <c r="E2466" i="7" s="1"/>
  <c r="E2467" i="7" s="1"/>
  <c r="E2468" i="7" s="1"/>
  <c r="E2469" i="7" s="1"/>
  <c r="E2470" i="7" s="1"/>
  <c r="E2471" i="7" s="1"/>
  <c r="E2472" i="7" s="1"/>
  <c r="E2473" i="7" s="1"/>
  <c r="E2474" i="7" s="1"/>
  <c r="E2475" i="7" s="1"/>
  <c r="E2476" i="7" s="1"/>
  <c r="E2477" i="7" s="1"/>
  <c r="E2478" i="7" s="1"/>
  <c r="E2479" i="7" s="1"/>
  <c r="E2480" i="7" s="1"/>
  <c r="E2481" i="7" s="1"/>
  <c r="E2482" i="7" s="1"/>
  <c r="E2483" i="7" s="1"/>
  <c r="E2484" i="7" s="1"/>
  <c r="E2485" i="7" s="1"/>
  <c r="E2486" i="7" s="1"/>
  <c r="E2487" i="7" s="1"/>
  <c r="E2488" i="7" s="1"/>
  <c r="E2489" i="7" s="1"/>
  <c r="E2490" i="7" s="1"/>
  <c r="E2491" i="7" s="1"/>
  <c r="E2492" i="7" s="1"/>
  <c r="E2493" i="7" s="1"/>
  <c r="E2494" i="7" s="1"/>
  <c r="E2495" i="7" s="1"/>
  <c r="E2496" i="7" s="1"/>
  <c r="E2497" i="7" s="1"/>
  <c r="E2498" i="7" s="1"/>
  <c r="E2499" i="7" s="1"/>
  <c r="E2500" i="7" s="1"/>
  <c r="E2501" i="7" s="1"/>
  <c r="E2502" i="7" s="1"/>
  <c r="E2503" i="7" s="1"/>
  <c r="E2504" i="7" s="1"/>
  <c r="E2505" i="7" s="1"/>
  <c r="E2506" i="7" s="1"/>
  <c r="E2507" i="7" s="1"/>
  <c r="E2508" i="7" s="1"/>
  <c r="E2509" i="7" s="1"/>
  <c r="E2510" i="7" s="1"/>
  <c r="E2511" i="7" s="1"/>
  <c r="E2512" i="7" s="1"/>
  <c r="E2513" i="7" s="1"/>
  <c r="E2514" i="7" s="1"/>
  <c r="E2515" i="7" s="1"/>
  <c r="E2516" i="7" s="1"/>
  <c r="E2517" i="7" s="1"/>
  <c r="E2518" i="7" s="1"/>
  <c r="E2519" i="7" s="1"/>
  <c r="E2520" i="7" s="1"/>
  <c r="E2521" i="7" s="1"/>
  <c r="E2522" i="7" s="1"/>
  <c r="E2523" i="7" s="1"/>
  <c r="E2524" i="7" s="1"/>
  <c r="E2525" i="7" s="1"/>
  <c r="E2526" i="7" s="1"/>
  <c r="E2527" i="7" s="1"/>
  <c r="E2528" i="7" s="1"/>
  <c r="E2529" i="7" s="1"/>
  <c r="E2530" i="7" s="1"/>
  <c r="E2531" i="7" s="1"/>
  <c r="E2532" i="7" s="1"/>
  <c r="E2533" i="7" s="1"/>
  <c r="E2534" i="7" s="1"/>
  <c r="E2535" i="7" s="1"/>
  <c r="E2536" i="7" s="1"/>
  <c r="E2537" i="7" s="1"/>
  <c r="E2538" i="7" s="1"/>
  <c r="E2539" i="7" s="1"/>
  <c r="E2540" i="7" s="1"/>
  <c r="E2541" i="7" s="1"/>
  <c r="E2542" i="7" s="1"/>
  <c r="E2543" i="7" s="1"/>
  <c r="E2544" i="7" s="1"/>
  <c r="E2545" i="7" s="1"/>
  <c r="E2546" i="7" s="1"/>
  <c r="E2547" i="7" s="1"/>
  <c r="E2548" i="7" s="1"/>
  <c r="E2549" i="7" s="1"/>
  <c r="E2550" i="7" s="1"/>
  <c r="E2551" i="7" s="1"/>
  <c r="E2552" i="7" s="1"/>
  <c r="E2553" i="7" s="1"/>
  <c r="E2554" i="7" s="1"/>
  <c r="E2555" i="7" s="1"/>
  <c r="E2556" i="7" s="1"/>
  <c r="E2557" i="7" s="1"/>
  <c r="E2558" i="7" s="1"/>
  <c r="E2559" i="7" s="1"/>
  <c r="E2560" i="7" s="1"/>
  <c r="E2561" i="7" s="1"/>
  <c r="E2562" i="7" s="1"/>
  <c r="E2563" i="7" s="1"/>
  <c r="E2564" i="7" s="1"/>
  <c r="E2565" i="7" s="1"/>
  <c r="E2566" i="7" s="1"/>
  <c r="E2567" i="7" s="1"/>
  <c r="E2568" i="7" s="1"/>
  <c r="E2569" i="7" s="1"/>
  <c r="E2570" i="7" s="1"/>
  <c r="E2571" i="7" s="1"/>
  <c r="E2572" i="7" s="1"/>
  <c r="E2573" i="7" s="1"/>
  <c r="E2574" i="7" s="1"/>
  <c r="E2575" i="7" s="1"/>
  <c r="E2576" i="7" s="1"/>
  <c r="E2577" i="7" s="1"/>
  <c r="E2578" i="7" s="1"/>
  <c r="E2579" i="7" s="1"/>
  <c r="E2580" i="7" s="1"/>
  <c r="E2581" i="7" s="1"/>
  <c r="E2582" i="7" s="1"/>
  <c r="E2583" i="7" s="1"/>
  <c r="E2584" i="7" s="1"/>
  <c r="E2585" i="7" s="1"/>
  <c r="E2586" i="7" s="1"/>
  <c r="E2587" i="7" s="1"/>
  <c r="E2588" i="7" s="1"/>
  <c r="E2589" i="7" s="1"/>
  <c r="E2590" i="7" s="1"/>
  <c r="E2591" i="7" s="1"/>
  <c r="E2592" i="7" s="1"/>
  <c r="E2593" i="7" s="1"/>
  <c r="E2594" i="7" s="1"/>
  <c r="E2595" i="7" s="1"/>
  <c r="E2596" i="7" s="1"/>
  <c r="E2597" i="7" s="1"/>
  <c r="E2598" i="7" s="1"/>
  <c r="E2599" i="7" s="1"/>
  <c r="E2600" i="7" s="1"/>
  <c r="E2601" i="7" s="1"/>
  <c r="E2602" i="7" s="1"/>
  <c r="E2603" i="7" s="1"/>
  <c r="E2604" i="7" s="1"/>
  <c r="E2605" i="7" s="1"/>
  <c r="E2606" i="7" s="1"/>
  <c r="E2607" i="7" s="1"/>
  <c r="E2608" i="7" s="1"/>
  <c r="E2609" i="7" s="1"/>
  <c r="E2610" i="7" s="1"/>
  <c r="E2611" i="7" s="1"/>
  <c r="E2612" i="7" s="1"/>
  <c r="E2613" i="7" s="1"/>
  <c r="E2614" i="7" s="1"/>
  <c r="E2615" i="7" s="1"/>
  <c r="E2616" i="7" s="1"/>
  <c r="E2617" i="7" s="1"/>
  <c r="E2618" i="7" s="1"/>
  <c r="E2619" i="7" s="1"/>
  <c r="E2620" i="7" s="1"/>
  <c r="E2621" i="7" s="1"/>
  <c r="E2622" i="7" s="1"/>
  <c r="E2623" i="7" s="1"/>
  <c r="E2624" i="7" s="1"/>
  <c r="E2625" i="7" s="1"/>
  <c r="E2626" i="7" s="1"/>
  <c r="E2627" i="7" s="1"/>
  <c r="E2628" i="7" s="1"/>
  <c r="E2629" i="7" s="1"/>
  <c r="E2630" i="7" s="1"/>
  <c r="E2631" i="7" s="1"/>
  <c r="E2632" i="7" s="1"/>
  <c r="E2633" i="7" s="1"/>
  <c r="E2634" i="7" s="1"/>
  <c r="E2635" i="7" s="1"/>
  <c r="E2636" i="7" s="1"/>
  <c r="E2637" i="7" s="1"/>
  <c r="E2638" i="7" s="1"/>
  <c r="E2639" i="7" s="1"/>
  <c r="E2640" i="7" s="1"/>
  <c r="E2641" i="7" s="1"/>
  <c r="E2642" i="7" s="1"/>
  <c r="E2643" i="7" s="1"/>
  <c r="E2644" i="7" s="1"/>
  <c r="E2645" i="7" s="1"/>
  <c r="E2646" i="7" s="1"/>
  <c r="E2647" i="7" s="1"/>
  <c r="E2648" i="7" s="1"/>
  <c r="E2649" i="7" s="1"/>
  <c r="E2650" i="7" s="1"/>
  <c r="E2651" i="7" s="1"/>
  <c r="E2652" i="7" s="1"/>
  <c r="E2653" i="7" s="1"/>
  <c r="E2654" i="7" s="1"/>
  <c r="E2655" i="7" s="1"/>
  <c r="E2656" i="7" s="1"/>
  <c r="E2657" i="7" s="1"/>
  <c r="E2658" i="7" s="1"/>
  <c r="E2659" i="7" s="1"/>
  <c r="E2660" i="7" s="1"/>
  <c r="E2661" i="7" s="1"/>
  <c r="E2662" i="7" s="1"/>
  <c r="E2663" i="7" s="1"/>
  <c r="E2664" i="7" s="1"/>
  <c r="E2665" i="7" s="1"/>
  <c r="E2666" i="7" s="1"/>
  <c r="E2667" i="7" s="1"/>
  <c r="E2668" i="7" s="1"/>
  <c r="E2669" i="7" s="1"/>
  <c r="E2670" i="7" s="1"/>
  <c r="E2671" i="7" s="1"/>
  <c r="E2672" i="7" s="1"/>
  <c r="E2673" i="7" s="1"/>
  <c r="E2674" i="7" s="1"/>
  <c r="E2675" i="7" s="1"/>
  <c r="E2676" i="7" s="1"/>
  <c r="E2677" i="7" s="1"/>
  <c r="E2678" i="7" s="1"/>
  <c r="E2679" i="7" s="1"/>
  <c r="E2680" i="7" s="1"/>
  <c r="E2681" i="7" s="1"/>
  <c r="E2682" i="7" s="1"/>
  <c r="E2683" i="7" s="1"/>
  <c r="E2684" i="7" s="1"/>
  <c r="E2685" i="7" s="1"/>
  <c r="E2686" i="7" s="1"/>
  <c r="E2687" i="7" s="1"/>
  <c r="E2688" i="7" s="1"/>
  <c r="E2689" i="7" s="1"/>
  <c r="E2690" i="7" s="1"/>
  <c r="E2691" i="7" s="1"/>
  <c r="E2692" i="7" s="1"/>
  <c r="E2693" i="7" s="1"/>
  <c r="E2694" i="7" s="1"/>
  <c r="E2695" i="7" s="1"/>
  <c r="E2696" i="7" s="1"/>
  <c r="E2697" i="7" s="1"/>
  <c r="E2698" i="7" s="1"/>
  <c r="E2699" i="7" s="1"/>
  <c r="E2700" i="7" s="1"/>
  <c r="E2701" i="7" s="1"/>
  <c r="E2702" i="7" s="1"/>
  <c r="E2703" i="7" s="1"/>
  <c r="E2704" i="7" s="1"/>
  <c r="E2705" i="7" s="1"/>
  <c r="E2706" i="7" s="1"/>
  <c r="E2707" i="7" s="1"/>
  <c r="E2708" i="7" s="1"/>
  <c r="E2709" i="7" s="1"/>
  <c r="E2710" i="7" s="1"/>
  <c r="E2711" i="7" s="1"/>
  <c r="E2712" i="7" s="1"/>
  <c r="E2713" i="7" s="1"/>
  <c r="E2714" i="7" s="1"/>
  <c r="E2715" i="7" s="1"/>
  <c r="E2716" i="7" s="1"/>
  <c r="E2717" i="7" s="1"/>
  <c r="E2718" i="7" s="1"/>
  <c r="E2719" i="7" s="1"/>
  <c r="E2720" i="7" s="1"/>
  <c r="E2721" i="7" s="1"/>
  <c r="E2722" i="7" s="1"/>
  <c r="E2723" i="7" s="1"/>
  <c r="E2724" i="7" s="1"/>
  <c r="E2725" i="7" s="1"/>
  <c r="E2726" i="7" s="1"/>
  <c r="E2727" i="7" s="1"/>
  <c r="E2728" i="7" s="1"/>
  <c r="E2729" i="7" s="1"/>
  <c r="E2730" i="7" s="1"/>
  <c r="E2731" i="7" s="1"/>
  <c r="E2732" i="7" s="1"/>
  <c r="E2733" i="7" s="1"/>
  <c r="E2734" i="7" s="1"/>
  <c r="E2735" i="7" s="1"/>
  <c r="E2736" i="7" s="1"/>
  <c r="E2737" i="7" s="1"/>
  <c r="E2738" i="7" s="1"/>
  <c r="E2739" i="7" s="1"/>
  <c r="E2740" i="7" s="1"/>
  <c r="E2741" i="7" s="1"/>
  <c r="E2742" i="7" s="1"/>
  <c r="E2743" i="7" s="1"/>
  <c r="E2744" i="7" s="1"/>
  <c r="E2745" i="7" s="1"/>
  <c r="E2746" i="7" s="1"/>
  <c r="E2747" i="7" s="1"/>
  <c r="E2748" i="7" s="1"/>
  <c r="E2749" i="7" s="1"/>
  <c r="E2750" i="7" s="1"/>
  <c r="E2751" i="7" s="1"/>
  <c r="E2752" i="7" s="1"/>
  <c r="E2753" i="7" s="1"/>
  <c r="E2754" i="7" s="1"/>
  <c r="E2755" i="7" s="1"/>
  <c r="E2756" i="7" s="1"/>
  <c r="E2757" i="7" s="1"/>
  <c r="E2758" i="7" s="1"/>
  <c r="E2759" i="7" s="1"/>
  <c r="E2760" i="7" s="1"/>
  <c r="E2761" i="7" s="1"/>
  <c r="E2762" i="7" s="1"/>
  <c r="E2763" i="7" s="1"/>
  <c r="E2764" i="7" s="1"/>
  <c r="E2765" i="7" s="1"/>
  <c r="E2766" i="7" s="1"/>
  <c r="E2767" i="7" s="1"/>
  <c r="E2768" i="7" s="1"/>
  <c r="E2769" i="7" s="1"/>
  <c r="E2770" i="7" s="1"/>
  <c r="E2771" i="7" s="1"/>
  <c r="E2772" i="7" s="1"/>
  <c r="E2773" i="7" s="1"/>
  <c r="E2774" i="7" s="1"/>
  <c r="E2775" i="7" s="1"/>
  <c r="E2776" i="7" s="1"/>
  <c r="E2777" i="7" s="1"/>
  <c r="E2778" i="7" s="1"/>
  <c r="E2779" i="7" s="1"/>
  <c r="E2780" i="7" s="1"/>
  <c r="E2781" i="7" s="1"/>
  <c r="E2782" i="7" s="1"/>
  <c r="E2783" i="7" s="1"/>
  <c r="E2784" i="7" s="1"/>
  <c r="E2785" i="7" s="1"/>
  <c r="E2786" i="7" s="1"/>
  <c r="E2787" i="7" s="1"/>
  <c r="E2788" i="7" s="1"/>
  <c r="E2789" i="7" s="1"/>
  <c r="E2790" i="7" s="1"/>
  <c r="E2791" i="7" s="1"/>
  <c r="E2792" i="7" s="1"/>
  <c r="E2793" i="7" s="1"/>
  <c r="E2794" i="7" s="1"/>
  <c r="E2795" i="7" s="1"/>
  <c r="E2796" i="7" s="1"/>
  <c r="E2797" i="7" s="1"/>
  <c r="E2798" i="7" s="1"/>
  <c r="E2799" i="7" s="1"/>
  <c r="E2800" i="7" s="1"/>
  <c r="E2801" i="7" s="1"/>
  <c r="E2802" i="7" s="1"/>
  <c r="E2803" i="7" s="1"/>
  <c r="E2804" i="7" s="1"/>
  <c r="E2805" i="7" s="1"/>
  <c r="E2806" i="7" s="1"/>
  <c r="E2807" i="7" s="1"/>
  <c r="E2808" i="7" s="1"/>
  <c r="E2809" i="7" s="1"/>
  <c r="E2810" i="7" s="1"/>
  <c r="E2811" i="7" s="1"/>
  <c r="E2812" i="7" s="1"/>
  <c r="E2813" i="7" s="1"/>
  <c r="E2814" i="7" s="1"/>
  <c r="E2815" i="7" s="1"/>
  <c r="E2816" i="7" s="1"/>
  <c r="E2817" i="7" s="1"/>
  <c r="E2818" i="7" s="1"/>
  <c r="E2819" i="7" s="1"/>
  <c r="E2820" i="7" s="1"/>
  <c r="E2821" i="7" s="1"/>
  <c r="E2822" i="7" s="1"/>
  <c r="E2823" i="7" s="1"/>
  <c r="E2824" i="7" s="1"/>
  <c r="E2825" i="7" s="1"/>
  <c r="E2826" i="7" s="1"/>
  <c r="E2827" i="7" s="1"/>
  <c r="E2828" i="7" s="1"/>
  <c r="E2829" i="7" s="1"/>
  <c r="E2830" i="7" s="1"/>
  <c r="E2831" i="7" s="1"/>
  <c r="E2832" i="7" s="1"/>
  <c r="E2833" i="7" s="1"/>
  <c r="E2834" i="7" s="1"/>
  <c r="E2835" i="7" s="1"/>
  <c r="E2836" i="7" s="1"/>
  <c r="E2837" i="7" s="1"/>
  <c r="E2838" i="7" s="1"/>
  <c r="E2839" i="7" s="1"/>
  <c r="E2840" i="7" s="1"/>
  <c r="E2841" i="7" s="1"/>
  <c r="E2842" i="7" s="1"/>
  <c r="E2843" i="7" s="1"/>
  <c r="E2844" i="7" s="1"/>
  <c r="E2845" i="7" s="1"/>
  <c r="E2846" i="7" s="1"/>
  <c r="E2847" i="7" s="1"/>
  <c r="E2848" i="7" s="1"/>
  <c r="E2849" i="7" s="1"/>
  <c r="E2850" i="7" s="1"/>
  <c r="E2851" i="7" s="1"/>
  <c r="E2852" i="7" s="1"/>
  <c r="E2853" i="7" s="1"/>
  <c r="E2854" i="7" s="1"/>
  <c r="E2855" i="7" s="1"/>
  <c r="E2856" i="7" s="1"/>
  <c r="E2857" i="7" s="1"/>
  <c r="E2858" i="7" s="1"/>
  <c r="E2859" i="7" s="1"/>
  <c r="E2860" i="7" s="1"/>
  <c r="E2861" i="7" s="1"/>
  <c r="E2862" i="7" s="1"/>
  <c r="E2863" i="7" s="1"/>
  <c r="E2864" i="7" s="1"/>
  <c r="E2865" i="7" s="1"/>
  <c r="E2866" i="7" s="1"/>
  <c r="E2867" i="7" s="1"/>
  <c r="E2868" i="7" s="1"/>
  <c r="E2869" i="7" s="1"/>
  <c r="E2870" i="7" s="1"/>
  <c r="E2871" i="7" s="1"/>
  <c r="E2872" i="7" s="1"/>
  <c r="E2873" i="7" s="1"/>
  <c r="E2874" i="7" s="1"/>
  <c r="E2875" i="7" s="1"/>
  <c r="E2876" i="7" s="1"/>
  <c r="E2877" i="7" s="1"/>
  <c r="E2878" i="7" s="1"/>
  <c r="E2879" i="7" s="1"/>
  <c r="E2880" i="7" s="1"/>
  <c r="E2881" i="7" s="1"/>
  <c r="E2882" i="7" s="1"/>
  <c r="E2883" i="7" s="1"/>
  <c r="E2884" i="7" s="1"/>
  <c r="E2885" i="7" s="1"/>
  <c r="E2886" i="7" s="1"/>
  <c r="E2887" i="7" s="1"/>
  <c r="E2888" i="7" s="1"/>
  <c r="E2889" i="7" s="1"/>
  <c r="E2890" i="7" s="1"/>
  <c r="E2891" i="7" s="1"/>
  <c r="E2892" i="7" s="1"/>
  <c r="E2893" i="7" s="1"/>
  <c r="E2894" i="7" s="1"/>
  <c r="E2895" i="7" s="1"/>
  <c r="E2896" i="7" s="1"/>
  <c r="E2897" i="7" s="1"/>
  <c r="E2898" i="7" s="1"/>
  <c r="E2899" i="7" s="1"/>
  <c r="E2900" i="7" s="1"/>
  <c r="E2901" i="7" s="1"/>
  <c r="E2902" i="7" s="1"/>
  <c r="E2903" i="7" s="1"/>
  <c r="E2904" i="7" s="1"/>
  <c r="E2905" i="7" s="1"/>
  <c r="E2906" i="7" s="1"/>
  <c r="E2907" i="7" s="1"/>
  <c r="E2908" i="7" s="1"/>
  <c r="E2909" i="7" s="1"/>
  <c r="E2910" i="7" s="1"/>
  <c r="E2911" i="7" s="1"/>
  <c r="E2912" i="7" s="1"/>
  <c r="E2913" i="7" s="1"/>
  <c r="E2914" i="7" s="1"/>
  <c r="E2915" i="7" s="1"/>
  <c r="E2916" i="7" s="1"/>
  <c r="E2917" i="7" s="1"/>
  <c r="E2918" i="7" s="1"/>
  <c r="E2919" i="7" s="1"/>
  <c r="E2920" i="7" s="1"/>
  <c r="E2921" i="7" s="1"/>
  <c r="E2922" i="7" s="1"/>
  <c r="E2923" i="7" s="1"/>
  <c r="E2924" i="7" s="1"/>
  <c r="E2925" i="7" s="1"/>
  <c r="E2926" i="7" s="1"/>
  <c r="E2927" i="7" s="1"/>
  <c r="E2928" i="7" s="1"/>
  <c r="E2929" i="7" s="1"/>
  <c r="E2930" i="7" s="1"/>
  <c r="E2931" i="7" s="1"/>
  <c r="E2932" i="7" s="1"/>
  <c r="E2933" i="7" s="1"/>
  <c r="E2934" i="7" s="1"/>
  <c r="E2935" i="7" s="1"/>
  <c r="E2936" i="7" s="1"/>
  <c r="E2937" i="7" s="1"/>
  <c r="E2938" i="7" s="1"/>
  <c r="E2939" i="7" s="1"/>
  <c r="E2940" i="7" s="1"/>
  <c r="E2941" i="7" s="1"/>
  <c r="E2942" i="7" s="1"/>
  <c r="E2943" i="7" s="1"/>
  <c r="E2944" i="7" s="1"/>
  <c r="E2945" i="7" s="1"/>
  <c r="E2946" i="7" s="1"/>
  <c r="E2947" i="7" s="1"/>
  <c r="E2948" i="7" s="1"/>
  <c r="E2949" i="7" s="1"/>
  <c r="E2950" i="7" s="1"/>
  <c r="E2951" i="7" s="1"/>
  <c r="E2952" i="7" s="1"/>
  <c r="E2953" i="7" s="1"/>
  <c r="E2954" i="7" s="1"/>
  <c r="E2955" i="7" s="1"/>
  <c r="E2956" i="7" s="1"/>
  <c r="E2957" i="7" s="1"/>
  <c r="E2958" i="7" s="1"/>
  <c r="E2959" i="7" s="1"/>
  <c r="E2960" i="7" s="1"/>
  <c r="E2961" i="7" s="1"/>
  <c r="E2962" i="7" s="1"/>
  <c r="E2963" i="7" s="1"/>
  <c r="E2964" i="7" s="1"/>
  <c r="E2965" i="7" s="1"/>
  <c r="E2966" i="7" s="1"/>
  <c r="E2967" i="7" s="1"/>
  <c r="E2968" i="7" s="1"/>
  <c r="E2969" i="7" s="1"/>
  <c r="E2970" i="7" s="1"/>
  <c r="E2971" i="7" s="1"/>
  <c r="E2972" i="7" s="1"/>
  <c r="E2973" i="7" s="1"/>
  <c r="E2974" i="7" s="1"/>
  <c r="E2975" i="7" s="1"/>
  <c r="E2976" i="7" s="1"/>
  <c r="E2977" i="7" s="1"/>
  <c r="E2978" i="7" s="1"/>
  <c r="E2979" i="7" s="1"/>
  <c r="E2980" i="7" s="1"/>
  <c r="E2981" i="7" s="1"/>
  <c r="E2982" i="7" s="1"/>
  <c r="E2983" i="7" s="1"/>
  <c r="E2984" i="7" s="1"/>
  <c r="E2985" i="7" s="1"/>
  <c r="E2986" i="7" s="1"/>
  <c r="E2987" i="7" s="1"/>
  <c r="E2988" i="7" s="1"/>
  <c r="E2989" i="7" s="1"/>
  <c r="E2990" i="7" s="1"/>
  <c r="E2991" i="7" s="1"/>
  <c r="E2992" i="7" s="1"/>
  <c r="E2993" i="7" s="1"/>
  <c r="E2994" i="7" s="1"/>
  <c r="E2995" i="7" s="1"/>
  <c r="E2996" i="7" s="1"/>
  <c r="E2997" i="7" s="1"/>
  <c r="E2998" i="7" s="1"/>
  <c r="E2999" i="7" s="1"/>
  <c r="E3000" i="7" s="1"/>
  <c r="E3001" i="7" s="1"/>
  <c r="E3002" i="7" s="1"/>
  <c r="E3003" i="7" s="1"/>
  <c r="E3004" i="7" s="1"/>
  <c r="E3005" i="7" s="1"/>
  <c r="E3006" i="7" s="1"/>
  <c r="E3007" i="7" s="1"/>
  <c r="E3008" i="7" s="1"/>
  <c r="E3009" i="7" s="1"/>
  <c r="E3010" i="7" s="1"/>
  <c r="E3011" i="7" s="1"/>
  <c r="E3012" i="7" s="1"/>
  <c r="E3013" i="7" s="1"/>
  <c r="E3014" i="7" s="1"/>
  <c r="E3015" i="7" s="1"/>
  <c r="E3016" i="7" s="1"/>
  <c r="E3017" i="7" s="1"/>
  <c r="E3018" i="7" s="1"/>
  <c r="E3019" i="7" s="1"/>
  <c r="E3020" i="7" s="1"/>
  <c r="E3021" i="7" s="1"/>
  <c r="E3022" i="7" s="1"/>
  <c r="E3023" i="7" s="1"/>
  <c r="E3024" i="7" s="1"/>
  <c r="E3025" i="7" s="1"/>
  <c r="E3026" i="7" s="1"/>
  <c r="E3027" i="7" s="1"/>
  <c r="E3028" i="7" s="1"/>
  <c r="E3029" i="7" s="1"/>
  <c r="E3030" i="7" s="1"/>
  <c r="E3031" i="7" s="1"/>
  <c r="E3032" i="7" s="1"/>
  <c r="E3033" i="7" s="1"/>
  <c r="E3034" i="7" s="1"/>
  <c r="E3035" i="7" s="1"/>
  <c r="E3036" i="7" s="1"/>
  <c r="E3037" i="7" s="1"/>
  <c r="E3038" i="7" s="1"/>
  <c r="E3039" i="7" s="1"/>
  <c r="E3040" i="7" s="1"/>
  <c r="E3041" i="7" s="1"/>
  <c r="E3042" i="7" s="1"/>
  <c r="E3043" i="7" s="1"/>
  <c r="E3044" i="7" s="1"/>
  <c r="E3045" i="7" s="1"/>
  <c r="E3046" i="7" s="1"/>
  <c r="E3047" i="7" s="1"/>
  <c r="E3048" i="7" s="1"/>
  <c r="E3049" i="7" s="1"/>
  <c r="E3050" i="7" s="1"/>
  <c r="E3051" i="7" s="1"/>
  <c r="E3052" i="7" s="1"/>
  <c r="E3053" i="7" s="1"/>
  <c r="E3054" i="7" s="1"/>
  <c r="E3055" i="7" s="1"/>
  <c r="E3056" i="7" s="1"/>
  <c r="E3057" i="7" s="1"/>
  <c r="E3058" i="7" s="1"/>
  <c r="E3059" i="7" s="1"/>
  <c r="E3060" i="7" s="1"/>
  <c r="E3061" i="7" s="1"/>
  <c r="E3062" i="7" s="1"/>
  <c r="E3063" i="7" s="1"/>
  <c r="E3064" i="7" s="1"/>
  <c r="E3065" i="7" s="1"/>
  <c r="E3066" i="7" s="1"/>
  <c r="E3067" i="7" s="1"/>
  <c r="E3068" i="7" s="1"/>
  <c r="E3069" i="7" s="1"/>
  <c r="E3070" i="7" s="1"/>
  <c r="E3071" i="7" s="1"/>
  <c r="E3072" i="7" s="1"/>
  <c r="E3073" i="7" s="1"/>
  <c r="E3074" i="7" s="1"/>
  <c r="E3075" i="7" s="1"/>
  <c r="E3076" i="7" s="1"/>
  <c r="E3077" i="7" s="1"/>
  <c r="E3078" i="7" s="1"/>
  <c r="E3079" i="7" s="1"/>
  <c r="E3080" i="7" s="1"/>
  <c r="E3081" i="7" s="1"/>
  <c r="E3082" i="7" s="1"/>
  <c r="E3083" i="7" s="1"/>
  <c r="E3084" i="7" s="1"/>
  <c r="E3085" i="7" s="1"/>
  <c r="E3086" i="7" s="1"/>
  <c r="E3087" i="7" s="1"/>
  <c r="E3088" i="7" s="1"/>
  <c r="E3089" i="7" s="1"/>
  <c r="E3090" i="7" s="1"/>
  <c r="E3091" i="7" s="1"/>
  <c r="E3092" i="7" s="1"/>
  <c r="E3093" i="7" s="1"/>
  <c r="E3094" i="7" s="1"/>
  <c r="E3095" i="7" s="1"/>
  <c r="E3096" i="7" s="1"/>
  <c r="E3097" i="7" s="1"/>
  <c r="E3098" i="7" s="1"/>
  <c r="E3099" i="7" s="1"/>
  <c r="E3100" i="7" s="1"/>
  <c r="E3101" i="7" s="1"/>
  <c r="E3102" i="7" s="1"/>
  <c r="E3103" i="7" s="1"/>
  <c r="E3104" i="7" s="1"/>
  <c r="E3105" i="7" s="1"/>
  <c r="E3106" i="7" s="1"/>
  <c r="E3107" i="7" s="1"/>
  <c r="E3108" i="7" s="1"/>
  <c r="E3109" i="7" s="1"/>
  <c r="E3110" i="7" s="1"/>
  <c r="E3111" i="7" s="1"/>
  <c r="E3112" i="7" s="1"/>
  <c r="E3113" i="7" s="1"/>
  <c r="E3114" i="7" s="1"/>
  <c r="E3115" i="7" s="1"/>
  <c r="E3116" i="7" s="1"/>
  <c r="E3117" i="7" s="1"/>
  <c r="E3118" i="7" s="1"/>
  <c r="E3119" i="7" s="1"/>
  <c r="E3120" i="7" s="1"/>
  <c r="E3121" i="7" s="1"/>
  <c r="E3122" i="7" s="1"/>
  <c r="E3123" i="7" s="1"/>
  <c r="E3124" i="7" s="1"/>
  <c r="E3125" i="7" s="1"/>
  <c r="E3126" i="7" s="1"/>
  <c r="E3127" i="7" s="1"/>
  <c r="E3128" i="7" s="1"/>
  <c r="E3129" i="7" s="1"/>
  <c r="E3130" i="7" s="1"/>
  <c r="E3131" i="7" s="1"/>
  <c r="E3132" i="7" s="1"/>
  <c r="E3133" i="7" s="1"/>
  <c r="E3134" i="7" s="1"/>
  <c r="E3135" i="7" s="1"/>
  <c r="E3136" i="7" s="1"/>
  <c r="E3137" i="7" s="1"/>
  <c r="E3138" i="7" s="1"/>
  <c r="E3139" i="7" s="1"/>
  <c r="E3140" i="7" s="1"/>
  <c r="E3141" i="7" s="1"/>
  <c r="E3142" i="7" s="1"/>
  <c r="E3143" i="7" s="1"/>
  <c r="E3144" i="7" s="1"/>
  <c r="E3145" i="7" s="1"/>
  <c r="E3146" i="7" s="1"/>
  <c r="E3147" i="7" s="1"/>
  <c r="E3148" i="7" s="1"/>
  <c r="E3149" i="7" s="1"/>
  <c r="E3150" i="7" s="1"/>
  <c r="E3151" i="7" s="1"/>
  <c r="E3152" i="7" s="1"/>
  <c r="E3153" i="7" s="1"/>
  <c r="E3154" i="7" s="1"/>
  <c r="E3155" i="7" s="1"/>
  <c r="E3156" i="7" s="1"/>
  <c r="E3157" i="7" s="1"/>
  <c r="E3158" i="7" s="1"/>
  <c r="E3159" i="7" s="1"/>
  <c r="E3160" i="7" s="1"/>
  <c r="E3161" i="7" s="1"/>
  <c r="E3162" i="7" s="1"/>
  <c r="E3163" i="7" s="1"/>
  <c r="E3164" i="7" s="1"/>
  <c r="E3165" i="7" s="1"/>
  <c r="E3166" i="7" s="1"/>
  <c r="E3167" i="7" s="1"/>
  <c r="E3168" i="7" s="1"/>
  <c r="E3169" i="7" s="1"/>
  <c r="E3170" i="7" s="1"/>
  <c r="E3171" i="7" s="1"/>
  <c r="E3172" i="7" s="1"/>
  <c r="E3173" i="7" s="1"/>
  <c r="E3174" i="7" s="1"/>
  <c r="E3175" i="7" s="1"/>
  <c r="E3176" i="7" s="1"/>
  <c r="E3177" i="7" s="1"/>
  <c r="E3178" i="7" s="1"/>
  <c r="E3179" i="7" s="1"/>
  <c r="E3180" i="7" s="1"/>
  <c r="E3181" i="7" s="1"/>
  <c r="E3182" i="7" s="1"/>
  <c r="E3183" i="7" s="1"/>
  <c r="E3184" i="7" s="1"/>
  <c r="E3185" i="7" s="1"/>
  <c r="E3186" i="7" s="1"/>
  <c r="E3187" i="7" s="1"/>
  <c r="E3188" i="7" s="1"/>
  <c r="E3189" i="7" s="1"/>
  <c r="E3190" i="7" s="1"/>
  <c r="E3191" i="7" s="1"/>
  <c r="E3192" i="7" s="1"/>
  <c r="E3193" i="7" s="1"/>
  <c r="E3194" i="7" s="1"/>
  <c r="E3195" i="7" s="1"/>
  <c r="E3196" i="7" s="1"/>
  <c r="E3197" i="7" s="1"/>
  <c r="E3198" i="7" s="1"/>
  <c r="E3199" i="7" s="1"/>
  <c r="E3200" i="7" s="1"/>
  <c r="E3201" i="7" s="1"/>
  <c r="E3202" i="7" s="1"/>
  <c r="E3203" i="7" s="1"/>
  <c r="E3204" i="7" s="1"/>
  <c r="E3205" i="7" s="1"/>
  <c r="E3206" i="7" s="1"/>
  <c r="E3207" i="7" s="1"/>
  <c r="E3208" i="7" s="1"/>
  <c r="E3209" i="7" s="1"/>
  <c r="E3210" i="7" s="1"/>
  <c r="E3211" i="7" s="1"/>
  <c r="E3212" i="7" s="1"/>
  <c r="E3213" i="7" s="1"/>
  <c r="E3214" i="7" s="1"/>
  <c r="E3215" i="7" s="1"/>
  <c r="E3216" i="7" s="1"/>
  <c r="E3217" i="7" s="1"/>
  <c r="E3218" i="7" s="1"/>
  <c r="E3219" i="7" s="1"/>
  <c r="E3220" i="7" s="1"/>
  <c r="E3221" i="7" s="1"/>
  <c r="E3222" i="7" s="1"/>
  <c r="E3223" i="7" s="1"/>
  <c r="E3224" i="7" s="1"/>
  <c r="E3225" i="7" s="1"/>
  <c r="E3226" i="7" s="1"/>
  <c r="E3227" i="7" s="1"/>
  <c r="E3228" i="7" s="1"/>
  <c r="E3229" i="7" s="1"/>
  <c r="E3230" i="7" s="1"/>
  <c r="E3231" i="7" s="1"/>
  <c r="E3232" i="7" s="1"/>
  <c r="E3233" i="7" s="1"/>
  <c r="E3234" i="7" s="1"/>
  <c r="E3235" i="7" s="1"/>
  <c r="E3236" i="7" s="1"/>
  <c r="E3237" i="7" s="1"/>
  <c r="E3238" i="7" s="1"/>
  <c r="E3239" i="7" s="1"/>
  <c r="E3240" i="7" s="1"/>
  <c r="E3241" i="7" s="1"/>
  <c r="E3242" i="7" s="1"/>
  <c r="E3243" i="7" s="1"/>
  <c r="E3244" i="7" s="1"/>
  <c r="E3245" i="7" s="1"/>
  <c r="E3246" i="7" s="1"/>
  <c r="E3247" i="7" s="1"/>
  <c r="E3248" i="7" s="1"/>
  <c r="E3249" i="7" s="1"/>
  <c r="E3250" i="7" s="1"/>
  <c r="E3251" i="7" s="1"/>
  <c r="E3252" i="7" s="1"/>
  <c r="E3253" i="7" s="1"/>
  <c r="E3254" i="7" s="1"/>
  <c r="E3255" i="7" s="1"/>
  <c r="E3256" i="7" s="1"/>
  <c r="E3257" i="7" s="1"/>
  <c r="E3258" i="7" s="1"/>
  <c r="E3259" i="7" s="1"/>
  <c r="E3260" i="7" s="1"/>
  <c r="E3261" i="7" s="1"/>
  <c r="E3262" i="7" s="1"/>
  <c r="E3263" i="7" s="1"/>
  <c r="E3264" i="7" s="1"/>
  <c r="E3265" i="7" s="1"/>
  <c r="E3266" i="7" s="1"/>
  <c r="E3267" i="7" s="1"/>
  <c r="E3268" i="7" s="1"/>
  <c r="E3269" i="7" s="1"/>
  <c r="E3270" i="7" s="1"/>
  <c r="E3271" i="7" s="1"/>
  <c r="E3272" i="7" s="1"/>
  <c r="E3273" i="7" s="1"/>
  <c r="E3274" i="7" s="1"/>
  <c r="E3275" i="7" s="1"/>
  <c r="E3276" i="7" s="1"/>
  <c r="E3277" i="7" s="1"/>
  <c r="E3278" i="7" s="1"/>
  <c r="E3279" i="7" s="1"/>
  <c r="E3280" i="7" s="1"/>
  <c r="E3281" i="7" s="1"/>
  <c r="E3282" i="7" s="1"/>
  <c r="E3283" i="7" s="1"/>
  <c r="E3284" i="7" s="1"/>
  <c r="E3285" i="7" s="1"/>
  <c r="E3286" i="7" s="1"/>
  <c r="E3287" i="7" s="1"/>
  <c r="E3288" i="7" s="1"/>
  <c r="E3289" i="7" s="1"/>
  <c r="E3290" i="7" s="1"/>
  <c r="E3291" i="7" s="1"/>
  <c r="E3292" i="7" s="1"/>
  <c r="E3293" i="7" s="1"/>
  <c r="E3294" i="7" s="1"/>
  <c r="E3295" i="7" s="1"/>
  <c r="E3296" i="7" s="1"/>
  <c r="E3297" i="7" s="1"/>
  <c r="E3298" i="7" s="1"/>
  <c r="E3299" i="7" s="1"/>
  <c r="E3300" i="7" s="1"/>
  <c r="E3301" i="7" s="1"/>
  <c r="E3302" i="7" s="1"/>
  <c r="E3303" i="7" s="1"/>
  <c r="E3304" i="7" s="1"/>
  <c r="E3305" i="7" s="1"/>
  <c r="E3306" i="7" s="1"/>
  <c r="E3307" i="7" s="1"/>
  <c r="E3308" i="7" s="1"/>
  <c r="E3309" i="7" s="1"/>
  <c r="E3310" i="7" s="1"/>
  <c r="E3311" i="7" s="1"/>
  <c r="E3312" i="7" s="1"/>
  <c r="E3313" i="7" s="1"/>
  <c r="E3314" i="7" s="1"/>
  <c r="E3315" i="7" s="1"/>
  <c r="E3316" i="7" s="1"/>
  <c r="E3317" i="7" s="1"/>
  <c r="E3318" i="7" s="1"/>
  <c r="E3319" i="7" s="1"/>
  <c r="E3320" i="7" s="1"/>
  <c r="E3321" i="7" s="1"/>
  <c r="E3322" i="7" s="1"/>
  <c r="E3323" i="7" s="1"/>
  <c r="E3324" i="7" s="1"/>
  <c r="E3325" i="7" s="1"/>
  <c r="E3326" i="7" s="1"/>
  <c r="E3327" i="7" s="1"/>
  <c r="E3328" i="7" s="1"/>
  <c r="E3329" i="7" s="1"/>
  <c r="E3330" i="7" s="1"/>
  <c r="E3331" i="7" s="1"/>
  <c r="E3332" i="7" s="1"/>
  <c r="E3333" i="7" s="1"/>
  <c r="E3334" i="7" s="1"/>
  <c r="E3335" i="7" s="1"/>
  <c r="E3336" i="7" s="1"/>
  <c r="E3337" i="7" s="1"/>
  <c r="E3338" i="7" s="1"/>
  <c r="E3339" i="7" s="1"/>
  <c r="E3340" i="7" s="1"/>
  <c r="E3341" i="7" s="1"/>
  <c r="E3342" i="7" s="1"/>
  <c r="E3343" i="7" s="1"/>
  <c r="E3344" i="7" s="1"/>
  <c r="E3345" i="7" s="1"/>
  <c r="E3346" i="7" s="1"/>
  <c r="E3347" i="7" s="1"/>
  <c r="E3348" i="7" s="1"/>
  <c r="E3349" i="7" s="1"/>
  <c r="E3350" i="7" s="1"/>
  <c r="E3351" i="7" s="1"/>
  <c r="E3352" i="7" s="1"/>
  <c r="E3353" i="7" s="1"/>
  <c r="E3354" i="7" s="1"/>
  <c r="E3355" i="7" s="1"/>
  <c r="E3356" i="7" s="1"/>
  <c r="E3357" i="7" s="1"/>
  <c r="E3358" i="7" s="1"/>
  <c r="E3359" i="7" s="1"/>
  <c r="E3360" i="7" s="1"/>
  <c r="E3361" i="7" s="1"/>
  <c r="E3362" i="7" s="1"/>
  <c r="E3363" i="7" s="1"/>
  <c r="E3364" i="7" s="1"/>
  <c r="E3365" i="7" s="1"/>
  <c r="E3366" i="7" s="1"/>
  <c r="E3367" i="7" s="1"/>
  <c r="E3368" i="7" s="1"/>
  <c r="E3369" i="7" s="1"/>
  <c r="E3370" i="7" s="1"/>
  <c r="E3371" i="7" s="1"/>
  <c r="E3372" i="7" s="1"/>
  <c r="E3373" i="7" s="1"/>
  <c r="E3374" i="7" s="1"/>
  <c r="E3375" i="7" s="1"/>
  <c r="E3376" i="7" s="1"/>
  <c r="E3377" i="7" s="1"/>
  <c r="E3378" i="7" s="1"/>
  <c r="E3379" i="7" s="1"/>
  <c r="E3380" i="7" s="1"/>
  <c r="E3381" i="7" s="1"/>
  <c r="E3382" i="7" s="1"/>
  <c r="E3383" i="7" s="1"/>
  <c r="E3384" i="7" s="1"/>
  <c r="E3385" i="7" s="1"/>
  <c r="E3386" i="7" s="1"/>
  <c r="E3387" i="7" s="1"/>
  <c r="E3388" i="7" s="1"/>
  <c r="E3389" i="7" s="1"/>
  <c r="E3390" i="7" s="1"/>
  <c r="E3391" i="7" s="1"/>
  <c r="E3392" i="7" s="1"/>
  <c r="E3393" i="7" s="1"/>
  <c r="E3394" i="7" s="1"/>
  <c r="E3395" i="7" s="1"/>
  <c r="E3396" i="7" s="1"/>
  <c r="E3397" i="7" s="1"/>
  <c r="E3398" i="7" s="1"/>
  <c r="E3399" i="7" s="1"/>
  <c r="E3400" i="7" s="1"/>
  <c r="E3401" i="7" s="1"/>
  <c r="E3402" i="7" s="1"/>
  <c r="E3403" i="7" s="1"/>
  <c r="E3404" i="7" s="1"/>
  <c r="E3405" i="7" s="1"/>
  <c r="E3406" i="7" s="1"/>
  <c r="E3407" i="7" s="1"/>
  <c r="E3408" i="7" s="1"/>
  <c r="E3409" i="7" s="1"/>
  <c r="E3410" i="7" s="1"/>
  <c r="E3411" i="7" s="1"/>
  <c r="E3412" i="7" s="1"/>
  <c r="E3413" i="7" s="1"/>
  <c r="E3414" i="7" s="1"/>
  <c r="E3415" i="7" s="1"/>
  <c r="E3416" i="7" s="1"/>
  <c r="E3417" i="7" s="1"/>
  <c r="E3418" i="7" s="1"/>
  <c r="E3419" i="7" s="1"/>
  <c r="E3420" i="7" s="1"/>
  <c r="E3421" i="7" s="1"/>
  <c r="E3422" i="7" s="1"/>
  <c r="E3423" i="7" s="1"/>
  <c r="E3424" i="7" s="1"/>
  <c r="E3425" i="7" s="1"/>
  <c r="E3426" i="7" s="1"/>
  <c r="E3427" i="7" s="1"/>
  <c r="E3428" i="7" s="1"/>
  <c r="E3429" i="7" s="1"/>
  <c r="E3430" i="7" s="1"/>
  <c r="E3431" i="7" s="1"/>
  <c r="E3432" i="7" s="1"/>
  <c r="E3433" i="7" s="1"/>
  <c r="E3434" i="7" s="1"/>
  <c r="E3435" i="7" s="1"/>
  <c r="E3436" i="7" s="1"/>
  <c r="E3437" i="7" s="1"/>
  <c r="E3438" i="7" s="1"/>
  <c r="E3439" i="7" s="1"/>
  <c r="E3440" i="7" s="1"/>
  <c r="E3441" i="7" s="1"/>
  <c r="E3442" i="7" s="1"/>
  <c r="E3443" i="7" s="1"/>
  <c r="E3444" i="7" s="1"/>
  <c r="E3445" i="7" s="1"/>
  <c r="E3446" i="7" s="1"/>
  <c r="E3447" i="7" s="1"/>
  <c r="E3448" i="7" s="1"/>
  <c r="E3449" i="7" s="1"/>
  <c r="E3450" i="7" s="1"/>
  <c r="E3451" i="7" s="1"/>
  <c r="E3452" i="7" s="1"/>
  <c r="E3453" i="7" s="1"/>
  <c r="E3454" i="7" s="1"/>
  <c r="E3455" i="7" s="1"/>
  <c r="E3456" i="7" s="1"/>
  <c r="E3457" i="7" s="1"/>
  <c r="E3458" i="7" s="1"/>
  <c r="E3459" i="7" s="1"/>
  <c r="E3460" i="7" s="1"/>
  <c r="E3461" i="7" s="1"/>
  <c r="E3462" i="7" s="1"/>
  <c r="E3463" i="7" s="1"/>
  <c r="E3464" i="7" s="1"/>
  <c r="E3465" i="7" s="1"/>
  <c r="E3466" i="7" s="1"/>
  <c r="E3467" i="7" s="1"/>
  <c r="E3468" i="7" s="1"/>
  <c r="E3469" i="7" s="1"/>
  <c r="E3470" i="7" s="1"/>
  <c r="E3471" i="7" s="1"/>
  <c r="E3472" i="7" s="1"/>
  <c r="E3473" i="7" s="1"/>
  <c r="E3474" i="7" s="1"/>
  <c r="E3475" i="7" s="1"/>
  <c r="E3476" i="7" s="1"/>
  <c r="E3477" i="7" s="1"/>
  <c r="E3478" i="7" s="1"/>
  <c r="E3479" i="7" s="1"/>
  <c r="E3480" i="7" s="1"/>
  <c r="E3481" i="7" s="1"/>
  <c r="E3482" i="7" s="1"/>
  <c r="E3483" i="7" s="1"/>
  <c r="E3484" i="7" s="1"/>
  <c r="E3485" i="7" s="1"/>
  <c r="E3486" i="7" s="1"/>
  <c r="E3487" i="7" s="1"/>
  <c r="E3488" i="7" s="1"/>
  <c r="E3489" i="7" s="1"/>
  <c r="E3490" i="7" s="1"/>
  <c r="E3491" i="7" s="1"/>
  <c r="E3492" i="7" s="1"/>
  <c r="E3493" i="7" s="1"/>
  <c r="E3494" i="7" s="1"/>
  <c r="E3495" i="7" s="1"/>
  <c r="E3496" i="7" s="1"/>
  <c r="E3497" i="7" s="1"/>
  <c r="E3498" i="7" s="1"/>
  <c r="E3499" i="7" s="1"/>
  <c r="E3500" i="7" s="1"/>
  <c r="E3501" i="7" s="1"/>
  <c r="E3502" i="7" s="1"/>
  <c r="E3503" i="7" s="1"/>
  <c r="E3504" i="7" s="1"/>
  <c r="E3505" i="7" s="1"/>
  <c r="E3506" i="7" s="1"/>
  <c r="E3507" i="7" s="1"/>
  <c r="E3508" i="7" s="1"/>
  <c r="E3509" i="7" s="1"/>
  <c r="E3510" i="7" s="1"/>
  <c r="E3511" i="7" s="1"/>
  <c r="E3512" i="7" s="1"/>
  <c r="E3513" i="7" s="1"/>
  <c r="E3514" i="7" s="1"/>
  <c r="E3515" i="7" s="1"/>
  <c r="E3516" i="7" s="1"/>
  <c r="E3517" i="7" s="1"/>
  <c r="E3518" i="7" s="1"/>
  <c r="E3519" i="7" s="1"/>
  <c r="E3520" i="7" s="1"/>
  <c r="E3521" i="7" s="1"/>
  <c r="E3522" i="7" s="1"/>
  <c r="E3523" i="7" s="1"/>
  <c r="E3524" i="7" s="1"/>
  <c r="E3525" i="7" s="1"/>
  <c r="E3526" i="7" s="1"/>
  <c r="E3527" i="7" s="1"/>
  <c r="E3528" i="7" s="1"/>
  <c r="E3529" i="7" s="1"/>
  <c r="E3530" i="7" s="1"/>
  <c r="E3531" i="7" s="1"/>
  <c r="E3532" i="7" s="1"/>
  <c r="E3533" i="7" s="1"/>
  <c r="E3534" i="7" s="1"/>
  <c r="E3535" i="7" s="1"/>
  <c r="E3536" i="7" s="1"/>
  <c r="E3537" i="7" s="1"/>
  <c r="E3538" i="7" s="1"/>
  <c r="E3539" i="7" s="1"/>
  <c r="E3540" i="7" s="1"/>
  <c r="E3541" i="7" s="1"/>
  <c r="E3542" i="7" s="1"/>
  <c r="E3543" i="7" s="1"/>
  <c r="E3544" i="7" s="1"/>
  <c r="E3545" i="7" s="1"/>
  <c r="E3546" i="7" s="1"/>
  <c r="E3547" i="7" s="1"/>
  <c r="E3548" i="7" s="1"/>
  <c r="E3549" i="7" s="1"/>
  <c r="E3550" i="7" s="1"/>
  <c r="E3551" i="7" s="1"/>
  <c r="E3552" i="7" s="1"/>
  <c r="E3553" i="7" s="1"/>
  <c r="E3554" i="7" s="1"/>
  <c r="E3555" i="7" s="1"/>
  <c r="E3556" i="7" s="1"/>
  <c r="E3557" i="7" s="1"/>
  <c r="E3558" i="7" s="1"/>
  <c r="E3559" i="7" s="1"/>
  <c r="E3560" i="7" s="1"/>
  <c r="E3561" i="7" s="1"/>
  <c r="E3562" i="7" s="1"/>
  <c r="E3563" i="7" s="1"/>
  <c r="E3564" i="7" s="1"/>
  <c r="E3565" i="7" s="1"/>
  <c r="E3566" i="7" s="1"/>
  <c r="E3567" i="7" s="1"/>
  <c r="E3568" i="7" s="1"/>
  <c r="E3569" i="7" s="1"/>
  <c r="E3570" i="7" s="1"/>
  <c r="E3571" i="7" s="1"/>
  <c r="E3572" i="7" s="1"/>
  <c r="E3573" i="7" s="1"/>
  <c r="E3574" i="7" s="1"/>
  <c r="E3575" i="7" s="1"/>
  <c r="E3576" i="7" s="1"/>
  <c r="E3577" i="7" s="1"/>
  <c r="E3578" i="7" s="1"/>
  <c r="E3579" i="7" s="1"/>
  <c r="E3580" i="7" s="1"/>
  <c r="E3581" i="7" s="1"/>
  <c r="E3582" i="7" s="1"/>
  <c r="E3583" i="7" s="1"/>
  <c r="E3584" i="7" s="1"/>
  <c r="E3585" i="7" s="1"/>
  <c r="E3586" i="7" s="1"/>
  <c r="E3587" i="7" s="1"/>
  <c r="E3588" i="7" s="1"/>
  <c r="E3589" i="7" s="1"/>
  <c r="E3590" i="7" s="1"/>
  <c r="E3591" i="7" s="1"/>
  <c r="E3592" i="7" s="1"/>
  <c r="E3593" i="7" s="1"/>
  <c r="E3594" i="7" s="1"/>
  <c r="E3595" i="7" s="1"/>
  <c r="E3596" i="7" s="1"/>
  <c r="E3597" i="7" s="1"/>
  <c r="E3598" i="7" s="1"/>
  <c r="E3599" i="7" s="1"/>
  <c r="E3600" i="7" s="1"/>
  <c r="E3601" i="7" s="1"/>
  <c r="E3602" i="7" s="1"/>
  <c r="E3603" i="7" s="1"/>
  <c r="E3604" i="7" s="1"/>
  <c r="E3605" i="7" s="1"/>
  <c r="E3606" i="7" s="1"/>
  <c r="E3607" i="7" s="1"/>
  <c r="E3608" i="7" s="1"/>
  <c r="E3609" i="7" s="1"/>
  <c r="E3610" i="7" s="1"/>
  <c r="E3611" i="7" s="1"/>
  <c r="E3612" i="7" s="1"/>
  <c r="E3613" i="7" s="1"/>
  <c r="E3614" i="7" s="1"/>
  <c r="E3615" i="7" s="1"/>
  <c r="E3616" i="7" s="1"/>
  <c r="E3617" i="7" s="1"/>
  <c r="E3618" i="7" s="1"/>
  <c r="E3619" i="7" s="1"/>
  <c r="E3620" i="7" s="1"/>
  <c r="E3621" i="7" s="1"/>
  <c r="E3622" i="7" s="1"/>
  <c r="E3623" i="7" s="1"/>
  <c r="E3624" i="7" s="1"/>
  <c r="E3625" i="7" s="1"/>
  <c r="E3626" i="7" s="1"/>
  <c r="E3627" i="7" s="1"/>
  <c r="E3628" i="7" s="1"/>
  <c r="E3629" i="7" s="1"/>
  <c r="E3630" i="7" s="1"/>
  <c r="E3631" i="7" s="1"/>
  <c r="E3632" i="7" s="1"/>
  <c r="E3633" i="7" s="1"/>
  <c r="E3634" i="7" s="1"/>
  <c r="E3635" i="7" s="1"/>
  <c r="E3636" i="7" s="1"/>
  <c r="E3637" i="7" s="1"/>
  <c r="E3638" i="7" s="1"/>
  <c r="E3639" i="7" s="1"/>
  <c r="E3640" i="7" s="1"/>
  <c r="E3641" i="7" s="1"/>
  <c r="E3642" i="7" s="1"/>
  <c r="E3643" i="7" s="1"/>
  <c r="E3644" i="7" s="1"/>
  <c r="E3645" i="7" s="1"/>
  <c r="E3646" i="7" s="1"/>
  <c r="E3647" i="7" s="1"/>
  <c r="E3648" i="7" s="1"/>
  <c r="E3649" i="7" s="1"/>
  <c r="E3650" i="7" s="1"/>
  <c r="E3651" i="7" s="1"/>
  <c r="E3652" i="7" s="1"/>
  <c r="E3653" i="7" s="1"/>
  <c r="E3654" i="7" s="1"/>
  <c r="E3655" i="7" s="1"/>
  <c r="E3656" i="7" s="1"/>
  <c r="E3657" i="7" s="1"/>
  <c r="E3658" i="7" s="1"/>
  <c r="E3659" i="7" s="1"/>
  <c r="E3660" i="7" s="1"/>
  <c r="E3661" i="7" s="1"/>
  <c r="E3662" i="7" s="1"/>
  <c r="E3663" i="7" s="1"/>
  <c r="E3664" i="7" s="1"/>
  <c r="E3665" i="7" s="1"/>
  <c r="E3666" i="7" s="1"/>
  <c r="E3667" i="7" s="1"/>
  <c r="E3668" i="7" s="1"/>
  <c r="E3669" i="7" s="1"/>
  <c r="E3670" i="7" s="1"/>
  <c r="E3671" i="7" s="1"/>
  <c r="E3672" i="7" s="1"/>
  <c r="E3673" i="7" s="1"/>
  <c r="E3674" i="7" s="1"/>
  <c r="E3675" i="7" s="1"/>
  <c r="E3676" i="7" s="1"/>
  <c r="E3677" i="7" s="1"/>
  <c r="E3678" i="7" s="1"/>
  <c r="E3679" i="7" s="1"/>
  <c r="E3680" i="7" s="1"/>
  <c r="E3681" i="7" s="1"/>
  <c r="E3682" i="7" s="1"/>
  <c r="E3683" i="7" s="1"/>
  <c r="E3684" i="7" s="1"/>
  <c r="E3685" i="7" s="1"/>
  <c r="E3686" i="7" s="1"/>
  <c r="E3687" i="7" s="1"/>
  <c r="E3688" i="7" s="1"/>
  <c r="E3689" i="7" s="1"/>
  <c r="E3690" i="7" s="1"/>
  <c r="E3691" i="7" s="1"/>
  <c r="E3692" i="7" s="1"/>
  <c r="E3693" i="7" s="1"/>
  <c r="E3694" i="7" s="1"/>
  <c r="E3695" i="7" s="1"/>
  <c r="E3696" i="7" s="1"/>
  <c r="E3697" i="7" s="1"/>
  <c r="E3698" i="7" s="1"/>
  <c r="E3699" i="7" s="1"/>
  <c r="E3700" i="7" s="1"/>
  <c r="E3701" i="7" s="1"/>
  <c r="E3702" i="7" s="1"/>
  <c r="E3703" i="7" s="1"/>
  <c r="E3704" i="7" s="1"/>
  <c r="E3705" i="7" s="1"/>
  <c r="E3706" i="7" s="1"/>
  <c r="E3707" i="7" s="1"/>
  <c r="E3708" i="7" s="1"/>
  <c r="E3709" i="7" s="1"/>
  <c r="E3710" i="7" s="1"/>
  <c r="E3711" i="7" s="1"/>
  <c r="E3712" i="7" s="1"/>
  <c r="E3713" i="7" s="1"/>
  <c r="E3714" i="7" s="1"/>
  <c r="E3715" i="7" s="1"/>
  <c r="E3716" i="7" s="1"/>
  <c r="E3717" i="7" s="1"/>
  <c r="E3718" i="7" s="1"/>
  <c r="E3719" i="7" s="1"/>
  <c r="E3720" i="7" s="1"/>
  <c r="E3721" i="7" s="1"/>
  <c r="E3722" i="7" s="1"/>
  <c r="E3723" i="7" s="1"/>
  <c r="E3724" i="7" s="1"/>
  <c r="E3725" i="7" s="1"/>
  <c r="E3726" i="7" s="1"/>
  <c r="E3727" i="7" s="1"/>
  <c r="E3728" i="7" s="1"/>
  <c r="E3729" i="7" s="1"/>
  <c r="E3730" i="7" s="1"/>
  <c r="E3731" i="7" s="1"/>
  <c r="E3732" i="7" s="1"/>
  <c r="E3733" i="7" s="1"/>
  <c r="E3734" i="7" s="1"/>
  <c r="E3735" i="7" s="1"/>
  <c r="E3736" i="7" s="1"/>
  <c r="E3737" i="7" s="1"/>
  <c r="E3738" i="7" s="1"/>
  <c r="E3739" i="7" s="1"/>
  <c r="E3740" i="7" s="1"/>
  <c r="E3741" i="7" s="1"/>
  <c r="E3742" i="7" s="1"/>
  <c r="E3743" i="7" s="1"/>
  <c r="E3744" i="7" s="1"/>
  <c r="E3745" i="7" s="1"/>
  <c r="E3746" i="7" s="1"/>
  <c r="E3747" i="7" s="1"/>
  <c r="E3748" i="7" s="1"/>
  <c r="E3749" i="7" s="1"/>
  <c r="E3750" i="7" s="1"/>
  <c r="E3751" i="7" s="1"/>
  <c r="E3752" i="7" s="1"/>
  <c r="E3753" i="7" s="1"/>
  <c r="E3754" i="7" s="1"/>
  <c r="E3755" i="7" s="1"/>
  <c r="E3756" i="7" s="1"/>
  <c r="E3757" i="7" s="1"/>
  <c r="E3758" i="7" s="1"/>
  <c r="E3759" i="7" s="1"/>
  <c r="E3760" i="7" s="1"/>
  <c r="E3761" i="7" s="1"/>
  <c r="E3762" i="7" s="1"/>
  <c r="E3763" i="7" s="1"/>
  <c r="E3764" i="7" s="1"/>
  <c r="E3765" i="7" s="1"/>
  <c r="E3766" i="7" s="1"/>
  <c r="E3767" i="7" s="1"/>
  <c r="E3768" i="7" s="1"/>
  <c r="E3769" i="7" s="1"/>
  <c r="E3770" i="7" s="1"/>
  <c r="E3771" i="7" s="1"/>
  <c r="E3772" i="7" s="1"/>
  <c r="E3773" i="7" s="1"/>
  <c r="E3774" i="7" s="1"/>
  <c r="E3775" i="7" s="1"/>
  <c r="E3776" i="7" s="1"/>
  <c r="E3777" i="7" s="1"/>
  <c r="E3778" i="7" s="1"/>
  <c r="E3779" i="7" s="1"/>
  <c r="E3780" i="7" s="1"/>
  <c r="E3781" i="7" s="1"/>
  <c r="E3782" i="7" s="1"/>
  <c r="E3783" i="7" s="1"/>
  <c r="E3784" i="7" s="1"/>
  <c r="E3785" i="7" s="1"/>
  <c r="E3786" i="7" s="1"/>
  <c r="E3787" i="7" s="1"/>
  <c r="E3788" i="7" s="1"/>
  <c r="E3789" i="7" s="1"/>
  <c r="E3790" i="7" s="1"/>
  <c r="E3791" i="7" s="1"/>
  <c r="E3792" i="7" s="1"/>
  <c r="E3793" i="7" s="1"/>
  <c r="E3794" i="7" s="1"/>
  <c r="E3795" i="7" s="1"/>
  <c r="E3796" i="7" s="1"/>
  <c r="E3797" i="7" s="1"/>
  <c r="E3798" i="7" s="1"/>
  <c r="E3799" i="7" s="1"/>
  <c r="E3800" i="7" s="1"/>
  <c r="E3801" i="7" s="1"/>
  <c r="E3802" i="7" s="1"/>
  <c r="E3803" i="7" s="1"/>
  <c r="E3804" i="7" s="1"/>
  <c r="E3805" i="7" s="1"/>
  <c r="E3806" i="7" s="1"/>
  <c r="E3807" i="7" s="1"/>
  <c r="E3808" i="7" s="1"/>
  <c r="E3809" i="7" s="1"/>
  <c r="E3810" i="7" s="1"/>
  <c r="E3811" i="7" s="1"/>
  <c r="E3812" i="7" s="1"/>
  <c r="E3813" i="7" s="1"/>
  <c r="E3814" i="7" s="1"/>
  <c r="E3815" i="7" s="1"/>
  <c r="E3816" i="7" s="1"/>
  <c r="E3817" i="7" s="1"/>
  <c r="E3818" i="7" s="1"/>
  <c r="E3819" i="7" s="1"/>
  <c r="E3820" i="7" s="1"/>
  <c r="E3821" i="7" s="1"/>
  <c r="E3822" i="7" s="1"/>
  <c r="E3823" i="7" s="1"/>
  <c r="E3824" i="7" s="1"/>
  <c r="E3825" i="7" s="1"/>
  <c r="E3826" i="7" s="1"/>
  <c r="E3827" i="7" s="1"/>
  <c r="E3828" i="7" s="1"/>
  <c r="E3829" i="7" s="1"/>
  <c r="E3830" i="7" s="1"/>
  <c r="E3831" i="7" s="1"/>
  <c r="E3832" i="7" s="1"/>
  <c r="E3833" i="7" s="1"/>
  <c r="E3834" i="7" s="1"/>
  <c r="E3835" i="7" s="1"/>
  <c r="E3836" i="7" s="1"/>
  <c r="E3837" i="7" s="1"/>
  <c r="E3838" i="7" s="1"/>
  <c r="E3839" i="7" s="1"/>
  <c r="E3840" i="7" s="1"/>
  <c r="E3841" i="7" s="1"/>
  <c r="E3842" i="7" s="1"/>
  <c r="E3843" i="7" s="1"/>
  <c r="E3844" i="7" s="1"/>
  <c r="E3845" i="7" s="1"/>
  <c r="E3846" i="7" s="1"/>
  <c r="E3847" i="7" s="1"/>
  <c r="E3848" i="7" s="1"/>
  <c r="E3849" i="7" s="1"/>
  <c r="E3850" i="7" s="1"/>
  <c r="E3851" i="7" s="1"/>
  <c r="E3852" i="7" s="1"/>
  <c r="E3853" i="7" s="1"/>
  <c r="E3854" i="7" s="1"/>
  <c r="E3855" i="7" s="1"/>
  <c r="E3856" i="7" s="1"/>
  <c r="E3857" i="7" s="1"/>
  <c r="E3858" i="7" s="1"/>
  <c r="E3859" i="7" s="1"/>
  <c r="E3860" i="7" s="1"/>
  <c r="E3861" i="7" s="1"/>
  <c r="E3862" i="7" s="1"/>
  <c r="E3863" i="7" s="1"/>
  <c r="E3864" i="7" s="1"/>
  <c r="E3865" i="7" s="1"/>
  <c r="E3866" i="7" s="1"/>
  <c r="E3867" i="7" s="1"/>
  <c r="E3868" i="7" s="1"/>
  <c r="E3869" i="7" s="1"/>
  <c r="E3870" i="7" s="1"/>
  <c r="E3871" i="7" s="1"/>
  <c r="E3872" i="7" s="1"/>
  <c r="E3873" i="7" s="1"/>
  <c r="E3874" i="7" s="1"/>
  <c r="E3875" i="7" s="1"/>
  <c r="E3876" i="7" s="1"/>
  <c r="E3877" i="7" s="1"/>
  <c r="E3878" i="7" s="1"/>
  <c r="E3879" i="7" s="1"/>
  <c r="E3880" i="7" s="1"/>
  <c r="E3881" i="7" s="1"/>
  <c r="E3882" i="7" s="1"/>
  <c r="E3883" i="7" s="1"/>
  <c r="E3884" i="7" s="1"/>
  <c r="E3885" i="7" s="1"/>
  <c r="E3886" i="7" s="1"/>
  <c r="E3887" i="7" s="1"/>
  <c r="E3888" i="7" s="1"/>
  <c r="E3889" i="7" s="1"/>
  <c r="E3890" i="7" s="1"/>
  <c r="E3891" i="7" s="1"/>
  <c r="E3892" i="7" s="1"/>
  <c r="E3893" i="7" s="1"/>
  <c r="E3894" i="7" s="1"/>
  <c r="E3895" i="7" s="1"/>
  <c r="E3896" i="7" s="1"/>
  <c r="E3897" i="7" s="1"/>
  <c r="E3898" i="7" s="1"/>
  <c r="E3899" i="7" s="1"/>
  <c r="E3900" i="7" s="1"/>
  <c r="E3901" i="7" s="1"/>
  <c r="E3902" i="7" s="1"/>
  <c r="E3903" i="7" s="1"/>
  <c r="E3904" i="7" s="1"/>
  <c r="E3905" i="7" s="1"/>
  <c r="E3906" i="7" s="1"/>
  <c r="E3907" i="7" s="1"/>
  <c r="E3908" i="7" s="1"/>
  <c r="E3909" i="7" s="1"/>
  <c r="E3910" i="7" s="1"/>
  <c r="E3911" i="7" s="1"/>
  <c r="E3912" i="7" s="1"/>
  <c r="E3913" i="7" s="1"/>
  <c r="E3914" i="7" s="1"/>
  <c r="E3915" i="7" s="1"/>
  <c r="E3916" i="7" s="1"/>
  <c r="E3917" i="7" s="1"/>
  <c r="E3918" i="7" s="1"/>
  <c r="E3919" i="7" s="1"/>
  <c r="E3920" i="7" s="1"/>
  <c r="E3921" i="7" s="1"/>
  <c r="E3922" i="7" s="1"/>
  <c r="E3923" i="7" s="1"/>
  <c r="E3924" i="7" s="1"/>
  <c r="E3925" i="7" s="1"/>
  <c r="E3926" i="7" s="1"/>
  <c r="E3927" i="7" s="1"/>
  <c r="E3928" i="7" s="1"/>
  <c r="E3929" i="7" s="1"/>
  <c r="E3930" i="7" s="1"/>
  <c r="E3931" i="7" s="1"/>
  <c r="E3932" i="7" s="1"/>
  <c r="E3933" i="7" s="1"/>
  <c r="E3934" i="7" s="1"/>
  <c r="E3935" i="7" s="1"/>
  <c r="E3936" i="7" s="1"/>
  <c r="E3937" i="7" s="1"/>
  <c r="E3938" i="7" s="1"/>
  <c r="E3939" i="7" s="1"/>
  <c r="E3940" i="7" s="1"/>
  <c r="E3941" i="7" s="1"/>
  <c r="E3942" i="7" s="1"/>
  <c r="E3943" i="7" s="1"/>
  <c r="E3944" i="7" s="1"/>
  <c r="E3945" i="7" s="1"/>
  <c r="E3946" i="7" s="1"/>
  <c r="E3947" i="7" s="1"/>
  <c r="E3948" i="7" s="1"/>
  <c r="E3949" i="7" s="1"/>
  <c r="E3950" i="7" s="1"/>
  <c r="E3951" i="7" s="1"/>
  <c r="E3952" i="7" s="1"/>
  <c r="E3953" i="7" s="1"/>
  <c r="E3954" i="7" s="1"/>
  <c r="E3955" i="7" s="1"/>
  <c r="E3956" i="7" s="1"/>
  <c r="E3957" i="7" s="1"/>
  <c r="E3958" i="7" s="1"/>
  <c r="E3959" i="7" s="1"/>
  <c r="E3960" i="7" s="1"/>
  <c r="E3961" i="7" s="1"/>
  <c r="E3962" i="7" s="1"/>
  <c r="E3963" i="7" s="1"/>
  <c r="E3964" i="7" s="1"/>
  <c r="E3965" i="7" s="1"/>
  <c r="E3966" i="7" s="1"/>
  <c r="E3967" i="7" s="1"/>
  <c r="E3968" i="7" s="1"/>
  <c r="E3969" i="7" s="1"/>
  <c r="E3970" i="7" s="1"/>
  <c r="E3971" i="7" s="1"/>
  <c r="E3972" i="7" s="1"/>
  <c r="E3973" i="7" s="1"/>
  <c r="E3974" i="7" s="1"/>
  <c r="E3975" i="7" s="1"/>
  <c r="E3976" i="7" s="1"/>
  <c r="E3977" i="7" s="1"/>
  <c r="E3978" i="7" s="1"/>
  <c r="E3979" i="7" s="1"/>
  <c r="E3980" i="7" s="1"/>
  <c r="E3981" i="7" s="1"/>
  <c r="E3982" i="7" s="1"/>
  <c r="E3983" i="7" s="1"/>
  <c r="E3984" i="7" s="1"/>
  <c r="E3985" i="7" s="1"/>
  <c r="E3986" i="7" s="1"/>
  <c r="E3987" i="7" s="1"/>
  <c r="E3988" i="7" s="1"/>
  <c r="E3989" i="7" s="1"/>
  <c r="E3990" i="7" s="1"/>
  <c r="E3991" i="7" s="1"/>
  <c r="E3992" i="7" s="1"/>
  <c r="E3993" i="7" s="1"/>
  <c r="E3994" i="7" s="1"/>
  <c r="E3995" i="7" s="1"/>
  <c r="E3996" i="7" s="1"/>
  <c r="E3997" i="7" s="1"/>
  <c r="E3998" i="7" s="1"/>
  <c r="E3999" i="7" s="1"/>
  <c r="E4000" i="7" s="1"/>
  <c r="E4001" i="7" s="1"/>
  <c r="E4002" i="7" s="1"/>
  <c r="E4003" i="7" s="1"/>
  <c r="E4004" i="7" s="1"/>
  <c r="E4005" i="7" s="1"/>
  <c r="E4006" i="7" s="1"/>
  <c r="E4007" i="7" s="1"/>
  <c r="E4008" i="7" s="1"/>
  <c r="E4009" i="7" s="1"/>
  <c r="E4010" i="7" s="1"/>
  <c r="E4011" i="7" s="1"/>
  <c r="E4012" i="7" s="1"/>
  <c r="E4013" i="7" s="1"/>
  <c r="E4014" i="7" s="1"/>
  <c r="E4015" i="7" s="1"/>
  <c r="E4016" i="7" s="1"/>
  <c r="E4017" i="7" s="1"/>
  <c r="E4018" i="7" s="1"/>
  <c r="E4019" i="7" s="1"/>
  <c r="E4020" i="7" s="1"/>
  <c r="E4021" i="7" s="1"/>
  <c r="E4022" i="7" s="1"/>
  <c r="E4023" i="7" s="1"/>
  <c r="E4024" i="7" s="1"/>
  <c r="E4025" i="7" s="1"/>
  <c r="E4026" i="7" s="1"/>
  <c r="E4027" i="7" s="1"/>
  <c r="E4028" i="7" s="1"/>
  <c r="E4029" i="7" s="1"/>
  <c r="E4030" i="7" s="1"/>
  <c r="E4031" i="7" s="1"/>
  <c r="E4032" i="7" s="1"/>
  <c r="E4033" i="7" s="1"/>
  <c r="E4034" i="7" s="1"/>
  <c r="E4035" i="7" s="1"/>
  <c r="E4036" i="7" s="1"/>
  <c r="E4037" i="7" s="1"/>
  <c r="E4038" i="7" s="1"/>
  <c r="E4039" i="7" s="1"/>
  <c r="E4040" i="7" s="1"/>
  <c r="E4041" i="7" s="1"/>
  <c r="E4042" i="7" s="1"/>
  <c r="E4043" i="7" s="1"/>
  <c r="E4044" i="7" s="1"/>
  <c r="E4045" i="7" s="1"/>
  <c r="E4046" i="7" s="1"/>
  <c r="E4047" i="7" s="1"/>
  <c r="E4048" i="7" s="1"/>
  <c r="E4049" i="7" s="1"/>
  <c r="E4050" i="7" s="1"/>
  <c r="E4051" i="7" s="1"/>
  <c r="E4052" i="7" s="1"/>
  <c r="E4053" i="7" s="1"/>
  <c r="E4054" i="7" s="1"/>
  <c r="E4055" i="7" s="1"/>
  <c r="E4056" i="7" s="1"/>
  <c r="E4057" i="7" s="1"/>
  <c r="E4058" i="7" s="1"/>
  <c r="E4059" i="7" s="1"/>
  <c r="E4060" i="7" s="1"/>
  <c r="E4061" i="7" s="1"/>
  <c r="E4062" i="7" s="1"/>
  <c r="E4063" i="7" s="1"/>
  <c r="E4064" i="7" s="1"/>
  <c r="E4065" i="7" s="1"/>
  <c r="E4066" i="7" s="1"/>
  <c r="E4067" i="7" s="1"/>
  <c r="E4068" i="7" s="1"/>
  <c r="E4069" i="7" s="1"/>
  <c r="E4070" i="7" s="1"/>
  <c r="E4071" i="7" s="1"/>
  <c r="E4072" i="7" s="1"/>
  <c r="E4073" i="7" s="1"/>
  <c r="E4074" i="7" s="1"/>
  <c r="E4075" i="7" s="1"/>
  <c r="E4076" i="7" s="1"/>
  <c r="E4077" i="7" s="1"/>
  <c r="E4078" i="7" s="1"/>
  <c r="E4079" i="7" s="1"/>
  <c r="E4080" i="7" s="1"/>
  <c r="E4081" i="7" s="1"/>
  <c r="E4082" i="7" s="1"/>
  <c r="E4083" i="7" s="1"/>
  <c r="E4084" i="7" s="1"/>
  <c r="E4085" i="7" s="1"/>
  <c r="E4086" i="7" s="1"/>
  <c r="E4087" i="7" s="1"/>
  <c r="E4088" i="7" s="1"/>
  <c r="E4089" i="7" s="1"/>
  <c r="E4090" i="7" s="1"/>
  <c r="E4091" i="7" s="1"/>
  <c r="E4092" i="7" s="1"/>
  <c r="E4093" i="7" s="1"/>
  <c r="E4094" i="7" s="1"/>
  <c r="E4095" i="7" s="1"/>
  <c r="E4096" i="7" s="1"/>
  <c r="E4097" i="7" s="1"/>
  <c r="E4098" i="7" s="1"/>
  <c r="E4099" i="7" s="1"/>
  <c r="E4100" i="7" s="1"/>
  <c r="E4101" i="7" s="1"/>
  <c r="E4102" i="7" s="1"/>
  <c r="E4103" i="7" s="1"/>
  <c r="E4104" i="7" s="1"/>
  <c r="E4105" i="7" s="1"/>
  <c r="E4106" i="7" s="1"/>
  <c r="E4107" i="7" s="1"/>
  <c r="E4108" i="7" s="1"/>
  <c r="E4109" i="7" s="1"/>
  <c r="E4110" i="7" s="1"/>
  <c r="E4111" i="7" s="1"/>
  <c r="E4112" i="7" s="1"/>
  <c r="E4113" i="7" s="1"/>
  <c r="E4114" i="7" s="1"/>
  <c r="E4115" i="7" s="1"/>
  <c r="E4116" i="7" s="1"/>
  <c r="E4117" i="7" s="1"/>
  <c r="E4118" i="7" s="1"/>
  <c r="E4119" i="7" s="1"/>
  <c r="E4120" i="7" s="1"/>
  <c r="E4121" i="7" s="1"/>
  <c r="E4122" i="7" s="1"/>
  <c r="E4123" i="7" s="1"/>
  <c r="E4124" i="7" s="1"/>
  <c r="E4125" i="7" s="1"/>
  <c r="E4126" i="7" s="1"/>
  <c r="E4127" i="7" s="1"/>
  <c r="E4128" i="7" s="1"/>
  <c r="E4129" i="7" s="1"/>
  <c r="E4130" i="7" s="1"/>
  <c r="E4131" i="7" s="1"/>
  <c r="E4132" i="7" s="1"/>
  <c r="E4133" i="7" s="1"/>
  <c r="E4134" i="7" s="1"/>
  <c r="E4135" i="7" s="1"/>
  <c r="E4136" i="7" s="1"/>
  <c r="E4137" i="7" s="1"/>
  <c r="E4138" i="7" s="1"/>
  <c r="E4139" i="7" s="1"/>
  <c r="E4140" i="7" s="1"/>
  <c r="E4141" i="7" s="1"/>
  <c r="E4142" i="7" s="1"/>
  <c r="E4143" i="7" s="1"/>
  <c r="E4144" i="7" s="1"/>
  <c r="E4145" i="7" s="1"/>
  <c r="E4146" i="7" s="1"/>
  <c r="E4147" i="7" s="1"/>
  <c r="E4148" i="7" s="1"/>
  <c r="E4149" i="7" s="1"/>
  <c r="E4150" i="7" s="1"/>
  <c r="E4151" i="7" s="1"/>
  <c r="E4152" i="7" s="1"/>
  <c r="E4153" i="7" s="1"/>
  <c r="E4154" i="7" s="1"/>
  <c r="E4155" i="7" s="1"/>
  <c r="E4156" i="7" s="1"/>
  <c r="E4157" i="7" s="1"/>
  <c r="E4158" i="7" s="1"/>
  <c r="E4159" i="7" s="1"/>
  <c r="E4160" i="7" s="1"/>
  <c r="E4161" i="7" s="1"/>
  <c r="E4162" i="7" s="1"/>
  <c r="E4163" i="7" s="1"/>
  <c r="E4164" i="7" s="1"/>
  <c r="E4165" i="7" s="1"/>
  <c r="E4166" i="7" s="1"/>
  <c r="E4167" i="7" s="1"/>
  <c r="E4168" i="7" s="1"/>
  <c r="E4169" i="7" s="1"/>
  <c r="E4170" i="7" s="1"/>
  <c r="E4171" i="7" s="1"/>
  <c r="E4172" i="7" s="1"/>
  <c r="E4173" i="7" s="1"/>
  <c r="E4174" i="7" s="1"/>
  <c r="E4175" i="7" s="1"/>
  <c r="E4176" i="7" s="1"/>
  <c r="E4177" i="7" s="1"/>
  <c r="E4178" i="7" s="1"/>
  <c r="E4179" i="7" s="1"/>
  <c r="E4180" i="7" s="1"/>
  <c r="E4181" i="7" s="1"/>
  <c r="E4182" i="7" s="1"/>
  <c r="E4183" i="7" s="1"/>
  <c r="E4184" i="7" s="1"/>
  <c r="E4185" i="7" s="1"/>
  <c r="E4186" i="7" s="1"/>
  <c r="E4187" i="7" s="1"/>
  <c r="E4188" i="7" s="1"/>
  <c r="E4189" i="7" s="1"/>
  <c r="E4190" i="7" s="1"/>
  <c r="E4191" i="7" s="1"/>
  <c r="E4192" i="7" s="1"/>
  <c r="E4193" i="7" s="1"/>
  <c r="E4194" i="7" s="1"/>
  <c r="E4195" i="7" s="1"/>
  <c r="E4196" i="7" s="1"/>
  <c r="E4197" i="7" s="1"/>
  <c r="E4198" i="7" s="1"/>
  <c r="E4199" i="7" s="1"/>
  <c r="E4200" i="7" s="1"/>
  <c r="E4201" i="7" s="1"/>
  <c r="E4202" i="7" s="1"/>
  <c r="E4203" i="7" s="1"/>
  <c r="E4204" i="7" s="1"/>
  <c r="E4205" i="7" s="1"/>
  <c r="E4206" i="7" s="1"/>
  <c r="E4207" i="7" s="1"/>
  <c r="E4208" i="7" s="1"/>
  <c r="E4209" i="7" s="1"/>
  <c r="E4210" i="7" s="1"/>
  <c r="E4211" i="7" s="1"/>
  <c r="E4212" i="7" s="1"/>
  <c r="E4213" i="7" s="1"/>
  <c r="E4214" i="7" s="1"/>
  <c r="E4215" i="7" s="1"/>
  <c r="E4216" i="7" s="1"/>
  <c r="E4217" i="7" s="1"/>
  <c r="E4218" i="7" s="1"/>
  <c r="E4219" i="7" s="1"/>
  <c r="E4220" i="7" s="1"/>
  <c r="E4221" i="7" s="1"/>
  <c r="E4222" i="7" s="1"/>
  <c r="E4223" i="7" s="1"/>
  <c r="E4224" i="7" s="1"/>
  <c r="E4225" i="7" s="1"/>
  <c r="E4226" i="7" s="1"/>
  <c r="E4227" i="7" s="1"/>
  <c r="E4228" i="7" s="1"/>
  <c r="E4229" i="7" s="1"/>
  <c r="E4230" i="7" s="1"/>
  <c r="E4231" i="7" s="1"/>
  <c r="E4232" i="7" s="1"/>
  <c r="E4233" i="7" s="1"/>
  <c r="E4234" i="7" s="1"/>
  <c r="E4235" i="7" s="1"/>
  <c r="E4236" i="7" s="1"/>
  <c r="E4237" i="7" s="1"/>
  <c r="E4238" i="7" s="1"/>
  <c r="E4239" i="7" s="1"/>
  <c r="E4240" i="7" s="1"/>
  <c r="E4241" i="7" s="1"/>
  <c r="E4242" i="7" s="1"/>
  <c r="E4243" i="7" s="1"/>
  <c r="E4244" i="7" s="1"/>
  <c r="E4245" i="7" s="1"/>
  <c r="E4246" i="7" s="1"/>
  <c r="E4247" i="7" s="1"/>
  <c r="E4248" i="7" s="1"/>
  <c r="E4249" i="7" s="1"/>
  <c r="E4250" i="7" s="1"/>
  <c r="E4251" i="7" s="1"/>
  <c r="E4252" i="7" s="1"/>
  <c r="E4253" i="7" s="1"/>
  <c r="E4254" i="7" s="1"/>
  <c r="E4255" i="7" s="1"/>
  <c r="E4256" i="7" s="1"/>
  <c r="E4257" i="7" s="1"/>
  <c r="E4258" i="7" s="1"/>
  <c r="E4259" i="7" s="1"/>
  <c r="E4260" i="7" s="1"/>
  <c r="E4261" i="7" s="1"/>
  <c r="E4262" i="7" s="1"/>
  <c r="E4263" i="7" s="1"/>
  <c r="E4264" i="7" s="1"/>
  <c r="E4265" i="7" s="1"/>
  <c r="E4266" i="7" s="1"/>
  <c r="E4267" i="7" s="1"/>
  <c r="E4268" i="7" s="1"/>
  <c r="E4269" i="7" s="1"/>
  <c r="E4270" i="7" s="1"/>
  <c r="E4271" i="7" s="1"/>
  <c r="E4272" i="7" s="1"/>
  <c r="E4273" i="7" s="1"/>
  <c r="E4274" i="7" s="1"/>
  <c r="E4275" i="7" s="1"/>
  <c r="E4276" i="7" s="1"/>
  <c r="E4277" i="7" s="1"/>
  <c r="E4278" i="7" s="1"/>
  <c r="E4279" i="7" s="1"/>
  <c r="E4280" i="7" s="1"/>
  <c r="E4281" i="7" s="1"/>
  <c r="E4282" i="7" s="1"/>
  <c r="E4283" i="7" s="1"/>
  <c r="E4284" i="7" s="1"/>
  <c r="E4285" i="7" s="1"/>
  <c r="E4286" i="7" s="1"/>
  <c r="E4287" i="7" s="1"/>
  <c r="E4288" i="7" s="1"/>
  <c r="E4289" i="7" s="1"/>
  <c r="E4290" i="7" s="1"/>
  <c r="E4291" i="7" s="1"/>
  <c r="E4292" i="7" s="1"/>
  <c r="E4293" i="7" s="1"/>
  <c r="E4294" i="7" s="1"/>
  <c r="E4295" i="7" s="1"/>
  <c r="E4296" i="7" s="1"/>
  <c r="E4297" i="7" s="1"/>
  <c r="E4298" i="7" s="1"/>
  <c r="E4299" i="7" s="1"/>
  <c r="E4300" i="7" s="1"/>
  <c r="E4301" i="7" s="1"/>
  <c r="E4302" i="7" s="1"/>
  <c r="E4303" i="7" s="1"/>
  <c r="E4304" i="7" s="1"/>
  <c r="E4305" i="7" s="1"/>
  <c r="E4306" i="7" s="1"/>
  <c r="E4307" i="7" s="1"/>
  <c r="E4308" i="7" s="1"/>
  <c r="E4309" i="7" s="1"/>
  <c r="E4310" i="7" s="1"/>
  <c r="E4311" i="7" s="1"/>
  <c r="E4312" i="7" s="1"/>
  <c r="E4313" i="7" s="1"/>
  <c r="E4314" i="7" s="1"/>
  <c r="E4315" i="7" s="1"/>
  <c r="E4316" i="7" s="1"/>
  <c r="E4317" i="7" s="1"/>
  <c r="E4318" i="7" s="1"/>
  <c r="E4319" i="7" s="1"/>
  <c r="E4320" i="7" s="1"/>
  <c r="E4321" i="7" s="1"/>
  <c r="E4322" i="7" s="1"/>
  <c r="E4323" i="7" s="1"/>
  <c r="E4324" i="7" s="1"/>
  <c r="E4325" i="7" s="1"/>
  <c r="E4326" i="7" s="1"/>
  <c r="E4327" i="7" s="1"/>
  <c r="E4328" i="7" s="1"/>
  <c r="E4329" i="7" s="1"/>
  <c r="E4330" i="7" s="1"/>
  <c r="E4331" i="7" s="1"/>
  <c r="E4332" i="7" s="1"/>
  <c r="E4333" i="7" s="1"/>
  <c r="E4334" i="7" s="1"/>
  <c r="E4335" i="7" s="1"/>
  <c r="E4336" i="7" s="1"/>
  <c r="E4337" i="7" s="1"/>
  <c r="E4338" i="7" s="1"/>
  <c r="E4339" i="7" s="1"/>
  <c r="E4340" i="7" s="1"/>
  <c r="E4341" i="7" s="1"/>
  <c r="E4342" i="7" s="1"/>
  <c r="E4343" i="7" s="1"/>
  <c r="E4344" i="7" s="1"/>
  <c r="E4345" i="7" s="1"/>
  <c r="E4346" i="7" s="1"/>
  <c r="E4347" i="7" s="1"/>
  <c r="E4348" i="7" s="1"/>
  <c r="E4349" i="7" s="1"/>
  <c r="E4350" i="7" s="1"/>
  <c r="E4351" i="7" s="1"/>
  <c r="E4352" i="7" s="1"/>
  <c r="E4353" i="7" s="1"/>
  <c r="E4354" i="7" s="1"/>
  <c r="E4355" i="7" s="1"/>
  <c r="E4356" i="7" s="1"/>
  <c r="E4357" i="7" s="1"/>
  <c r="E4358" i="7" s="1"/>
  <c r="E4359" i="7" s="1"/>
  <c r="E4360" i="7" s="1"/>
  <c r="E4361" i="7" s="1"/>
  <c r="E4362" i="7" s="1"/>
  <c r="E4363" i="7" s="1"/>
  <c r="E4364" i="7" s="1"/>
  <c r="E4365" i="7" s="1"/>
  <c r="E4366" i="7" s="1"/>
  <c r="E4367" i="7" s="1"/>
  <c r="E4368" i="7" s="1"/>
  <c r="E4369" i="7" s="1"/>
  <c r="E4370" i="7" s="1"/>
  <c r="E4371" i="7" s="1"/>
  <c r="E4372" i="7" s="1"/>
  <c r="E4373" i="7" s="1"/>
  <c r="E4374" i="7" s="1"/>
  <c r="E4375" i="7" s="1"/>
  <c r="E4376" i="7" s="1"/>
  <c r="E4377" i="7" s="1"/>
  <c r="E4378" i="7" s="1"/>
  <c r="E4379" i="7" s="1"/>
  <c r="E4380" i="7" s="1"/>
  <c r="E4381" i="7" s="1"/>
  <c r="E4382" i="7" s="1"/>
  <c r="E4383" i="7" s="1"/>
  <c r="E4384" i="7" s="1"/>
  <c r="E4385" i="7" s="1"/>
  <c r="E4386" i="7" s="1"/>
  <c r="E4387" i="7" s="1"/>
  <c r="E4388" i="7" s="1"/>
  <c r="E4389" i="7" s="1"/>
  <c r="E4390" i="7" s="1"/>
  <c r="E4391" i="7" s="1"/>
  <c r="E4392" i="7" s="1"/>
  <c r="E4393" i="7" s="1"/>
  <c r="E4394" i="7" s="1"/>
  <c r="E4395" i="7" s="1"/>
  <c r="E4396" i="7" s="1"/>
  <c r="E4397" i="7" s="1"/>
  <c r="E4398" i="7" s="1"/>
  <c r="E4399" i="7" s="1"/>
  <c r="E4400" i="7" s="1"/>
  <c r="E4401" i="7" s="1"/>
  <c r="E4402" i="7" s="1"/>
  <c r="E4403" i="7" s="1"/>
  <c r="E4404" i="7" s="1"/>
  <c r="E4405" i="7" s="1"/>
  <c r="E4406" i="7" s="1"/>
  <c r="E4407" i="7" s="1"/>
  <c r="E4408" i="7" s="1"/>
  <c r="E4409" i="7" s="1"/>
  <c r="E4410" i="7" s="1"/>
  <c r="E4411" i="7" s="1"/>
  <c r="E4412" i="7" s="1"/>
  <c r="E4413" i="7" s="1"/>
  <c r="E4414" i="7" s="1"/>
  <c r="E4415" i="7" s="1"/>
  <c r="E4416" i="7" s="1"/>
  <c r="E4417" i="7" s="1"/>
  <c r="E4418" i="7" s="1"/>
  <c r="E4419" i="7" s="1"/>
  <c r="E4420" i="7" s="1"/>
  <c r="E4421" i="7" s="1"/>
  <c r="E4422" i="7" s="1"/>
  <c r="E4423" i="7" s="1"/>
  <c r="E4424" i="7" s="1"/>
  <c r="E4425" i="7" s="1"/>
  <c r="E4426" i="7" s="1"/>
  <c r="E4427" i="7" s="1"/>
  <c r="E4428" i="7" s="1"/>
  <c r="E4429" i="7" s="1"/>
  <c r="E4430" i="7" s="1"/>
  <c r="E4431" i="7" s="1"/>
  <c r="E4432" i="7" s="1"/>
  <c r="E4433" i="7" s="1"/>
  <c r="E4434" i="7" s="1"/>
  <c r="E4435" i="7" s="1"/>
  <c r="E4436" i="7" s="1"/>
  <c r="E4437" i="7" s="1"/>
  <c r="E4438" i="7" s="1"/>
  <c r="E4439" i="7" s="1"/>
  <c r="E4440" i="7" s="1"/>
  <c r="E4441" i="7" s="1"/>
  <c r="E4442" i="7" s="1"/>
  <c r="E4443" i="7" s="1"/>
  <c r="E4444" i="7" s="1"/>
  <c r="E4445" i="7" s="1"/>
  <c r="E4446" i="7" s="1"/>
  <c r="E4447" i="7" s="1"/>
  <c r="E4448" i="7" s="1"/>
  <c r="E4449" i="7" s="1"/>
  <c r="E4450" i="7" s="1"/>
  <c r="E4451" i="7" s="1"/>
  <c r="E4452" i="7" s="1"/>
  <c r="E4453" i="7" s="1"/>
  <c r="E4454" i="7" s="1"/>
  <c r="E4455" i="7" s="1"/>
  <c r="E4456" i="7" s="1"/>
  <c r="E4457" i="7" s="1"/>
  <c r="E4458" i="7" s="1"/>
  <c r="E4459" i="7" s="1"/>
  <c r="E4460" i="7" s="1"/>
  <c r="E4461" i="7" s="1"/>
  <c r="E4462" i="7" s="1"/>
  <c r="E4463" i="7" s="1"/>
  <c r="E4464" i="7" s="1"/>
  <c r="E4465" i="7" s="1"/>
  <c r="E4466" i="7" s="1"/>
  <c r="E4467" i="7" s="1"/>
  <c r="E4468" i="7" s="1"/>
  <c r="E4469" i="7" s="1"/>
  <c r="E4470" i="7" s="1"/>
  <c r="E4471" i="7" s="1"/>
  <c r="E4472" i="7" s="1"/>
  <c r="E4473" i="7" s="1"/>
  <c r="E4474" i="7" s="1"/>
  <c r="E4475" i="7" s="1"/>
  <c r="E4476" i="7" s="1"/>
  <c r="E4477" i="7" s="1"/>
  <c r="E4478" i="7" s="1"/>
  <c r="E4479" i="7" s="1"/>
  <c r="E4480" i="7" s="1"/>
  <c r="E4481" i="7" s="1"/>
  <c r="E4482" i="7" s="1"/>
  <c r="E4483" i="7" s="1"/>
  <c r="E4484" i="7" s="1"/>
  <c r="E4485" i="7" s="1"/>
  <c r="E4486" i="7" s="1"/>
  <c r="E4487" i="7" s="1"/>
  <c r="E4488" i="7" s="1"/>
  <c r="E4489" i="7" s="1"/>
  <c r="E4490" i="7" s="1"/>
  <c r="E4491" i="7" s="1"/>
  <c r="E4492" i="7" s="1"/>
  <c r="E4493" i="7" s="1"/>
  <c r="E4494" i="7" s="1"/>
  <c r="E4495" i="7" s="1"/>
  <c r="E4496" i="7" s="1"/>
  <c r="E4497" i="7" s="1"/>
  <c r="E4498" i="7" s="1"/>
  <c r="E4499" i="7" s="1"/>
  <c r="E4500" i="7" s="1"/>
  <c r="E4501" i="7" s="1"/>
  <c r="E4502" i="7" s="1"/>
  <c r="E4503" i="7" s="1"/>
  <c r="E4504" i="7" s="1"/>
  <c r="E4505" i="7" s="1"/>
  <c r="E4506" i="7" s="1"/>
  <c r="E4507" i="7" s="1"/>
  <c r="E4508" i="7" s="1"/>
  <c r="E4509" i="7" s="1"/>
  <c r="E4510" i="7" s="1"/>
  <c r="E4511" i="7" s="1"/>
  <c r="E4512" i="7" s="1"/>
  <c r="E4513" i="7" s="1"/>
  <c r="E4514" i="7" s="1"/>
  <c r="E4515" i="7" s="1"/>
  <c r="E4516" i="7" s="1"/>
  <c r="E4517" i="7" s="1"/>
  <c r="E4518" i="7" s="1"/>
  <c r="E4519" i="7" s="1"/>
  <c r="E4520" i="7" s="1"/>
  <c r="E4521" i="7" s="1"/>
  <c r="E4522" i="7" s="1"/>
  <c r="E4523" i="7" s="1"/>
  <c r="E4524" i="7" s="1"/>
  <c r="E4525" i="7" s="1"/>
  <c r="E4526" i="7" s="1"/>
  <c r="E4527" i="7" s="1"/>
  <c r="E4528" i="7" s="1"/>
  <c r="E4529" i="7" s="1"/>
  <c r="E4530" i="7" s="1"/>
  <c r="E4531" i="7" s="1"/>
  <c r="E4532" i="7" s="1"/>
  <c r="E4533" i="7" s="1"/>
  <c r="E4534" i="7" s="1"/>
  <c r="E4535" i="7" s="1"/>
  <c r="E4536" i="7" s="1"/>
  <c r="E4537" i="7" s="1"/>
  <c r="E4538" i="7" s="1"/>
  <c r="E4539" i="7" s="1"/>
  <c r="E4540" i="7" s="1"/>
  <c r="E4541" i="7" s="1"/>
  <c r="E4542" i="7" s="1"/>
  <c r="E4543" i="7" s="1"/>
  <c r="E4544" i="7" s="1"/>
  <c r="E4545" i="7" s="1"/>
  <c r="E4546" i="7" s="1"/>
  <c r="E4547" i="7" s="1"/>
  <c r="E4548" i="7" s="1"/>
  <c r="E4549" i="7" s="1"/>
  <c r="E4550" i="7" s="1"/>
  <c r="E4551" i="7" s="1"/>
  <c r="E4552" i="7" s="1"/>
  <c r="E4553" i="7" s="1"/>
  <c r="E4554" i="7" s="1"/>
  <c r="E4555" i="7" s="1"/>
  <c r="E4556" i="7" s="1"/>
  <c r="E4557" i="7" s="1"/>
  <c r="E4558" i="7" s="1"/>
  <c r="E4559" i="7" s="1"/>
  <c r="E4560" i="7" s="1"/>
  <c r="E4561" i="7" s="1"/>
  <c r="E4562" i="7" s="1"/>
  <c r="E4563" i="7" s="1"/>
  <c r="E4564" i="7" s="1"/>
  <c r="E4565" i="7" s="1"/>
  <c r="E4566" i="7" s="1"/>
  <c r="E4567" i="7" s="1"/>
  <c r="E4568" i="7" s="1"/>
  <c r="E4569" i="7" s="1"/>
  <c r="E4570" i="7" s="1"/>
  <c r="E4571" i="7" s="1"/>
  <c r="E4572" i="7" s="1"/>
  <c r="E4573" i="7" s="1"/>
  <c r="E4574" i="7" s="1"/>
  <c r="E4575" i="7" s="1"/>
  <c r="E4576" i="7" s="1"/>
  <c r="E4577" i="7" s="1"/>
  <c r="E4578" i="7" s="1"/>
  <c r="E4579" i="7" s="1"/>
  <c r="E4580" i="7" s="1"/>
  <c r="E4581" i="7" s="1"/>
  <c r="E4582" i="7" s="1"/>
  <c r="E4583" i="7" s="1"/>
  <c r="E4584" i="7" s="1"/>
  <c r="E4585" i="7" s="1"/>
  <c r="E4586" i="7" s="1"/>
  <c r="E4587" i="7" s="1"/>
  <c r="E4588" i="7" s="1"/>
  <c r="E4589" i="7" s="1"/>
  <c r="E4590" i="7" s="1"/>
  <c r="E4591" i="7" s="1"/>
  <c r="E4592" i="7" s="1"/>
  <c r="E4593" i="7" s="1"/>
  <c r="E4594" i="7" s="1"/>
  <c r="E4595" i="7" s="1"/>
  <c r="E4596" i="7" s="1"/>
  <c r="E4597" i="7" s="1"/>
  <c r="E4598" i="7" s="1"/>
  <c r="E4599" i="7" s="1"/>
  <c r="E4600" i="7" s="1"/>
  <c r="E4601" i="7" s="1"/>
  <c r="E4602" i="7" s="1"/>
  <c r="E4603" i="7" s="1"/>
  <c r="E4604" i="7" s="1"/>
  <c r="E4605" i="7" s="1"/>
  <c r="E4606" i="7" s="1"/>
  <c r="E4607" i="7" s="1"/>
  <c r="E4608" i="7" s="1"/>
  <c r="E4609" i="7" s="1"/>
  <c r="E4610" i="7" s="1"/>
  <c r="E4611" i="7" s="1"/>
  <c r="E4612" i="7" s="1"/>
  <c r="E4613" i="7" s="1"/>
  <c r="E4614" i="7" s="1"/>
  <c r="E4615" i="7" s="1"/>
  <c r="E4616" i="7" s="1"/>
  <c r="E4617" i="7" s="1"/>
  <c r="E4618" i="7" s="1"/>
  <c r="E4619" i="7" s="1"/>
  <c r="E4620" i="7" s="1"/>
  <c r="E4621" i="7" s="1"/>
  <c r="E4622" i="7" s="1"/>
  <c r="E4623" i="7" s="1"/>
  <c r="E4624" i="7" s="1"/>
  <c r="E4625" i="7" s="1"/>
  <c r="E4626" i="7" s="1"/>
  <c r="E4627" i="7" s="1"/>
  <c r="E4628" i="7" s="1"/>
  <c r="E4629" i="7" s="1"/>
  <c r="E4630" i="7" s="1"/>
  <c r="E4631" i="7" s="1"/>
  <c r="E4632" i="7" s="1"/>
  <c r="E4633" i="7" s="1"/>
  <c r="E4634" i="7" s="1"/>
  <c r="E4635" i="7" s="1"/>
  <c r="E4636" i="7" s="1"/>
  <c r="E4637" i="7" s="1"/>
  <c r="E4638" i="7" s="1"/>
  <c r="E4639" i="7" s="1"/>
  <c r="E4640" i="7" s="1"/>
  <c r="E4641" i="7" s="1"/>
  <c r="E4642" i="7" s="1"/>
  <c r="E4643" i="7" s="1"/>
  <c r="E4644" i="7" s="1"/>
  <c r="E4645" i="7" s="1"/>
  <c r="E4646" i="7" s="1"/>
  <c r="E4647" i="7" s="1"/>
  <c r="E4648" i="7" s="1"/>
  <c r="E4649" i="7" s="1"/>
  <c r="E4650" i="7" s="1"/>
  <c r="E4651" i="7" s="1"/>
  <c r="E4652" i="7" s="1"/>
  <c r="E4653" i="7" s="1"/>
  <c r="E4654" i="7" s="1"/>
  <c r="E4655" i="7" s="1"/>
  <c r="E4656" i="7" s="1"/>
  <c r="E4657" i="7" s="1"/>
  <c r="E4658" i="7" s="1"/>
  <c r="E4659" i="7" s="1"/>
  <c r="E4660" i="7" s="1"/>
  <c r="E4661" i="7" s="1"/>
  <c r="E4662" i="7" s="1"/>
  <c r="E4663" i="7" s="1"/>
  <c r="E4664" i="7" s="1"/>
  <c r="E4665" i="7" s="1"/>
  <c r="E4666" i="7" s="1"/>
  <c r="E4667" i="7" s="1"/>
  <c r="E4668" i="7" s="1"/>
  <c r="E4669" i="7" s="1"/>
  <c r="E4670" i="7" s="1"/>
  <c r="E4671" i="7" s="1"/>
  <c r="E4672" i="7" s="1"/>
  <c r="E4673" i="7" s="1"/>
  <c r="E4674" i="7" s="1"/>
  <c r="E4675" i="7" s="1"/>
  <c r="E4676" i="7" s="1"/>
  <c r="E4677" i="7" s="1"/>
  <c r="E4678" i="7" s="1"/>
  <c r="E4679" i="7" s="1"/>
  <c r="E4680" i="7" s="1"/>
  <c r="E4681" i="7" s="1"/>
  <c r="E4682" i="7" s="1"/>
  <c r="E4683" i="7" s="1"/>
  <c r="E4684" i="7" s="1"/>
  <c r="E4685" i="7" s="1"/>
  <c r="E4686" i="7" s="1"/>
  <c r="E4687" i="7" s="1"/>
  <c r="E4688" i="7" s="1"/>
  <c r="E4689" i="7" s="1"/>
  <c r="E4690" i="7" s="1"/>
  <c r="E4691" i="7" s="1"/>
  <c r="E4692" i="7" s="1"/>
  <c r="E4693" i="7" s="1"/>
  <c r="E4694" i="7" s="1"/>
  <c r="E4695" i="7" s="1"/>
  <c r="E4696" i="7" s="1"/>
  <c r="E4697" i="7" s="1"/>
  <c r="E4698" i="7" s="1"/>
  <c r="E4699" i="7" s="1"/>
  <c r="E4700" i="7" s="1"/>
  <c r="E4701" i="7" s="1"/>
  <c r="E4702" i="7" s="1"/>
  <c r="E4703" i="7" s="1"/>
  <c r="E4704" i="7" s="1"/>
  <c r="E4705" i="7" s="1"/>
  <c r="E4706" i="7" s="1"/>
  <c r="E4707" i="7" s="1"/>
  <c r="E4708" i="7" s="1"/>
  <c r="E4709" i="7" s="1"/>
  <c r="E4710" i="7" s="1"/>
  <c r="E4711" i="7" s="1"/>
  <c r="E4712" i="7" s="1"/>
  <c r="E4713" i="7" s="1"/>
  <c r="E4714" i="7" s="1"/>
  <c r="E4715" i="7" s="1"/>
  <c r="E4716" i="7" s="1"/>
  <c r="E4717" i="7" s="1"/>
  <c r="E4718" i="7" s="1"/>
  <c r="E4719" i="7" s="1"/>
  <c r="E4720" i="7" s="1"/>
  <c r="E4721" i="7" s="1"/>
  <c r="E4722" i="7" s="1"/>
  <c r="E4723" i="7" s="1"/>
  <c r="E4724" i="7" s="1"/>
  <c r="E4725" i="7" s="1"/>
  <c r="E4726" i="7" s="1"/>
  <c r="E4727" i="7" s="1"/>
  <c r="E4728" i="7" s="1"/>
  <c r="E4729" i="7" s="1"/>
  <c r="E4730" i="7" s="1"/>
  <c r="E4731" i="7" s="1"/>
  <c r="E4732" i="7" s="1"/>
  <c r="E4733" i="7" s="1"/>
  <c r="E4734" i="7" s="1"/>
  <c r="E4735" i="7" s="1"/>
  <c r="E4736" i="7" s="1"/>
  <c r="E4737" i="7" s="1"/>
  <c r="E4738" i="7" s="1"/>
  <c r="E4739" i="7" s="1"/>
  <c r="E4740" i="7" s="1"/>
  <c r="E4741" i="7" s="1"/>
  <c r="E4742" i="7" s="1"/>
  <c r="E4743" i="7" s="1"/>
  <c r="E4744" i="7" s="1"/>
  <c r="E4745" i="7" s="1"/>
  <c r="E4746" i="7" s="1"/>
  <c r="E4747" i="7" s="1"/>
  <c r="E4748" i="7" s="1"/>
  <c r="E4749" i="7" s="1"/>
  <c r="E4750" i="7" s="1"/>
  <c r="E4751" i="7" s="1"/>
  <c r="E4752" i="7" s="1"/>
  <c r="E4753" i="7" s="1"/>
  <c r="E4754" i="7" s="1"/>
  <c r="E4755" i="7" s="1"/>
  <c r="E4756" i="7" s="1"/>
  <c r="E4757" i="7" s="1"/>
  <c r="E4758" i="7" s="1"/>
  <c r="E4759" i="7" s="1"/>
  <c r="E4760" i="7" s="1"/>
  <c r="E4761" i="7" s="1"/>
  <c r="E4762" i="7" s="1"/>
  <c r="E4763" i="7" s="1"/>
  <c r="E4764" i="7" s="1"/>
  <c r="E4765" i="7" s="1"/>
  <c r="E4766" i="7" s="1"/>
  <c r="E4767" i="7" s="1"/>
  <c r="E4768" i="7" s="1"/>
  <c r="E4769" i="7" s="1"/>
  <c r="E4770" i="7" s="1"/>
  <c r="E4771" i="7" s="1"/>
  <c r="E4772" i="7" s="1"/>
  <c r="E4773" i="7" s="1"/>
  <c r="E4774" i="7" s="1"/>
  <c r="E4775" i="7" s="1"/>
  <c r="E4776" i="7" s="1"/>
  <c r="E4777" i="7" s="1"/>
  <c r="E4778" i="7" s="1"/>
  <c r="E4779" i="7" s="1"/>
  <c r="E4780" i="7" s="1"/>
  <c r="E4781" i="7" s="1"/>
  <c r="E4782" i="7" s="1"/>
  <c r="E4783" i="7" s="1"/>
  <c r="E4784" i="7" s="1"/>
  <c r="E4785" i="7" s="1"/>
  <c r="E4786" i="7" s="1"/>
  <c r="E4787" i="7" s="1"/>
  <c r="E4788" i="7" s="1"/>
  <c r="E4789" i="7" s="1"/>
  <c r="E4790" i="7" s="1"/>
  <c r="E4791" i="7" s="1"/>
  <c r="E4792" i="7" s="1"/>
  <c r="E4793" i="7" s="1"/>
  <c r="E4794" i="7" s="1"/>
  <c r="E4795" i="7" s="1"/>
  <c r="E4796" i="7" s="1"/>
  <c r="E4797" i="7" s="1"/>
  <c r="E4798" i="7" s="1"/>
  <c r="E4799" i="7" s="1"/>
  <c r="E4800" i="7" s="1"/>
  <c r="E4801" i="7" s="1"/>
  <c r="E4802" i="7" s="1"/>
  <c r="E4803" i="7" s="1"/>
  <c r="E4804" i="7" s="1"/>
  <c r="E4805" i="7" s="1"/>
  <c r="E4806" i="7" s="1"/>
  <c r="E4807" i="7" s="1"/>
  <c r="E4808" i="7" s="1"/>
  <c r="E4809" i="7" s="1"/>
  <c r="E4810" i="7" s="1"/>
  <c r="E4811" i="7" s="1"/>
  <c r="E4812" i="7" s="1"/>
  <c r="E4813" i="7" s="1"/>
  <c r="E4814" i="7" s="1"/>
  <c r="E4815" i="7" s="1"/>
  <c r="E4816" i="7" s="1"/>
  <c r="E4817" i="7" s="1"/>
  <c r="E4818" i="7" s="1"/>
  <c r="E4819" i="7" s="1"/>
  <c r="E4820" i="7" s="1"/>
  <c r="E4821" i="7" s="1"/>
  <c r="E4822" i="7" s="1"/>
  <c r="E4823" i="7" s="1"/>
  <c r="E4824" i="7" s="1"/>
  <c r="E4825" i="7" s="1"/>
  <c r="E4826" i="7" s="1"/>
  <c r="E4827" i="7" s="1"/>
  <c r="E4828" i="7" s="1"/>
  <c r="E4829" i="7" s="1"/>
  <c r="E4830" i="7" s="1"/>
  <c r="E4831" i="7" s="1"/>
  <c r="E4832" i="7" s="1"/>
  <c r="E4833" i="7" s="1"/>
  <c r="E4834" i="7" s="1"/>
  <c r="E4835" i="7" s="1"/>
  <c r="E4836" i="7" s="1"/>
  <c r="E4837" i="7" s="1"/>
  <c r="E4838" i="7" s="1"/>
  <c r="E4839" i="7" s="1"/>
  <c r="E4840" i="7" s="1"/>
  <c r="E4841" i="7" s="1"/>
  <c r="E4842" i="7" s="1"/>
  <c r="E4843" i="7" s="1"/>
  <c r="E4844" i="7" s="1"/>
  <c r="E4845" i="7" s="1"/>
  <c r="E4846" i="7" s="1"/>
  <c r="E4847" i="7" s="1"/>
  <c r="E4848" i="7" s="1"/>
  <c r="E4849" i="7" s="1"/>
  <c r="E4850" i="7" s="1"/>
  <c r="E4851" i="7" s="1"/>
  <c r="E4852" i="7" s="1"/>
  <c r="E4853" i="7" s="1"/>
  <c r="E4854" i="7" s="1"/>
  <c r="E4855" i="7" s="1"/>
  <c r="E4856" i="7" s="1"/>
  <c r="E4857" i="7" s="1"/>
  <c r="E4858" i="7" s="1"/>
  <c r="E4859" i="7" s="1"/>
  <c r="E4860" i="7" s="1"/>
  <c r="E4861" i="7" s="1"/>
  <c r="E4862" i="7" s="1"/>
  <c r="E4863" i="7" s="1"/>
  <c r="E4864" i="7" s="1"/>
  <c r="E4865" i="7" s="1"/>
  <c r="E4866" i="7" s="1"/>
  <c r="E4867" i="7" s="1"/>
  <c r="E4868" i="7" s="1"/>
  <c r="E4869" i="7" s="1"/>
  <c r="E4870" i="7" s="1"/>
  <c r="E4871" i="7" s="1"/>
  <c r="E4872" i="7" s="1"/>
  <c r="E4873" i="7" s="1"/>
  <c r="E4874" i="7" s="1"/>
  <c r="E4875" i="7" s="1"/>
  <c r="E4876" i="7" s="1"/>
  <c r="E4877" i="7" s="1"/>
  <c r="E4878" i="7" s="1"/>
  <c r="E4879" i="7" s="1"/>
  <c r="E4880" i="7" s="1"/>
  <c r="E4881" i="7" s="1"/>
  <c r="E4882" i="7" s="1"/>
  <c r="E4883" i="7" s="1"/>
  <c r="E4884" i="7" s="1"/>
  <c r="E4885" i="7" s="1"/>
  <c r="E4886" i="7" s="1"/>
  <c r="E4887" i="7" s="1"/>
  <c r="E4888" i="7" s="1"/>
  <c r="E4889" i="7" s="1"/>
  <c r="E4890" i="7" s="1"/>
  <c r="E4891" i="7" s="1"/>
  <c r="E4892" i="7" s="1"/>
  <c r="E4893" i="7" s="1"/>
  <c r="E4894" i="7" s="1"/>
  <c r="E4895" i="7" s="1"/>
  <c r="E4896" i="7" s="1"/>
  <c r="E4897" i="7" s="1"/>
  <c r="E4898" i="7" s="1"/>
  <c r="E4899" i="7" s="1"/>
  <c r="E4900" i="7" s="1"/>
  <c r="E4901" i="7" s="1"/>
  <c r="E4902" i="7" s="1"/>
  <c r="E4903" i="7" s="1"/>
  <c r="E4904" i="7" s="1"/>
  <c r="E4905" i="7" s="1"/>
  <c r="E4906" i="7" s="1"/>
  <c r="E4907" i="7" s="1"/>
  <c r="E4908" i="7" s="1"/>
  <c r="E4909" i="7" s="1"/>
  <c r="E4910" i="7" s="1"/>
  <c r="E4911" i="7" s="1"/>
  <c r="E4912" i="7" s="1"/>
  <c r="E4913" i="7" s="1"/>
  <c r="E4914" i="7" s="1"/>
  <c r="E4915" i="7" s="1"/>
  <c r="E4916" i="7" s="1"/>
  <c r="E4917" i="7" s="1"/>
  <c r="E4918" i="7" s="1"/>
  <c r="E4919" i="7" s="1"/>
  <c r="E4920" i="7" s="1"/>
  <c r="E4921" i="7" s="1"/>
  <c r="E4922" i="7" s="1"/>
  <c r="E4923" i="7" s="1"/>
  <c r="E4924" i="7" s="1"/>
  <c r="E4925" i="7" s="1"/>
  <c r="E4926" i="7" s="1"/>
  <c r="E4927" i="7" s="1"/>
  <c r="E4928" i="7" s="1"/>
  <c r="E4929" i="7" s="1"/>
  <c r="E4930" i="7" s="1"/>
  <c r="E4931" i="7" s="1"/>
  <c r="E4932" i="7" s="1"/>
  <c r="E4933" i="7" s="1"/>
  <c r="E4934" i="7" s="1"/>
  <c r="E4935" i="7" s="1"/>
  <c r="E4936" i="7" s="1"/>
  <c r="E4937" i="7" s="1"/>
  <c r="E4938" i="7" s="1"/>
  <c r="E4939" i="7" s="1"/>
  <c r="E4940" i="7" s="1"/>
  <c r="E4941" i="7" s="1"/>
  <c r="E4942" i="7" s="1"/>
  <c r="E4943" i="7" s="1"/>
  <c r="E4944" i="7" s="1"/>
  <c r="E4945" i="7" s="1"/>
  <c r="E4946" i="7" s="1"/>
  <c r="E4947" i="7" s="1"/>
  <c r="E4948" i="7" s="1"/>
  <c r="E4949" i="7" s="1"/>
  <c r="E4950" i="7" s="1"/>
  <c r="E4951" i="7" s="1"/>
  <c r="E4952" i="7" s="1"/>
  <c r="E4953" i="7" s="1"/>
  <c r="E4954" i="7" s="1"/>
  <c r="E4955" i="7" s="1"/>
  <c r="E4956" i="7" s="1"/>
  <c r="E4957" i="7" s="1"/>
  <c r="E4958" i="7" s="1"/>
  <c r="E4959" i="7" s="1"/>
  <c r="E4960" i="7" s="1"/>
  <c r="E4961" i="7" s="1"/>
  <c r="E4962" i="7" s="1"/>
  <c r="E4963" i="7" s="1"/>
  <c r="E4964" i="7" s="1"/>
  <c r="E4965" i="7" s="1"/>
  <c r="E4966" i="7" s="1"/>
  <c r="E4967" i="7" s="1"/>
  <c r="E4968" i="7" s="1"/>
  <c r="E4969" i="7" s="1"/>
  <c r="E4970" i="7" s="1"/>
  <c r="E4971" i="7" s="1"/>
  <c r="E4972" i="7" s="1"/>
  <c r="E4973" i="7" s="1"/>
  <c r="E4974" i="7" s="1"/>
  <c r="E4975" i="7" s="1"/>
  <c r="E4976" i="7" s="1"/>
  <c r="E4977" i="7" s="1"/>
  <c r="E4978" i="7" s="1"/>
  <c r="E4979" i="7" s="1"/>
  <c r="E4980" i="7" s="1"/>
  <c r="E4981" i="7" s="1"/>
  <c r="E4982" i="7" s="1"/>
  <c r="E4983" i="7" s="1"/>
  <c r="E4984" i="7" s="1"/>
  <c r="E4985" i="7" s="1"/>
  <c r="E4986" i="7" s="1"/>
  <c r="E4987" i="7" s="1"/>
  <c r="E4988" i="7" s="1"/>
  <c r="E4989" i="7" s="1"/>
  <c r="E4990" i="7" s="1"/>
  <c r="E4991" i="7" s="1"/>
  <c r="E4992" i="7" s="1"/>
  <c r="E4993" i="7" s="1"/>
  <c r="E4994" i="7" s="1"/>
  <c r="E4995" i="7" s="1"/>
  <c r="E4996" i="7" s="1"/>
  <c r="E4997" i="7" s="1"/>
  <c r="E4998" i="7" s="1"/>
  <c r="E4999" i="7" s="1"/>
  <c r="E5000" i="7" s="1"/>
  <c r="E5001" i="7" s="1"/>
  <c r="E5002" i="7" s="1"/>
  <c r="E5003" i="7" s="1"/>
  <c r="E5004" i="7" s="1"/>
  <c r="E5005" i="7" s="1"/>
  <c r="E5006" i="7" s="1"/>
  <c r="E5007" i="7" s="1"/>
  <c r="E5008" i="7" s="1"/>
  <c r="E5009" i="7" s="1"/>
  <c r="E5010" i="7" s="1"/>
  <c r="E5011" i="7" s="1"/>
  <c r="E5012" i="7" s="1"/>
  <c r="E5013" i="7" s="1"/>
  <c r="E5014" i="7" s="1"/>
  <c r="E5015" i="7" s="1"/>
  <c r="E5016" i="7" s="1"/>
  <c r="E5017" i="7" s="1"/>
  <c r="E5018" i="7" s="1"/>
  <c r="E5019" i="7" s="1"/>
  <c r="E5020" i="7" s="1"/>
  <c r="E5021" i="7" s="1"/>
  <c r="E5022" i="7" s="1"/>
  <c r="E5023" i="7" s="1"/>
  <c r="E5024" i="7" s="1"/>
  <c r="E5025" i="7" s="1"/>
  <c r="E5026" i="7" s="1"/>
  <c r="E5027" i="7" s="1"/>
  <c r="E5028" i="7" s="1"/>
  <c r="E5029" i="7" s="1"/>
  <c r="E5030" i="7" s="1"/>
  <c r="E5031" i="7" s="1"/>
  <c r="E5032" i="7" s="1"/>
  <c r="E5033" i="7" s="1"/>
  <c r="E5034" i="7" s="1"/>
  <c r="E5035" i="7" s="1"/>
  <c r="E5036" i="7" s="1"/>
  <c r="E5037" i="7" s="1"/>
  <c r="E5038" i="7" s="1"/>
  <c r="E5039" i="7" s="1"/>
  <c r="E5040" i="7" s="1"/>
  <c r="E5041" i="7" s="1"/>
  <c r="E5042" i="7" s="1"/>
  <c r="E5043" i="7" s="1"/>
  <c r="E5044" i="7" s="1"/>
  <c r="E5045" i="7" s="1"/>
  <c r="E5046" i="7" s="1"/>
  <c r="E5047" i="7" s="1"/>
  <c r="E5048" i="7" s="1"/>
  <c r="E5049" i="7" s="1"/>
  <c r="E5050" i="7" s="1"/>
  <c r="E5051" i="7" s="1"/>
  <c r="E5052" i="7" s="1"/>
  <c r="E5053" i="7" s="1"/>
  <c r="E5054" i="7" s="1"/>
  <c r="E5055" i="7" s="1"/>
  <c r="E5056" i="7" s="1"/>
  <c r="E5057" i="7" s="1"/>
  <c r="E5058" i="7" s="1"/>
  <c r="E5059" i="7" s="1"/>
  <c r="E5060" i="7" s="1"/>
  <c r="E5061" i="7" s="1"/>
  <c r="E5062" i="7" s="1"/>
  <c r="E5063" i="7" s="1"/>
  <c r="E5064" i="7" s="1"/>
  <c r="E5065" i="7" s="1"/>
  <c r="E5066" i="7" s="1"/>
  <c r="E5067" i="7" s="1"/>
  <c r="E5068" i="7" s="1"/>
  <c r="E5069" i="7" s="1"/>
  <c r="E5070" i="7" s="1"/>
  <c r="E5071" i="7" s="1"/>
  <c r="E5072" i="7" s="1"/>
  <c r="E5073" i="7" s="1"/>
  <c r="E5074" i="7" s="1"/>
  <c r="E5075" i="7" s="1"/>
  <c r="E5076" i="7" s="1"/>
  <c r="E5077" i="7" s="1"/>
  <c r="E5078" i="7" s="1"/>
  <c r="E5079" i="7" s="1"/>
  <c r="E5080" i="7" s="1"/>
  <c r="E5081" i="7" s="1"/>
  <c r="E5082" i="7" s="1"/>
  <c r="E5083" i="7" s="1"/>
  <c r="E5084" i="7" s="1"/>
  <c r="E5085" i="7" s="1"/>
  <c r="E5086" i="7" s="1"/>
  <c r="E5087" i="7" s="1"/>
  <c r="E5088" i="7" s="1"/>
  <c r="E5089" i="7" s="1"/>
  <c r="E5090" i="7" s="1"/>
  <c r="E5091" i="7" s="1"/>
  <c r="E5092" i="7" s="1"/>
  <c r="E5093" i="7" s="1"/>
  <c r="E5094" i="7" s="1"/>
  <c r="E5095" i="7" s="1"/>
  <c r="E5096" i="7" s="1"/>
  <c r="E5097" i="7" s="1"/>
  <c r="E5098" i="7" s="1"/>
  <c r="E5099" i="7" s="1"/>
  <c r="E5100" i="7" s="1"/>
  <c r="E5101" i="7" s="1"/>
  <c r="E5102" i="7" s="1"/>
  <c r="E5103" i="7" s="1"/>
  <c r="E5104" i="7" s="1"/>
  <c r="E5105" i="7" s="1"/>
  <c r="E5106" i="7" s="1"/>
  <c r="E5107" i="7" s="1"/>
  <c r="E5108" i="7" s="1"/>
  <c r="E5109" i="7" s="1"/>
  <c r="E5110" i="7" s="1"/>
  <c r="E5111" i="7" s="1"/>
  <c r="E5112" i="7" s="1"/>
  <c r="E5113" i="7" s="1"/>
  <c r="E5114" i="7" s="1"/>
  <c r="E5115" i="7" s="1"/>
  <c r="E5116" i="7" s="1"/>
  <c r="E5117" i="7" s="1"/>
  <c r="E5118" i="7" s="1"/>
  <c r="E5119" i="7" s="1"/>
  <c r="E5120" i="7" s="1"/>
  <c r="E5121" i="7" s="1"/>
  <c r="E5122" i="7" s="1"/>
  <c r="E5123" i="7" s="1"/>
  <c r="E5124" i="7" s="1"/>
  <c r="E5125" i="7" s="1"/>
  <c r="E5126" i="7" s="1"/>
  <c r="E5127" i="7" s="1"/>
  <c r="E5128" i="7" s="1"/>
  <c r="E5129" i="7" s="1"/>
  <c r="E5130" i="7" s="1"/>
  <c r="E5131" i="7" s="1"/>
  <c r="E5132" i="7" s="1"/>
  <c r="E5133" i="7" s="1"/>
  <c r="E5134" i="7" s="1"/>
  <c r="E5135" i="7" s="1"/>
  <c r="E5136" i="7" s="1"/>
  <c r="E5137" i="7" s="1"/>
  <c r="E5138" i="7" s="1"/>
  <c r="E5139" i="7" s="1"/>
  <c r="E5140" i="7" s="1"/>
  <c r="E5141" i="7" s="1"/>
  <c r="E5142" i="7" s="1"/>
  <c r="E5143" i="7" s="1"/>
  <c r="E5144" i="7" s="1"/>
  <c r="E5145" i="7" s="1"/>
  <c r="E5146" i="7" s="1"/>
  <c r="E5147" i="7" s="1"/>
  <c r="E5148" i="7" s="1"/>
  <c r="E5149" i="7" s="1"/>
  <c r="E5150" i="7" s="1"/>
  <c r="E5151" i="7" s="1"/>
  <c r="E5152" i="7" s="1"/>
  <c r="E5153" i="7" s="1"/>
  <c r="E5154" i="7" s="1"/>
  <c r="E5155" i="7" s="1"/>
  <c r="E5156" i="7" s="1"/>
  <c r="E5157" i="7" s="1"/>
  <c r="E5158" i="7" s="1"/>
  <c r="E5159" i="7" s="1"/>
  <c r="E5160" i="7" s="1"/>
  <c r="E5161" i="7" s="1"/>
  <c r="E5162" i="7" s="1"/>
  <c r="E5163" i="7" s="1"/>
  <c r="E5164" i="7" s="1"/>
  <c r="E5165" i="7" s="1"/>
  <c r="E5166" i="7" s="1"/>
  <c r="E5167" i="7" s="1"/>
  <c r="E5168" i="7" s="1"/>
  <c r="E5169" i="7" s="1"/>
  <c r="E5170" i="7" s="1"/>
  <c r="E5171" i="7" s="1"/>
  <c r="E5172" i="7" s="1"/>
  <c r="E5173" i="7" s="1"/>
  <c r="E5174" i="7" s="1"/>
  <c r="E5175" i="7" s="1"/>
  <c r="E5176" i="7" s="1"/>
  <c r="E5177" i="7" s="1"/>
  <c r="E5178" i="7" s="1"/>
  <c r="E5179" i="7" s="1"/>
  <c r="E5180" i="7" s="1"/>
  <c r="E5181" i="7" s="1"/>
  <c r="E5182" i="7" s="1"/>
  <c r="E5183" i="7" s="1"/>
  <c r="E5184" i="7" s="1"/>
  <c r="E5185" i="7" s="1"/>
  <c r="E5186" i="7" s="1"/>
  <c r="E5187" i="7" s="1"/>
  <c r="E5188" i="7" s="1"/>
  <c r="E5189" i="7" s="1"/>
  <c r="E5190" i="7" s="1"/>
  <c r="E5191" i="7" s="1"/>
  <c r="E5192" i="7" s="1"/>
  <c r="E5193" i="7" s="1"/>
  <c r="E5194" i="7" s="1"/>
  <c r="E5195" i="7" s="1"/>
  <c r="E5196" i="7" s="1"/>
  <c r="E5197" i="7" s="1"/>
  <c r="E5198" i="7" s="1"/>
  <c r="E5199" i="7" s="1"/>
  <c r="E5200" i="7" s="1"/>
  <c r="E5201" i="7" s="1"/>
  <c r="E5202" i="7" s="1"/>
  <c r="E5203" i="7" s="1"/>
  <c r="E5204" i="7" s="1"/>
  <c r="E5205" i="7" s="1"/>
  <c r="E5206" i="7" s="1"/>
  <c r="E5207" i="7" s="1"/>
  <c r="E5208" i="7" s="1"/>
  <c r="E5209" i="7" s="1"/>
  <c r="E5210" i="7" s="1"/>
  <c r="E5211" i="7" s="1"/>
  <c r="E5212" i="7" s="1"/>
  <c r="E5213" i="7" s="1"/>
  <c r="E5214" i="7" s="1"/>
  <c r="E5215" i="7" s="1"/>
  <c r="E5216" i="7" s="1"/>
  <c r="E5217" i="7" s="1"/>
  <c r="E5218" i="7" s="1"/>
  <c r="E5219" i="7" s="1"/>
  <c r="E5220" i="7" s="1"/>
  <c r="E5221" i="7" s="1"/>
  <c r="E5222" i="7" s="1"/>
  <c r="E5223" i="7" s="1"/>
  <c r="E5224" i="7" s="1"/>
  <c r="E5225" i="7" s="1"/>
  <c r="E5226" i="7" s="1"/>
  <c r="E5227" i="7" s="1"/>
  <c r="E5228" i="7" s="1"/>
  <c r="E5229" i="7" s="1"/>
  <c r="E5230" i="7" s="1"/>
  <c r="E5231" i="7" s="1"/>
  <c r="E5232" i="7" s="1"/>
  <c r="E5233" i="7" s="1"/>
  <c r="E5234" i="7" s="1"/>
  <c r="E5235" i="7" s="1"/>
  <c r="E5236" i="7" s="1"/>
  <c r="E5237" i="7" s="1"/>
  <c r="E5238" i="7" s="1"/>
  <c r="E5239" i="7" s="1"/>
  <c r="E5240" i="7" s="1"/>
  <c r="E5241" i="7" s="1"/>
  <c r="E5242" i="7" s="1"/>
  <c r="E5243" i="7" s="1"/>
  <c r="E5244" i="7" s="1"/>
  <c r="E5245" i="7" s="1"/>
  <c r="E5246" i="7" s="1"/>
  <c r="E5247" i="7" s="1"/>
  <c r="E5248" i="7" s="1"/>
  <c r="E5249" i="7" s="1"/>
  <c r="E5250" i="7" s="1"/>
  <c r="E5251" i="7" s="1"/>
  <c r="E5252" i="7" s="1"/>
  <c r="E5253" i="7" s="1"/>
  <c r="E5254" i="7" s="1"/>
  <c r="E5255" i="7" s="1"/>
  <c r="E5256" i="7" s="1"/>
  <c r="E5257" i="7" s="1"/>
  <c r="E5258" i="7" s="1"/>
  <c r="E5259" i="7" s="1"/>
  <c r="E5260" i="7" s="1"/>
  <c r="E5261" i="7" s="1"/>
  <c r="E5262" i="7" s="1"/>
  <c r="E5263" i="7" s="1"/>
  <c r="E5264" i="7" s="1"/>
  <c r="E5265" i="7" s="1"/>
  <c r="E5266" i="7" s="1"/>
  <c r="E5267" i="7" s="1"/>
  <c r="E5268" i="7" s="1"/>
  <c r="E5269" i="7" s="1"/>
  <c r="E5270" i="7" s="1"/>
  <c r="E5271" i="7" s="1"/>
  <c r="E5272" i="7" s="1"/>
  <c r="E5273" i="7" s="1"/>
  <c r="E5274" i="7" s="1"/>
  <c r="E5275" i="7" s="1"/>
  <c r="E5276" i="7" s="1"/>
  <c r="E5277" i="7" s="1"/>
  <c r="E5278" i="7" s="1"/>
  <c r="E5279" i="7" s="1"/>
  <c r="E5280" i="7" s="1"/>
  <c r="E5281" i="7" s="1"/>
  <c r="E5282" i="7" s="1"/>
  <c r="E5283" i="7" s="1"/>
  <c r="E5284" i="7" s="1"/>
  <c r="E5285" i="7" s="1"/>
  <c r="E5286" i="7" s="1"/>
  <c r="E5287" i="7" s="1"/>
  <c r="E5288" i="7" s="1"/>
  <c r="E5289" i="7" s="1"/>
  <c r="E5290" i="7" s="1"/>
  <c r="E5291" i="7" s="1"/>
  <c r="E5292" i="7" s="1"/>
  <c r="E5293" i="7" s="1"/>
  <c r="E5294" i="7" s="1"/>
  <c r="E5295" i="7" s="1"/>
  <c r="E5296" i="7" s="1"/>
  <c r="E5297" i="7" s="1"/>
  <c r="E5298" i="7" s="1"/>
  <c r="E5299" i="7" s="1"/>
  <c r="E5300" i="7" s="1"/>
  <c r="E5301" i="7" s="1"/>
  <c r="E5302" i="7" s="1"/>
  <c r="E5303" i="7" s="1"/>
  <c r="E5304" i="7" s="1"/>
  <c r="E5305" i="7" s="1"/>
  <c r="E5306" i="7" s="1"/>
  <c r="E5307" i="7" s="1"/>
  <c r="E5308" i="7" s="1"/>
  <c r="E5309" i="7" s="1"/>
  <c r="E5310" i="7" s="1"/>
  <c r="E5311" i="7" s="1"/>
  <c r="E5312" i="7" s="1"/>
  <c r="E5313" i="7" s="1"/>
  <c r="E5314" i="7" s="1"/>
  <c r="E5315" i="7" s="1"/>
  <c r="E5316" i="7" s="1"/>
  <c r="E5317" i="7" s="1"/>
  <c r="E5318" i="7" s="1"/>
  <c r="E5319" i="7" s="1"/>
  <c r="E5320" i="7" s="1"/>
  <c r="E5321" i="7" s="1"/>
  <c r="E5322" i="7" s="1"/>
  <c r="E5323" i="7" s="1"/>
  <c r="E5324" i="7" s="1"/>
  <c r="E5325" i="7" s="1"/>
  <c r="E5326" i="7" s="1"/>
  <c r="E5327" i="7" s="1"/>
  <c r="E5328" i="7" s="1"/>
  <c r="E5329" i="7" s="1"/>
  <c r="E5330" i="7" s="1"/>
  <c r="E5331" i="7" s="1"/>
  <c r="E5332" i="7" s="1"/>
  <c r="E5333" i="7" s="1"/>
  <c r="E5334" i="7" s="1"/>
  <c r="E5335" i="7" s="1"/>
  <c r="E5336" i="7" s="1"/>
  <c r="E5337" i="7" s="1"/>
  <c r="E5338" i="7" s="1"/>
  <c r="E5339" i="7" s="1"/>
  <c r="E5340" i="7" s="1"/>
  <c r="E5341" i="7" s="1"/>
  <c r="E5342" i="7" s="1"/>
  <c r="E5343" i="7" s="1"/>
  <c r="E5344" i="7" s="1"/>
  <c r="E5345" i="7" s="1"/>
  <c r="E5346" i="7" s="1"/>
  <c r="E5347" i="7" s="1"/>
  <c r="E5348" i="7" s="1"/>
  <c r="E5349" i="7" s="1"/>
  <c r="E5350" i="7" s="1"/>
  <c r="E5351" i="7" s="1"/>
  <c r="E5352" i="7" s="1"/>
  <c r="E5353" i="7" s="1"/>
  <c r="E5354" i="7" s="1"/>
  <c r="E5355" i="7" s="1"/>
  <c r="E5356" i="7" s="1"/>
  <c r="E5357" i="7" s="1"/>
  <c r="E5358" i="7" s="1"/>
  <c r="E5359" i="7" s="1"/>
  <c r="E5360" i="7" s="1"/>
  <c r="E5361" i="7" s="1"/>
  <c r="E5362" i="7" s="1"/>
  <c r="E5363" i="7" s="1"/>
  <c r="E5364" i="7" s="1"/>
  <c r="E5365" i="7" s="1"/>
  <c r="E5366" i="7" s="1"/>
  <c r="E5367" i="7" s="1"/>
  <c r="E5368" i="7" s="1"/>
  <c r="E5369" i="7" s="1"/>
  <c r="E5370" i="7" s="1"/>
  <c r="E5371" i="7" s="1"/>
  <c r="E5372" i="7" s="1"/>
  <c r="E5373" i="7" s="1"/>
  <c r="E5374" i="7" s="1"/>
  <c r="E5375" i="7" s="1"/>
  <c r="E5376" i="7" s="1"/>
  <c r="E5377" i="7" s="1"/>
  <c r="E5378" i="7" s="1"/>
  <c r="E5379" i="7" s="1"/>
  <c r="E5380" i="7" s="1"/>
  <c r="E5381" i="7" s="1"/>
  <c r="E5382" i="7" s="1"/>
  <c r="E5383" i="7" s="1"/>
  <c r="E5384" i="7" s="1"/>
  <c r="E5385" i="7" s="1"/>
  <c r="E5386" i="7" s="1"/>
  <c r="E5387" i="7" s="1"/>
  <c r="E5388" i="7" s="1"/>
  <c r="E5389" i="7" s="1"/>
  <c r="E5390" i="7" s="1"/>
  <c r="E5391" i="7" s="1"/>
  <c r="E5392" i="7" s="1"/>
  <c r="E5393" i="7" s="1"/>
  <c r="E5394" i="7" s="1"/>
  <c r="E5395" i="7" s="1"/>
  <c r="E5396" i="7" s="1"/>
  <c r="E5397" i="7" s="1"/>
  <c r="E5398" i="7" s="1"/>
  <c r="E5399" i="7" s="1"/>
  <c r="E5400" i="7" s="1"/>
  <c r="E5401" i="7" s="1"/>
  <c r="E5402" i="7" s="1"/>
  <c r="E5403" i="7" s="1"/>
  <c r="E5404" i="7" s="1"/>
  <c r="E5405" i="7" s="1"/>
  <c r="E5406" i="7" s="1"/>
  <c r="E5407" i="7" s="1"/>
  <c r="E5408" i="7" s="1"/>
  <c r="E5409" i="7" s="1"/>
  <c r="E5410" i="7" s="1"/>
  <c r="E5411" i="7" s="1"/>
  <c r="E5412" i="7" s="1"/>
  <c r="E5413" i="7" s="1"/>
  <c r="E5414" i="7" s="1"/>
  <c r="E5415" i="7" s="1"/>
  <c r="E5416" i="7" s="1"/>
  <c r="E5417" i="7" s="1"/>
  <c r="E5418" i="7" s="1"/>
  <c r="E5419" i="7" s="1"/>
  <c r="E5420" i="7" s="1"/>
  <c r="E5421" i="7" s="1"/>
  <c r="E5422" i="7" s="1"/>
  <c r="E5423" i="7" s="1"/>
  <c r="E5424" i="7" s="1"/>
  <c r="E5425" i="7" s="1"/>
  <c r="E5426" i="7" s="1"/>
  <c r="E5427" i="7" s="1"/>
  <c r="E5428" i="7" s="1"/>
  <c r="E5429" i="7" s="1"/>
  <c r="E5430" i="7" s="1"/>
  <c r="E5431" i="7" s="1"/>
  <c r="E5432" i="7" s="1"/>
  <c r="E5433" i="7" s="1"/>
  <c r="E5434" i="7" s="1"/>
  <c r="E5435" i="7" s="1"/>
  <c r="E5436" i="7" s="1"/>
  <c r="E5437" i="7" s="1"/>
  <c r="E5438" i="7" s="1"/>
  <c r="E5439" i="7" s="1"/>
  <c r="E5440" i="7" s="1"/>
  <c r="E5441" i="7" s="1"/>
  <c r="E5442" i="7" s="1"/>
  <c r="E5443" i="7" s="1"/>
  <c r="E5444" i="7" s="1"/>
  <c r="E5445" i="7" s="1"/>
  <c r="E5446" i="7" s="1"/>
  <c r="E5447" i="7" s="1"/>
  <c r="E5448" i="7" s="1"/>
  <c r="E5449" i="7" s="1"/>
  <c r="E5450" i="7" s="1"/>
  <c r="E5451" i="7" s="1"/>
  <c r="E5452" i="7" s="1"/>
  <c r="E5453" i="7" s="1"/>
  <c r="E5454" i="7" s="1"/>
  <c r="E5455" i="7" s="1"/>
  <c r="E5456" i="7" s="1"/>
  <c r="E5457" i="7" s="1"/>
  <c r="E5458" i="7" s="1"/>
  <c r="E5459" i="7" s="1"/>
  <c r="E5460" i="7" s="1"/>
  <c r="E5461" i="7" s="1"/>
  <c r="E5462" i="7" s="1"/>
  <c r="E5463" i="7" s="1"/>
  <c r="E5464" i="7" s="1"/>
  <c r="E5465" i="7" s="1"/>
  <c r="E5466" i="7" s="1"/>
  <c r="E5467" i="7" s="1"/>
  <c r="E5468" i="7" s="1"/>
  <c r="E5469" i="7" s="1"/>
  <c r="E5470" i="7" s="1"/>
  <c r="E5471" i="7" s="1"/>
  <c r="E5472" i="7" s="1"/>
  <c r="E5473" i="7" s="1"/>
  <c r="E5474" i="7" s="1"/>
  <c r="E5475" i="7" s="1"/>
  <c r="E5476" i="7" s="1"/>
  <c r="E5477" i="7" s="1"/>
  <c r="E5478" i="7" s="1"/>
  <c r="E5479" i="7" s="1"/>
  <c r="E5480" i="7" s="1"/>
  <c r="E5481" i="7" s="1"/>
  <c r="E5482" i="7" s="1"/>
  <c r="E5483" i="7" s="1"/>
  <c r="E5484" i="7" s="1"/>
  <c r="E5485" i="7" s="1"/>
  <c r="E5486" i="7" s="1"/>
  <c r="E5487" i="7" s="1"/>
  <c r="E5488" i="7" s="1"/>
  <c r="E5489" i="7" s="1"/>
  <c r="E5490" i="7" s="1"/>
  <c r="E5491" i="7" s="1"/>
  <c r="E5492" i="7" s="1"/>
  <c r="E5493" i="7" s="1"/>
  <c r="E5494" i="7" s="1"/>
  <c r="E5495" i="7" s="1"/>
  <c r="E5496" i="7" s="1"/>
  <c r="E5497" i="7" s="1"/>
  <c r="E5498" i="7" s="1"/>
  <c r="E5499" i="7" s="1"/>
  <c r="E5500" i="7" s="1"/>
  <c r="E5501" i="7" s="1"/>
  <c r="E5502" i="7" s="1"/>
  <c r="E5503" i="7" s="1"/>
  <c r="E5504" i="7" s="1"/>
  <c r="E5505" i="7" s="1"/>
  <c r="E5506" i="7" s="1"/>
  <c r="E5507" i="7" s="1"/>
  <c r="E5508" i="7" s="1"/>
  <c r="E5509" i="7" s="1"/>
  <c r="E5510" i="7" s="1"/>
  <c r="E5511" i="7" s="1"/>
  <c r="E5512" i="7" s="1"/>
  <c r="E5513" i="7" s="1"/>
  <c r="E5514" i="7" s="1"/>
  <c r="E5515" i="7" s="1"/>
  <c r="E5516" i="7" s="1"/>
  <c r="E5517" i="7" s="1"/>
  <c r="E5518" i="7" s="1"/>
  <c r="E5519" i="7" s="1"/>
  <c r="E5520" i="7" s="1"/>
  <c r="E5521" i="7" s="1"/>
  <c r="E5522" i="7" s="1"/>
  <c r="E5523" i="7" s="1"/>
  <c r="E5524" i="7" s="1"/>
  <c r="E5525" i="7" s="1"/>
  <c r="E5526" i="7" s="1"/>
  <c r="E5527" i="7" s="1"/>
  <c r="E5528" i="7" s="1"/>
  <c r="E5529" i="7" s="1"/>
  <c r="E5530" i="7" s="1"/>
  <c r="E5531" i="7" s="1"/>
  <c r="E5532" i="7" s="1"/>
  <c r="E5533" i="7" s="1"/>
  <c r="E5534" i="7" s="1"/>
  <c r="E5535" i="7" s="1"/>
  <c r="E5536" i="7" s="1"/>
  <c r="E5537" i="7" s="1"/>
  <c r="E5538" i="7" s="1"/>
  <c r="E5539" i="7" s="1"/>
  <c r="E5540" i="7" s="1"/>
  <c r="E5541" i="7" s="1"/>
  <c r="E5542" i="7" s="1"/>
  <c r="E5543" i="7" s="1"/>
  <c r="E5544" i="7" s="1"/>
  <c r="E5545" i="7" s="1"/>
  <c r="E5546" i="7" s="1"/>
  <c r="E5547" i="7" s="1"/>
  <c r="E5548" i="7" s="1"/>
  <c r="E5549" i="7" s="1"/>
  <c r="E5550" i="7" s="1"/>
  <c r="E5551" i="7" s="1"/>
  <c r="E5552" i="7" s="1"/>
  <c r="E5553" i="7" s="1"/>
  <c r="E5554" i="7" s="1"/>
  <c r="E5555" i="7" s="1"/>
  <c r="E5556" i="7" s="1"/>
  <c r="E5557" i="7" s="1"/>
  <c r="E5558" i="7" s="1"/>
  <c r="E5559" i="7" s="1"/>
  <c r="E5560" i="7" s="1"/>
  <c r="E5561" i="7" s="1"/>
  <c r="E5562" i="7" s="1"/>
  <c r="E5563" i="7" s="1"/>
  <c r="E5564" i="7" s="1"/>
  <c r="E5565" i="7" s="1"/>
  <c r="E5566" i="7" s="1"/>
  <c r="E5567" i="7" s="1"/>
  <c r="E5568" i="7" s="1"/>
  <c r="E5569" i="7" s="1"/>
  <c r="E5570" i="7" s="1"/>
  <c r="E5571" i="7" s="1"/>
  <c r="E5572" i="7" s="1"/>
  <c r="E5573" i="7" s="1"/>
  <c r="E5574" i="7" s="1"/>
  <c r="E5575" i="7" s="1"/>
  <c r="E5576" i="7" s="1"/>
  <c r="E5577" i="7" s="1"/>
  <c r="E5578" i="7" s="1"/>
  <c r="E5579" i="7" s="1"/>
  <c r="E5580" i="7" s="1"/>
  <c r="E5581" i="7" s="1"/>
  <c r="E5582" i="7" s="1"/>
  <c r="E5583" i="7" s="1"/>
  <c r="E5584" i="7" s="1"/>
  <c r="E5585" i="7" s="1"/>
  <c r="E5586" i="7" s="1"/>
  <c r="E5587" i="7" s="1"/>
  <c r="E5588" i="7" s="1"/>
  <c r="E5589" i="7" s="1"/>
  <c r="E5590" i="7" s="1"/>
  <c r="E5591" i="7" s="1"/>
  <c r="E5592" i="7" s="1"/>
  <c r="E5593" i="7" s="1"/>
  <c r="E5594" i="7" s="1"/>
  <c r="E5595" i="7" s="1"/>
  <c r="E5596" i="7" s="1"/>
  <c r="E5597" i="7" s="1"/>
  <c r="E5598" i="7" s="1"/>
  <c r="E5599" i="7" s="1"/>
  <c r="E5600" i="7" s="1"/>
  <c r="E5601" i="7" s="1"/>
  <c r="E5602" i="7" s="1"/>
  <c r="E5603" i="7" s="1"/>
  <c r="E5604" i="7" s="1"/>
  <c r="E5605" i="7" s="1"/>
  <c r="E5606" i="7" s="1"/>
  <c r="E5607" i="7" s="1"/>
  <c r="E5608" i="7" s="1"/>
  <c r="E5609" i="7" s="1"/>
  <c r="E5610" i="7" s="1"/>
  <c r="E5611" i="7" s="1"/>
  <c r="E5612" i="7" s="1"/>
  <c r="E5613" i="7" s="1"/>
  <c r="E5614" i="7" s="1"/>
  <c r="E5615" i="7" s="1"/>
  <c r="E5616" i="7" s="1"/>
  <c r="E5617" i="7" s="1"/>
  <c r="E5618" i="7" s="1"/>
  <c r="E5619" i="7" s="1"/>
  <c r="E5620" i="7" s="1"/>
  <c r="E5621" i="7" s="1"/>
  <c r="E5622" i="7" s="1"/>
  <c r="E5623" i="7" s="1"/>
  <c r="E5624" i="7" s="1"/>
  <c r="E5625" i="7" s="1"/>
  <c r="E5626" i="7" s="1"/>
  <c r="E5627" i="7" s="1"/>
  <c r="E5628" i="7" s="1"/>
  <c r="E5629" i="7" s="1"/>
  <c r="E5630" i="7" s="1"/>
  <c r="E5631" i="7" s="1"/>
  <c r="E5632" i="7" s="1"/>
  <c r="E5633" i="7" s="1"/>
  <c r="E5634" i="7" s="1"/>
  <c r="E5635" i="7" s="1"/>
  <c r="E5636" i="7" s="1"/>
  <c r="E5637" i="7" s="1"/>
  <c r="E5638" i="7" s="1"/>
  <c r="E5639" i="7" s="1"/>
  <c r="E5640" i="7" s="1"/>
  <c r="E5641" i="7" s="1"/>
  <c r="E5642" i="7" s="1"/>
  <c r="E5643" i="7" s="1"/>
  <c r="E5644" i="7" s="1"/>
  <c r="E5645" i="7" s="1"/>
  <c r="E5646" i="7" s="1"/>
  <c r="E5647" i="7" s="1"/>
  <c r="E5648" i="7" s="1"/>
  <c r="E5649" i="7" s="1"/>
  <c r="E5650" i="7" s="1"/>
  <c r="E5651" i="7" s="1"/>
  <c r="E5652" i="7" s="1"/>
  <c r="E5653" i="7" s="1"/>
  <c r="E5654" i="7" s="1"/>
  <c r="E5655" i="7" s="1"/>
  <c r="E5656" i="7" s="1"/>
  <c r="E5657" i="7" s="1"/>
  <c r="E5658" i="7" s="1"/>
  <c r="E5659" i="7" s="1"/>
  <c r="E5660" i="7" s="1"/>
  <c r="E5661" i="7" s="1"/>
  <c r="E5662" i="7" s="1"/>
  <c r="E5663" i="7" s="1"/>
  <c r="E5664" i="7" s="1"/>
  <c r="E5665" i="7" s="1"/>
  <c r="E5666" i="7" s="1"/>
  <c r="E5667" i="7" s="1"/>
  <c r="E5668" i="7" s="1"/>
  <c r="E5669" i="7" s="1"/>
  <c r="E5670" i="7" s="1"/>
  <c r="E5671" i="7" s="1"/>
  <c r="E5672" i="7" s="1"/>
  <c r="E5673" i="7" s="1"/>
  <c r="E5674" i="7" s="1"/>
  <c r="E5675" i="7" s="1"/>
  <c r="E5676" i="7" s="1"/>
  <c r="E5677" i="7" s="1"/>
  <c r="E5678" i="7" s="1"/>
  <c r="E5679" i="7" s="1"/>
  <c r="E5680" i="7" s="1"/>
  <c r="E5681" i="7" s="1"/>
  <c r="E5682" i="7" s="1"/>
  <c r="E5683" i="7" s="1"/>
  <c r="E5684" i="7" s="1"/>
  <c r="E5685" i="7" s="1"/>
  <c r="E5686" i="7" s="1"/>
  <c r="E5687" i="7" s="1"/>
  <c r="E5688" i="7" s="1"/>
  <c r="E5689" i="7" s="1"/>
  <c r="E5690" i="7" s="1"/>
  <c r="E5691" i="7" s="1"/>
  <c r="E5692" i="7" s="1"/>
  <c r="E5693" i="7" s="1"/>
  <c r="E5694" i="7" s="1"/>
  <c r="E5695" i="7" s="1"/>
  <c r="E5696" i="7" s="1"/>
  <c r="E5697" i="7" s="1"/>
  <c r="E5698" i="7" s="1"/>
  <c r="E5699" i="7" s="1"/>
  <c r="E5700" i="7" s="1"/>
  <c r="E5701" i="7" s="1"/>
  <c r="E5702" i="7" s="1"/>
  <c r="E5703" i="7" s="1"/>
  <c r="E5704" i="7" s="1"/>
  <c r="E5705" i="7" s="1"/>
  <c r="E5706" i="7" s="1"/>
  <c r="E5707" i="7" s="1"/>
  <c r="E5708" i="7" s="1"/>
  <c r="E5709" i="7" s="1"/>
  <c r="E5710" i="7" s="1"/>
  <c r="E5711" i="7" s="1"/>
  <c r="E5712" i="7" s="1"/>
  <c r="E5713" i="7" s="1"/>
  <c r="E5714" i="7" s="1"/>
  <c r="E5715" i="7" s="1"/>
  <c r="E5716" i="7" s="1"/>
  <c r="E5717" i="7" s="1"/>
  <c r="E5718" i="7" s="1"/>
  <c r="E5719" i="7" s="1"/>
  <c r="E5720" i="7" s="1"/>
  <c r="E5721" i="7" s="1"/>
  <c r="E5722" i="7" s="1"/>
  <c r="E5723" i="7" s="1"/>
  <c r="E5724" i="7" s="1"/>
  <c r="E5725" i="7" s="1"/>
  <c r="E5726" i="7" s="1"/>
  <c r="E5727" i="7" s="1"/>
  <c r="E5728" i="7" s="1"/>
  <c r="E5729" i="7" s="1"/>
  <c r="E5730" i="7" s="1"/>
  <c r="E5731" i="7" s="1"/>
  <c r="E5732" i="7" s="1"/>
  <c r="E5733" i="7" s="1"/>
  <c r="E5734" i="7" s="1"/>
  <c r="E5735" i="7" s="1"/>
  <c r="E5736" i="7" s="1"/>
  <c r="E5737" i="7" s="1"/>
  <c r="E5738" i="7" s="1"/>
  <c r="E5739" i="7" s="1"/>
  <c r="E5740" i="7" s="1"/>
  <c r="E5741" i="7" s="1"/>
  <c r="E5742" i="7" s="1"/>
  <c r="E5743" i="7" s="1"/>
  <c r="E5744" i="7" s="1"/>
  <c r="E5745" i="7" s="1"/>
  <c r="E5746" i="7" s="1"/>
  <c r="E5747" i="7" s="1"/>
  <c r="E5748" i="7" s="1"/>
  <c r="E5749" i="7" s="1"/>
  <c r="E5750" i="7" s="1"/>
  <c r="E5751" i="7" s="1"/>
  <c r="E5752" i="7" s="1"/>
  <c r="E5753" i="7" s="1"/>
  <c r="E5754" i="7" s="1"/>
  <c r="E5755" i="7" s="1"/>
  <c r="E5756" i="7" s="1"/>
  <c r="E5757" i="7" s="1"/>
  <c r="E5758" i="7" s="1"/>
  <c r="E5759" i="7" s="1"/>
  <c r="E5760" i="7" s="1"/>
  <c r="E5761" i="7" s="1"/>
  <c r="E5762" i="7" s="1"/>
  <c r="E5763" i="7" s="1"/>
  <c r="E5764" i="7" s="1"/>
  <c r="E5765" i="7" s="1"/>
  <c r="E5766" i="7" s="1"/>
  <c r="E5767" i="7" s="1"/>
  <c r="E5768" i="7" s="1"/>
  <c r="E5769" i="7" s="1"/>
  <c r="E5770" i="7" s="1"/>
  <c r="E5771" i="7" s="1"/>
  <c r="E5772" i="7" s="1"/>
  <c r="E5773" i="7" s="1"/>
  <c r="E5774" i="7" s="1"/>
  <c r="E5775" i="7" s="1"/>
  <c r="E5776" i="7" s="1"/>
  <c r="E5777" i="7" s="1"/>
  <c r="E5778" i="7" s="1"/>
  <c r="E5779" i="7" s="1"/>
  <c r="E5780" i="7" s="1"/>
  <c r="E5781" i="7" s="1"/>
  <c r="E5782" i="7" s="1"/>
  <c r="E5783" i="7" s="1"/>
  <c r="E5784" i="7" s="1"/>
  <c r="E5785" i="7" s="1"/>
  <c r="E5786" i="7" s="1"/>
  <c r="E5787" i="7" s="1"/>
  <c r="E5788" i="7" s="1"/>
  <c r="E5789" i="7" s="1"/>
  <c r="E5790" i="7" s="1"/>
  <c r="E5791" i="7" s="1"/>
  <c r="E5792" i="7" s="1"/>
  <c r="E5793" i="7" s="1"/>
  <c r="E5794" i="7" s="1"/>
  <c r="E5795" i="7" s="1"/>
  <c r="E5796" i="7" s="1"/>
  <c r="E5797" i="7" s="1"/>
  <c r="E5798" i="7" s="1"/>
  <c r="E5799" i="7" s="1"/>
  <c r="E5800" i="7" s="1"/>
  <c r="E5801" i="7" s="1"/>
  <c r="E5802" i="7" s="1"/>
  <c r="E5803" i="7" s="1"/>
  <c r="E5804" i="7" s="1"/>
  <c r="E5805" i="7" s="1"/>
  <c r="E5806" i="7" s="1"/>
  <c r="E5807" i="7" s="1"/>
  <c r="E5808" i="7" s="1"/>
  <c r="E5809" i="7" s="1"/>
  <c r="E5810" i="7" s="1"/>
  <c r="E5811" i="7" s="1"/>
  <c r="E5812" i="7" s="1"/>
  <c r="E5813" i="7" s="1"/>
  <c r="E5814" i="7" s="1"/>
  <c r="E5815" i="7" s="1"/>
  <c r="E5816" i="7" s="1"/>
  <c r="E5817" i="7" s="1"/>
  <c r="E5818" i="7" s="1"/>
  <c r="E5819" i="7" s="1"/>
  <c r="E5820" i="7" s="1"/>
  <c r="E5821" i="7" s="1"/>
  <c r="E5822" i="7" s="1"/>
  <c r="E5823" i="7" s="1"/>
  <c r="E5824" i="7" s="1"/>
  <c r="E5825" i="7" s="1"/>
  <c r="E5826" i="7" s="1"/>
  <c r="E5827" i="7" s="1"/>
  <c r="E5828" i="7" s="1"/>
  <c r="E5829" i="7" s="1"/>
  <c r="E5830" i="7" s="1"/>
  <c r="E5831" i="7" s="1"/>
  <c r="E5832" i="7" s="1"/>
  <c r="E5833" i="7" s="1"/>
  <c r="E5834" i="7" s="1"/>
  <c r="E5835" i="7" s="1"/>
  <c r="E5836" i="7" s="1"/>
  <c r="E5837" i="7" s="1"/>
  <c r="E5838" i="7" s="1"/>
  <c r="E5839" i="7" s="1"/>
  <c r="E5840" i="7" s="1"/>
  <c r="E5841" i="7" s="1"/>
  <c r="E5842" i="7" s="1"/>
  <c r="E5843" i="7" s="1"/>
  <c r="E5844" i="7" s="1"/>
  <c r="E5845" i="7" s="1"/>
  <c r="E5846" i="7" s="1"/>
  <c r="E5847" i="7" s="1"/>
  <c r="E5848" i="7" s="1"/>
  <c r="E5849" i="7" s="1"/>
  <c r="E5850" i="7" s="1"/>
  <c r="E5851" i="7" s="1"/>
  <c r="E5852" i="7" s="1"/>
  <c r="E5853" i="7" s="1"/>
  <c r="E5854" i="7" s="1"/>
  <c r="E5855" i="7" s="1"/>
  <c r="E5856" i="7" s="1"/>
  <c r="E5857" i="7" s="1"/>
  <c r="E5858" i="7" s="1"/>
  <c r="E5859" i="7" s="1"/>
  <c r="E5860" i="7" s="1"/>
  <c r="E5861" i="7" s="1"/>
  <c r="E5862" i="7" s="1"/>
  <c r="E5863" i="7" s="1"/>
  <c r="E5864" i="7" s="1"/>
  <c r="E5865" i="7" s="1"/>
  <c r="E5866" i="7" s="1"/>
  <c r="E5867" i="7" s="1"/>
  <c r="E5868" i="7" s="1"/>
  <c r="E5869" i="7" s="1"/>
  <c r="E5870" i="7" s="1"/>
  <c r="E5871" i="7" s="1"/>
  <c r="E5872" i="7" s="1"/>
  <c r="E5873" i="7" s="1"/>
  <c r="E5874" i="7" s="1"/>
  <c r="E5875" i="7" s="1"/>
  <c r="E5876" i="7" s="1"/>
  <c r="E5877" i="7" s="1"/>
  <c r="E5878" i="7" s="1"/>
  <c r="E5879" i="7" s="1"/>
  <c r="E5880" i="7" s="1"/>
  <c r="E5881" i="7" s="1"/>
  <c r="E5882" i="7" s="1"/>
  <c r="E5883" i="7" s="1"/>
  <c r="E5884" i="7" s="1"/>
  <c r="E5885" i="7" s="1"/>
  <c r="E5886" i="7" s="1"/>
  <c r="E5887" i="7" s="1"/>
  <c r="E5888" i="7" s="1"/>
  <c r="E5889" i="7" s="1"/>
  <c r="E5890" i="7" s="1"/>
  <c r="E5891" i="7" s="1"/>
  <c r="E5892" i="7" s="1"/>
  <c r="E5893" i="7" s="1"/>
  <c r="E5894" i="7" s="1"/>
  <c r="E5895" i="7" s="1"/>
  <c r="E5896" i="7" s="1"/>
  <c r="E5897" i="7" s="1"/>
  <c r="E5898" i="7" s="1"/>
  <c r="E5899" i="7" s="1"/>
  <c r="E5900" i="7" s="1"/>
  <c r="E5901" i="7" s="1"/>
  <c r="E5902" i="7" s="1"/>
  <c r="E5903" i="7" s="1"/>
  <c r="E5904" i="7" s="1"/>
  <c r="E5905" i="7" s="1"/>
  <c r="E5906" i="7" s="1"/>
  <c r="E5907" i="7" s="1"/>
  <c r="E5908" i="7" s="1"/>
  <c r="E5909" i="7" s="1"/>
  <c r="E5910" i="7" s="1"/>
  <c r="E5911" i="7" s="1"/>
  <c r="E5912" i="7" s="1"/>
  <c r="E5913" i="7" s="1"/>
  <c r="E5914" i="7" s="1"/>
  <c r="E5915" i="7" s="1"/>
  <c r="E5916" i="7" s="1"/>
  <c r="E5917" i="7" s="1"/>
  <c r="E5918" i="7" s="1"/>
  <c r="E5919" i="7" s="1"/>
  <c r="E5920" i="7" s="1"/>
  <c r="E5921" i="7" s="1"/>
  <c r="E5922" i="7" s="1"/>
  <c r="E5923" i="7" s="1"/>
  <c r="E5924" i="7" s="1"/>
  <c r="E5925" i="7" s="1"/>
  <c r="E5926" i="7" s="1"/>
  <c r="E5927" i="7" s="1"/>
  <c r="E5928" i="7" s="1"/>
  <c r="E5929" i="7" s="1"/>
  <c r="E5930" i="7" s="1"/>
  <c r="E5931" i="7" s="1"/>
  <c r="E5932" i="7" s="1"/>
  <c r="E5933" i="7" s="1"/>
  <c r="E5934" i="7" s="1"/>
  <c r="E5935" i="7" s="1"/>
  <c r="E5936" i="7" s="1"/>
  <c r="E5937" i="7" s="1"/>
  <c r="E5938" i="7" s="1"/>
  <c r="E5939" i="7" s="1"/>
  <c r="E5940" i="7" s="1"/>
  <c r="E5941" i="7" s="1"/>
  <c r="E5942" i="7" s="1"/>
  <c r="E5943" i="7" s="1"/>
  <c r="E5944" i="7" s="1"/>
  <c r="E5945" i="7" s="1"/>
  <c r="E5946" i="7" s="1"/>
  <c r="E5947" i="7" s="1"/>
  <c r="E5948" i="7" s="1"/>
  <c r="E5949" i="7" s="1"/>
  <c r="E5950" i="7" s="1"/>
  <c r="E5951" i="7" s="1"/>
  <c r="E5952" i="7" s="1"/>
  <c r="E5953" i="7" s="1"/>
  <c r="E5954" i="7" s="1"/>
  <c r="E5955" i="7" s="1"/>
  <c r="E5956" i="7" s="1"/>
  <c r="E5957" i="7" s="1"/>
  <c r="E5958" i="7" s="1"/>
  <c r="E5959" i="7" s="1"/>
  <c r="E5960" i="7" s="1"/>
  <c r="E5961" i="7" s="1"/>
  <c r="E5962" i="7" s="1"/>
  <c r="E5963" i="7" s="1"/>
  <c r="E5964" i="7" s="1"/>
  <c r="E5965" i="7" s="1"/>
  <c r="E5966" i="7" s="1"/>
  <c r="E5967" i="7" s="1"/>
  <c r="E5968" i="7" s="1"/>
  <c r="E5969" i="7" s="1"/>
  <c r="E5970" i="7" s="1"/>
  <c r="E5971" i="7" s="1"/>
  <c r="E5972" i="7" s="1"/>
  <c r="E5973" i="7" s="1"/>
  <c r="E5974" i="7" s="1"/>
  <c r="E5975" i="7" s="1"/>
  <c r="E5976" i="7" s="1"/>
  <c r="E5977" i="7" s="1"/>
  <c r="E5978" i="7" s="1"/>
  <c r="E5979" i="7" s="1"/>
  <c r="E5980" i="7" s="1"/>
  <c r="E5981" i="7" s="1"/>
  <c r="E5982" i="7" s="1"/>
  <c r="E5983" i="7" s="1"/>
  <c r="E5984" i="7" s="1"/>
  <c r="E5985" i="7" s="1"/>
  <c r="E5986" i="7" s="1"/>
  <c r="E5987" i="7" s="1"/>
  <c r="E5988" i="7" s="1"/>
  <c r="E5989" i="7" s="1"/>
  <c r="E5990" i="7" s="1"/>
  <c r="E5991" i="7" s="1"/>
  <c r="E5992" i="7" s="1"/>
  <c r="E5993" i="7" s="1"/>
  <c r="E5994" i="7" s="1"/>
  <c r="E5995" i="7" s="1"/>
  <c r="E5996" i="7" s="1"/>
  <c r="E5997" i="7" s="1"/>
  <c r="E5998" i="7" s="1"/>
  <c r="E5999" i="7" s="1"/>
  <c r="E6000" i="7" s="1"/>
  <c r="E6001" i="7" s="1"/>
  <c r="E6002" i="7" s="1"/>
  <c r="E6003" i="7" s="1"/>
  <c r="E6004" i="7" s="1"/>
  <c r="E6005" i="7" s="1"/>
  <c r="E6006" i="7" s="1"/>
  <c r="E6007" i="7" s="1"/>
  <c r="E6008" i="7" s="1"/>
  <c r="E6009" i="7" s="1"/>
  <c r="E6010" i="7" s="1"/>
  <c r="E6011" i="7" s="1"/>
  <c r="E6012" i="7" s="1"/>
  <c r="E6013" i="7" s="1"/>
  <c r="E6014" i="7" s="1"/>
  <c r="E6015" i="7" s="1"/>
  <c r="E6016" i="7" s="1"/>
  <c r="E6017" i="7" s="1"/>
  <c r="E6018" i="7" s="1"/>
  <c r="E6019" i="7" s="1"/>
  <c r="E6020" i="7" s="1"/>
  <c r="E6021" i="7" s="1"/>
  <c r="E6022" i="7" s="1"/>
  <c r="E6023" i="7" s="1"/>
  <c r="E6024" i="7" s="1"/>
  <c r="E6025" i="7" s="1"/>
  <c r="E6026" i="7" s="1"/>
  <c r="E6027" i="7" s="1"/>
  <c r="E6028" i="7" s="1"/>
  <c r="E6029" i="7" s="1"/>
  <c r="E6030" i="7" s="1"/>
  <c r="E6031" i="7" s="1"/>
  <c r="E6032" i="7" s="1"/>
  <c r="E6033" i="7" s="1"/>
  <c r="E6034" i="7" s="1"/>
  <c r="E6035" i="7" s="1"/>
  <c r="E6036" i="7" s="1"/>
  <c r="E6037" i="7" s="1"/>
  <c r="E6038" i="7" s="1"/>
  <c r="E6039" i="7" s="1"/>
  <c r="E6040" i="7" s="1"/>
  <c r="E6041" i="7" s="1"/>
  <c r="E6042" i="7" s="1"/>
  <c r="E6043" i="7" s="1"/>
  <c r="E6044" i="7" s="1"/>
  <c r="E6045" i="7" s="1"/>
  <c r="E6046" i="7" s="1"/>
  <c r="E6047" i="7" s="1"/>
  <c r="E6048" i="7" s="1"/>
  <c r="E6049" i="7" s="1"/>
  <c r="E6050" i="7" s="1"/>
  <c r="E6051" i="7" s="1"/>
  <c r="E6052" i="7" s="1"/>
  <c r="E6053" i="7" s="1"/>
  <c r="E6054" i="7" s="1"/>
  <c r="E6055" i="7" s="1"/>
  <c r="E6056" i="7" s="1"/>
  <c r="E6057" i="7" s="1"/>
  <c r="E6058" i="7" s="1"/>
  <c r="E6059" i="7" s="1"/>
  <c r="E6060" i="7" s="1"/>
  <c r="E6061" i="7" s="1"/>
  <c r="E6062" i="7" s="1"/>
  <c r="E6063" i="7" s="1"/>
  <c r="E6064" i="7" s="1"/>
  <c r="E6065" i="7" s="1"/>
  <c r="E6066" i="7" s="1"/>
  <c r="E6067" i="7" s="1"/>
  <c r="E6068" i="7" s="1"/>
  <c r="E6069" i="7" s="1"/>
  <c r="E6070" i="7" s="1"/>
  <c r="E6071" i="7" s="1"/>
  <c r="E6072" i="7" s="1"/>
  <c r="E6073" i="7" s="1"/>
  <c r="E6074" i="7" s="1"/>
  <c r="E6075" i="7" s="1"/>
  <c r="E6076" i="7" s="1"/>
  <c r="E6077" i="7" s="1"/>
  <c r="E6078" i="7" s="1"/>
  <c r="E6079" i="7" s="1"/>
  <c r="E6080" i="7" s="1"/>
  <c r="E6081" i="7" s="1"/>
  <c r="E6082" i="7" s="1"/>
  <c r="E6083" i="7" s="1"/>
  <c r="E6084" i="7" s="1"/>
  <c r="E6085" i="7" s="1"/>
  <c r="E6086" i="7" s="1"/>
  <c r="E6087" i="7" s="1"/>
  <c r="E6088" i="7" s="1"/>
  <c r="E6089" i="7" s="1"/>
  <c r="E6090" i="7" s="1"/>
  <c r="E6091" i="7" s="1"/>
  <c r="E6092" i="7" s="1"/>
  <c r="E6093" i="7" s="1"/>
  <c r="E6094" i="7" s="1"/>
  <c r="E6095" i="7" s="1"/>
  <c r="E6096" i="7" s="1"/>
  <c r="E6097" i="7" s="1"/>
  <c r="E6098" i="7" s="1"/>
  <c r="E6099" i="7" s="1"/>
  <c r="E6100" i="7" s="1"/>
  <c r="E6101" i="7" s="1"/>
  <c r="E6102" i="7" s="1"/>
  <c r="E6103" i="7" s="1"/>
  <c r="E6104" i="7" s="1"/>
  <c r="E6105" i="7" s="1"/>
  <c r="E6106" i="7" s="1"/>
  <c r="E6107" i="7" s="1"/>
  <c r="E6108" i="7" s="1"/>
  <c r="E6109" i="7" s="1"/>
  <c r="E6110" i="7" s="1"/>
  <c r="E6111" i="7" s="1"/>
  <c r="E6112" i="7" s="1"/>
  <c r="E6113" i="7" s="1"/>
  <c r="E6114" i="7" s="1"/>
  <c r="E6115" i="7" s="1"/>
  <c r="E6116" i="7" s="1"/>
  <c r="E6117" i="7" s="1"/>
  <c r="E6118" i="7" s="1"/>
  <c r="E6119" i="7" s="1"/>
  <c r="E6120" i="7" s="1"/>
  <c r="E6121" i="7" s="1"/>
  <c r="E6122" i="7" s="1"/>
  <c r="E6123" i="7" s="1"/>
  <c r="E6124" i="7" s="1"/>
  <c r="E6125" i="7" s="1"/>
  <c r="E6126" i="7" s="1"/>
  <c r="E6127" i="7" s="1"/>
  <c r="E6128" i="7" s="1"/>
  <c r="E6129" i="7" s="1"/>
  <c r="E6130" i="7" s="1"/>
  <c r="E6131" i="7" s="1"/>
  <c r="E6132" i="7" s="1"/>
  <c r="E6133" i="7" s="1"/>
  <c r="E6134" i="7" s="1"/>
  <c r="E6135" i="7" s="1"/>
  <c r="E6136" i="7" s="1"/>
  <c r="E6137" i="7" s="1"/>
  <c r="E6138" i="7" s="1"/>
  <c r="E6139" i="7" s="1"/>
  <c r="E6140" i="7" s="1"/>
  <c r="E6141" i="7" s="1"/>
  <c r="E6142" i="7" s="1"/>
  <c r="E6143" i="7" s="1"/>
  <c r="E6144" i="7" s="1"/>
  <c r="E6145" i="7" s="1"/>
  <c r="E6146" i="7" s="1"/>
  <c r="E6147" i="7" s="1"/>
  <c r="E6148" i="7" s="1"/>
  <c r="E6149" i="7" s="1"/>
  <c r="E6150" i="7" s="1"/>
  <c r="E6151" i="7" s="1"/>
  <c r="E6152" i="7" s="1"/>
  <c r="E6153" i="7" s="1"/>
  <c r="E6154" i="7" s="1"/>
  <c r="E6155" i="7" s="1"/>
  <c r="E6156" i="7" s="1"/>
  <c r="E6157" i="7" s="1"/>
  <c r="E6158" i="7" s="1"/>
  <c r="E6159" i="7" s="1"/>
  <c r="E6160" i="7" s="1"/>
  <c r="E6161" i="7" s="1"/>
  <c r="E6162" i="7" s="1"/>
  <c r="E6163" i="7" s="1"/>
  <c r="E6164" i="7" s="1"/>
  <c r="E6165" i="7" s="1"/>
  <c r="E6166" i="7" s="1"/>
  <c r="E6167" i="7" s="1"/>
  <c r="E6168" i="7" s="1"/>
  <c r="E6169" i="7" s="1"/>
  <c r="E6170" i="7" s="1"/>
  <c r="E6171" i="7" s="1"/>
  <c r="E6172" i="7" s="1"/>
  <c r="E6173" i="7" s="1"/>
  <c r="E6174" i="7" s="1"/>
  <c r="E6175" i="7" s="1"/>
  <c r="E6176" i="7" s="1"/>
  <c r="E6177" i="7" s="1"/>
  <c r="E6178" i="7" s="1"/>
  <c r="E6179" i="7" s="1"/>
  <c r="E6180" i="7" s="1"/>
  <c r="E6181" i="7" s="1"/>
  <c r="E6182" i="7" s="1"/>
  <c r="E6183" i="7" s="1"/>
  <c r="E6184" i="7" s="1"/>
  <c r="E6185" i="7" s="1"/>
  <c r="E6186" i="7" s="1"/>
  <c r="E6187" i="7" s="1"/>
  <c r="E6188" i="7" s="1"/>
  <c r="E6189" i="7" s="1"/>
  <c r="E6190" i="7" s="1"/>
  <c r="E6191" i="7" s="1"/>
  <c r="E6192" i="7" s="1"/>
  <c r="E6193" i="7" s="1"/>
  <c r="E6194" i="7" s="1"/>
  <c r="E6195" i="7" s="1"/>
  <c r="E6196" i="7" s="1"/>
  <c r="E6197" i="7" s="1"/>
  <c r="E6198" i="7" s="1"/>
  <c r="E6199" i="7" s="1"/>
  <c r="E6200" i="7" s="1"/>
  <c r="E6201" i="7" s="1"/>
  <c r="E6202" i="7" s="1"/>
  <c r="E6203" i="7" s="1"/>
  <c r="E6204" i="7" s="1"/>
  <c r="E6205" i="7" s="1"/>
  <c r="E6206" i="7" s="1"/>
  <c r="E6207" i="7" s="1"/>
  <c r="E6208" i="7" s="1"/>
  <c r="E6209" i="7" s="1"/>
  <c r="E6210" i="7" s="1"/>
  <c r="E6211" i="7" s="1"/>
  <c r="E6212" i="7" s="1"/>
  <c r="E6213" i="7" s="1"/>
  <c r="E6214" i="7" s="1"/>
  <c r="E6215" i="7" s="1"/>
  <c r="E6216" i="7" s="1"/>
  <c r="E6217" i="7" s="1"/>
  <c r="E6218" i="7" s="1"/>
  <c r="E6219" i="7" s="1"/>
  <c r="E6220" i="7" s="1"/>
  <c r="E6221" i="7" s="1"/>
  <c r="E6222" i="7" s="1"/>
  <c r="E6223" i="7" s="1"/>
  <c r="E6224" i="7" s="1"/>
  <c r="E6225" i="7" s="1"/>
  <c r="E6226" i="7" s="1"/>
  <c r="E6227" i="7" s="1"/>
  <c r="E6228" i="7" s="1"/>
  <c r="E6229" i="7" s="1"/>
  <c r="E6230" i="7" s="1"/>
  <c r="E6231" i="7" s="1"/>
  <c r="E6232" i="7" s="1"/>
  <c r="E6233" i="7" s="1"/>
  <c r="E6234" i="7" s="1"/>
  <c r="E6235" i="7" s="1"/>
  <c r="E6236" i="7" s="1"/>
  <c r="E6237" i="7" s="1"/>
  <c r="E6238" i="7" s="1"/>
  <c r="E6239" i="7" s="1"/>
  <c r="E6240" i="7" s="1"/>
  <c r="E6241" i="7" s="1"/>
  <c r="E6242" i="7" s="1"/>
  <c r="E6243" i="7" s="1"/>
  <c r="E6244" i="7" s="1"/>
  <c r="E6245" i="7" s="1"/>
  <c r="E6246" i="7" s="1"/>
  <c r="E6247" i="7" s="1"/>
  <c r="E6248" i="7" s="1"/>
  <c r="E6249" i="7" s="1"/>
  <c r="E6250" i="7" s="1"/>
  <c r="E6251" i="7" s="1"/>
  <c r="E6252" i="7" s="1"/>
  <c r="E6253" i="7" s="1"/>
  <c r="E6254" i="7" s="1"/>
  <c r="E6255" i="7" s="1"/>
  <c r="E6256" i="7" s="1"/>
  <c r="E6257" i="7" s="1"/>
  <c r="E6258" i="7" s="1"/>
  <c r="E6259" i="7" s="1"/>
  <c r="E6260" i="7" s="1"/>
  <c r="E6261" i="7" s="1"/>
  <c r="E6262" i="7" s="1"/>
  <c r="E6263" i="7" s="1"/>
  <c r="E6264" i="7" s="1"/>
  <c r="E6265" i="7" s="1"/>
  <c r="E6266" i="7" s="1"/>
  <c r="E6267" i="7" s="1"/>
  <c r="E6268" i="7" s="1"/>
  <c r="E6269" i="7" s="1"/>
  <c r="E6270" i="7" s="1"/>
  <c r="E6271" i="7" s="1"/>
  <c r="E6272" i="7" s="1"/>
  <c r="E6273" i="7" s="1"/>
  <c r="E6274" i="7" s="1"/>
  <c r="E6275" i="7" s="1"/>
  <c r="E6276" i="7" s="1"/>
  <c r="E6277" i="7" s="1"/>
  <c r="E6278" i="7" s="1"/>
  <c r="E6279" i="7" s="1"/>
  <c r="E6280" i="7" s="1"/>
  <c r="E6281" i="7" s="1"/>
  <c r="E6282" i="7" s="1"/>
  <c r="E6283" i="7" s="1"/>
  <c r="E6284" i="7" s="1"/>
  <c r="E6285" i="7" s="1"/>
  <c r="E6286" i="7" s="1"/>
  <c r="E6287" i="7" s="1"/>
  <c r="E6288" i="7" s="1"/>
  <c r="E6289" i="7" s="1"/>
  <c r="E6290" i="7" s="1"/>
  <c r="E6291" i="7" s="1"/>
  <c r="E6292" i="7" s="1"/>
  <c r="E6293" i="7" s="1"/>
  <c r="E6294" i="7" s="1"/>
  <c r="E6295" i="7" s="1"/>
  <c r="E6296" i="7" s="1"/>
  <c r="E6297" i="7" s="1"/>
  <c r="E6298" i="7" s="1"/>
  <c r="E6299" i="7" s="1"/>
  <c r="E6300" i="7" s="1"/>
  <c r="E6301" i="7" s="1"/>
  <c r="E6302" i="7" s="1"/>
  <c r="E6303" i="7" s="1"/>
  <c r="E6304" i="7" s="1"/>
  <c r="E6305" i="7" s="1"/>
  <c r="E6306" i="7" s="1"/>
  <c r="E6307" i="7" s="1"/>
  <c r="E6308" i="7" s="1"/>
  <c r="E6309" i="7" s="1"/>
  <c r="E6310" i="7" s="1"/>
  <c r="E6311" i="7" s="1"/>
  <c r="E6312" i="7" s="1"/>
  <c r="E6313" i="7" s="1"/>
  <c r="E6314" i="7" s="1"/>
  <c r="E6315" i="7" s="1"/>
  <c r="E6316" i="7" s="1"/>
  <c r="E6317" i="7" s="1"/>
  <c r="E6318" i="7" s="1"/>
  <c r="E6319" i="7" s="1"/>
  <c r="E6320" i="7" s="1"/>
  <c r="E6321" i="7" s="1"/>
  <c r="E6322" i="7" s="1"/>
  <c r="E6323" i="7" s="1"/>
  <c r="E6324" i="7" s="1"/>
  <c r="E6325" i="7" s="1"/>
  <c r="E6326" i="7" s="1"/>
  <c r="E6327" i="7" s="1"/>
  <c r="E6328" i="7" s="1"/>
  <c r="E6329" i="7" s="1"/>
  <c r="E6330" i="7" s="1"/>
  <c r="E6331" i="7" s="1"/>
  <c r="E6332" i="7" s="1"/>
  <c r="E6333" i="7" s="1"/>
  <c r="E6334" i="7" s="1"/>
  <c r="E6335" i="7" s="1"/>
  <c r="E6336" i="7" s="1"/>
  <c r="E6337" i="7" s="1"/>
  <c r="E6338" i="7" s="1"/>
  <c r="E6339" i="7" s="1"/>
  <c r="E6340" i="7" s="1"/>
  <c r="E6341" i="7" s="1"/>
  <c r="E6342" i="7" s="1"/>
  <c r="E6343" i="7" s="1"/>
  <c r="E6344" i="7" s="1"/>
  <c r="E6345" i="7" s="1"/>
  <c r="E6346" i="7" s="1"/>
  <c r="E6347" i="7" s="1"/>
  <c r="E6348" i="7" s="1"/>
  <c r="E6349" i="7" s="1"/>
  <c r="E6350" i="7" s="1"/>
  <c r="E6351" i="7" s="1"/>
  <c r="E6352" i="7" s="1"/>
  <c r="E6353" i="7" s="1"/>
  <c r="E6354" i="7" s="1"/>
  <c r="E6355" i="7" s="1"/>
  <c r="E6356" i="7" s="1"/>
  <c r="E6357" i="7" s="1"/>
  <c r="E6358" i="7" s="1"/>
  <c r="E6359" i="7" s="1"/>
  <c r="E6360" i="7" s="1"/>
  <c r="E6361" i="7" s="1"/>
  <c r="E6362" i="7" s="1"/>
  <c r="E6363" i="7" s="1"/>
  <c r="E6364" i="7" s="1"/>
  <c r="E6365" i="7" s="1"/>
  <c r="E6366" i="7" s="1"/>
  <c r="E6367" i="7" s="1"/>
  <c r="E6368" i="7" s="1"/>
  <c r="E6369" i="7" s="1"/>
  <c r="E6370" i="7" s="1"/>
  <c r="E6371" i="7" s="1"/>
  <c r="E6372" i="7" s="1"/>
  <c r="E6373" i="7" s="1"/>
  <c r="E6374" i="7" s="1"/>
  <c r="E6375" i="7" s="1"/>
  <c r="E6376" i="7" s="1"/>
  <c r="E6377" i="7" s="1"/>
  <c r="E6378" i="7" s="1"/>
  <c r="E6379" i="7" s="1"/>
  <c r="E6380" i="7" s="1"/>
  <c r="E6381" i="7" s="1"/>
  <c r="E6382" i="7" s="1"/>
  <c r="E6383" i="7" s="1"/>
  <c r="E6384" i="7" s="1"/>
  <c r="E6385" i="7" s="1"/>
  <c r="E6386" i="7" s="1"/>
  <c r="E6387" i="7" s="1"/>
  <c r="E6388" i="7" s="1"/>
  <c r="E6389" i="7" s="1"/>
  <c r="E6390" i="7" s="1"/>
  <c r="E6391" i="7" s="1"/>
  <c r="E6392" i="7" s="1"/>
  <c r="E6393" i="7" s="1"/>
  <c r="E6394" i="7" s="1"/>
  <c r="E6395" i="7" s="1"/>
  <c r="E6396" i="7" s="1"/>
  <c r="E6397" i="7" s="1"/>
  <c r="E6398" i="7" s="1"/>
  <c r="E6399" i="7" s="1"/>
  <c r="E6400" i="7" s="1"/>
  <c r="E6401" i="7" s="1"/>
  <c r="E6402" i="7" s="1"/>
  <c r="E6403" i="7" s="1"/>
  <c r="E6404" i="7" s="1"/>
  <c r="E6405" i="7" s="1"/>
  <c r="E6406" i="7" s="1"/>
  <c r="E6407" i="7" s="1"/>
  <c r="E6408" i="7" s="1"/>
  <c r="E6409" i="7" s="1"/>
  <c r="E6410" i="7" s="1"/>
  <c r="E6411" i="7" s="1"/>
  <c r="E6412" i="7" s="1"/>
  <c r="E6413" i="7" s="1"/>
  <c r="E6414" i="7" s="1"/>
  <c r="E6415" i="7" s="1"/>
  <c r="E6416" i="7" s="1"/>
  <c r="E6417" i="7" s="1"/>
  <c r="E6418" i="7" s="1"/>
  <c r="E6419" i="7" s="1"/>
  <c r="E6420" i="7" s="1"/>
  <c r="E6421" i="7" s="1"/>
  <c r="E6422" i="7" s="1"/>
  <c r="E6423" i="7" s="1"/>
  <c r="E6424" i="7" s="1"/>
  <c r="E6425" i="7" s="1"/>
  <c r="E6426" i="7" s="1"/>
  <c r="E6427" i="7" s="1"/>
  <c r="E6428" i="7" s="1"/>
  <c r="E6429" i="7" s="1"/>
  <c r="E6430" i="7" s="1"/>
  <c r="E6431" i="7" s="1"/>
  <c r="E6432" i="7" s="1"/>
  <c r="E6433" i="7" s="1"/>
  <c r="E6434" i="7" s="1"/>
  <c r="E6435" i="7" s="1"/>
  <c r="E6436" i="7" s="1"/>
  <c r="E6437" i="7" s="1"/>
  <c r="E6438" i="7" s="1"/>
  <c r="E6439" i="7" s="1"/>
  <c r="E6440" i="7" s="1"/>
  <c r="E6441" i="7" s="1"/>
  <c r="E6442" i="7" s="1"/>
  <c r="E6443" i="7" s="1"/>
  <c r="E6444" i="7" s="1"/>
  <c r="E6445" i="7" s="1"/>
  <c r="E6446" i="7" s="1"/>
  <c r="E6447" i="7" s="1"/>
  <c r="E6448" i="7" s="1"/>
  <c r="E6449" i="7" s="1"/>
  <c r="E6450" i="7" s="1"/>
  <c r="E6451" i="7" s="1"/>
  <c r="E6452" i="7" s="1"/>
  <c r="E6453" i="7" s="1"/>
  <c r="E6454" i="7" s="1"/>
  <c r="E6455" i="7" s="1"/>
  <c r="E6456" i="7" s="1"/>
  <c r="E6457" i="7" s="1"/>
  <c r="E6458" i="7" s="1"/>
  <c r="E6459" i="7" s="1"/>
  <c r="E6460" i="7" s="1"/>
  <c r="E6461" i="7" s="1"/>
  <c r="E6462" i="7" s="1"/>
  <c r="E6463" i="7" s="1"/>
  <c r="E6464" i="7" s="1"/>
  <c r="E6465" i="7" s="1"/>
  <c r="E6466" i="7" s="1"/>
  <c r="E6467" i="7" s="1"/>
  <c r="E6468" i="7" s="1"/>
  <c r="E6469" i="7" s="1"/>
  <c r="E6470" i="7" s="1"/>
  <c r="E6471" i="7" s="1"/>
  <c r="E6472" i="7" s="1"/>
  <c r="E6473" i="7" s="1"/>
  <c r="E6474" i="7" s="1"/>
  <c r="E6475" i="7" s="1"/>
  <c r="E6476" i="7" s="1"/>
  <c r="E6477" i="7" s="1"/>
  <c r="E6478" i="7" s="1"/>
  <c r="E6479" i="7" s="1"/>
  <c r="E6480" i="7" s="1"/>
  <c r="E6481" i="7" s="1"/>
  <c r="E6482" i="7" s="1"/>
  <c r="E6483" i="7" s="1"/>
  <c r="E6484" i="7" s="1"/>
  <c r="E6485" i="7" s="1"/>
  <c r="E6486" i="7" s="1"/>
  <c r="E6487" i="7" s="1"/>
  <c r="E6488" i="7" s="1"/>
  <c r="E6489" i="7" s="1"/>
  <c r="E6490" i="7" s="1"/>
  <c r="E6491" i="7" s="1"/>
  <c r="E6492" i="7" s="1"/>
  <c r="E6493" i="7" s="1"/>
  <c r="E6494" i="7" s="1"/>
  <c r="E6495" i="7" s="1"/>
  <c r="E6496" i="7" s="1"/>
  <c r="E6497" i="7" s="1"/>
  <c r="E6498" i="7" s="1"/>
  <c r="E6499" i="7" s="1"/>
  <c r="E6500" i="7" s="1"/>
  <c r="E6501" i="7" s="1"/>
  <c r="E6502" i="7" s="1"/>
  <c r="E6503" i="7" s="1"/>
  <c r="E6504" i="7" s="1"/>
  <c r="E6505" i="7" s="1"/>
  <c r="E6506" i="7" s="1"/>
  <c r="E6507" i="7" s="1"/>
  <c r="E6508" i="7" s="1"/>
  <c r="E6509" i="7" s="1"/>
  <c r="E6510" i="7" s="1"/>
  <c r="E6511" i="7" s="1"/>
  <c r="E6512" i="7" s="1"/>
  <c r="E6513" i="7" s="1"/>
  <c r="E6514" i="7" s="1"/>
  <c r="E6515" i="7" s="1"/>
  <c r="E6516" i="7" s="1"/>
  <c r="E6517" i="7" s="1"/>
  <c r="E6518" i="7" s="1"/>
  <c r="E6519" i="7" s="1"/>
  <c r="E6520" i="7" s="1"/>
  <c r="E6521" i="7" s="1"/>
  <c r="E6522" i="7" s="1"/>
  <c r="E6523" i="7" s="1"/>
  <c r="E6524" i="7" s="1"/>
  <c r="E6525" i="7" s="1"/>
  <c r="E6526" i="7" s="1"/>
  <c r="E6527" i="7" s="1"/>
  <c r="E6528" i="7" s="1"/>
  <c r="E6529" i="7" s="1"/>
  <c r="E6530" i="7" s="1"/>
  <c r="E6531" i="7" s="1"/>
  <c r="E6532" i="7" s="1"/>
  <c r="E6533" i="7" s="1"/>
  <c r="E6534" i="7" s="1"/>
  <c r="E6535" i="7" s="1"/>
  <c r="E6536" i="7" s="1"/>
  <c r="E6537" i="7" s="1"/>
  <c r="E6538" i="7" s="1"/>
  <c r="E6539" i="7" s="1"/>
  <c r="E6540" i="7" s="1"/>
  <c r="E6541" i="7" s="1"/>
  <c r="E6542" i="7" s="1"/>
  <c r="E6543" i="7" s="1"/>
  <c r="E6544" i="7" s="1"/>
  <c r="E6545" i="7" s="1"/>
  <c r="E6546" i="7" s="1"/>
  <c r="E6547" i="7" s="1"/>
  <c r="E6548" i="7" s="1"/>
  <c r="E6549" i="7" s="1"/>
  <c r="E6550" i="7" s="1"/>
  <c r="E6551" i="7" s="1"/>
  <c r="E6552" i="7" s="1"/>
  <c r="E6553" i="7" s="1"/>
  <c r="E6554" i="7" s="1"/>
  <c r="E6555" i="7" s="1"/>
  <c r="E6556" i="7" s="1"/>
  <c r="E6557" i="7" s="1"/>
  <c r="E6558" i="7" s="1"/>
  <c r="E6559" i="7" s="1"/>
  <c r="E6560" i="7" s="1"/>
  <c r="E6561" i="7" s="1"/>
  <c r="E6562" i="7" s="1"/>
  <c r="E6563" i="7" s="1"/>
  <c r="E6564" i="7" s="1"/>
  <c r="E6565" i="7" s="1"/>
  <c r="E6566" i="7" s="1"/>
  <c r="E6567" i="7" s="1"/>
  <c r="E6568" i="7" s="1"/>
  <c r="E6569" i="7" s="1"/>
  <c r="E6570" i="7" s="1"/>
  <c r="E6571" i="7" s="1"/>
  <c r="E6572" i="7" s="1"/>
  <c r="E6573" i="7" s="1"/>
  <c r="E6574" i="7" s="1"/>
  <c r="E6575" i="7" s="1"/>
  <c r="E6576" i="7" s="1"/>
  <c r="E6577" i="7" s="1"/>
  <c r="E6578" i="7" s="1"/>
  <c r="E6579" i="7" s="1"/>
  <c r="E6580" i="7" s="1"/>
  <c r="E6581" i="7" s="1"/>
  <c r="E6582" i="7" s="1"/>
  <c r="E6583" i="7" s="1"/>
  <c r="E6584" i="7" s="1"/>
  <c r="E6585" i="7" s="1"/>
  <c r="E6586" i="7" s="1"/>
  <c r="E6587" i="7" s="1"/>
  <c r="E6588" i="7" s="1"/>
  <c r="E6589" i="7" s="1"/>
  <c r="E6590" i="7" s="1"/>
  <c r="E6591" i="7" s="1"/>
  <c r="E6592" i="7" s="1"/>
  <c r="E6593" i="7" s="1"/>
  <c r="E6594" i="7" s="1"/>
  <c r="E6595" i="7" s="1"/>
  <c r="E6596" i="7" s="1"/>
  <c r="E6597" i="7" s="1"/>
  <c r="E6598" i="7" s="1"/>
  <c r="E6599" i="7" s="1"/>
  <c r="E6600" i="7" s="1"/>
  <c r="E6601" i="7" s="1"/>
  <c r="E6602" i="7" s="1"/>
  <c r="E6603" i="7" s="1"/>
  <c r="E6604" i="7" s="1"/>
  <c r="E6605" i="7" s="1"/>
  <c r="E6606" i="7" s="1"/>
  <c r="E6607" i="7" s="1"/>
  <c r="E6608" i="7" s="1"/>
  <c r="E6609" i="7" s="1"/>
  <c r="E6610" i="7" s="1"/>
  <c r="E6611" i="7" s="1"/>
  <c r="E6612" i="7" s="1"/>
  <c r="E6613" i="7" s="1"/>
  <c r="E6614" i="7" s="1"/>
  <c r="E6615" i="7" s="1"/>
  <c r="E6616" i="7" s="1"/>
  <c r="E6617" i="7" s="1"/>
  <c r="E6618" i="7" s="1"/>
  <c r="E6619" i="7" s="1"/>
  <c r="E6620" i="7" s="1"/>
  <c r="E6621" i="7" s="1"/>
  <c r="E6622" i="7" s="1"/>
  <c r="E6623" i="7" s="1"/>
  <c r="E6624" i="7" s="1"/>
  <c r="E6625" i="7" s="1"/>
  <c r="E6626" i="7" s="1"/>
  <c r="E6627" i="7" s="1"/>
  <c r="E6628" i="7" s="1"/>
  <c r="E6629" i="7" s="1"/>
  <c r="E6630" i="7" s="1"/>
  <c r="E6631" i="7" s="1"/>
  <c r="E6632" i="7" s="1"/>
  <c r="E6633" i="7" s="1"/>
  <c r="E6634" i="7" s="1"/>
  <c r="E6635" i="7" s="1"/>
  <c r="E6636" i="7" s="1"/>
  <c r="E6637" i="7" s="1"/>
  <c r="E6638" i="7" s="1"/>
  <c r="E6639" i="7" s="1"/>
  <c r="E6640" i="7" s="1"/>
  <c r="E6641" i="7" s="1"/>
  <c r="E6642" i="7" s="1"/>
  <c r="E6643" i="7" s="1"/>
  <c r="E6644" i="7" s="1"/>
  <c r="E6645" i="7" s="1"/>
  <c r="E6646" i="7" s="1"/>
  <c r="E6647" i="7" s="1"/>
  <c r="E6648" i="7" s="1"/>
  <c r="E6649" i="7" s="1"/>
  <c r="E6650" i="7" s="1"/>
  <c r="E6651" i="7" s="1"/>
  <c r="E6652" i="7" s="1"/>
  <c r="E6653" i="7" s="1"/>
  <c r="E6654" i="7" s="1"/>
  <c r="E6655" i="7" s="1"/>
  <c r="E6656" i="7" s="1"/>
  <c r="E6657" i="7" s="1"/>
  <c r="E6658" i="7" s="1"/>
  <c r="E6659" i="7" s="1"/>
  <c r="E6660" i="7" s="1"/>
  <c r="E6661" i="7" s="1"/>
  <c r="E6662" i="7" s="1"/>
  <c r="E6663" i="7" s="1"/>
  <c r="E6664" i="7" s="1"/>
  <c r="E6665" i="7" s="1"/>
  <c r="E6666" i="7" s="1"/>
  <c r="E6667" i="7" s="1"/>
  <c r="E6668" i="7" s="1"/>
  <c r="E6669" i="7" s="1"/>
  <c r="E6670" i="7" s="1"/>
  <c r="E6671" i="7" s="1"/>
  <c r="E6672" i="7" s="1"/>
  <c r="E6673" i="7" s="1"/>
  <c r="E6674" i="7" s="1"/>
  <c r="E6675" i="7" s="1"/>
  <c r="E6676" i="7" s="1"/>
  <c r="E6677" i="7" s="1"/>
  <c r="E6678" i="7" s="1"/>
  <c r="E6679" i="7" s="1"/>
  <c r="E6680" i="7" s="1"/>
  <c r="E6681" i="7" s="1"/>
  <c r="E6682" i="7" s="1"/>
  <c r="E6683" i="7" s="1"/>
  <c r="E6684" i="7" s="1"/>
  <c r="E6685" i="7" s="1"/>
  <c r="E6686" i="7" s="1"/>
  <c r="E6687" i="7" s="1"/>
  <c r="E6688" i="7" s="1"/>
  <c r="E6689" i="7" s="1"/>
  <c r="E6690" i="7" s="1"/>
  <c r="E6691" i="7" s="1"/>
  <c r="E6692" i="7" s="1"/>
  <c r="E6693" i="7" s="1"/>
  <c r="E6694" i="7" s="1"/>
  <c r="E6695" i="7" s="1"/>
  <c r="E6696" i="7" s="1"/>
  <c r="E6697" i="7" s="1"/>
  <c r="E6698" i="7" s="1"/>
  <c r="E6699" i="7" s="1"/>
  <c r="E6700" i="7" s="1"/>
  <c r="E6701" i="7" s="1"/>
  <c r="E6702" i="7" s="1"/>
  <c r="E6703" i="7" s="1"/>
  <c r="E6704" i="7" s="1"/>
  <c r="E6705" i="7" s="1"/>
  <c r="E6706" i="7" s="1"/>
  <c r="E6707" i="7" s="1"/>
  <c r="E6708" i="7" s="1"/>
  <c r="E6709" i="7" s="1"/>
  <c r="E6710" i="7" s="1"/>
  <c r="E6711" i="7" s="1"/>
  <c r="E6712" i="7" s="1"/>
  <c r="E6713" i="7" s="1"/>
  <c r="E6714" i="7" s="1"/>
  <c r="E6715" i="7" s="1"/>
  <c r="E6716" i="7" s="1"/>
  <c r="E6717" i="7" s="1"/>
  <c r="E6718" i="7" s="1"/>
  <c r="E6719" i="7" s="1"/>
  <c r="E6720" i="7" s="1"/>
  <c r="E6721" i="7" s="1"/>
  <c r="E6722" i="7" s="1"/>
  <c r="E6723" i="7" s="1"/>
  <c r="E6724" i="7" s="1"/>
  <c r="E6725" i="7" s="1"/>
  <c r="E6726" i="7" s="1"/>
  <c r="E6727" i="7" s="1"/>
  <c r="E6728" i="7" s="1"/>
  <c r="E6729" i="7" s="1"/>
  <c r="E6730" i="7" s="1"/>
  <c r="E6731" i="7" s="1"/>
  <c r="E6732" i="7" s="1"/>
  <c r="E6733" i="7" s="1"/>
  <c r="E6734" i="7" s="1"/>
  <c r="E6735" i="7" s="1"/>
  <c r="E6736" i="7" s="1"/>
  <c r="E6737" i="7" s="1"/>
  <c r="E6738" i="7" s="1"/>
  <c r="E6739" i="7" s="1"/>
  <c r="E6740" i="7" s="1"/>
  <c r="E6741" i="7" s="1"/>
  <c r="E6742" i="7" s="1"/>
  <c r="E6743" i="7" s="1"/>
  <c r="E6744" i="7" s="1"/>
  <c r="E6745" i="7" s="1"/>
  <c r="E6746" i="7" s="1"/>
  <c r="E6747" i="7" s="1"/>
  <c r="E6748" i="7" s="1"/>
  <c r="E6749" i="7" s="1"/>
  <c r="E6750" i="7" s="1"/>
  <c r="E6751" i="7" s="1"/>
  <c r="E6752" i="7" s="1"/>
  <c r="E6753" i="7" s="1"/>
  <c r="E6754" i="7" s="1"/>
  <c r="E6755" i="7" s="1"/>
  <c r="E6756" i="7" s="1"/>
  <c r="E6757" i="7" s="1"/>
  <c r="E6758" i="7" s="1"/>
  <c r="E6759" i="7" s="1"/>
  <c r="E6760" i="7" s="1"/>
  <c r="E6761" i="7" s="1"/>
  <c r="E6762" i="7" s="1"/>
  <c r="E6763" i="7" s="1"/>
  <c r="E6764" i="7" s="1"/>
  <c r="E6765" i="7" s="1"/>
  <c r="E6766" i="7" s="1"/>
  <c r="E6767" i="7" s="1"/>
  <c r="E6768" i="7" s="1"/>
  <c r="E6769" i="7" s="1"/>
  <c r="E6770" i="7" s="1"/>
  <c r="E6771" i="7" s="1"/>
  <c r="E6772" i="7" s="1"/>
  <c r="E6773" i="7" s="1"/>
  <c r="E6774" i="7" s="1"/>
  <c r="E6775" i="7" s="1"/>
  <c r="E6776" i="7" s="1"/>
  <c r="E6777" i="7" s="1"/>
  <c r="E6778" i="7" s="1"/>
  <c r="E6779" i="7" s="1"/>
  <c r="E6780" i="7" s="1"/>
  <c r="E6781" i="7" s="1"/>
  <c r="E6782" i="7" s="1"/>
  <c r="E6783" i="7" s="1"/>
  <c r="E6784" i="7" s="1"/>
  <c r="E6785" i="7" s="1"/>
  <c r="E6786" i="7" s="1"/>
  <c r="E6787" i="7" s="1"/>
  <c r="E6788" i="7" s="1"/>
  <c r="E6789" i="7" s="1"/>
  <c r="E6790" i="7" s="1"/>
  <c r="E6791" i="7" s="1"/>
  <c r="E6792" i="7" s="1"/>
  <c r="E6793" i="7" s="1"/>
  <c r="E6794" i="7" s="1"/>
  <c r="E6795" i="7" s="1"/>
  <c r="E6796" i="7" s="1"/>
  <c r="E6797" i="7" s="1"/>
  <c r="E6798" i="7" s="1"/>
  <c r="E6799" i="7" s="1"/>
  <c r="E6800" i="7" s="1"/>
  <c r="E6801" i="7" s="1"/>
  <c r="E6802" i="7" s="1"/>
  <c r="E6803" i="7" s="1"/>
  <c r="E6804" i="7" s="1"/>
  <c r="E6805" i="7" s="1"/>
  <c r="E6806" i="7" s="1"/>
  <c r="E6807" i="7" s="1"/>
  <c r="E6808" i="7" s="1"/>
  <c r="E6809" i="7" s="1"/>
  <c r="E6810" i="7" s="1"/>
  <c r="E6811" i="7" s="1"/>
  <c r="E6812" i="7" s="1"/>
  <c r="E6813" i="7" s="1"/>
  <c r="E6814" i="7" s="1"/>
  <c r="E6815" i="7" s="1"/>
  <c r="E6816" i="7" s="1"/>
  <c r="E6817" i="7" s="1"/>
  <c r="E6818" i="7" s="1"/>
  <c r="E6819" i="7" s="1"/>
  <c r="E6820" i="7" s="1"/>
  <c r="E6821" i="7" s="1"/>
  <c r="E6822" i="7" s="1"/>
  <c r="E6823" i="7" s="1"/>
  <c r="E6824" i="7" s="1"/>
  <c r="E6825" i="7" s="1"/>
  <c r="E6826" i="7" s="1"/>
  <c r="E6827" i="7" s="1"/>
  <c r="E6828" i="7" s="1"/>
  <c r="E6829" i="7" s="1"/>
  <c r="E6830" i="7" s="1"/>
  <c r="E6831" i="7" s="1"/>
  <c r="E6832" i="7" s="1"/>
  <c r="E6833" i="7" s="1"/>
  <c r="E6834" i="7" s="1"/>
  <c r="E6835" i="7" s="1"/>
  <c r="E6836" i="7" s="1"/>
  <c r="E6837" i="7" s="1"/>
  <c r="E6838" i="7" s="1"/>
  <c r="E6839" i="7" s="1"/>
  <c r="E6840" i="7" s="1"/>
  <c r="E6841" i="7" s="1"/>
  <c r="E6842" i="7" s="1"/>
  <c r="E6843" i="7" s="1"/>
  <c r="E6844" i="7" s="1"/>
  <c r="E6845" i="7" s="1"/>
  <c r="E6846" i="7" s="1"/>
  <c r="E6847" i="7" s="1"/>
  <c r="E6848" i="7" s="1"/>
  <c r="E6849" i="7" s="1"/>
  <c r="E6850" i="7" s="1"/>
  <c r="E6851" i="7" s="1"/>
  <c r="E6852" i="7" s="1"/>
  <c r="E6853" i="7" s="1"/>
  <c r="E6854" i="7" s="1"/>
  <c r="E6855" i="7" s="1"/>
  <c r="E6856" i="7" s="1"/>
  <c r="E6857" i="7" s="1"/>
  <c r="E6858" i="7" s="1"/>
  <c r="E6859" i="7" s="1"/>
  <c r="E6860" i="7" s="1"/>
  <c r="E6861" i="7" s="1"/>
  <c r="E6862" i="7" s="1"/>
  <c r="E6863" i="7" s="1"/>
  <c r="E6864" i="7" s="1"/>
  <c r="E6865" i="7" s="1"/>
  <c r="E6866" i="7" s="1"/>
  <c r="E6867" i="7" s="1"/>
  <c r="E6868" i="7" s="1"/>
  <c r="E6869" i="7" s="1"/>
  <c r="E6870" i="7" s="1"/>
  <c r="E6871" i="7" s="1"/>
  <c r="E6872" i="7" s="1"/>
  <c r="E6873" i="7" s="1"/>
  <c r="E6874" i="7" s="1"/>
  <c r="E6875" i="7" s="1"/>
  <c r="E6876" i="7" s="1"/>
  <c r="E6877" i="7" s="1"/>
  <c r="E6878" i="7" s="1"/>
  <c r="E6879" i="7" s="1"/>
  <c r="E6880" i="7" s="1"/>
  <c r="E6881" i="7" s="1"/>
  <c r="E6882" i="7" s="1"/>
  <c r="E6883" i="7" s="1"/>
  <c r="E6884" i="7" s="1"/>
  <c r="E6885" i="7" s="1"/>
  <c r="E6886" i="7" s="1"/>
  <c r="E6887" i="7" s="1"/>
  <c r="E6888" i="7" s="1"/>
  <c r="E6889" i="7" s="1"/>
  <c r="E6890" i="7" s="1"/>
  <c r="E6891" i="7" s="1"/>
  <c r="E6892" i="7" s="1"/>
  <c r="E6893" i="7" s="1"/>
  <c r="E6894" i="7" s="1"/>
  <c r="E6895" i="7" s="1"/>
  <c r="E6896" i="7" s="1"/>
  <c r="E6897" i="7" s="1"/>
  <c r="E6898" i="7" s="1"/>
  <c r="E6899" i="7" s="1"/>
  <c r="E6900" i="7" s="1"/>
  <c r="E6901" i="7" s="1"/>
  <c r="E6902" i="7" s="1"/>
  <c r="E6903" i="7" s="1"/>
  <c r="E6904" i="7" s="1"/>
  <c r="E6905" i="7" s="1"/>
  <c r="E6906" i="7" s="1"/>
  <c r="E6907" i="7" s="1"/>
  <c r="E6908" i="7" s="1"/>
  <c r="E6909" i="7" s="1"/>
  <c r="E6910" i="7" s="1"/>
  <c r="E6911" i="7" s="1"/>
  <c r="E6912" i="7" s="1"/>
  <c r="E6913" i="7" s="1"/>
  <c r="E6914" i="7" s="1"/>
  <c r="E6915" i="7" s="1"/>
  <c r="E6916" i="7" s="1"/>
  <c r="E6917" i="7" s="1"/>
  <c r="E6918" i="7" s="1"/>
  <c r="E6919" i="7" s="1"/>
  <c r="E6920" i="7" s="1"/>
  <c r="E6921" i="7" s="1"/>
  <c r="E6922" i="7" s="1"/>
  <c r="E6923" i="7" s="1"/>
  <c r="E6924" i="7" s="1"/>
  <c r="E6925" i="7" s="1"/>
  <c r="E6926" i="7" s="1"/>
  <c r="E6927" i="7" s="1"/>
  <c r="E6928" i="7" s="1"/>
  <c r="E6929" i="7" s="1"/>
  <c r="E6930" i="7" s="1"/>
  <c r="E6931" i="7" s="1"/>
  <c r="E6932" i="7" s="1"/>
  <c r="E6933" i="7" s="1"/>
  <c r="E6934" i="7" s="1"/>
  <c r="E6935" i="7" s="1"/>
  <c r="E6936" i="7" s="1"/>
  <c r="E6937" i="7" s="1"/>
  <c r="E6938" i="7" s="1"/>
  <c r="E6939" i="7" s="1"/>
  <c r="E6940" i="7" s="1"/>
  <c r="E6941" i="7" s="1"/>
  <c r="E6942" i="7" s="1"/>
  <c r="E6943" i="7" s="1"/>
  <c r="E6944" i="7" s="1"/>
  <c r="E6945" i="7" s="1"/>
  <c r="E6946" i="7" s="1"/>
  <c r="E6947" i="7" s="1"/>
  <c r="E6948" i="7" s="1"/>
  <c r="E6949" i="7" s="1"/>
  <c r="E6950" i="7" s="1"/>
  <c r="E6951" i="7" s="1"/>
  <c r="E6952" i="7" s="1"/>
  <c r="E6953" i="7" s="1"/>
  <c r="E6954" i="7" s="1"/>
  <c r="E6955" i="7" s="1"/>
  <c r="E6956" i="7" s="1"/>
  <c r="E6957" i="7" s="1"/>
  <c r="E6958" i="7" s="1"/>
  <c r="E6959" i="7" s="1"/>
  <c r="E6960" i="7" s="1"/>
  <c r="E6961" i="7" s="1"/>
  <c r="E6962" i="7" s="1"/>
  <c r="E6963" i="7" s="1"/>
  <c r="E6964" i="7" s="1"/>
  <c r="E6965" i="7" s="1"/>
  <c r="E6966" i="7" s="1"/>
  <c r="E6967" i="7" s="1"/>
  <c r="E6968" i="7" s="1"/>
  <c r="E6969" i="7" s="1"/>
  <c r="E6970" i="7" s="1"/>
  <c r="E6971" i="7" s="1"/>
  <c r="E6972" i="7" s="1"/>
  <c r="E6973" i="7" s="1"/>
  <c r="E6974" i="7" s="1"/>
  <c r="E6975" i="7" s="1"/>
  <c r="E6976" i="7" s="1"/>
  <c r="E6977" i="7" s="1"/>
  <c r="E6978" i="7" s="1"/>
  <c r="E6979" i="7" s="1"/>
  <c r="E6980" i="7" s="1"/>
  <c r="E6981" i="7" s="1"/>
  <c r="E6982" i="7" s="1"/>
  <c r="E6983" i="7" s="1"/>
  <c r="E6984" i="7" s="1"/>
  <c r="E6985" i="7" s="1"/>
  <c r="E6986" i="7" s="1"/>
  <c r="E6987" i="7" s="1"/>
  <c r="E6988" i="7" s="1"/>
  <c r="E6989" i="7" s="1"/>
  <c r="E6990" i="7" s="1"/>
  <c r="E6991" i="7" s="1"/>
  <c r="E6992" i="7" s="1"/>
  <c r="E6993" i="7" s="1"/>
  <c r="E6994" i="7" s="1"/>
  <c r="E6995" i="7" s="1"/>
  <c r="E6996" i="7" s="1"/>
  <c r="E6997" i="7" s="1"/>
  <c r="E6998" i="7" s="1"/>
  <c r="E6999" i="7" s="1"/>
  <c r="E7000" i="7" s="1"/>
  <c r="E7001" i="7" s="1"/>
  <c r="E7002" i="7" s="1"/>
  <c r="E7003" i="7" s="1"/>
  <c r="E7004" i="7" s="1"/>
  <c r="E7005" i="7" s="1"/>
  <c r="E7006" i="7" s="1"/>
  <c r="E7007" i="7" s="1"/>
  <c r="E7008" i="7" s="1"/>
  <c r="E7009" i="7" s="1"/>
  <c r="E7010" i="7" s="1"/>
  <c r="E7011" i="7" s="1"/>
  <c r="E7012" i="7" s="1"/>
  <c r="E7013" i="7" s="1"/>
  <c r="E7014" i="7" s="1"/>
  <c r="E7015" i="7" s="1"/>
  <c r="E7016" i="7" s="1"/>
  <c r="E7017" i="7" s="1"/>
  <c r="E7018" i="7" s="1"/>
  <c r="E7019" i="7" s="1"/>
  <c r="E7020" i="7" s="1"/>
  <c r="E7021" i="7" s="1"/>
  <c r="E7022" i="7" s="1"/>
  <c r="E7023" i="7" s="1"/>
  <c r="E7024" i="7" s="1"/>
  <c r="E7025" i="7" s="1"/>
  <c r="E7026" i="7" s="1"/>
  <c r="E7027" i="7" s="1"/>
  <c r="E7028" i="7" s="1"/>
  <c r="E7029" i="7" s="1"/>
  <c r="E7030" i="7" s="1"/>
  <c r="E7031" i="7" s="1"/>
  <c r="E7032" i="7" s="1"/>
  <c r="E7033" i="7" s="1"/>
  <c r="E7034" i="7" s="1"/>
  <c r="E7035" i="7" s="1"/>
  <c r="E7036" i="7" s="1"/>
  <c r="E7037" i="7" s="1"/>
  <c r="E7038" i="7" s="1"/>
  <c r="E7039" i="7" s="1"/>
  <c r="E7040" i="7" s="1"/>
  <c r="E7041" i="7" s="1"/>
  <c r="E7042" i="7" s="1"/>
  <c r="E7043" i="7" s="1"/>
  <c r="E7044" i="7" s="1"/>
  <c r="E7045" i="7" s="1"/>
  <c r="E7046" i="7" s="1"/>
  <c r="E7047" i="7" s="1"/>
  <c r="E7048" i="7" s="1"/>
  <c r="E7049" i="7" s="1"/>
  <c r="E7050" i="7" s="1"/>
  <c r="E7051" i="7" s="1"/>
  <c r="E7052" i="7" s="1"/>
  <c r="E7053" i="7" s="1"/>
  <c r="E7054" i="7" s="1"/>
  <c r="E7055" i="7" s="1"/>
  <c r="E7056" i="7" s="1"/>
  <c r="E7057" i="7" s="1"/>
  <c r="E7058" i="7" s="1"/>
  <c r="E7059" i="7" s="1"/>
  <c r="E7060" i="7" s="1"/>
  <c r="E7061" i="7" s="1"/>
  <c r="E7062" i="7" s="1"/>
  <c r="E7063" i="7" s="1"/>
  <c r="E7064" i="7" s="1"/>
  <c r="E7065" i="7" s="1"/>
  <c r="E7066" i="7" s="1"/>
  <c r="E7067" i="7" s="1"/>
  <c r="E7068" i="7" s="1"/>
  <c r="E7069" i="7" s="1"/>
  <c r="E7070" i="7" s="1"/>
  <c r="E7071" i="7" s="1"/>
  <c r="E7072" i="7" s="1"/>
  <c r="E7073" i="7" s="1"/>
  <c r="E7074" i="7" s="1"/>
  <c r="E7075" i="7" s="1"/>
  <c r="E7076" i="7" s="1"/>
  <c r="E7077" i="7" s="1"/>
  <c r="E7078" i="7" s="1"/>
  <c r="E7079" i="7" s="1"/>
  <c r="E7080" i="7" s="1"/>
  <c r="E7081" i="7" s="1"/>
  <c r="E7082" i="7" s="1"/>
  <c r="E7083" i="7" s="1"/>
  <c r="E7084" i="7" s="1"/>
  <c r="E7085" i="7" s="1"/>
  <c r="E7086" i="7" s="1"/>
  <c r="E7087" i="7" s="1"/>
  <c r="E7088" i="7" s="1"/>
  <c r="E7089" i="7" s="1"/>
  <c r="E7090" i="7" s="1"/>
  <c r="E7091" i="7" s="1"/>
  <c r="E7092" i="7" s="1"/>
  <c r="E7093" i="7" s="1"/>
  <c r="E7094" i="7" s="1"/>
  <c r="E7095" i="7" s="1"/>
  <c r="E7096" i="7" s="1"/>
  <c r="E7097" i="7" s="1"/>
  <c r="E7098" i="7" s="1"/>
  <c r="E7099" i="7" s="1"/>
  <c r="E7100" i="7" s="1"/>
  <c r="E7101" i="7" s="1"/>
  <c r="E7102" i="7" s="1"/>
  <c r="E7103" i="7" s="1"/>
  <c r="E7104" i="7" s="1"/>
  <c r="E7105" i="7" s="1"/>
  <c r="E7106" i="7" s="1"/>
  <c r="E7107" i="7" s="1"/>
  <c r="E7108" i="7" s="1"/>
  <c r="E7109" i="7" s="1"/>
  <c r="E7110" i="7" s="1"/>
  <c r="E7111" i="7" s="1"/>
  <c r="E7112" i="7" s="1"/>
  <c r="E7113" i="7" s="1"/>
  <c r="E7114" i="7" s="1"/>
  <c r="E7115" i="7" s="1"/>
  <c r="E7116" i="7" s="1"/>
  <c r="E7117" i="7" s="1"/>
  <c r="E7118" i="7" s="1"/>
  <c r="E7119" i="7" s="1"/>
  <c r="E7120" i="7" s="1"/>
  <c r="E7121" i="7" s="1"/>
  <c r="E7122" i="7" s="1"/>
  <c r="E7123" i="7" s="1"/>
  <c r="E7124" i="7" s="1"/>
  <c r="E7125" i="7" s="1"/>
  <c r="E7126" i="7" s="1"/>
  <c r="E7127" i="7" s="1"/>
  <c r="E7128" i="7" s="1"/>
  <c r="E7129" i="7" s="1"/>
  <c r="E7130" i="7" s="1"/>
  <c r="E7131" i="7" s="1"/>
  <c r="E7132" i="7" s="1"/>
  <c r="E7133" i="7" s="1"/>
  <c r="E7134" i="7" s="1"/>
  <c r="E7135" i="7" s="1"/>
  <c r="E7136" i="7" s="1"/>
  <c r="E7137" i="7" s="1"/>
  <c r="E7138" i="7" s="1"/>
  <c r="E7139" i="7" s="1"/>
  <c r="E7140" i="7" s="1"/>
  <c r="E7141" i="7" s="1"/>
  <c r="E7142" i="7" s="1"/>
  <c r="E7143" i="7" s="1"/>
  <c r="E7144" i="7" s="1"/>
  <c r="E7145" i="7" s="1"/>
  <c r="E7146" i="7" s="1"/>
  <c r="E7147" i="7" s="1"/>
  <c r="E7148" i="7" s="1"/>
  <c r="E7149" i="7" s="1"/>
  <c r="E7150" i="7" s="1"/>
  <c r="E7151" i="7" s="1"/>
  <c r="E7152" i="7" s="1"/>
  <c r="E7153" i="7" s="1"/>
  <c r="E7154" i="7" s="1"/>
  <c r="E7155" i="7" s="1"/>
  <c r="E7156" i="7" s="1"/>
  <c r="E7157" i="7" s="1"/>
  <c r="E7158" i="7" s="1"/>
  <c r="E7159" i="7" s="1"/>
  <c r="E7160" i="7" s="1"/>
  <c r="E7161" i="7" s="1"/>
  <c r="E7162" i="7" s="1"/>
  <c r="E7163" i="7" s="1"/>
  <c r="E7164" i="7" s="1"/>
  <c r="E7165" i="7" s="1"/>
  <c r="E7166" i="7" s="1"/>
  <c r="E7167" i="7" s="1"/>
  <c r="E7168" i="7" s="1"/>
  <c r="E7169" i="7" s="1"/>
  <c r="E7170" i="7" s="1"/>
  <c r="E7171" i="7" s="1"/>
  <c r="E7172" i="7" s="1"/>
  <c r="E7173" i="7" s="1"/>
  <c r="E7174" i="7" s="1"/>
  <c r="E7175" i="7" s="1"/>
  <c r="E7176" i="7" s="1"/>
  <c r="E7177" i="7" s="1"/>
  <c r="E7178" i="7" s="1"/>
  <c r="E7179" i="7" s="1"/>
  <c r="E7180" i="7" s="1"/>
  <c r="E7181" i="7" s="1"/>
  <c r="E7182" i="7" s="1"/>
  <c r="E7183" i="7" s="1"/>
  <c r="E7184" i="7" s="1"/>
  <c r="E7185" i="7" s="1"/>
  <c r="E7186" i="7" s="1"/>
  <c r="E7187" i="7" s="1"/>
  <c r="E7188" i="7" s="1"/>
  <c r="E7189" i="7" s="1"/>
  <c r="E7190" i="7" s="1"/>
  <c r="E7191" i="7" s="1"/>
  <c r="E7192" i="7" s="1"/>
  <c r="E7193" i="7" s="1"/>
  <c r="E7194" i="7" s="1"/>
  <c r="E7195" i="7" s="1"/>
  <c r="E7196" i="7" s="1"/>
  <c r="E7197" i="7" s="1"/>
  <c r="E7198" i="7" s="1"/>
  <c r="E7199" i="7" s="1"/>
  <c r="E7200" i="7" s="1"/>
  <c r="E7201" i="7" s="1"/>
  <c r="E7202" i="7" s="1"/>
  <c r="E7203" i="7" s="1"/>
  <c r="E7204" i="7" s="1"/>
  <c r="E7205" i="7" s="1"/>
  <c r="E7206" i="7" s="1"/>
  <c r="E7207" i="7" s="1"/>
  <c r="E7208" i="7" s="1"/>
  <c r="E7209" i="7" s="1"/>
  <c r="E7210" i="7" s="1"/>
  <c r="E7211" i="7" s="1"/>
  <c r="E7212" i="7" s="1"/>
  <c r="E7213" i="7" s="1"/>
  <c r="E7214" i="7" s="1"/>
  <c r="E7215" i="7" s="1"/>
  <c r="E7216" i="7" s="1"/>
  <c r="E7217" i="7" s="1"/>
  <c r="E7218" i="7" s="1"/>
  <c r="E7219" i="7" s="1"/>
  <c r="E7220" i="7" s="1"/>
  <c r="E7221" i="7" s="1"/>
  <c r="E7222" i="7" s="1"/>
  <c r="E7223" i="7" s="1"/>
  <c r="E7224" i="7" s="1"/>
  <c r="E7225" i="7" s="1"/>
  <c r="E7226" i="7" s="1"/>
  <c r="E7227" i="7" s="1"/>
  <c r="E7228" i="7" s="1"/>
  <c r="E7229" i="7" s="1"/>
  <c r="E7230" i="7" s="1"/>
  <c r="E7231" i="7" s="1"/>
  <c r="E7232" i="7" s="1"/>
  <c r="E7233" i="7" s="1"/>
  <c r="E7234" i="7" s="1"/>
  <c r="E7235" i="7" s="1"/>
  <c r="E7236" i="7" s="1"/>
  <c r="E7237" i="7" s="1"/>
  <c r="E7238" i="7" s="1"/>
  <c r="E7239" i="7" s="1"/>
  <c r="E7240" i="7" s="1"/>
  <c r="E7241" i="7" s="1"/>
  <c r="E7242" i="7" s="1"/>
  <c r="E7243" i="7" s="1"/>
  <c r="E7244" i="7" s="1"/>
  <c r="E7245" i="7" s="1"/>
  <c r="E7246" i="7" s="1"/>
  <c r="E7247" i="7" s="1"/>
  <c r="E7248" i="7" s="1"/>
  <c r="E7249" i="7" s="1"/>
  <c r="E7250" i="7" s="1"/>
  <c r="E7251" i="7" s="1"/>
  <c r="E7252" i="7" s="1"/>
  <c r="E7253" i="7" s="1"/>
  <c r="E7254" i="7" s="1"/>
  <c r="E7255" i="7" s="1"/>
  <c r="E7256" i="7" s="1"/>
  <c r="E7257" i="7" s="1"/>
  <c r="E7258" i="7" s="1"/>
  <c r="E7259" i="7" s="1"/>
  <c r="E7260" i="7" s="1"/>
  <c r="E7261" i="7" s="1"/>
  <c r="E7262" i="7" s="1"/>
  <c r="E7263" i="7" s="1"/>
  <c r="E7264" i="7" s="1"/>
  <c r="E7265" i="7" s="1"/>
  <c r="E7266" i="7" s="1"/>
  <c r="E7267" i="7" s="1"/>
  <c r="E7268" i="7" s="1"/>
  <c r="E7269" i="7" s="1"/>
  <c r="E7270" i="7" s="1"/>
  <c r="E7271" i="7" s="1"/>
  <c r="E7272" i="7" s="1"/>
  <c r="E7273" i="7" s="1"/>
  <c r="E7274" i="7" s="1"/>
  <c r="E7275" i="7" s="1"/>
  <c r="E7276" i="7" s="1"/>
  <c r="E7277" i="7" s="1"/>
  <c r="E7278" i="7" s="1"/>
  <c r="E7279" i="7" s="1"/>
  <c r="E7280" i="7" s="1"/>
  <c r="E7281" i="7" s="1"/>
  <c r="E7282" i="7" s="1"/>
  <c r="E7283" i="7" s="1"/>
  <c r="E7284" i="7" s="1"/>
  <c r="E7285" i="7" s="1"/>
  <c r="E7286" i="7" s="1"/>
  <c r="E7287" i="7" s="1"/>
  <c r="E7288" i="7" s="1"/>
  <c r="E7289" i="7" s="1"/>
  <c r="E7290" i="7" s="1"/>
  <c r="E7291" i="7" s="1"/>
  <c r="E7292" i="7" s="1"/>
  <c r="E7293" i="7" s="1"/>
  <c r="E7294" i="7" s="1"/>
  <c r="E7295" i="7" s="1"/>
  <c r="E7296" i="7" s="1"/>
  <c r="E7297" i="7" s="1"/>
  <c r="E7298" i="7" s="1"/>
  <c r="E7299" i="7" s="1"/>
  <c r="E7300" i="7" s="1"/>
  <c r="E7301" i="7" s="1"/>
  <c r="E7302" i="7" s="1"/>
  <c r="E7303" i="7" s="1"/>
  <c r="E7304" i="7" s="1"/>
  <c r="E7305" i="7" s="1"/>
  <c r="E7306" i="7" s="1"/>
  <c r="E7307" i="7" s="1"/>
  <c r="E7308" i="7" s="1"/>
  <c r="E7309" i="7" s="1"/>
  <c r="E7310" i="7" s="1"/>
  <c r="E7311" i="7" s="1"/>
  <c r="E7312" i="7" s="1"/>
  <c r="E7313" i="7" s="1"/>
  <c r="E7314" i="7" s="1"/>
  <c r="E7315" i="7" s="1"/>
  <c r="E7316" i="7" s="1"/>
  <c r="E7317" i="7" s="1"/>
  <c r="E7318" i="7" s="1"/>
  <c r="E7319" i="7" s="1"/>
  <c r="E7320" i="7" s="1"/>
  <c r="E7321" i="7" s="1"/>
  <c r="E7322" i="7" s="1"/>
  <c r="E7323" i="7" s="1"/>
  <c r="E7324" i="7" s="1"/>
  <c r="E7325" i="7" s="1"/>
  <c r="E7326" i="7" s="1"/>
  <c r="E7327" i="7" s="1"/>
  <c r="E7328" i="7" s="1"/>
  <c r="E7329" i="7" s="1"/>
  <c r="E7330" i="7" s="1"/>
  <c r="E7331" i="7" s="1"/>
  <c r="E7332" i="7" s="1"/>
  <c r="E7333" i="7" s="1"/>
  <c r="E7334" i="7" s="1"/>
  <c r="E7335" i="7" s="1"/>
  <c r="E7336" i="7" s="1"/>
  <c r="E7337" i="7" s="1"/>
  <c r="E7338" i="7" s="1"/>
  <c r="E7339" i="7" s="1"/>
  <c r="E7340" i="7" s="1"/>
  <c r="E7341" i="7" s="1"/>
  <c r="E7342" i="7" s="1"/>
  <c r="E7343" i="7" s="1"/>
  <c r="E7344" i="7" s="1"/>
  <c r="E7345" i="7" s="1"/>
  <c r="E7346" i="7" s="1"/>
  <c r="E7347" i="7" s="1"/>
  <c r="E7348" i="7" s="1"/>
  <c r="E7349" i="7" s="1"/>
  <c r="E7350" i="7" s="1"/>
  <c r="E7351" i="7" s="1"/>
  <c r="E7352" i="7" s="1"/>
  <c r="E7353" i="7" s="1"/>
  <c r="E7354" i="7" s="1"/>
  <c r="E7355" i="7" s="1"/>
  <c r="E7356" i="7" s="1"/>
  <c r="E7357" i="7" s="1"/>
  <c r="E7358" i="7" s="1"/>
  <c r="E7359" i="7" s="1"/>
  <c r="E7360" i="7" s="1"/>
  <c r="E7361" i="7" s="1"/>
  <c r="E7362" i="7" s="1"/>
  <c r="E7363" i="7" s="1"/>
  <c r="E7364" i="7" s="1"/>
  <c r="E7365" i="7" s="1"/>
  <c r="E7366" i="7" s="1"/>
  <c r="E7367" i="7" s="1"/>
  <c r="E7368" i="7" s="1"/>
  <c r="E7369" i="7" s="1"/>
  <c r="E7370" i="7" s="1"/>
  <c r="E7371" i="7" s="1"/>
  <c r="E7372" i="7" s="1"/>
  <c r="E7373" i="7" s="1"/>
  <c r="E7374" i="7" s="1"/>
  <c r="E7375" i="7" s="1"/>
  <c r="E7376" i="7" s="1"/>
  <c r="E7377" i="7" s="1"/>
  <c r="E7378" i="7" s="1"/>
  <c r="E7379" i="7" s="1"/>
  <c r="E7380" i="7" s="1"/>
  <c r="E7381" i="7" s="1"/>
  <c r="E7382" i="7" s="1"/>
  <c r="E7383" i="7" s="1"/>
  <c r="E7384" i="7" s="1"/>
  <c r="E7385" i="7" s="1"/>
  <c r="E7386" i="7" s="1"/>
  <c r="E7387" i="7" s="1"/>
  <c r="E7388" i="7" s="1"/>
  <c r="E7389" i="7" s="1"/>
  <c r="E7390" i="7" s="1"/>
  <c r="E7391" i="7" s="1"/>
  <c r="E7392" i="7" s="1"/>
  <c r="E7393" i="7" s="1"/>
  <c r="E7394" i="7" s="1"/>
  <c r="E7395" i="7" s="1"/>
  <c r="E7396" i="7" s="1"/>
  <c r="E7397" i="7" s="1"/>
  <c r="E7398" i="7" s="1"/>
  <c r="E7399" i="7" s="1"/>
  <c r="E7400" i="7" s="1"/>
  <c r="E7401" i="7" s="1"/>
  <c r="E7402" i="7" s="1"/>
  <c r="E7403" i="7" s="1"/>
  <c r="E7404" i="7" s="1"/>
  <c r="E7405" i="7" s="1"/>
  <c r="E7406" i="7" s="1"/>
  <c r="E7407" i="7" s="1"/>
  <c r="E7408" i="7" s="1"/>
  <c r="E7409" i="7" s="1"/>
  <c r="E7410" i="7" s="1"/>
  <c r="E7411" i="7" s="1"/>
  <c r="E7412" i="7" s="1"/>
  <c r="E7413" i="7" s="1"/>
  <c r="E7414" i="7" s="1"/>
  <c r="E7415" i="7" s="1"/>
  <c r="E7416" i="7" s="1"/>
  <c r="E7417" i="7" s="1"/>
  <c r="E7418" i="7" s="1"/>
  <c r="E7419" i="7" s="1"/>
  <c r="E7420" i="7" s="1"/>
  <c r="E7421" i="7" s="1"/>
  <c r="E7422" i="7" s="1"/>
  <c r="E7423" i="7" s="1"/>
  <c r="E7424" i="7" s="1"/>
  <c r="E7425" i="7" s="1"/>
  <c r="E7426" i="7" s="1"/>
  <c r="E7427" i="7" s="1"/>
  <c r="E7428" i="7" s="1"/>
  <c r="E7429" i="7" s="1"/>
  <c r="E7430" i="7" s="1"/>
  <c r="E7431" i="7" s="1"/>
  <c r="E7432" i="7" s="1"/>
  <c r="E7433" i="7" s="1"/>
  <c r="E7434" i="7" s="1"/>
  <c r="E7435" i="7" s="1"/>
  <c r="E7436" i="7" s="1"/>
  <c r="E7437" i="7" s="1"/>
  <c r="E7438" i="7" s="1"/>
  <c r="E7439" i="7" s="1"/>
  <c r="E7440" i="7" s="1"/>
  <c r="E7441" i="7" s="1"/>
  <c r="E7442" i="7" s="1"/>
  <c r="E7443" i="7" s="1"/>
  <c r="E7444" i="7" s="1"/>
  <c r="E7445" i="7" s="1"/>
  <c r="E7446" i="7" s="1"/>
  <c r="E7447" i="7" s="1"/>
  <c r="E7448" i="7" s="1"/>
  <c r="E7449" i="7" s="1"/>
  <c r="E7450" i="7" s="1"/>
  <c r="E7451" i="7" s="1"/>
  <c r="E7452" i="7" s="1"/>
  <c r="E7453" i="7" s="1"/>
  <c r="E7454" i="7" s="1"/>
  <c r="E7455" i="7" s="1"/>
  <c r="E7456" i="7" s="1"/>
  <c r="E7457" i="7" s="1"/>
  <c r="E7458" i="7" s="1"/>
  <c r="E7459" i="7" s="1"/>
  <c r="E7460" i="7" s="1"/>
  <c r="E7461" i="7" s="1"/>
  <c r="E7462" i="7" s="1"/>
  <c r="E7463" i="7" s="1"/>
  <c r="E7464" i="7" s="1"/>
  <c r="E7465" i="7" s="1"/>
  <c r="E7466" i="7" s="1"/>
  <c r="E7467" i="7" s="1"/>
  <c r="E7468" i="7" s="1"/>
  <c r="E7469" i="7" s="1"/>
  <c r="E7470" i="7" s="1"/>
  <c r="E7471" i="7" s="1"/>
  <c r="E7472" i="7" s="1"/>
  <c r="E7473" i="7" s="1"/>
  <c r="E7474" i="7" s="1"/>
  <c r="E7475" i="7" s="1"/>
  <c r="E7476" i="7" s="1"/>
  <c r="E7477" i="7" s="1"/>
  <c r="E7478" i="7" s="1"/>
  <c r="E7479" i="7" s="1"/>
  <c r="E7480" i="7" s="1"/>
  <c r="E7481" i="7" s="1"/>
  <c r="E7482" i="7" s="1"/>
  <c r="E7483" i="7" s="1"/>
  <c r="E7484" i="7" s="1"/>
  <c r="E7485" i="7" s="1"/>
  <c r="E7486" i="7" s="1"/>
  <c r="E7487" i="7" s="1"/>
  <c r="E7488" i="7" s="1"/>
  <c r="E7489" i="7" s="1"/>
  <c r="E7490" i="7" s="1"/>
  <c r="E7491" i="7" s="1"/>
  <c r="E7492" i="7" s="1"/>
  <c r="E7493" i="7" s="1"/>
  <c r="E7494" i="7" s="1"/>
  <c r="E7495" i="7" s="1"/>
  <c r="E7496" i="7" s="1"/>
  <c r="E7497" i="7" s="1"/>
  <c r="E7498" i="7" s="1"/>
  <c r="E7499" i="7" s="1"/>
  <c r="E7500" i="7" s="1"/>
  <c r="E7501" i="7" s="1"/>
  <c r="E7502" i="7" s="1"/>
  <c r="E7503" i="7" s="1"/>
  <c r="E7504" i="7" s="1"/>
  <c r="E7505" i="7" s="1"/>
  <c r="E7506" i="7" s="1"/>
  <c r="E7507" i="7" s="1"/>
  <c r="E7508" i="7" s="1"/>
  <c r="E7509" i="7" s="1"/>
  <c r="E7510" i="7" s="1"/>
  <c r="E7511" i="7" s="1"/>
  <c r="E7512" i="7" s="1"/>
  <c r="E7513" i="7" s="1"/>
  <c r="E7514" i="7" s="1"/>
  <c r="E7515" i="7" s="1"/>
  <c r="E7516" i="7" s="1"/>
  <c r="E7517" i="7" s="1"/>
  <c r="E7518" i="7" s="1"/>
  <c r="E7519" i="7" s="1"/>
  <c r="E7520" i="7" s="1"/>
  <c r="E7521" i="7" s="1"/>
  <c r="E7522" i="7" s="1"/>
  <c r="E7523" i="7" s="1"/>
  <c r="E7524" i="7" s="1"/>
  <c r="E7525" i="7" s="1"/>
  <c r="E7526" i="7" s="1"/>
  <c r="E7527" i="7" s="1"/>
  <c r="E7528" i="7" s="1"/>
  <c r="E7529" i="7" s="1"/>
  <c r="E7530" i="7" s="1"/>
  <c r="E7531" i="7" s="1"/>
  <c r="E7532" i="7" s="1"/>
  <c r="E7533" i="7" s="1"/>
  <c r="E7534" i="7" s="1"/>
  <c r="E7535" i="7" s="1"/>
  <c r="E7536" i="7" s="1"/>
  <c r="E7537" i="7" s="1"/>
  <c r="E7538" i="7" s="1"/>
  <c r="E7539" i="7" s="1"/>
  <c r="E7540" i="7" s="1"/>
  <c r="E7541" i="7" s="1"/>
  <c r="E7542" i="7" s="1"/>
  <c r="E7543" i="7" s="1"/>
  <c r="E7544" i="7" s="1"/>
  <c r="E7545" i="7" s="1"/>
  <c r="E7546" i="7" s="1"/>
  <c r="E7547" i="7" s="1"/>
  <c r="E7548" i="7" s="1"/>
  <c r="E7549" i="7" s="1"/>
  <c r="E7550" i="7" s="1"/>
  <c r="E7551" i="7" s="1"/>
  <c r="E7552" i="7" s="1"/>
  <c r="E7553" i="7" s="1"/>
  <c r="E7554" i="7" s="1"/>
  <c r="E7555" i="7" s="1"/>
  <c r="E7556" i="7" s="1"/>
  <c r="E7557" i="7" s="1"/>
  <c r="E7558" i="7" s="1"/>
  <c r="E7559" i="7" s="1"/>
  <c r="E7560" i="7" s="1"/>
  <c r="E7561" i="7" s="1"/>
  <c r="E7562" i="7" s="1"/>
  <c r="E7563" i="7" s="1"/>
  <c r="E7564" i="7" s="1"/>
  <c r="E7565" i="7" s="1"/>
  <c r="E7566" i="7" s="1"/>
  <c r="E7567" i="7" s="1"/>
  <c r="E7568" i="7" s="1"/>
  <c r="E7569" i="7" s="1"/>
  <c r="E7570" i="7" s="1"/>
  <c r="E7571" i="7" s="1"/>
  <c r="E7572" i="7" s="1"/>
  <c r="E7573" i="7" s="1"/>
  <c r="E7574" i="7" s="1"/>
  <c r="E7575" i="7" s="1"/>
  <c r="E7576" i="7" s="1"/>
  <c r="E7577" i="7" s="1"/>
  <c r="E7578" i="7" s="1"/>
  <c r="E7579" i="7" s="1"/>
  <c r="E7580" i="7" s="1"/>
  <c r="E7581" i="7" s="1"/>
  <c r="E7582" i="7" s="1"/>
  <c r="E7583" i="7" s="1"/>
  <c r="E7584" i="7" s="1"/>
  <c r="E7585" i="7" s="1"/>
  <c r="E7586" i="7" s="1"/>
  <c r="E7587" i="7" s="1"/>
  <c r="E7588" i="7" s="1"/>
  <c r="E7589" i="7" s="1"/>
  <c r="E7590" i="7" s="1"/>
  <c r="E7591" i="7" s="1"/>
  <c r="E7592" i="7" s="1"/>
  <c r="E7593" i="7" s="1"/>
  <c r="E7594" i="7" s="1"/>
  <c r="E7595" i="7" s="1"/>
  <c r="E7596" i="7" s="1"/>
  <c r="E7597" i="7" s="1"/>
  <c r="E7598" i="7" s="1"/>
  <c r="E7599" i="7" s="1"/>
  <c r="E7600" i="7" s="1"/>
  <c r="E7601" i="7" s="1"/>
  <c r="E7602" i="7" s="1"/>
  <c r="E7603" i="7" s="1"/>
  <c r="E7604" i="7" s="1"/>
  <c r="E7605" i="7" s="1"/>
  <c r="E7606" i="7" s="1"/>
  <c r="E7607" i="7" s="1"/>
  <c r="E7608" i="7" s="1"/>
  <c r="E7609" i="7" s="1"/>
  <c r="E7610" i="7" s="1"/>
  <c r="E7611" i="7" s="1"/>
  <c r="E7612" i="7" s="1"/>
  <c r="E7613" i="7" s="1"/>
  <c r="E7614" i="7" s="1"/>
  <c r="E7615" i="7" s="1"/>
  <c r="E7616" i="7" s="1"/>
  <c r="E7617" i="7" s="1"/>
  <c r="E7618" i="7" s="1"/>
  <c r="E7619" i="7" s="1"/>
  <c r="E7620" i="7" s="1"/>
  <c r="E7621" i="7" s="1"/>
  <c r="E7622" i="7" s="1"/>
  <c r="E7623" i="7" s="1"/>
  <c r="E7624" i="7" s="1"/>
  <c r="E7625" i="7" s="1"/>
  <c r="E7626" i="7" s="1"/>
  <c r="E7627" i="7" s="1"/>
  <c r="E7628" i="7" s="1"/>
  <c r="E7629" i="7" s="1"/>
  <c r="E7630" i="7" s="1"/>
  <c r="E7631" i="7" s="1"/>
  <c r="E7632" i="7" s="1"/>
  <c r="E7633" i="7" s="1"/>
  <c r="E7634" i="7" s="1"/>
  <c r="E7635" i="7" s="1"/>
  <c r="E7636" i="7" s="1"/>
  <c r="E7637" i="7" s="1"/>
  <c r="E7638" i="7" s="1"/>
  <c r="E7639" i="7" s="1"/>
  <c r="E7640" i="7" s="1"/>
  <c r="E7641" i="7" s="1"/>
  <c r="E7642" i="7" s="1"/>
  <c r="E7643" i="7" s="1"/>
  <c r="E7644" i="7" s="1"/>
  <c r="E7645" i="7" s="1"/>
  <c r="E7646" i="7" s="1"/>
  <c r="E7647" i="7" s="1"/>
  <c r="E7648" i="7" s="1"/>
  <c r="E7649" i="7" s="1"/>
  <c r="E7650" i="7" s="1"/>
  <c r="E7651" i="7" s="1"/>
  <c r="E7652" i="7" s="1"/>
  <c r="E7653" i="7" s="1"/>
  <c r="E7654" i="7" s="1"/>
  <c r="E7655" i="7" s="1"/>
  <c r="E7656" i="7" s="1"/>
  <c r="E7657" i="7" s="1"/>
  <c r="E7658" i="7" s="1"/>
  <c r="E7659" i="7" s="1"/>
  <c r="E7660" i="7" s="1"/>
  <c r="E7661" i="7" s="1"/>
  <c r="E7662" i="7" s="1"/>
  <c r="E7663" i="7" s="1"/>
  <c r="E7664" i="7" s="1"/>
  <c r="E7665" i="7" s="1"/>
  <c r="E7666" i="7" s="1"/>
  <c r="E7667" i="7" s="1"/>
  <c r="E7668" i="7" s="1"/>
  <c r="E7669" i="7" s="1"/>
  <c r="E7670" i="7" s="1"/>
  <c r="E7671" i="7" s="1"/>
  <c r="E7672" i="7" s="1"/>
  <c r="E7673" i="7" s="1"/>
  <c r="E7674" i="7" s="1"/>
  <c r="E7675" i="7" s="1"/>
  <c r="E7676" i="7" s="1"/>
  <c r="E7677" i="7" s="1"/>
  <c r="E7678" i="7" s="1"/>
  <c r="E7679" i="7" s="1"/>
  <c r="E7680" i="7" s="1"/>
  <c r="E7681" i="7" s="1"/>
  <c r="E7682" i="7" s="1"/>
  <c r="E7683" i="7" s="1"/>
  <c r="E7684" i="7" s="1"/>
  <c r="E7685" i="7" s="1"/>
  <c r="E7686" i="7" s="1"/>
  <c r="E7687" i="7" s="1"/>
  <c r="E7688" i="7" s="1"/>
  <c r="E7689" i="7" s="1"/>
  <c r="E7690" i="7" s="1"/>
  <c r="E7691" i="7" s="1"/>
  <c r="E7692" i="7" s="1"/>
  <c r="E7693" i="7" s="1"/>
  <c r="E7694" i="7" s="1"/>
  <c r="E7695" i="7" s="1"/>
  <c r="E7696" i="7" s="1"/>
  <c r="E7697" i="7" s="1"/>
  <c r="E7698" i="7" s="1"/>
  <c r="E7699" i="7" s="1"/>
  <c r="E7700" i="7" s="1"/>
  <c r="E7701" i="7" s="1"/>
  <c r="E7702" i="7" s="1"/>
  <c r="E7703" i="7" s="1"/>
  <c r="E7704" i="7" s="1"/>
  <c r="E7705" i="7" s="1"/>
  <c r="E7706" i="7" s="1"/>
  <c r="E7707" i="7" s="1"/>
  <c r="E7708" i="7" s="1"/>
  <c r="E7709" i="7" s="1"/>
  <c r="E7710" i="7" s="1"/>
  <c r="E7711" i="7" s="1"/>
  <c r="E7712" i="7" s="1"/>
  <c r="E7713" i="7" s="1"/>
  <c r="E7714" i="7" s="1"/>
  <c r="E7715" i="7" s="1"/>
  <c r="E7716" i="7" s="1"/>
  <c r="E7717" i="7" s="1"/>
  <c r="E7718" i="7" s="1"/>
  <c r="E7719" i="7" s="1"/>
  <c r="E7720" i="7" s="1"/>
  <c r="E7721" i="7" s="1"/>
  <c r="E7722" i="7" s="1"/>
  <c r="E7723" i="7" s="1"/>
  <c r="E7724" i="7" s="1"/>
  <c r="E7725" i="7" s="1"/>
  <c r="E7726" i="7" s="1"/>
  <c r="E7727" i="7" s="1"/>
  <c r="E7728" i="7" s="1"/>
  <c r="E7729" i="7" s="1"/>
  <c r="E7730" i="7" s="1"/>
  <c r="E7731" i="7" s="1"/>
  <c r="E7732" i="7" s="1"/>
  <c r="E7733" i="7" s="1"/>
  <c r="E7734" i="7" s="1"/>
  <c r="E7735" i="7" s="1"/>
  <c r="E7736" i="7" s="1"/>
  <c r="E7737" i="7" s="1"/>
  <c r="E7738" i="7" s="1"/>
  <c r="E7739" i="7" s="1"/>
  <c r="E7740" i="7" s="1"/>
  <c r="E7741" i="7" s="1"/>
  <c r="E7742" i="7" s="1"/>
  <c r="E7743" i="7" s="1"/>
  <c r="E7744" i="7" s="1"/>
  <c r="E7745" i="7" s="1"/>
  <c r="E7746" i="7" s="1"/>
  <c r="E7747" i="7" s="1"/>
  <c r="E7748" i="7" s="1"/>
  <c r="E7749" i="7" s="1"/>
  <c r="E7750" i="7" s="1"/>
  <c r="E7751" i="7" s="1"/>
  <c r="E7752" i="7" s="1"/>
  <c r="E7753" i="7" s="1"/>
  <c r="E7754" i="7" s="1"/>
  <c r="E7755" i="7" s="1"/>
  <c r="E7756" i="7" s="1"/>
  <c r="E7757" i="7" s="1"/>
  <c r="E7758" i="7" s="1"/>
  <c r="E7759" i="7" s="1"/>
  <c r="E7760" i="7" s="1"/>
  <c r="E7761" i="7" s="1"/>
  <c r="E7762" i="7" s="1"/>
  <c r="E7763" i="7" s="1"/>
  <c r="E7764" i="7" s="1"/>
  <c r="E7765" i="7" s="1"/>
  <c r="E7766" i="7" s="1"/>
  <c r="E7767" i="7" s="1"/>
  <c r="E7768" i="7" s="1"/>
  <c r="E7769" i="7" s="1"/>
  <c r="E7770" i="7" s="1"/>
  <c r="E7771" i="7" s="1"/>
  <c r="E7772" i="7" s="1"/>
  <c r="E7773" i="7" s="1"/>
  <c r="E7774" i="7" s="1"/>
  <c r="E7775" i="7" s="1"/>
  <c r="E7776" i="7" s="1"/>
  <c r="E7777" i="7" s="1"/>
  <c r="E7778" i="7" s="1"/>
  <c r="E7779" i="7" s="1"/>
  <c r="E7780" i="7" s="1"/>
  <c r="E7781" i="7" s="1"/>
  <c r="E7782" i="7" s="1"/>
  <c r="E7783" i="7" s="1"/>
  <c r="E7784" i="7" s="1"/>
  <c r="E7785" i="7" s="1"/>
  <c r="E7786" i="7" s="1"/>
  <c r="E7787" i="7" s="1"/>
  <c r="E7788" i="7" s="1"/>
  <c r="E7789" i="7" s="1"/>
  <c r="E7790" i="7" s="1"/>
  <c r="E7791" i="7" s="1"/>
  <c r="E7792" i="7" s="1"/>
  <c r="E7793" i="7" s="1"/>
  <c r="E7794" i="7" s="1"/>
  <c r="E7795" i="7" s="1"/>
  <c r="E7796" i="7" s="1"/>
  <c r="E7797" i="7" s="1"/>
  <c r="E7798" i="7" s="1"/>
  <c r="E7799" i="7" s="1"/>
  <c r="E7800" i="7" s="1"/>
  <c r="E7801" i="7" s="1"/>
  <c r="E7802" i="7" s="1"/>
  <c r="E7803" i="7" s="1"/>
  <c r="E7804" i="7" s="1"/>
  <c r="E7805" i="7" s="1"/>
  <c r="E7806" i="7" s="1"/>
  <c r="E7807" i="7" s="1"/>
  <c r="E7808" i="7" s="1"/>
  <c r="E7809" i="7" s="1"/>
  <c r="E7810" i="7" s="1"/>
  <c r="E7811" i="7" s="1"/>
  <c r="E7812" i="7" s="1"/>
  <c r="E7813" i="7" s="1"/>
  <c r="E7814" i="7" s="1"/>
  <c r="E7815" i="7" s="1"/>
  <c r="E7816" i="7" s="1"/>
  <c r="E7817" i="7" s="1"/>
  <c r="E7818" i="7" s="1"/>
  <c r="E7819" i="7" s="1"/>
  <c r="E7820" i="7" s="1"/>
  <c r="E7821" i="7" s="1"/>
  <c r="E7822" i="7" s="1"/>
  <c r="E7823" i="7" s="1"/>
  <c r="E7824" i="7" s="1"/>
  <c r="E7825" i="7" s="1"/>
  <c r="E7826" i="7" s="1"/>
  <c r="E7827" i="7" s="1"/>
  <c r="E7828" i="7" s="1"/>
  <c r="E7829" i="7" s="1"/>
  <c r="E7830" i="7" s="1"/>
  <c r="E7831" i="7" s="1"/>
  <c r="E7832" i="7" s="1"/>
  <c r="E7833" i="7" s="1"/>
  <c r="E7834" i="7" s="1"/>
  <c r="E7835" i="7" s="1"/>
  <c r="E7836" i="7" s="1"/>
  <c r="E7837" i="7" s="1"/>
  <c r="E7838" i="7" s="1"/>
  <c r="E7839" i="7" s="1"/>
  <c r="E7840" i="7" s="1"/>
  <c r="E7841" i="7" s="1"/>
  <c r="E7842" i="7" s="1"/>
  <c r="E7843" i="7" s="1"/>
  <c r="E7844" i="7" s="1"/>
  <c r="E7845" i="7" s="1"/>
  <c r="E7846" i="7" s="1"/>
  <c r="E7847" i="7" s="1"/>
  <c r="E7848" i="7" s="1"/>
  <c r="E7849" i="7" s="1"/>
  <c r="E7850" i="7" s="1"/>
  <c r="E7851" i="7" s="1"/>
  <c r="E7852" i="7" s="1"/>
  <c r="E7853" i="7" s="1"/>
  <c r="E7854" i="7" s="1"/>
  <c r="E7855" i="7" s="1"/>
  <c r="E7856" i="7" s="1"/>
  <c r="E7857" i="7" s="1"/>
  <c r="E7858" i="7" s="1"/>
  <c r="E7859" i="7" s="1"/>
  <c r="E7860" i="7" s="1"/>
  <c r="E7861" i="7" s="1"/>
  <c r="E7862" i="7" s="1"/>
  <c r="E7863" i="7" s="1"/>
  <c r="E7864" i="7" s="1"/>
  <c r="E7865" i="7" s="1"/>
  <c r="E7866" i="7" s="1"/>
  <c r="E7867" i="7" s="1"/>
  <c r="E7868" i="7" s="1"/>
  <c r="E7869" i="7" s="1"/>
  <c r="E7870" i="7" s="1"/>
  <c r="E7871" i="7" s="1"/>
  <c r="E7872" i="7" s="1"/>
  <c r="E7873" i="7" s="1"/>
  <c r="E7874" i="7" s="1"/>
  <c r="E7875" i="7" s="1"/>
  <c r="E7876" i="7" s="1"/>
  <c r="E7877" i="7" s="1"/>
  <c r="E7878" i="7" s="1"/>
  <c r="E7879" i="7" s="1"/>
  <c r="E7880" i="7" s="1"/>
  <c r="E7881" i="7" s="1"/>
  <c r="E7882" i="7" s="1"/>
  <c r="E7883" i="7" s="1"/>
  <c r="E7884" i="7" s="1"/>
  <c r="E7885" i="7" s="1"/>
  <c r="E7886" i="7" s="1"/>
  <c r="E7887" i="7" s="1"/>
  <c r="E7888" i="7" s="1"/>
  <c r="E7889" i="7" s="1"/>
  <c r="E7890" i="7" s="1"/>
  <c r="E7891" i="7" s="1"/>
  <c r="E7892" i="7" s="1"/>
  <c r="E7893" i="7" s="1"/>
  <c r="E7894" i="7" s="1"/>
  <c r="E7895" i="7" s="1"/>
  <c r="E7896" i="7" s="1"/>
  <c r="E7897" i="7" s="1"/>
  <c r="E7898" i="7" s="1"/>
  <c r="E7899" i="7" s="1"/>
  <c r="E7900" i="7" s="1"/>
  <c r="E7901" i="7" s="1"/>
  <c r="E7902" i="7" s="1"/>
  <c r="E7903" i="7" s="1"/>
  <c r="E7904" i="7" s="1"/>
  <c r="E7905" i="7" s="1"/>
  <c r="E7906" i="7" s="1"/>
  <c r="E7907" i="7" s="1"/>
  <c r="E7908" i="7" s="1"/>
  <c r="E7909" i="7" s="1"/>
  <c r="E7910" i="7" s="1"/>
  <c r="E7911" i="7" s="1"/>
  <c r="E7912" i="7" s="1"/>
  <c r="E7913" i="7" s="1"/>
  <c r="E7914" i="7" s="1"/>
  <c r="E7915" i="7" s="1"/>
  <c r="E7916" i="7" s="1"/>
  <c r="E7917" i="7" s="1"/>
  <c r="E7918" i="7" s="1"/>
  <c r="E7919" i="7" s="1"/>
  <c r="E7920" i="7" s="1"/>
  <c r="E7921" i="7" s="1"/>
  <c r="E7922" i="7" s="1"/>
  <c r="E7923" i="7" s="1"/>
  <c r="E7924" i="7" s="1"/>
  <c r="E7925" i="7" s="1"/>
  <c r="E7926" i="7" s="1"/>
  <c r="E7927" i="7" s="1"/>
  <c r="E7928" i="7" s="1"/>
  <c r="E7929" i="7" s="1"/>
  <c r="E7930" i="7" s="1"/>
  <c r="E7931" i="7" s="1"/>
  <c r="E7932" i="7" s="1"/>
  <c r="E7933" i="7" s="1"/>
  <c r="E7934" i="7" s="1"/>
  <c r="E7935" i="7" s="1"/>
  <c r="E7936" i="7" s="1"/>
  <c r="E7937" i="7" s="1"/>
  <c r="E7938" i="7" s="1"/>
  <c r="E7939" i="7" s="1"/>
  <c r="E7940" i="7" s="1"/>
  <c r="E7941" i="7" s="1"/>
  <c r="E7942" i="7" s="1"/>
  <c r="E7943" i="7" s="1"/>
  <c r="E7944" i="7" s="1"/>
  <c r="E7945" i="7" s="1"/>
  <c r="E7946" i="7" s="1"/>
  <c r="E7947" i="7" s="1"/>
  <c r="E7948" i="7" s="1"/>
  <c r="E7949" i="7" s="1"/>
  <c r="E7950" i="7" s="1"/>
  <c r="E7951" i="7" s="1"/>
  <c r="E7952" i="7" s="1"/>
  <c r="E7953" i="7" s="1"/>
  <c r="E7954" i="7" s="1"/>
  <c r="E7955" i="7" s="1"/>
  <c r="E7956" i="7" s="1"/>
  <c r="E7957" i="7" s="1"/>
  <c r="E7958" i="7" s="1"/>
  <c r="E7959" i="7" s="1"/>
  <c r="E7960" i="7" s="1"/>
  <c r="E7961" i="7" s="1"/>
  <c r="E7962" i="7" s="1"/>
  <c r="E7963" i="7" s="1"/>
  <c r="E7964" i="7" s="1"/>
  <c r="E7965" i="7" s="1"/>
  <c r="E7966" i="7" s="1"/>
  <c r="E7967" i="7" s="1"/>
  <c r="E7968" i="7" s="1"/>
  <c r="E7969" i="7" s="1"/>
  <c r="E7970" i="7" s="1"/>
  <c r="E7971" i="7" s="1"/>
  <c r="E7972" i="7" s="1"/>
  <c r="E7973" i="7" s="1"/>
  <c r="E7974" i="7" s="1"/>
  <c r="E7975" i="7" s="1"/>
  <c r="E7976" i="7" s="1"/>
  <c r="E7977" i="7" s="1"/>
  <c r="E7978" i="7" s="1"/>
  <c r="E7979" i="7" s="1"/>
  <c r="E7980" i="7" s="1"/>
  <c r="E7981" i="7" s="1"/>
  <c r="E7982" i="7" s="1"/>
  <c r="E7983" i="7" s="1"/>
  <c r="E7984" i="7" s="1"/>
  <c r="E7985" i="7" s="1"/>
  <c r="E7986" i="7" s="1"/>
  <c r="E7987" i="7" s="1"/>
  <c r="E7988" i="7" s="1"/>
  <c r="E7989" i="7" s="1"/>
  <c r="E7990" i="7" s="1"/>
  <c r="E7991" i="7" s="1"/>
  <c r="E7992" i="7" s="1"/>
  <c r="E7993" i="7" s="1"/>
  <c r="E7994" i="7" s="1"/>
  <c r="E7995" i="7" s="1"/>
  <c r="E7996" i="7" s="1"/>
  <c r="E7997" i="7" s="1"/>
  <c r="E7998" i="7" s="1"/>
  <c r="E7999" i="7" s="1"/>
  <c r="E8000" i="7" s="1"/>
  <c r="E8001" i="7" s="1"/>
  <c r="E8002" i="7" s="1"/>
  <c r="E8003" i="7" s="1"/>
  <c r="E8004" i="7" s="1"/>
  <c r="E8005" i="7" s="1"/>
  <c r="E8006" i="7" s="1"/>
  <c r="E8007" i="7" s="1"/>
  <c r="E8008" i="7" s="1"/>
  <c r="E8009" i="7" s="1"/>
  <c r="E8010" i="7" s="1"/>
  <c r="E8011" i="7" s="1"/>
  <c r="E8012" i="7" s="1"/>
  <c r="E8013" i="7" s="1"/>
  <c r="E8014" i="7" s="1"/>
  <c r="E8015" i="7" s="1"/>
  <c r="E8016" i="7" s="1"/>
  <c r="E8017" i="7" s="1"/>
  <c r="E8018" i="7" s="1"/>
  <c r="E8019" i="7" s="1"/>
  <c r="E8020" i="7" s="1"/>
  <c r="E8021" i="7" s="1"/>
  <c r="E8022" i="7" s="1"/>
  <c r="E8023" i="7" s="1"/>
  <c r="E8024" i="7" s="1"/>
  <c r="E8025" i="7" s="1"/>
  <c r="E8026" i="7" s="1"/>
  <c r="E8027" i="7" s="1"/>
  <c r="E8028" i="7" s="1"/>
  <c r="E8029" i="7" s="1"/>
  <c r="E8030" i="7" s="1"/>
  <c r="E8031" i="7" s="1"/>
  <c r="E8032" i="7" s="1"/>
  <c r="E8033" i="7" s="1"/>
  <c r="E8034" i="7" s="1"/>
  <c r="E8035" i="7" s="1"/>
  <c r="E8036" i="7" s="1"/>
  <c r="E8037" i="7" s="1"/>
  <c r="E8038" i="7" s="1"/>
  <c r="E8039" i="7" s="1"/>
  <c r="E8040" i="7" s="1"/>
  <c r="E8041" i="7" s="1"/>
  <c r="E8042" i="7" s="1"/>
  <c r="E8043" i="7" s="1"/>
  <c r="E8044" i="7" s="1"/>
  <c r="E8045" i="7" s="1"/>
  <c r="E8046" i="7" s="1"/>
  <c r="E8047" i="7" s="1"/>
  <c r="E8048" i="7" s="1"/>
  <c r="E8049" i="7" s="1"/>
  <c r="E8050" i="7" s="1"/>
  <c r="E8051" i="7" s="1"/>
  <c r="E8052" i="7" s="1"/>
  <c r="E8053" i="7" s="1"/>
  <c r="E8054" i="7" s="1"/>
  <c r="E8055" i="7" s="1"/>
  <c r="E8056" i="7" s="1"/>
  <c r="E8057" i="7" s="1"/>
  <c r="E8058" i="7" s="1"/>
  <c r="E8059" i="7" s="1"/>
  <c r="E8060" i="7" s="1"/>
  <c r="E8061" i="7" s="1"/>
  <c r="E8062" i="7" s="1"/>
  <c r="E8063" i="7" s="1"/>
  <c r="E8064" i="7" s="1"/>
  <c r="E8065" i="7" s="1"/>
  <c r="E8066" i="7" s="1"/>
  <c r="E8067" i="7" s="1"/>
  <c r="E8068" i="7" s="1"/>
  <c r="E8069" i="7" s="1"/>
  <c r="E8070" i="7" s="1"/>
  <c r="E8071" i="7" s="1"/>
  <c r="E8072" i="7" s="1"/>
  <c r="E8073" i="7" s="1"/>
  <c r="E8074" i="7" s="1"/>
  <c r="E8075" i="7" s="1"/>
  <c r="E8076" i="7" s="1"/>
  <c r="E8077" i="7" s="1"/>
  <c r="E8078" i="7" s="1"/>
  <c r="E8079" i="7" s="1"/>
  <c r="E8080" i="7" s="1"/>
  <c r="E8081" i="7" s="1"/>
  <c r="E8082" i="7" s="1"/>
  <c r="E8083" i="7" s="1"/>
  <c r="E8084" i="7" s="1"/>
  <c r="E8085" i="7" s="1"/>
  <c r="E8086" i="7" s="1"/>
  <c r="E8087" i="7" s="1"/>
  <c r="E8088" i="7" s="1"/>
  <c r="E8089" i="7" s="1"/>
  <c r="E8090" i="7" s="1"/>
  <c r="E8091" i="7" s="1"/>
  <c r="E8092" i="7" s="1"/>
  <c r="E8093" i="7" s="1"/>
  <c r="E8094" i="7" s="1"/>
  <c r="E8095" i="7" s="1"/>
  <c r="E8096" i="7" s="1"/>
  <c r="E8097" i="7" s="1"/>
  <c r="E8098" i="7" s="1"/>
  <c r="E8099" i="7" s="1"/>
  <c r="E8100" i="7" s="1"/>
  <c r="E8101" i="7" s="1"/>
  <c r="E8102" i="7" s="1"/>
  <c r="E8103" i="7" s="1"/>
  <c r="E8104" i="7" s="1"/>
  <c r="E8105" i="7" s="1"/>
  <c r="E8106" i="7" s="1"/>
  <c r="E8107" i="7" s="1"/>
  <c r="E8108" i="7" s="1"/>
  <c r="E8109" i="7" s="1"/>
  <c r="E8110" i="7" s="1"/>
  <c r="E8111" i="7" s="1"/>
  <c r="E8112" i="7" s="1"/>
  <c r="E8113" i="7" s="1"/>
  <c r="E8114" i="7" s="1"/>
  <c r="E8115" i="7" s="1"/>
  <c r="E8116" i="7" s="1"/>
  <c r="E8117" i="7" s="1"/>
  <c r="E8118" i="7" s="1"/>
  <c r="E8119" i="7" s="1"/>
  <c r="E8120" i="7" s="1"/>
  <c r="E8121" i="7" s="1"/>
  <c r="E8122" i="7" s="1"/>
  <c r="E8123" i="7" s="1"/>
  <c r="E8124" i="7" s="1"/>
  <c r="E8125" i="7" s="1"/>
  <c r="E8126" i="7" s="1"/>
  <c r="E8127" i="7" s="1"/>
  <c r="E8128" i="7" s="1"/>
  <c r="E8129" i="7" s="1"/>
  <c r="E8130" i="7" s="1"/>
  <c r="E8131" i="7" s="1"/>
  <c r="E8132" i="7" s="1"/>
  <c r="E8133" i="7" s="1"/>
  <c r="E8134" i="7" s="1"/>
  <c r="E8135" i="7" s="1"/>
  <c r="E8136" i="7" s="1"/>
  <c r="E8137" i="7" s="1"/>
  <c r="E8138" i="7" s="1"/>
  <c r="E8139" i="7" s="1"/>
  <c r="E8140" i="7" s="1"/>
  <c r="E8141" i="7" s="1"/>
  <c r="E8142" i="7" s="1"/>
  <c r="E8143" i="7" s="1"/>
  <c r="E8144" i="7" s="1"/>
  <c r="E8145" i="7" s="1"/>
  <c r="E8146" i="7" s="1"/>
  <c r="E8147" i="7" s="1"/>
  <c r="E8148" i="7" s="1"/>
  <c r="E8149" i="7" s="1"/>
  <c r="E8150" i="7" s="1"/>
  <c r="E8151" i="7" s="1"/>
  <c r="E8152" i="7" s="1"/>
  <c r="E8153" i="7" s="1"/>
  <c r="E8154" i="7" s="1"/>
  <c r="E8155" i="7" s="1"/>
  <c r="E8156" i="7" s="1"/>
  <c r="E8157" i="7" s="1"/>
  <c r="E8158" i="7" s="1"/>
  <c r="E8159" i="7" s="1"/>
  <c r="E8160" i="7" s="1"/>
  <c r="E8161" i="7" s="1"/>
  <c r="E8162" i="7" s="1"/>
  <c r="E8163" i="7" s="1"/>
  <c r="E8164" i="7" s="1"/>
  <c r="E8165" i="7" s="1"/>
  <c r="E8166" i="7" s="1"/>
  <c r="E8167" i="7" s="1"/>
  <c r="E8168" i="7" s="1"/>
  <c r="E8169" i="7" s="1"/>
  <c r="E8170" i="7" s="1"/>
  <c r="E8171" i="7" s="1"/>
  <c r="E8172" i="7" s="1"/>
  <c r="E8173" i="7" s="1"/>
  <c r="E8174" i="7" s="1"/>
  <c r="E8175" i="7" s="1"/>
  <c r="E8176" i="7" s="1"/>
  <c r="E8177" i="7" s="1"/>
  <c r="E8178" i="7" s="1"/>
  <c r="E8179" i="7" s="1"/>
  <c r="E8180" i="7" s="1"/>
  <c r="E8181" i="7" s="1"/>
  <c r="E8182" i="7" s="1"/>
  <c r="E8183" i="7" s="1"/>
  <c r="E8184" i="7" s="1"/>
  <c r="E8185" i="7" s="1"/>
  <c r="E8186" i="7" s="1"/>
  <c r="E8187" i="7" s="1"/>
  <c r="E8188" i="7" s="1"/>
  <c r="E8189" i="7" s="1"/>
  <c r="E8190" i="7" s="1"/>
  <c r="E8191" i="7" s="1"/>
  <c r="E8192" i="7" s="1"/>
  <c r="E8193" i="7" s="1"/>
  <c r="E8194" i="7" s="1"/>
  <c r="E8195" i="7" s="1"/>
  <c r="E8196" i="7" s="1"/>
  <c r="E8197" i="7" s="1"/>
  <c r="E8198" i="7" s="1"/>
  <c r="E8199" i="7" s="1"/>
  <c r="E8200" i="7" s="1"/>
  <c r="E8201" i="7" s="1"/>
  <c r="E8202" i="7" s="1"/>
  <c r="E8203" i="7" s="1"/>
  <c r="E8204" i="7" s="1"/>
  <c r="E8205" i="7" s="1"/>
  <c r="E8206" i="7" s="1"/>
  <c r="E8207" i="7" s="1"/>
  <c r="E8208" i="7" s="1"/>
  <c r="E8209" i="7" s="1"/>
  <c r="E8210" i="7" s="1"/>
  <c r="E8211" i="7" s="1"/>
  <c r="E8212" i="7" s="1"/>
  <c r="E8213" i="7" s="1"/>
  <c r="E8214" i="7" s="1"/>
  <c r="E8215" i="7" s="1"/>
  <c r="E8216" i="7" s="1"/>
  <c r="E8217" i="7" s="1"/>
  <c r="E8218" i="7" s="1"/>
  <c r="E8219" i="7" s="1"/>
  <c r="E8220" i="7" s="1"/>
  <c r="E8221" i="7" s="1"/>
  <c r="E8222" i="7" s="1"/>
  <c r="E8223" i="7" s="1"/>
  <c r="E8224" i="7" s="1"/>
  <c r="E8225" i="7" s="1"/>
  <c r="E8226" i="7" s="1"/>
  <c r="E8227" i="7" s="1"/>
  <c r="E8228" i="7" s="1"/>
  <c r="E8229" i="7" s="1"/>
  <c r="E8230" i="7" s="1"/>
  <c r="E8231" i="7" s="1"/>
  <c r="E8232" i="7" s="1"/>
  <c r="E8233" i="7" s="1"/>
  <c r="E8234" i="7" s="1"/>
  <c r="E8235" i="7" s="1"/>
  <c r="E8236" i="7" s="1"/>
  <c r="E8237" i="7" s="1"/>
  <c r="E8238" i="7" s="1"/>
  <c r="E8239" i="7" s="1"/>
  <c r="E8240" i="7" s="1"/>
  <c r="E8241" i="7" s="1"/>
  <c r="E8242" i="7" s="1"/>
  <c r="E8243" i="7" s="1"/>
  <c r="E8244" i="7" s="1"/>
  <c r="E8245" i="7" s="1"/>
  <c r="E8246" i="7" s="1"/>
  <c r="E8247" i="7" s="1"/>
  <c r="E8248" i="7" s="1"/>
  <c r="E8249" i="7" s="1"/>
  <c r="E8250" i="7" s="1"/>
  <c r="E8251" i="7" s="1"/>
  <c r="E8252" i="7" s="1"/>
  <c r="E8253" i="7" s="1"/>
  <c r="E8254" i="7" s="1"/>
  <c r="E8255" i="7" s="1"/>
  <c r="E8256" i="7" s="1"/>
  <c r="E8257" i="7" s="1"/>
  <c r="E8258" i="7" s="1"/>
  <c r="E8259" i="7" s="1"/>
  <c r="E8260" i="7" s="1"/>
  <c r="E8261" i="7" s="1"/>
  <c r="E8262" i="7" s="1"/>
  <c r="E8263" i="7" s="1"/>
  <c r="E8264" i="7" s="1"/>
  <c r="E8265" i="7" s="1"/>
  <c r="E8266" i="7" s="1"/>
  <c r="E8267" i="7" s="1"/>
  <c r="E8268" i="7" s="1"/>
  <c r="E8269" i="7" s="1"/>
  <c r="E8270" i="7" s="1"/>
  <c r="E8271" i="7" s="1"/>
  <c r="E8272" i="7" s="1"/>
  <c r="E8273" i="7" s="1"/>
  <c r="E8274" i="7" s="1"/>
  <c r="E8275" i="7" s="1"/>
  <c r="E8276" i="7" s="1"/>
  <c r="E8277" i="7" s="1"/>
  <c r="E8278" i="7" s="1"/>
  <c r="E8279" i="7" s="1"/>
  <c r="E8280" i="7" s="1"/>
  <c r="E8281" i="7" s="1"/>
  <c r="E8282" i="7" s="1"/>
  <c r="E8283" i="7" s="1"/>
  <c r="E8284" i="7" s="1"/>
  <c r="E8285" i="7" s="1"/>
  <c r="E8286" i="7" s="1"/>
  <c r="E8287" i="7" s="1"/>
  <c r="E8288" i="7" s="1"/>
  <c r="E8289" i="7" s="1"/>
  <c r="E8290" i="7" s="1"/>
  <c r="E8291" i="7" s="1"/>
  <c r="E8292" i="7" s="1"/>
  <c r="E8293" i="7" s="1"/>
  <c r="E8294" i="7" s="1"/>
  <c r="E8295" i="7" s="1"/>
  <c r="E8296" i="7" s="1"/>
  <c r="E8297" i="7" s="1"/>
  <c r="E8298" i="7" s="1"/>
  <c r="E8299" i="7" s="1"/>
  <c r="E8300" i="7" s="1"/>
  <c r="E8301" i="7" s="1"/>
  <c r="E8302" i="7" s="1"/>
  <c r="E8303" i="7" s="1"/>
  <c r="E8304" i="7" s="1"/>
  <c r="E8305" i="7" s="1"/>
  <c r="E8306" i="7" s="1"/>
  <c r="E8307" i="7" s="1"/>
  <c r="E8308" i="7" s="1"/>
  <c r="E8309" i="7" s="1"/>
  <c r="E8310" i="7" s="1"/>
  <c r="E8311" i="7" s="1"/>
  <c r="E8312" i="7" s="1"/>
  <c r="E8313" i="7" s="1"/>
  <c r="E8314" i="7" s="1"/>
  <c r="E8315" i="7" s="1"/>
  <c r="E8316" i="7" s="1"/>
  <c r="E8317" i="7" s="1"/>
  <c r="E8318" i="7" s="1"/>
  <c r="E8319" i="7" s="1"/>
  <c r="E8320" i="7" s="1"/>
  <c r="E8321" i="7" s="1"/>
  <c r="E8322" i="7" s="1"/>
  <c r="E8323" i="7" s="1"/>
  <c r="E8324" i="7" s="1"/>
  <c r="E8325" i="7" s="1"/>
  <c r="E8326" i="7" s="1"/>
  <c r="E8327" i="7" s="1"/>
  <c r="E8328" i="7" s="1"/>
  <c r="E8329" i="7" s="1"/>
  <c r="E8330" i="7" s="1"/>
  <c r="E8331" i="7" s="1"/>
  <c r="E8332" i="7" s="1"/>
  <c r="E8333" i="7" s="1"/>
  <c r="E8334" i="7" s="1"/>
  <c r="E8335" i="7" s="1"/>
  <c r="E8336" i="7" s="1"/>
  <c r="E8337" i="7" s="1"/>
  <c r="E8338" i="7" s="1"/>
  <c r="E8339" i="7" s="1"/>
  <c r="E8340" i="7" s="1"/>
  <c r="E8341" i="7" s="1"/>
  <c r="E8342" i="7" s="1"/>
  <c r="E8343" i="7" s="1"/>
  <c r="E8344" i="7" s="1"/>
  <c r="E8345" i="7" s="1"/>
  <c r="E8346" i="7" s="1"/>
  <c r="E8347" i="7" s="1"/>
  <c r="E8348" i="7" s="1"/>
  <c r="E8349" i="7" s="1"/>
  <c r="E8350" i="7" s="1"/>
  <c r="E8351" i="7" s="1"/>
  <c r="E8352" i="7" s="1"/>
  <c r="E8353" i="7" s="1"/>
  <c r="E8354" i="7" s="1"/>
  <c r="E8355" i="7" s="1"/>
  <c r="E8356" i="7" s="1"/>
  <c r="E8357" i="7" s="1"/>
  <c r="E8358" i="7" s="1"/>
  <c r="E8359" i="7" s="1"/>
  <c r="E8360" i="7" s="1"/>
  <c r="E8361" i="7" s="1"/>
  <c r="E8362" i="7" s="1"/>
  <c r="E8363" i="7" s="1"/>
  <c r="E8364" i="7" s="1"/>
  <c r="E8365" i="7" s="1"/>
  <c r="E8366" i="7" s="1"/>
  <c r="E8367" i="7" s="1"/>
  <c r="E8368" i="7" s="1"/>
  <c r="E8369" i="7" s="1"/>
  <c r="E8370" i="7" s="1"/>
  <c r="E8371" i="7" s="1"/>
  <c r="E8372" i="7" s="1"/>
  <c r="E8373" i="7" s="1"/>
  <c r="E8374" i="7" s="1"/>
  <c r="E8375" i="7" s="1"/>
  <c r="E8376" i="7" s="1"/>
  <c r="E8377" i="7" s="1"/>
  <c r="E8378" i="7" s="1"/>
  <c r="E8379" i="7" s="1"/>
  <c r="E8380" i="7" s="1"/>
  <c r="E8381" i="7" s="1"/>
  <c r="E8382" i="7" s="1"/>
  <c r="E8383" i="7" s="1"/>
  <c r="E8384" i="7" s="1"/>
  <c r="E8385" i="7" s="1"/>
  <c r="E8386" i="7" s="1"/>
  <c r="E8387" i="7" s="1"/>
  <c r="E8388" i="7" s="1"/>
  <c r="E8389" i="7" s="1"/>
  <c r="E8390" i="7" s="1"/>
  <c r="E8391" i="7" s="1"/>
  <c r="E8392" i="7" s="1"/>
  <c r="E8393" i="7" s="1"/>
  <c r="E8394" i="7" s="1"/>
  <c r="E8395" i="7" s="1"/>
  <c r="E8396" i="7" s="1"/>
  <c r="E8397" i="7" s="1"/>
  <c r="E8398" i="7" s="1"/>
  <c r="E8399" i="7" s="1"/>
  <c r="E8400" i="7" s="1"/>
  <c r="E8401" i="7" s="1"/>
  <c r="E8402" i="7" s="1"/>
  <c r="E8403" i="7" s="1"/>
  <c r="E8404" i="7" s="1"/>
  <c r="E8405" i="7" s="1"/>
  <c r="E8406" i="7" s="1"/>
  <c r="E8407" i="7" s="1"/>
  <c r="E8408" i="7" s="1"/>
  <c r="E8409" i="7" s="1"/>
  <c r="E8410" i="7" s="1"/>
  <c r="E8411" i="7" s="1"/>
  <c r="E8412" i="7" s="1"/>
  <c r="E8413" i="7" s="1"/>
  <c r="E8414" i="7" s="1"/>
  <c r="E8415" i="7" s="1"/>
  <c r="E8416" i="7" s="1"/>
  <c r="E8417" i="7" s="1"/>
  <c r="E8418" i="7" s="1"/>
  <c r="E8419" i="7" s="1"/>
  <c r="E8420" i="7" s="1"/>
  <c r="E8421" i="7" s="1"/>
  <c r="E8422" i="7" s="1"/>
  <c r="E8423" i="7" s="1"/>
  <c r="E8424" i="7" s="1"/>
  <c r="E8425" i="7" s="1"/>
  <c r="E8426" i="7" s="1"/>
  <c r="E8427" i="7" s="1"/>
  <c r="E8428" i="7" s="1"/>
  <c r="E8429" i="7" s="1"/>
  <c r="E8430" i="7" s="1"/>
  <c r="E8431" i="7" s="1"/>
  <c r="E8432" i="7" s="1"/>
  <c r="E8433" i="7" s="1"/>
  <c r="E8434" i="7" s="1"/>
  <c r="E8435" i="7" s="1"/>
  <c r="E8436" i="7" s="1"/>
  <c r="E8437" i="7" s="1"/>
  <c r="E8438" i="7" s="1"/>
  <c r="E8439" i="7" s="1"/>
  <c r="E8440" i="7" s="1"/>
  <c r="E8441" i="7" s="1"/>
  <c r="E8442" i="7" s="1"/>
  <c r="E8443" i="7" s="1"/>
  <c r="E8444" i="7" s="1"/>
  <c r="E8445" i="7" s="1"/>
  <c r="E8446" i="7" s="1"/>
  <c r="E8447" i="7" s="1"/>
  <c r="E8448" i="7" s="1"/>
  <c r="E8449" i="7" s="1"/>
  <c r="E8450" i="7" s="1"/>
  <c r="E8451" i="7" s="1"/>
  <c r="E8452" i="7" s="1"/>
  <c r="E8453" i="7" s="1"/>
  <c r="E8454" i="7" s="1"/>
  <c r="E8455" i="7" s="1"/>
  <c r="E8456" i="7" s="1"/>
  <c r="E8457" i="7" s="1"/>
  <c r="E8458" i="7" s="1"/>
  <c r="E8459" i="7" s="1"/>
  <c r="E8460" i="7" s="1"/>
  <c r="E8461" i="7" s="1"/>
  <c r="E8462" i="7" s="1"/>
  <c r="E8463" i="7" s="1"/>
  <c r="E8464" i="7" s="1"/>
  <c r="E8465" i="7" s="1"/>
  <c r="E8466" i="7" s="1"/>
  <c r="E8467" i="7" s="1"/>
  <c r="E8468" i="7" s="1"/>
  <c r="E8469" i="7" s="1"/>
  <c r="E8470" i="7" s="1"/>
  <c r="E8471" i="7" s="1"/>
  <c r="E8472" i="7" s="1"/>
  <c r="E8473" i="7" s="1"/>
  <c r="E8474" i="7" s="1"/>
  <c r="E8475" i="7" s="1"/>
  <c r="E8476" i="7" s="1"/>
  <c r="E8477" i="7" s="1"/>
  <c r="E8478" i="7" s="1"/>
  <c r="E8479" i="7" s="1"/>
  <c r="E8480" i="7" s="1"/>
  <c r="E8481" i="7" s="1"/>
  <c r="E8482" i="7" s="1"/>
  <c r="E8483" i="7" s="1"/>
  <c r="E8484" i="7" s="1"/>
  <c r="E8485" i="7" s="1"/>
  <c r="E8486" i="7" s="1"/>
  <c r="E8487" i="7" s="1"/>
  <c r="E8488" i="7" s="1"/>
  <c r="E8489" i="7" s="1"/>
  <c r="E8490" i="7" s="1"/>
  <c r="E8491" i="7" s="1"/>
  <c r="E8492" i="7" s="1"/>
  <c r="E8493" i="7" s="1"/>
  <c r="E8494" i="7" s="1"/>
  <c r="E8495" i="7" s="1"/>
  <c r="E8496" i="7" s="1"/>
  <c r="E8497" i="7" s="1"/>
  <c r="E8498" i="7" s="1"/>
  <c r="E8499" i="7" s="1"/>
  <c r="E8500" i="7" s="1"/>
  <c r="E8501" i="7" s="1"/>
  <c r="E8502" i="7" s="1"/>
  <c r="E8503" i="7" s="1"/>
  <c r="E8504" i="7" s="1"/>
  <c r="E8505" i="7" s="1"/>
  <c r="E8506" i="7" s="1"/>
  <c r="E8507" i="7" s="1"/>
  <c r="E8508" i="7" s="1"/>
  <c r="E8509" i="7" s="1"/>
  <c r="E8510" i="7" s="1"/>
  <c r="E8511" i="7" s="1"/>
  <c r="E8512" i="7" s="1"/>
  <c r="E8513" i="7" s="1"/>
  <c r="E8514" i="7" s="1"/>
  <c r="E8515" i="7" s="1"/>
  <c r="E8516" i="7" s="1"/>
  <c r="E8517" i="7" s="1"/>
  <c r="E8518" i="7" s="1"/>
  <c r="E8519" i="7" s="1"/>
  <c r="E8520" i="7" s="1"/>
  <c r="E8521" i="7" s="1"/>
  <c r="E8522" i="7" s="1"/>
  <c r="E8523" i="7" s="1"/>
  <c r="E8524" i="7" s="1"/>
  <c r="E8525" i="7" s="1"/>
  <c r="E8526" i="7" s="1"/>
  <c r="E8527" i="7" s="1"/>
  <c r="E8528" i="7" s="1"/>
  <c r="E8529" i="7" s="1"/>
  <c r="E8530" i="7" s="1"/>
  <c r="E8531" i="7" s="1"/>
  <c r="E8532" i="7" s="1"/>
  <c r="E8533" i="7" s="1"/>
  <c r="E8534" i="7" s="1"/>
  <c r="E8535" i="7" s="1"/>
  <c r="E8536" i="7" s="1"/>
  <c r="E8537" i="7" s="1"/>
  <c r="E8538" i="7" s="1"/>
  <c r="E8539" i="7" s="1"/>
  <c r="E8540" i="7" s="1"/>
  <c r="E8541" i="7" s="1"/>
  <c r="E8542" i="7" s="1"/>
  <c r="E8543" i="7" s="1"/>
  <c r="E8544" i="7" s="1"/>
  <c r="E8545" i="7" s="1"/>
  <c r="E8546" i="7" s="1"/>
  <c r="E8547" i="7" s="1"/>
  <c r="E8548" i="7" s="1"/>
  <c r="E8549" i="7" s="1"/>
  <c r="E8550" i="7" s="1"/>
  <c r="E8551" i="7" s="1"/>
  <c r="E8552" i="7" s="1"/>
  <c r="E8553" i="7" s="1"/>
  <c r="E8554" i="7" s="1"/>
  <c r="E8555" i="7" s="1"/>
  <c r="E8556" i="7" s="1"/>
  <c r="E8557" i="7" s="1"/>
  <c r="E8558" i="7" s="1"/>
  <c r="E8559" i="7" s="1"/>
  <c r="E8560" i="7" s="1"/>
  <c r="E8561" i="7" s="1"/>
  <c r="E8562" i="7" s="1"/>
  <c r="E8563" i="7" s="1"/>
  <c r="E8564" i="7" s="1"/>
  <c r="E8565" i="7" s="1"/>
  <c r="E8566" i="7" s="1"/>
  <c r="E8567" i="7" s="1"/>
  <c r="E8568" i="7" s="1"/>
  <c r="E8569" i="7" s="1"/>
  <c r="E8570" i="7" s="1"/>
  <c r="E8571" i="7" s="1"/>
  <c r="E8572" i="7" s="1"/>
  <c r="E8573" i="7" s="1"/>
  <c r="E8574" i="7" s="1"/>
  <c r="E8575" i="7" s="1"/>
  <c r="E8576" i="7" s="1"/>
  <c r="E8577" i="7" s="1"/>
  <c r="E8578" i="7" s="1"/>
  <c r="E8579" i="7" s="1"/>
  <c r="E8580" i="7" s="1"/>
  <c r="E8581" i="7" s="1"/>
  <c r="E8582" i="7" s="1"/>
  <c r="E8583" i="7" s="1"/>
  <c r="E8584" i="7" s="1"/>
  <c r="E8585" i="7" s="1"/>
  <c r="E8586" i="7" s="1"/>
  <c r="E8587" i="7" s="1"/>
  <c r="E8588" i="7" s="1"/>
  <c r="E8589" i="7" s="1"/>
  <c r="E8590" i="7" s="1"/>
  <c r="E8591" i="7" s="1"/>
  <c r="E8592" i="7" s="1"/>
  <c r="E8593" i="7" s="1"/>
  <c r="E8594" i="7" s="1"/>
  <c r="E8595" i="7" s="1"/>
  <c r="E8596" i="7" s="1"/>
  <c r="E8597" i="7" s="1"/>
  <c r="E8598" i="7" s="1"/>
  <c r="E8599" i="7" s="1"/>
  <c r="E8600" i="7" s="1"/>
  <c r="E8601" i="7" s="1"/>
  <c r="E8602" i="7" s="1"/>
  <c r="E8603" i="7" s="1"/>
  <c r="E8604" i="7" s="1"/>
  <c r="E8605" i="7" s="1"/>
  <c r="E8606" i="7" s="1"/>
  <c r="E8607" i="7" s="1"/>
  <c r="E8608" i="7" s="1"/>
  <c r="E8609" i="7" s="1"/>
  <c r="E8610" i="7" s="1"/>
  <c r="E8611" i="7" s="1"/>
  <c r="E8612" i="7" s="1"/>
  <c r="E8613" i="7" s="1"/>
  <c r="E8614" i="7" s="1"/>
  <c r="E8615" i="7" s="1"/>
  <c r="E8616" i="7" s="1"/>
  <c r="E8617" i="7" s="1"/>
  <c r="E8618" i="7" s="1"/>
  <c r="E8619" i="7" s="1"/>
  <c r="E8620" i="7" s="1"/>
  <c r="E8621" i="7" s="1"/>
  <c r="E8622" i="7" s="1"/>
  <c r="E8623" i="7" s="1"/>
  <c r="E8624" i="7" s="1"/>
  <c r="E8625" i="7" s="1"/>
  <c r="E8626" i="7" s="1"/>
  <c r="E8627" i="7" s="1"/>
  <c r="E8628" i="7" s="1"/>
  <c r="E8629" i="7" s="1"/>
  <c r="E8630" i="7" s="1"/>
  <c r="E8631" i="7" s="1"/>
  <c r="E8632" i="7" s="1"/>
  <c r="E8633" i="7" s="1"/>
  <c r="E8634" i="7" s="1"/>
  <c r="E8635" i="7" s="1"/>
  <c r="E8636" i="7" s="1"/>
  <c r="E8637" i="7" s="1"/>
  <c r="E8638" i="7" s="1"/>
  <c r="E8639" i="7" s="1"/>
  <c r="E8640" i="7" s="1"/>
  <c r="E8641" i="7" s="1"/>
  <c r="E8642" i="7" s="1"/>
  <c r="E8643" i="7" s="1"/>
  <c r="E8644" i="7" s="1"/>
  <c r="E8645" i="7" s="1"/>
  <c r="E8646" i="7" s="1"/>
  <c r="E8647" i="7" s="1"/>
  <c r="E8648" i="7" s="1"/>
  <c r="E8649" i="7" s="1"/>
  <c r="E8650" i="7" s="1"/>
  <c r="E8651" i="7" s="1"/>
  <c r="E8652" i="7" s="1"/>
  <c r="E8653" i="7" s="1"/>
  <c r="E8654" i="7" s="1"/>
  <c r="E8655" i="7" s="1"/>
  <c r="E8656" i="7" s="1"/>
  <c r="E8657" i="7" s="1"/>
  <c r="E8658" i="7" s="1"/>
  <c r="E8659" i="7" s="1"/>
  <c r="E8660" i="7" s="1"/>
  <c r="E8661" i="7" s="1"/>
  <c r="E8662" i="7" s="1"/>
  <c r="E8663" i="7" s="1"/>
  <c r="E8664" i="7" s="1"/>
  <c r="E8665" i="7" s="1"/>
  <c r="E8666" i="7" s="1"/>
  <c r="E8667" i="7" s="1"/>
  <c r="E8668" i="7" s="1"/>
  <c r="E8669" i="7" s="1"/>
  <c r="E8670" i="7" s="1"/>
  <c r="E8671" i="7" s="1"/>
  <c r="E8672" i="7" s="1"/>
  <c r="E8673" i="7" s="1"/>
  <c r="E8674" i="7" s="1"/>
  <c r="E8675" i="7" s="1"/>
  <c r="E8676" i="7" s="1"/>
  <c r="E8677" i="7" s="1"/>
  <c r="E8678" i="7" s="1"/>
  <c r="E8679" i="7" s="1"/>
  <c r="E8680" i="7" s="1"/>
  <c r="E8681" i="7" s="1"/>
  <c r="E8682" i="7" s="1"/>
  <c r="E8683" i="7" s="1"/>
  <c r="E8684" i="7" s="1"/>
  <c r="E8685" i="7" s="1"/>
  <c r="E8686" i="7" s="1"/>
  <c r="E8687" i="7" s="1"/>
  <c r="E8688" i="7" s="1"/>
  <c r="E8689" i="7" s="1"/>
  <c r="E8690" i="7" s="1"/>
  <c r="E8691" i="7" s="1"/>
  <c r="E8692" i="7" s="1"/>
  <c r="E8693" i="7" s="1"/>
  <c r="E8694" i="7" s="1"/>
  <c r="E8695" i="7" s="1"/>
  <c r="E8696" i="7" s="1"/>
  <c r="E8697" i="7" s="1"/>
  <c r="E8698" i="7" s="1"/>
  <c r="E8699" i="7" s="1"/>
  <c r="E8700" i="7" s="1"/>
  <c r="E8701" i="7" s="1"/>
  <c r="E8702" i="7" s="1"/>
  <c r="E8703" i="7" s="1"/>
  <c r="E8704" i="7" s="1"/>
  <c r="E8705" i="7" s="1"/>
  <c r="E8706" i="7" s="1"/>
  <c r="E8707" i="7" s="1"/>
  <c r="E8708" i="7" s="1"/>
  <c r="E8709" i="7" s="1"/>
  <c r="E8710" i="7" s="1"/>
  <c r="E8711" i="7" s="1"/>
  <c r="E8712" i="7" s="1"/>
  <c r="E8713" i="7" s="1"/>
  <c r="E8714" i="7" s="1"/>
  <c r="E8715" i="7" s="1"/>
  <c r="E8716" i="7" s="1"/>
  <c r="E8717" i="7" s="1"/>
  <c r="E8718" i="7" s="1"/>
  <c r="E8719" i="7" s="1"/>
  <c r="E8720" i="7" s="1"/>
  <c r="E8721" i="7" s="1"/>
  <c r="E8722" i="7" s="1"/>
  <c r="E8723" i="7" s="1"/>
  <c r="E8724" i="7" s="1"/>
  <c r="E8725" i="7" s="1"/>
  <c r="E8726" i="7" s="1"/>
  <c r="E8727" i="7" s="1"/>
  <c r="E8728" i="7" s="1"/>
  <c r="E8729" i="7" s="1"/>
  <c r="E8730" i="7" s="1"/>
  <c r="E8731" i="7" s="1"/>
  <c r="E8732" i="7" s="1"/>
  <c r="E8733" i="7" s="1"/>
  <c r="E8734" i="7" s="1"/>
  <c r="E8735" i="7" s="1"/>
  <c r="E8736" i="7" s="1"/>
  <c r="E8737" i="7" s="1"/>
  <c r="E8738" i="7" s="1"/>
  <c r="E8739" i="7" s="1"/>
  <c r="E8740" i="7" s="1"/>
  <c r="E8741" i="7" s="1"/>
  <c r="E8742" i="7" s="1"/>
  <c r="E8743" i="7" s="1"/>
  <c r="E8744" i="7" s="1"/>
  <c r="E8745" i="7" s="1"/>
  <c r="E8746" i="7" s="1"/>
  <c r="E8747" i="7" s="1"/>
  <c r="E8748" i="7" s="1"/>
  <c r="E8749" i="7" s="1"/>
  <c r="E8750" i="7" s="1"/>
  <c r="E8751" i="7" s="1"/>
  <c r="E8752" i="7" s="1"/>
  <c r="E8753" i="7" s="1"/>
  <c r="E8754" i="7" s="1"/>
  <c r="E8755" i="7" s="1"/>
  <c r="E8756" i="7" s="1"/>
  <c r="E8757" i="7" s="1"/>
  <c r="E8758" i="7" s="1"/>
  <c r="E8759" i="7" s="1"/>
  <c r="E8760" i="7" s="1"/>
  <c r="E8761" i="7" s="1"/>
  <c r="A11" i="9"/>
  <c r="A10" i="10" s="1"/>
  <c r="E5" i="9"/>
  <c r="A5" i="13" s="1"/>
  <c r="B10" i="11"/>
  <c r="B9" i="11"/>
  <c r="B8" i="11"/>
  <c r="A4" i="15"/>
  <c r="A4" i="14"/>
  <c r="A4" i="10"/>
  <c r="A4" i="11"/>
  <c r="A4" i="13"/>
  <c r="C4" i="17"/>
  <c r="C3" i="17"/>
  <c r="D23" i="9"/>
  <c r="C23" i="9"/>
  <c r="A2" i="15"/>
  <c r="A1" i="15"/>
  <c r="A2" i="14"/>
  <c r="A1" i="14"/>
  <c r="A2" i="10"/>
  <c r="A1" i="10"/>
  <c r="A2" i="11"/>
  <c r="A1" i="11"/>
  <c r="A2" i="13"/>
  <c r="A1" i="13"/>
  <c r="F10" i="10"/>
  <c r="F11" i="10"/>
  <c r="F12" i="10"/>
  <c r="F13" i="10"/>
  <c r="F14" i="10"/>
  <c r="F15" i="10"/>
  <c r="F16" i="10"/>
  <c r="F17" i="10"/>
  <c r="F18" i="10"/>
  <c r="F19" i="10"/>
  <c r="F20" i="10"/>
  <c r="F21" i="10"/>
  <c r="D8765" i="7" l="1"/>
  <c r="B8764" i="7"/>
  <c r="C8764" i="7" s="1"/>
  <c r="A8764" i="7"/>
  <c r="A10" i="14"/>
  <c r="B11" i="13"/>
  <c r="A12" i="9"/>
  <c r="A12" i="13" s="1"/>
  <c r="B10" i="14"/>
  <c r="D6" i="9"/>
  <c r="F12" i="11" s="1"/>
  <c r="B11" i="14"/>
  <c r="B11" i="15"/>
  <c r="B27" i="9"/>
  <c r="B28" i="9" s="1"/>
  <c r="B13" i="13"/>
  <c r="A6" i="13"/>
  <c r="A27" i="9"/>
  <c r="B13" i="15"/>
  <c r="B12" i="13"/>
  <c r="B12" i="15"/>
  <c r="F23" i="10"/>
  <c r="F24" i="10" s="1"/>
  <c r="A5" i="10"/>
  <c r="A5" i="15"/>
  <c r="A11" i="13"/>
  <c r="A5" i="11"/>
  <c r="A5" i="14"/>
  <c r="A11" i="15"/>
  <c r="D3" i="7"/>
  <c r="B2" i="7"/>
  <c r="C2" i="7" s="1"/>
  <c r="B10" i="10"/>
  <c r="B14" i="9"/>
  <c r="B12" i="10"/>
  <c r="B11" i="10"/>
  <c r="D8766" i="7" l="1"/>
  <c r="B8765" i="7"/>
  <c r="C8765" i="7" s="1"/>
  <c r="A8765" i="7"/>
  <c r="E27" i="9"/>
  <c r="A12" i="15"/>
  <c r="A28" i="9"/>
  <c r="E28" i="9" s="1"/>
  <c r="B29" i="9"/>
  <c r="A29" i="9" s="1"/>
  <c r="E29" i="9" s="1"/>
  <c r="F14" i="11"/>
  <c r="F13" i="11"/>
  <c r="A11" i="14"/>
  <c r="A11" i="10"/>
  <c r="A13" i="9"/>
  <c r="A12" i="14" s="1"/>
  <c r="A6" i="15"/>
  <c r="A6" i="10"/>
  <c r="A6" i="14"/>
  <c r="A6" i="11"/>
  <c r="D4" i="7"/>
  <c r="A3" i="7"/>
  <c r="B3" i="7"/>
  <c r="C3" i="7" s="1"/>
  <c r="B13" i="10"/>
  <c r="B15" i="9"/>
  <c r="B14" i="15"/>
  <c r="B14" i="13"/>
  <c r="B13" i="14"/>
  <c r="C8766" i="7" l="1"/>
  <c r="D8767" i="7"/>
  <c r="B8766" i="7"/>
  <c r="A8766" i="7"/>
  <c r="B30" i="9"/>
  <c r="A30" i="9" s="1"/>
  <c r="E30" i="9" s="1"/>
  <c r="A12" i="10"/>
  <c r="A13" i="13"/>
  <c r="A14" i="9"/>
  <c r="A13" i="14" s="1"/>
  <c r="A13" i="15"/>
  <c r="D5" i="7"/>
  <c r="A4" i="7"/>
  <c r="B4" i="7"/>
  <c r="C4" i="7" s="1"/>
  <c r="B16" i="9"/>
  <c r="B14" i="10"/>
  <c r="B15" i="13"/>
  <c r="B15" i="15"/>
  <c r="B14" i="14"/>
  <c r="D8768" i="7" l="1"/>
  <c r="B8767" i="7"/>
  <c r="A8767" i="7"/>
  <c r="C8767" i="7"/>
  <c r="B31" i="9"/>
  <c r="A14" i="15"/>
  <c r="A13" i="10"/>
  <c r="A14" i="13"/>
  <c r="A15" i="9"/>
  <c r="A14" i="10" s="1"/>
  <c r="D6" i="7"/>
  <c r="A5" i="7"/>
  <c r="B5" i="7"/>
  <c r="C5" i="7" s="1"/>
  <c r="B17" i="9"/>
  <c r="B15" i="10"/>
  <c r="B16" i="15"/>
  <c r="B15" i="14"/>
  <c r="B16" i="13"/>
  <c r="A31" i="9"/>
  <c r="E31" i="9" s="1"/>
  <c r="B32" i="9"/>
  <c r="C8768" i="7" l="1"/>
  <c r="D8769" i="7"/>
  <c r="B8768" i="7"/>
  <c r="A8768" i="7"/>
  <c r="A16" i="9"/>
  <c r="A14" i="14"/>
  <c r="A15" i="13"/>
  <c r="A15" i="15"/>
  <c r="D7" i="7"/>
  <c r="A6" i="7"/>
  <c r="B6" i="7"/>
  <c r="C6" i="7" s="1"/>
  <c r="A32" i="9"/>
  <c r="E32" i="9" s="1"/>
  <c r="B33" i="9"/>
  <c r="A16" i="13"/>
  <c r="A15" i="10"/>
  <c r="A15" i="14"/>
  <c r="A16" i="15"/>
  <c r="B18" i="9"/>
  <c r="B16" i="10"/>
  <c r="B17" i="15"/>
  <c r="B17" i="13"/>
  <c r="B16" i="14"/>
  <c r="A17" i="9"/>
  <c r="D8770" i="7" l="1"/>
  <c r="B8769" i="7"/>
  <c r="C8769" i="7" s="1"/>
  <c r="A8769" i="7"/>
  <c r="D8" i="7"/>
  <c r="A7" i="7"/>
  <c r="B7" i="7"/>
  <c r="C7" i="7" s="1"/>
  <c r="B17" i="10"/>
  <c r="B19" i="9"/>
  <c r="B18" i="15"/>
  <c r="B17" i="14"/>
  <c r="B18" i="13"/>
  <c r="A18" i="9"/>
  <c r="A17" i="13"/>
  <c r="A16" i="10"/>
  <c r="A16" i="14"/>
  <c r="A17" i="15"/>
  <c r="A33" i="9"/>
  <c r="E33" i="9" s="1"/>
  <c r="B34" i="9"/>
  <c r="C8770" i="7" l="1"/>
  <c r="D8771" i="7"/>
  <c r="B8770" i="7"/>
  <c r="A8770" i="7"/>
  <c r="D9" i="7"/>
  <c r="A8" i="7"/>
  <c r="B8" i="7"/>
  <c r="C8" i="7" s="1"/>
  <c r="A18" i="13"/>
  <c r="A17" i="10"/>
  <c r="A17" i="14"/>
  <c r="A18" i="15"/>
  <c r="B20" i="9"/>
  <c r="B18" i="10"/>
  <c r="B19" i="13"/>
  <c r="B19" i="15"/>
  <c r="B18" i="14"/>
  <c r="A19" i="9"/>
  <c r="A34" i="9"/>
  <c r="E34" i="9" s="1"/>
  <c r="B35" i="9"/>
  <c r="D8772" i="7" l="1"/>
  <c r="B8771" i="7"/>
  <c r="A8771" i="7"/>
  <c r="C8771" i="7"/>
  <c r="D10" i="7"/>
  <c r="A9" i="7"/>
  <c r="B9" i="7"/>
  <c r="C9" i="7" s="1"/>
  <c r="A35" i="9"/>
  <c r="E35" i="9" s="1"/>
  <c r="B36" i="9"/>
  <c r="B21" i="9"/>
  <c r="B19" i="10"/>
  <c r="B20" i="13"/>
  <c r="A20" i="9"/>
  <c r="B20" i="15"/>
  <c r="B19" i="14"/>
  <c r="A19" i="13"/>
  <c r="A19" i="15"/>
  <c r="A18" i="14"/>
  <c r="A18" i="10"/>
  <c r="C8772" i="7" l="1"/>
  <c r="D8773" i="7"/>
  <c r="B8772" i="7"/>
  <c r="A8772" i="7"/>
  <c r="D11" i="7"/>
  <c r="B10" i="7"/>
  <c r="C10" i="7" s="1"/>
  <c r="A10" i="7"/>
  <c r="A20" i="13"/>
  <c r="A19" i="10"/>
  <c r="A19" i="14"/>
  <c r="A20" i="15"/>
  <c r="A36" i="9"/>
  <c r="E36" i="9" s="1"/>
  <c r="B37" i="9"/>
  <c r="B22" i="9"/>
  <c r="B20" i="10"/>
  <c r="B21" i="15"/>
  <c r="B21" i="13"/>
  <c r="B20" i="14"/>
  <c r="A21" i="9"/>
  <c r="D8774" i="7" l="1"/>
  <c r="B8773" i="7"/>
  <c r="C8773" i="7" s="1"/>
  <c r="A8773" i="7"/>
  <c r="D12" i="7"/>
  <c r="A11" i="7"/>
  <c r="B11" i="7"/>
  <c r="C11" i="7" s="1"/>
  <c r="A37" i="9"/>
  <c r="E37" i="9" s="1"/>
  <c r="B38" i="9"/>
  <c r="A21" i="13"/>
  <c r="A20" i="10"/>
  <c r="A20" i="14"/>
  <c r="A21" i="15"/>
  <c r="B21" i="10"/>
  <c r="B22" i="13"/>
  <c r="B21" i="14"/>
  <c r="B22" i="15"/>
  <c r="A22" i="9"/>
  <c r="C8774" i="7" l="1"/>
  <c r="D8775" i="7"/>
  <c r="B8774" i="7"/>
  <c r="A8774" i="7"/>
  <c r="D13" i="7"/>
  <c r="A12" i="7"/>
  <c r="B12" i="7"/>
  <c r="C12" i="7" s="1"/>
  <c r="A22" i="13"/>
  <c r="A21" i="10"/>
  <c r="A21" i="14"/>
  <c r="A22" i="15"/>
  <c r="A38" i="9"/>
  <c r="E38" i="9" s="1"/>
  <c r="D8776" i="7" l="1"/>
  <c r="B8775" i="7"/>
  <c r="A8775" i="7"/>
  <c r="C8775" i="7"/>
  <c r="D14" i="7"/>
  <c r="A13" i="7"/>
  <c r="B13" i="7"/>
  <c r="C13" i="7" s="1"/>
  <c r="D8777" i="7" l="1"/>
  <c r="B8776" i="7"/>
  <c r="C8776" i="7" s="1"/>
  <c r="A8776" i="7"/>
  <c r="D15" i="7"/>
  <c r="B14" i="7"/>
  <c r="C14" i="7" s="1"/>
  <c r="A14" i="7"/>
  <c r="D8778" i="7" l="1"/>
  <c r="B8777" i="7"/>
  <c r="C8777" i="7" s="1"/>
  <c r="A8777" i="7"/>
  <c r="D16" i="7"/>
  <c r="A15" i="7"/>
  <c r="B15" i="7"/>
  <c r="C15" i="7" s="1"/>
  <c r="D8779" i="7" l="1"/>
  <c r="B8778" i="7"/>
  <c r="C8778" i="7" s="1"/>
  <c r="A8778" i="7"/>
  <c r="D17" i="7"/>
  <c r="A16" i="7"/>
  <c r="B16" i="7"/>
  <c r="C16" i="7" s="1"/>
  <c r="D8780" i="7" l="1"/>
  <c r="B8779" i="7"/>
  <c r="A8779" i="7"/>
  <c r="C8779" i="7"/>
  <c r="D18" i="7"/>
  <c r="A17" i="7"/>
  <c r="B17" i="7"/>
  <c r="C17" i="7" s="1"/>
  <c r="C8780" i="7" l="1"/>
  <c r="D8781" i="7"/>
  <c r="B8780" i="7"/>
  <c r="A8780" i="7"/>
  <c r="D19" i="7"/>
  <c r="B18" i="7"/>
  <c r="C18" i="7" s="1"/>
  <c r="A18" i="7"/>
  <c r="D8782" i="7" l="1"/>
  <c r="B8781" i="7"/>
  <c r="C8781" i="7" s="1"/>
  <c r="A8781" i="7"/>
  <c r="D20" i="7"/>
  <c r="A19" i="7"/>
  <c r="B19" i="7"/>
  <c r="C19" i="7" s="1"/>
  <c r="D8783" i="7" l="1"/>
  <c r="B8782" i="7"/>
  <c r="C8782" i="7" s="1"/>
  <c r="A8782" i="7"/>
  <c r="D21" i="7"/>
  <c r="A20" i="7"/>
  <c r="B20" i="7"/>
  <c r="C20" i="7" s="1"/>
  <c r="D8784" i="7" l="1"/>
  <c r="B8783" i="7"/>
  <c r="A8783" i="7"/>
  <c r="C8783" i="7"/>
  <c r="D22" i="7"/>
  <c r="A21" i="7"/>
  <c r="B21" i="7"/>
  <c r="C21" i="7" s="1"/>
  <c r="D8785" i="7" l="1"/>
  <c r="B8784" i="7"/>
  <c r="C8784" i="7" s="1"/>
  <c r="A8784" i="7"/>
  <c r="D23" i="7"/>
  <c r="A22" i="7"/>
  <c r="B22" i="7"/>
  <c r="C22" i="7" s="1"/>
  <c r="G8784" i="7" l="1"/>
  <c r="H8784" i="7" s="1"/>
  <c r="G8782" i="7"/>
  <c r="H8782" i="7" s="1"/>
  <c r="G8780" i="7"/>
  <c r="H8780" i="7" s="1"/>
  <c r="G8778" i="7"/>
  <c r="H8778" i="7" s="1"/>
  <c r="G8776" i="7"/>
  <c r="H8776" i="7" s="1"/>
  <c r="B8785" i="7"/>
  <c r="C8785" i="7" s="1"/>
  <c r="A8785" i="7"/>
  <c r="D24" i="7"/>
  <c r="A23" i="7"/>
  <c r="B23" i="7"/>
  <c r="C23" i="7" s="1"/>
  <c r="G8785" i="7" l="1"/>
  <c r="H8785" i="7" s="1"/>
  <c r="G1436" i="7"/>
  <c r="G2164" i="7"/>
  <c r="G1075" i="7"/>
  <c r="G1259" i="7"/>
  <c r="G1376" i="7"/>
  <c r="G1301" i="7"/>
  <c r="G64" i="7"/>
  <c r="G754" i="7"/>
  <c r="G1430" i="7"/>
  <c r="G841" i="7"/>
  <c r="G1030" i="7"/>
  <c r="G149" i="7"/>
  <c r="G446" i="7"/>
  <c r="G1479" i="7"/>
  <c r="G2346" i="7"/>
  <c r="G2228" i="7"/>
  <c r="G329" i="7"/>
  <c r="G163" i="7"/>
  <c r="G2234" i="7"/>
  <c r="G712" i="7"/>
  <c r="G1834" i="7"/>
  <c r="G1159" i="7"/>
  <c r="G747" i="7"/>
  <c r="G411" i="7"/>
  <c r="G150" i="7"/>
  <c r="G93" i="7"/>
  <c r="G1980" i="7"/>
  <c r="G578" i="7"/>
  <c r="G571" i="7"/>
  <c r="G518" i="7"/>
  <c r="G2091" i="7"/>
  <c r="G2163" i="7"/>
  <c r="G506" i="7"/>
  <c r="G1380" i="7"/>
  <c r="G56" i="7"/>
  <c r="G385" i="7"/>
  <c r="G964" i="7"/>
  <c r="G1906" i="7"/>
  <c r="G2143" i="7"/>
  <c r="G341" i="7"/>
  <c r="G1231" i="7"/>
  <c r="G1699" i="7"/>
  <c r="G2418" i="7"/>
  <c r="G2211" i="7"/>
  <c r="G1678" i="7"/>
  <c r="G51" i="7"/>
  <c r="G1224" i="7"/>
  <c r="G1651" i="7"/>
  <c r="G1579" i="7"/>
  <c r="G647" i="7"/>
  <c r="G23" i="7"/>
  <c r="G1089" i="7"/>
  <c r="G1187" i="7"/>
  <c r="G1040" i="7"/>
  <c r="G1645" i="7"/>
  <c r="G207" i="7"/>
  <c r="G1018" i="7"/>
  <c r="G54" i="7"/>
  <c r="G729" i="7"/>
  <c r="G2124" i="7"/>
  <c r="G235" i="7"/>
  <c r="G2367" i="7"/>
  <c r="G294" i="7"/>
  <c r="G2190" i="7"/>
  <c r="G1622" i="7"/>
  <c r="G1942" i="7"/>
  <c r="G753" i="7"/>
  <c r="G800" i="7"/>
  <c r="G633" i="7"/>
  <c r="G2404" i="7"/>
  <c r="G3159" i="7"/>
  <c r="G1711" i="7"/>
  <c r="G2037" i="7"/>
  <c r="G540" i="7"/>
  <c r="G2558" i="7"/>
  <c r="G4050" i="7"/>
  <c r="G2848" i="7"/>
  <c r="G538" i="7"/>
  <c r="G2455" i="7"/>
  <c r="G879" i="7"/>
  <c r="G2368" i="7"/>
  <c r="G5972" i="7"/>
  <c r="G2366" i="7"/>
  <c r="G2259" i="7"/>
  <c r="G3086" i="7"/>
  <c r="G5974" i="7"/>
  <c r="G1540" i="7"/>
  <c r="G3510" i="7"/>
  <c r="G843" i="7"/>
  <c r="G2276" i="7"/>
  <c r="G5902" i="7"/>
  <c r="G588" i="7"/>
  <c r="G3449" i="7"/>
  <c r="G3009" i="7"/>
  <c r="G2126" i="7"/>
  <c r="G4436" i="7"/>
  <c r="G3521" i="7"/>
  <c r="G2329" i="7"/>
  <c r="G827" i="7"/>
  <c r="G1262" i="7"/>
  <c r="G4005" i="7"/>
  <c r="G2941" i="7"/>
  <c r="G3893" i="7"/>
  <c r="G976" i="7"/>
  <c r="G2490" i="7"/>
  <c r="G2138" i="7"/>
  <c r="G2676" i="7"/>
  <c r="G862" i="7"/>
  <c r="G2897" i="7"/>
  <c r="G1853" i="7"/>
  <c r="G4056" i="7"/>
  <c r="G2696" i="7"/>
  <c r="G6122" i="7"/>
  <c r="G1616" i="7"/>
  <c r="G4620" i="7"/>
  <c r="G3055" i="7"/>
  <c r="G916" i="7"/>
  <c r="G4646" i="7"/>
  <c r="G2899" i="7"/>
  <c r="G1880" i="7"/>
  <c r="G1494" i="7"/>
  <c r="G2230" i="7"/>
  <c r="G2802" i="7"/>
  <c r="G4138" i="7"/>
  <c r="G2433" i="7"/>
  <c r="G2150" i="7"/>
  <c r="G3205" i="7"/>
  <c r="G922" i="7"/>
  <c r="G3764" i="7"/>
  <c r="G2757" i="7"/>
  <c r="G1429" i="7"/>
  <c r="G6194" i="7"/>
  <c r="G1543" i="7"/>
  <c r="G3640" i="7"/>
  <c r="G1599" i="7"/>
  <c r="G861" i="7"/>
  <c r="G533" i="7"/>
  <c r="G8229" i="7"/>
  <c r="G6738" i="7"/>
  <c r="G6575" i="7"/>
  <c r="G8180" i="7"/>
  <c r="G81" i="7"/>
  <c r="G8300" i="7"/>
  <c r="G5434" i="7"/>
  <c r="G7900" i="7"/>
  <c r="G8470" i="7"/>
  <c r="G427" i="7"/>
  <c r="G8565" i="7"/>
  <c r="G7264" i="7"/>
  <c r="G8061" i="7"/>
  <c r="G6940" i="7"/>
  <c r="G904" i="7"/>
  <c r="G7421" i="7"/>
  <c r="G6059" i="7"/>
  <c r="G8258" i="7"/>
  <c r="G2291" i="7"/>
  <c r="G8575" i="7"/>
  <c r="G7939" i="7"/>
  <c r="G7735" i="7"/>
  <c r="G6778" i="7"/>
  <c r="G1235" i="7"/>
  <c r="G1292" i="7"/>
  <c r="G6560" i="7"/>
  <c r="G8601" i="7"/>
  <c r="G6037" i="7"/>
  <c r="G2219" i="7"/>
  <c r="G713" i="7"/>
  <c r="G7855" i="7"/>
  <c r="G5993" i="7"/>
  <c r="G768" i="7"/>
  <c r="G1293" i="7"/>
  <c r="G8065" i="7"/>
  <c r="G6930" i="7"/>
  <c r="G8560" i="7"/>
  <c r="G7407" i="7"/>
  <c r="G4592" i="7"/>
  <c r="G6186" i="7"/>
  <c r="G3307" i="7"/>
  <c r="G5170" i="7"/>
  <c r="G8155" i="7"/>
  <c r="G8529" i="7"/>
  <c r="G7182" i="7"/>
  <c r="G4984" i="7"/>
  <c r="G5755" i="7"/>
  <c r="G4170" i="7"/>
  <c r="G4605" i="7"/>
  <c r="G5889" i="7"/>
  <c r="G6357" i="7"/>
  <c r="G5254" i="7"/>
  <c r="G6968" i="7"/>
  <c r="G3379" i="7"/>
  <c r="G8590" i="7"/>
  <c r="G2615" i="7"/>
  <c r="G7572" i="7"/>
  <c r="G5890" i="7"/>
  <c r="G8506" i="7"/>
  <c r="G6870" i="7"/>
  <c r="G469" i="7"/>
  <c r="G7885" i="7"/>
  <c r="G5970" i="7"/>
  <c r="G8384" i="7"/>
  <c r="G6727" i="7"/>
  <c r="G2427" i="7"/>
  <c r="G8396" i="7"/>
  <c r="G6203" i="7"/>
  <c r="G8519" i="7"/>
  <c r="G7001" i="7"/>
  <c r="G1270" i="7"/>
  <c r="G7459" i="7"/>
  <c r="G7146" i="7"/>
  <c r="G7594" i="7"/>
  <c r="G2889" i="7"/>
  <c r="G8277" i="7"/>
  <c r="G6278" i="7"/>
  <c r="G7773" i="7"/>
  <c r="G7074" i="7"/>
  <c r="G840" i="7"/>
  <c r="G519" i="7"/>
  <c r="G8747" i="7"/>
  <c r="G7327" i="7"/>
  <c r="G5986" i="7"/>
  <c r="G2657" i="7"/>
  <c r="G1081" i="7"/>
  <c r="G8649" i="7"/>
  <c r="G6590" i="7"/>
  <c r="G1136" i="7"/>
  <c r="G116" i="7"/>
  <c r="G8079" i="7"/>
  <c r="G6823" i="7"/>
  <c r="G7499" i="7"/>
  <c r="G6268" i="7"/>
  <c r="G5639" i="7"/>
  <c r="G5185" i="7"/>
  <c r="G4556" i="7"/>
  <c r="G5960" i="7"/>
  <c r="G2844" i="7"/>
  <c r="G7489" i="7"/>
  <c r="G6264" i="7"/>
  <c r="G5822" i="7"/>
  <c r="G3586" i="7"/>
  <c r="G321" i="7"/>
  <c r="G7094" i="7"/>
  <c r="G8050" i="7"/>
  <c r="G6554" i="7"/>
  <c r="G8154" i="7"/>
  <c r="G822" i="7"/>
  <c r="G8425" i="7"/>
  <c r="G6523" i="7"/>
  <c r="G7928" i="7"/>
  <c r="G8003" i="7"/>
  <c r="G2371" i="7"/>
  <c r="G7235" i="7"/>
  <c r="G6176" i="7"/>
  <c r="G8177" i="7"/>
  <c r="G6525" i="7"/>
  <c r="G1222" i="7"/>
  <c r="G8086" i="7"/>
  <c r="G7134" i="7"/>
  <c r="G8623" i="7"/>
  <c r="G1455" i="7"/>
  <c r="G7580" i="7"/>
  <c r="G6218" i="7"/>
  <c r="G7762" i="7"/>
  <c r="G7707" i="7"/>
  <c r="G2076" i="7"/>
  <c r="G8276" i="7"/>
  <c r="G6437" i="7"/>
  <c r="G7876" i="7"/>
  <c r="G6516" i="7"/>
  <c r="G1352" i="7"/>
  <c r="G1031" i="7"/>
  <c r="G8634" i="7"/>
  <c r="G7494" i="7"/>
  <c r="G1086" i="7"/>
  <c r="G1336" i="7"/>
  <c r="G8500" i="7"/>
  <c r="G6828" i="7"/>
  <c r="G8286" i="7"/>
  <c r="G7323" i="7"/>
  <c r="G4459" i="7"/>
  <c r="G4963" i="7"/>
  <c r="G4541" i="7"/>
  <c r="G5812" i="7"/>
  <c r="G5724" i="7"/>
  <c r="G8327" i="7"/>
  <c r="G5801" i="7"/>
  <c r="G5076" i="7"/>
  <c r="G4729" i="7"/>
  <c r="G4695" i="7"/>
  <c r="G5272" i="7"/>
  <c r="G8403" i="7"/>
  <c r="G6836" i="7"/>
  <c r="G5393" i="7"/>
  <c r="G6942" i="7"/>
  <c r="G4549" i="7"/>
  <c r="G8650" i="7"/>
  <c r="G118" i="7"/>
  <c r="G6342" i="7"/>
  <c r="G7940" i="7"/>
  <c r="G7072" i="7"/>
  <c r="G8044" i="7"/>
  <c r="G2499" i="7"/>
  <c r="G7810" i="7"/>
  <c r="G6826" i="7"/>
  <c r="G8352" i="7"/>
  <c r="G8587" i="7"/>
  <c r="G528" i="7"/>
  <c r="G8698" i="7"/>
  <c r="G5609" i="7"/>
  <c r="G7469" i="7"/>
  <c r="G8469" i="7"/>
  <c r="G1596" i="7"/>
  <c r="G7923" i="7"/>
  <c r="G6343" i="7"/>
  <c r="G7665" i="7"/>
  <c r="G1550" i="7"/>
  <c r="G8563" i="7"/>
  <c r="G7566" i="7"/>
  <c r="G7652" i="7"/>
  <c r="G6579" i="7"/>
  <c r="G372" i="7"/>
  <c r="G7798" i="7"/>
  <c r="G7153" i="7"/>
  <c r="G8718" i="7"/>
  <c r="G7635" i="7"/>
  <c r="G1399" i="7"/>
  <c r="G1830" i="7"/>
  <c r="G7925" i="7"/>
  <c r="G6459" i="7"/>
  <c r="G1444" i="7"/>
  <c r="G1225" i="7"/>
  <c r="G8022" i="7"/>
  <c r="G6112" i="7"/>
  <c r="G6837" i="7"/>
  <c r="G6766" i="7"/>
  <c r="G4429" i="7"/>
  <c r="G6570" i="7"/>
  <c r="G5264" i="7"/>
  <c r="G5073" i="7"/>
  <c r="G4985" i="7"/>
  <c r="G8024" i="7"/>
  <c r="G6433" i="7"/>
  <c r="G6389" i="7"/>
  <c r="G5529" i="7"/>
  <c r="G3983" i="7"/>
  <c r="G5256" i="7"/>
  <c r="G8093" i="7"/>
  <c r="G7117" i="7"/>
  <c r="G5157" i="7"/>
  <c r="G6647" i="7"/>
  <c r="G3018" i="7"/>
  <c r="G7801" i="7"/>
  <c r="G8627" i="7"/>
  <c r="G4001" i="7"/>
  <c r="G1613" i="7"/>
  <c r="G746" i="7"/>
  <c r="G8647" i="7"/>
  <c r="G6908" i="7"/>
  <c r="G8558" i="7"/>
  <c r="G2271" i="7"/>
  <c r="G1442" i="7"/>
  <c r="G7312" i="7"/>
  <c r="G6905" i="7"/>
  <c r="G7529" i="7"/>
  <c r="G1650" i="7"/>
  <c r="G2741" i="7"/>
  <c r="G5490" i="7"/>
  <c r="G8298" i="7"/>
  <c r="G8007" i="7"/>
  <c r="G87" i="7"/>
  <c r="G254" i="7"/>
  <c r="G6232" i="7"/>
  <c r="G8417" i="7"/>
  <c r="G1898" i="7"/>
  <c r="G373" i="7"/>
  <c r="G7455" i="7"/>
  <c r="G8295" i="7"/>
  <c r="G7720" i="7"/>
  <c r="G5641" i="7"/>
  <c r="G780" i="7"/>
  <c r="G6718" i="7"/>
  <c r="G7589" i="7"/>
  <c r="G6128" i="7"/>
  <c r="G7680" i="7"/>
  <c r="G585" i="7"/>
  <c r="G8541" i="7"/>
  <c r="G7127" i="7"/>
  <c r="G8037" i="7"/>
  <c r="G1268" i="7"/>
  <c r="G7483" i="7"/>
  <c r="G6884" i="7"/>
  <c r="G7618" i="7"/>
  <c r="G7471" i="7"/>
  <c r="G7297" i="7"/>
  <c r="G5677" i="7"/>
  <c r="G5135" i="7"/>
  <c r="G5854" i="7"/>
  <c r="G7442" i="7"/>
  <c r="G8677" i="7"/>
  <c r="G6539" i="7"/>
  <c r="G3866" i="7"/>
  <c r="G6036" i="7"/>
  <c r="G4059" i="7"/>
  <c r="G5419" i="7"/>
  <c r="G7540" i="7"/>
  <c r="G7019" i="7"/>
  <c r="G4617" i="7"/>
  <c r="G262" i="7"/>
  <c r="G6598" i="7"/>
  <c r="G7968" i="7"/>
  <c r="G6008" i="7"/>
  <c r="G8111" i="7"/>
  <c r="G762" i="7"/>
  <c r="G8426" i="7"/>
  <c r="G6655" i="7"/>
  <c r="G7259" i="7"/>
  <c r="G7778" i="7"/>
  <c r="G1334" i="7"/>
  <c r="G8424" i="7"/>
  <c r="G6673" i="7"/>
  <c r="G8095" i="7"/>
  <c r="G7139" i="7"/>
  <c r="G594" i="7"/>
  <c r="G8092" i="7"/>
  <c r="G6919" i="7"/>
  <c r="G8740" i="7"/>
  <c r="G2508" i="7"/>
  <c r="G8305" i="7"/>
  <c r="G6890" i="7"/>
  <c r="G7808" i="7"/>
  <c r="G6827" i="7"/>
  <c r="G2445" i="7"/>
  <c r="G7786" i="7"/>
  <c r="G6017" i="7"/>
  <c r="G8516" i="7"/>
  <c r="G6210" i="7"/>
  <c r="G2380" i="7"/>
  <c r="G450" i="7"/>
  <c r="G7913" i="7"/>
  <c r="G7245" i="7"/>
  <c r="G529" i="7"/>
  <c r="G1706" i="7"/>
  <c r="G8138" i="7"/>
  <c r="G6712" i="7"/>
  <c r="G8115" i="7"/>
  <c r="G8344" i="7"/>
  <c r="G4161" i="7"/>
  <c r="G4810" i="7"/>
  <c r="G7112" i="7"/>
  <c r="G5149" i="7"/>
  <c r="G4830" i="7"/>
  <c r="G8702" i="7"/>
  <c r="G7088" i="7"/>
  <c r="G4002" i="7"/>
  <c r="G6347" i="7"/>
  <c r="G4639" i="7"/>
  <c r="G4589" i="7"/>
  <c r="G8081" i="7"/>
  <c r="G5859" i="7"/>
  <c r="G5311" i="7"/>
  <c r="G4902" i="7"/>
  <c r="G2900" i="7"/>
  <c r="G8002" i="7"/>
  <c r="G8369" i="7"/>
  <c r="G4539" i="7"/>
  <c r="G325" i="7"/>
  <c r="G8339" i="7"/>
  <c r="G6859" i="7"/>
  <c r="G8373" i="7"/>
  <c r="G7027" i="7"/>
  <c r="G1891" i="7"/>
  <c r="G8397" i="7"/>
  <c r="G6641" i="7"/>
  <c r="G8520" i="7"/>
  <c r="G6851" i="7"/>
  <c r="G1627" i="7"/>
  <c r="G8279" i="7"/>
  <c r="G5952" i="7"/>
  <c r="G8118" i="7"/>
  <c r="G6710" i="7"/>
  <c r="G494" i="7"/>
  <c r="G788" i="7"/>
  <c r="G6819" i="7"/>
  <c r="G8595" i="7"/>
  <c r="G688" i="7"/>
  <c r="G2118" i="7"/>
  <c r="G8165" i="7"/>
  <c r="G7478" i="7"/>
  <c r="G6569" i="7"/>
  <c r="G1490" i="7"/>
  <c r="G7" i="7"/>
  <c r="G8502" i="7"/>
  <c r="G6510" i="7"/>
  <c r="G7841" i="7"/>
  <c r="G624" i="7"/>
  <c r="G20" i="7"/>
  <c r="G7912" i="7"/>
  <c r="G6680" i="7"/>
  <c r="G2252" i="7"/>
  <c r="G386" i="7"/>
  <c r="G8259" i="7"/>
  <c r="G6604" i="7"/>
  <c r="G7875" i="7"/>
  <c r="G7538" i="7"/>
  <c r="G5840" i="7"/>
  <c r="G3450" i="7"/>
  <c r="G5676" i="7"/>
  <c r="G1848" i="7"/>
  <c r="G1208" i="7"/>
  <c r="G8511" i="7"/>
  <c r="G6679" i="7"/>
  <c r="G8675" i="7"/>
  <c r="G825" i="7"/>
  <c r="G168" i="7"/>
  <c r="G7734" i="7"/>
  <c r="G6470" i="7"/>
  <c r="G8312" i="7"/>
  <c r="G71" i="7"/>
  <c r="G555" i="7"/>
  <c r="G7439" i="7"/>
  <c r="G6610" i="7"/>
  <c r="G8171" i="7"/>
  <c r="G2482" i="7"/>
  <c r="G1032" i="7"/>
  <c r="G6985" i="7"/>
  <c r="G6639" i="7"/>
  <c r="G1154" i="7"/>
  <c r="G2435" i="7"/>
  <c r="G5832" i="7"/>
  <c r="G7969" i="7"/>
  <c r="G8457" i="7"/>
  <c r="G449" i="7"/>
  <c r="G1363" i="7"/>
  <c r="G7446" i="7"/>
  <c r="G7452" i="7"/>
  <c r="G5931" i="7"/>
  <c r="G7622" i="7"/>
  <c r="G2221" i="7"/>
  <c r="G6732" i="7"/>
  <c r="G8659" i="7"/>
  <c r="G640" i="7"/>
  <c r="G1097" i="7"/>
  <c r="G8540" i="7"/>
  <c r="G7058" i="7"/>
  <c r="G8140" i="7"/>
  <c r="G6830" i="7"/>
  <c r="G7095" i="7"/>
  <c r="G4908" i="7"/>
  <c r="G4098" i="7"/>
  <c r="G3098" i="7"/>
  <c r="G7903" i="7"/>
  <c r="G6429" i="7"/>
  <c r="G5706" i="7"/>
  <c r="G4923" i="7"/>
  <c r="G5141" i="7"/>
  <c r="G8243" i="7"/>
  <c r="G4228" i="7"/>
  <c r="G4780" i="7"/>
  <c r="G3882" i="7"/>
  <c r="G7725" i="7"/>
  <c r="G5719" i="7"/>
  <c r="G3650" i="7"/>
  <c r="G4862" i="7"/>
  <c r="G6097" i="7"/>
  <c r="G3989" i="7"/>
  <c r="G5922" i="7"/>
  <c r="G8484" i="7"/>
  <c r="G7843" i="7"/>
  <c r="G4450" i="7"/>
  <c r="G5229" i="7"/>
  <c r="G4775" i="7"/>
  <c r="G8535" i="7"/>
  <c r="G7186" i="7"/>
  <c r="G4628" i="7"/>
  <c r="G6925" i="7"/>
  <c r="G4110" i="7"/>
  <c r="G4814" i="7"/>
  <c r="G8214" i="7"/>
  <c r="G6047" i="7"/>
  <c r="G2788" i="7"/>
  <c r="G5508" i="7"/>
  <c r="G3324" i="7"/>
  <c r="G4851" i="7"/>
  <c r="G3064" i="7"/>
  <c r="G2412" i="7"/>
  <c r="G2613" i="7"/>
  <c r="G1375" i="7"/>
  <c r="G4956" i="7"/>
  <c r="G4279" i="7"/>
  <c r="G3222" i="7"/>
  <c r="G2552" i="7"/>
  <c r="G2214" i="7"/>
  <c r="G5152" i="7"/>
  <c r="G187" i="7"/>
  <c r="G3261" i="7"/>
  <c r="G4304" i="7"/>
  <c r="G5734" i="7"/>
  <c r="G3568" i="7"/>
  <c r="G738" i="7"/>
  <c r="G3040" i="7"/>
  <c r="G1612" i="7"/>
  <c r="G2383" i="7"/>
  <c r="G4143" i="7"/>
  <c r="G3466" i="7"/>
  <c r="G4499" i="7"/>
  <c r="G5998" i="7"/>
  <c r="G3068" i="7"/>
  <c r="G4738" i="7"/>
  <c r="G7541" i="7"/>
  <c r="G4719" i="7"/>
  <c r="G5098" i="7"/>
  <c r="G5644" i="7"/>
  <c r="G6434" i="7"/>
  <c r="G8485" i="7"/>
  <c r="G7457" i="7"/>
  <c r="G4275" i="7"/>
  <c r="G5062" i="7"/>
  <c r="G4976" i="7"/>
  <c r="G5476" i="7"/>
  <c r="G7845" i="7"/>
  <c r="G6448" i="7"/>
  <c r="G3675" i="7"/>
  <c r="G5876" i="7"/>
  <c r="G4946" i="7"/>
  <c r="G4088" i="7"/>
  <c r="G6129" i="7"/>
  <c r="G6794" i="7"/>
  <c r="G5505" i="7"/>
  <c r="G3811" i="7"/>
  <c r="G4335" i="7"/>
  <c r="G7260" i="7"/>
  <c r="G8631" i="7"/>
  <c r="G3996" i="7"/>
  <c r="G5093" i="7"/>
  <c r="G5663" i="7"/>
  <c r="G4564" i="7"/>
  <c r="G3901" i="7"/>
  <c r="G978" i="7"/>
  <c r="G3550" i="7"/>
  <c r="G3690" i="7"/>
  <c r="G4333" i="7"/>
  <c r="G1960" i="7"/>
  <c r="G2306" i="7"/>
  <c r="G2569" i="7"/>
  <c r="G4329" i="7"/>
  <c r="G6135" i="7"/>
  <c r="G2665" i="7"/>
  <c r="G166" i="7"/>
  <c r="G2309" i="7"/>
  <c r="G1184" i="7"/>
  <c r="G4883" i="7"/>
  <c r="G179" i="7"/>
  <c r="G3189" i="7"/>
  <c r="G4557" i="7"/>
  <c r="G3883" i="7"/>
  <c r="G7984" i="7"/>
  <c r="G5248" i="7"/>
  <c r="G4579" i="7"/>
  <c r="G5883" i="7"/>
  <c r="G3851" i="7"/>
  <c r="G3236" i="7"/>
  <c r="G4792" i="7"/>
  <c r="G6666" i="7"/>
  <c r="G6769" i="7"/>
  <c r="G5941" i="7"/>
  <c r="G3540" i="7"/>
  <c r="G3985" i="7"/>
  <c r="G7210" i="7"/>
  <c r="G8319" i="7"/>
  <c r="G6103" i="7"/>
  <c r="G6348" i="7"/>
  <c r="G6661" i="7"/>
  <c r="G4306" i="7"/>
  <c r="G5488" i="7"/>
  <c r="G7804" i="7"/>
  <c r="G8046" i="7"/>
  <c r="G6642" i="7"/>
  <c r="G5238" i="7"/>
  <c r="G4899" i="7"/>
  <c r="G3458" i="7"/>
  <c r="G5880" i="7"/>
  <c r="G7614" i="7"/>
  <c r="G5024" i="7"/>
  <c r="G4007" i="7"/>
  <c r="G4795" i="7"/>
  <c r="G5689" i="7"/>
  <c r="G1544" i="7"/>
  <c r="G3825" i="7"/>
  <c r="G737" i="7"/>
  <c r="G1697" i="7"/>
  <c r="G4922" i="7"/>
  <c r="G3409" i="7"/>
  <c r="G4330" i="7"/>
  <c r="G779" i="7"/>
  <c r="G1641" i="7"/>
  <c r="G4031" i="7"/>
  <c r="G3416" i="7"/>
  <c r="G1364" i="7"/>
  <c r="G3026" i="7"/>
  <c r="G4468" i="7"/>
  <c r="G7851" i="7"/>
  <c r="G7126" i="7"/>
  <c r="G4345" i="7"/>
  <c r="G7576" i="7"/>
  <c r="G6929" i="7"/>
  <c r="G5239" i="7"/>
  <c r="G5631" i="7"/>
  <c r="G7143" i="7"/>
  <c r="G7347" i="7"/>
  <c r="G5636" i="7"/>
  <c r="G4871" i="7"/>
  <c r="G3835" i="7"/>
  <c r="G5753" i="7"/>
  <c r="G7997" i="7"/>
  <c r="G7739" i="7"/>
  <c r="G4066" i="7"/>
  <c r="G6678" i="7"/>
  <c r="G3548" i="7"/>
  <c r="G4653" i="7"/>
  <c r="G6099" i="7"/>
  <c r="G8226" i="7"/>
  <c r="G6756" i="7"/>
  <c r="G5232" i="7"/>
  <c r="G6334" i="7"/>
  <c r="G4145" i="7"/>
  <c r="G6608" i="7"/>
  <c r="G7470" i="7"/>
  <c r="G5720" i="7"/>
  <c r="G3794" i="7"/>
  <c r="G5901" i="7"/>
  <c r="G4664" i="7"/>
  <c r="G2028" i="7"/>
  <c r="G3534" i="7"/>
  <c r="G1675" i="7"/>
  <c r="G2181" i="7"/>
  <c r="G4934" i="7"/>
  <c r="G3813" i="7"/>
  <c r="G3444" i="7"/>
  <c r="G744" i="7"/>
  <c r="G684" i="7"/>
  <c r="G629" i="7"/>
  <c r="G524" i="7"/>
  <c r="G2100" i="7"/>
  <c r="G3382" i="7"/>
  <c r="G3041" i="7"/>
  <c r="G1665" i="7"/>
  <c r="G1215" i="7"/>
  <c r="G1162" i="7"/>
  <c r="G2735" i="7"/>
  <c r="G2314" i="7"/>
  <c r="G3647" i="7"/>
  <c r="G2440" i="7"/>
  <c r="G3779" i="7"/>
  <c r="G5870" i="7"/>
  <c r="G3023" i="7"/>
  <c r="G2070" i="7"/>
  <c r="G3380" i="7"/>
  <c r="G3765" i="7"/>
  <c r="G4073" i="7"/>
  <c r="G2031" i="7"/>
  <c r="G3587" i="7"/>
  <c r="G2704" i="7"/>
  <c r="G805" i="7"/>
  <c r="G5376" i="7"/>
  <c r="G1135" i="7"/>
  <c r="G3357" i="7"/>
  <c r="G3673" i="7"/>
  <c r="G296" i="7"/>
  <c r="G4392" i="7"/>
  <c r="G1932" i="7"/>
  <c r="G2948" i="7"/>
  <c r="G1356" i="7"/>
  <c r="G2779" i="7"/>
  <c r="G1686" i="7"/>
  <c r="G173" i="7"/>
  <c r="G602" i="7"/>
  <c r="G587" i="7"/>
  <c r="G1000" i="7"/>
  <c r="G1193" i="7"/>
  <c r="G3605" i="7"/>
  <c r="G2199" i="7"/>
  <c r="G1322" i="7"/>
  <c r="G17" i="7"/>
  <c r="G69" i="7"/>
  <c r="G381" i="7"/>
  <c r="G2576" i="7"/>
  <c r="G778" i="7"/>
  <c r="G3233" i="7"/>
  <c r="G801" i="7"/>
  <c r="G3511" i="7"/>
  <c r="G3660" i="7"/>
  <c r="G2447" i="7"/>
  <c r="G480" i="7"/>
  <c r="G3719" i="7"/>
  <c r="G802" i="7"/>
  <c r="G4374" i="7"/>
  <c r="G417" i="7"/>
  <c r="G2132" i="7"/>
  <c r="G1124" i="7"/>
  <c r="G2005" i="7"/>
  <c r="G5602" i="7"/>
  <c r="G726" i="7"/>
  <c r="G1945" i="7"/>
  <c r="G280" i="7"/>
  <c r="G3919" i="7"/>
  <c r="G2917" i="7"/>
  <c r="G1238" i="7"/>
  <c r="G4483" i="7"/>
  <c r="G1042" i="7"/>
  <c r="G6847" i="7"/>
  <c r="G3501" i="7"/>
  <c r="G5829" i="7"/>
  <c r="G62" i="7"/>
  <c r="G1979" i="7"/>
  <c r="G6524" i="7"/>
  <c r="G8051" i="7"/>
  <c r="G5942" i="7"/>
  <c r="G8181" i="7"/>
  <c r="G242" i="7"/>
  <c r="G6521" i="7"/>
  <c r="G8217" i="7"/>
  <c r="G5427" i="7"/>
  <c r="G7642" i="7"/>
  <c r="G1274" i="7"/>
  <c r="G7930" i="7"/>
  <c r="G6814" i="7"/>
  <c r="G7377" i="7"/>
  <c r="G7945" i="7"/>
  <c r="G164" i="7"/>
  <c r="G8544" i="7"/>
  <c r="G7473" i="7"/>
  <c r="G8215" i="7"/>
  <c r="G1023" i="7"/>
  <c r="G8422" i="7"/>
  <c r="G6394" i="7"/>
  <c r="G7750" i="7"/>
  <c r="G8592" i="7"/>
  <c r="G1150" i="7"/>
  <c r="G7204" i="7"/>
  <c r="G5911" i="7"/>
  <c r="G8380" i="7"/>
  <c r="G6692" i="7"/>
  <c r="G377" i="7"/>
  <c r="G192" i="7"/>
  <c r="G7565" i="7"/>
  <c r="G6839" i="7"/>
  <c r="G2045" i="7"/>
  <c r="G962" i="7"/>
  <c r="G8056" i="7"/>
  <c r="G7283" i="7"/>
  <c r="G6842" i="7"/>
  <c r="G8461" i="7"/>
  <c r="G3927" i="7"/>
  <c r="G6166" i="7"/>
  <c r="G6760" i="7"/>
  <c r="G4083" i="7"/>
  <c r="G4724" i="7"/>
  <c r="G8578" i="7"/>
  <c r="G4754" i="7"/>
  <c r="G4583" i="7"/>
  <c r="G5329" i="7"/>
  <c r="G4432" i="7"/>
  <c r="G5179" i="7"/>
  <c r="G7507" i="7"/>
  <c r="G6896" i="7"/>
  <c r="G5348" i="7"/>
  <c r="G4741" i="7"/>
  <c r="G3258" i="7"/>
  <c r="G6275" i="7"/>
  <c r="G2090" i="7"/>
  <c r="G7406" i="7"/>
  <c r="G8665" i="7"/>
  <c r="G5891" i="7"/>
  <c r="G7096" i="7"/>
  <c r="G1659" i="7"/>
  <c r="G7822" i="7"/>
  <c r="G7558" i="7"/>
  <c r="G8742" i="7"/>
  <c r="G7656" i="7"/>
  <c r="G710" i="7"/>
  <c r="G7919" i="7"/>
  <c r="G6892" i="7"/>
  <c r="G8624" i="7"/>
  <c r="G7621" i="7"/>
  <c r="G939" i="7"/>
  <c r="G8564" i="7"/>
  <c r="G7399" i="7"/>
  <c r="G8164" i="7"/>
  <c r="G859" i="7"/>
  <c r="G7617" i="7"/>
  <c r="G6902" i="7"/>
  <c r="G8377" i="7"/>
  <c r="G6324" i="7"/>
  <c r="G1766" i="7"/>
  <c r="G6457" i="7"/>
  <c r="G7986" i="7"/>
  <c r="G7535" i="7"/>
  <c r="G603" i="7"/>
  <c r="G764" i="7"/>
  <c r="G7171" i="7"/>
  <c r="G5370" i="7"/>
  <c r="G803" i="7"/>
  <c r="G1571" i="7"/>
  <c r="G7357" i="7"/>
  <c r="G7192" i="7"/>
  <c r="G8680" i="7"/>
  <c r="G7166" i="7"/>
  <c r="G3067" i="7"/>
  <c r="G5718" i="7"/>
  <c r="G4571" i="7"/>
  <c r="G6301" i="7"/>
  <c r="G6125" i="7"/>
  <c r="G7914" i="7"/>
  <c r="G6371" i="7"/>
  <c r="G5823" i="7"/>
  <c r="G1852" i="7"/>
  <c r="G170" i="7"/>
  <c r="G7108" i="7"/>
  <c r="G7966" i="7"/>
  <c r="G7330" i="7"/>
  <c r="G8169" i="7"/>
  <c r="G491" i="7"/>
  <c r="G7225" i="7"/>
  <c r="G8270" i="7"/>
  <c r="G6875" i="7"/>
  <c r="G8756" i="7"/>
  <c r="G1835" i="7"/>
  <c r="G6767" i="7"/>
  <c r="G8663" i="7"/>
  <c r="G6217" i="7"/>
  <c r="G8256" i="7"/>
  <c r="G702" i="7"/>
  <c r="G7020" i="7"/>
  <c r="G7554" i="7"/>
  <c r="G7170" i="7"/>
  <c r="G896" i="7"/>
  <c r="G8543" i="7"/>
  <c r="G7536" i="7"/>
  <c r="G7703" i="7"/>
  <c r="G8390" i="7"/>
  <c r="G100" i="7"/>
  <c r="G7760" i="7"/>
  <c r="G7238" i="7"/>
  <c r="G8376" i="7"/>
  <c r="G5409" i="7"/>
  <c r="G695" i="7"/>
  <c r="G8763" i="7"/>
  <c r="H8763" i="7" s="1"/>
  <c r="G6019" i="7"/>
  <c r="G8153" i="7"/>
  <c r="G877" i="7"/>
  <c r="G1523" i="7"/>
  <c r="G8033" i="7"/>
  <c r="G7212" i="7"/>
  <c r="G7447" i="7"/>
  <c r="G8658" i="7"/>
  <c r="G4401" i="7"/>
  <c r="G4666" i="7"/>
  <c r="G5404" i="7"/>
  <c r="G3881" i="7"/>
  <c r="G4686" i="7"/>
  <c r="G8432" i="7"/>
  <c r="G5332" i="7"/>
  <c r="G4259" i="7"/>
  <c r="G6219" i="7"/>
  <c r="G4283" i="7"/>
  <c r="G5325" i="7"/>
  <c r="G8055" i="7"/>
  <c r="G5997" i="7"/>
  <c r="G2732" i="7"/>
  <c r="G5382" i="7"/>
  <c r="G3332" i="7"/>
  <c r="G1179" i="7"/>
  <c r="G453" i="7"/>
  <c r="G6966" i="7"/>
  <c r="G8440" i="7"/>
  <c r="G7868" i="7"/>
  <c r="G8737" i="7"/>
  <c r="G774" i="7"/>
  <c r="G6765" i="7"/>
  <c r="G8135" i="7"/>
  <c r="G7701" i="7"/>
  <c r="G7599" i="7"/>
  <c r="G1266" i="7"/>
  <c r="G6083" i="7"/>
  <c r="G7705" i="7"/>
  <c r="G5594" i="7"/>
  <c r="G7809" i="7"/>
  <c r="G2363" i="7"/>
  <c r="G6926" i="7"/>
  <c r="G8662" i="7"/>
  <c r="G6336" i="7"/>
  <c r="G931" i="7"/>
  <c r="G8240" i="7"/>
  <c r="G6469" i="7"/>
  <c r="G7559" i="7"/>
  <c r="G8291" i="7"/>
  <c r="G593" i="7"/>
  <c r="G7068" i="7"/>
  <c r="G6385" i="7"/>
  <c r="G7929" i="7"/>
  <c r="G6832" i="7"/>
  <c r="G1741" i="7"/>
  <c r="G8674" i="7"/>
  <c r="G5925" i="7"/>
  <c r="G7445" i="7"/>
  <c r="G889" i="7"/>
  <c r="G357" i="7"/>
  <c r="G7531" i="7"/>
  <c r="G6998" i="7"/>
  <c r="G6711" i="7"/>
  <c r="G7949" i="7"/>
  <c r="G2956" i="7"/>
  <c r="G5697" i="7"/>
  <c r="G4665" i="7"/>
  <c r="G3977" i="7"/>
  <c r="G4680" i="7"/>
  <c r="G7985" i="7"/>
  <c r="G5312" i="7"/>
  <c r="G4229" i="7"/>
  <c r="G5980" i="7"/>
  <c r="G6822" i="7"/>
  <c r="G5257" i="7"/>
  <c r="G8697" i="7"/>
  <c r="G5660" i="7"/>
  <c r="G4815" i="7"/>
  <c r="G4627" i="7"/>
  <c r="G5136" i="7"/>
  <c r="G5947" i="7"/>
  <c r="G7649" i="7"/>
  <c r="G5027" i="7"/>
  <c r="G65" i="7"/>
  <c r="G661" i="7"/>
  <c r="G8752" i="7"/>
  <c r="G8124" i="7"/>
  <c r="G6476" i="7"/>
  <c r="G2082" i="7"/>
  <c r="G1819" i="7"/>
  <c r="G7140" i="7"/>
  <c r="G7467" i="7"/>
  <c r="G7227" i="7"/>
  <c r="G1818" i="7"/>
  <c r="G147" i="7"/>
  <c r="G7889" i="7"/>
  <c r="G7582" i="7"/>
  <c r="G7316" i="7"/>
  <c r="G773" i="7"/>
  <c r="G1106" i="7"/>
  <c r="G8335" i="7"/>
  <c r="G6072" i="7"/>
  <c r="G184" i="7"/>
  <c r="G1405" i="7"/>
  <c r="G7602" i="7"/>
  <c r="G7295" i="7"/>
  <c r="G8211" i="7"/>
  <c r="G853" i="7"/>
  <c r="G2054" i="7"/>
  <c r="G5498" i="7"/>
  <c r="G7533" i="7"/>
  <c r="G8533" i="7"/>
  <c r="G6375" i="7"/>
  <c r="G52" i="7"/>
  <c r="G7361" i="7"/>
  <c r="G7768" i="7"/>
  <c r="G401" i="7"/>
  <c r="G834" i="7"/>
  <c r="G7492" i="7"/>
  <c r="G8272" i="7"/>
  <c r="G6573" i="7"/>
  <c r="G7759" i="7"/>
  <c r="G6978" i="7"/>
  <c r="G5556" i="7"/>
  <c r="G7503" i="7"/>
  <c r="G2731" i="7"/>
  <c r="G5337" i="7"/>
  <c r="G6993" i="7"/>
  <c r="G7982" i="7"/>
  <c r="G3202" i="7"/>
  <c r="G5572" i="7"/>
  <c r="G5282" i="7"/>
  <c r="G3500" i="7"/>
  <c r="G6974" i="7"/>
  <c r="G8342" i="7"/>
  <c r="G2021" i="7"/>
  <c r="G14" i="7"/>
  <c r="G7835" i="7"/>
  <c r="G7285" i="7"/>
  <c r="G6115" i="7"/>
  <c r="G7662" i="7"/>
  <c r="G720" i="7"/>
  <c r="G7031" i="7"/>
  <c r="G7590" i="7"/>
  <c r="G6195" i="7"/>
  <c r="G8378" i="7"/>
  <c r="G1003" i="7"/>
  <c r="G7296" i="7"/>
  <c r="G8269" i="7"/>
  <c r="G7062" i="7"/>
  <c r="G8755" i="7"/>
  <c r="G1626" i="7"/>
  <c r="G5619" i="7"/>
  <c r="G7156" i="7"/>
  <c r="G6616" i="7"/>
  <c r="G1588" i="7"/>
  <c r="G7334" i="7"/>
  <c r="G8661" i="7"/>
  <c r="G6898" i="7"/>
  <c r="G8254" i="7"/>
  <c r="G911" i="7"/>
  <c r="G7741" i="7"/>
  <c r="G6681" i="7"/>
  <c r="G8621" i="7"/>
  <c r="G7282" i="7"/>
  <c r="G1602" i="7"/>
  <c r="G8400" i="7"/>
  <c r="G6852" i="7"/>
  <c r="G8071" i="7"/>
  <c r="G1207" i="7"/>
  <c r="G6178" i="7"/>
  <c r="G7641" i="7"/>
  <c r="G8391" i="7"/>
  <c r="G8522" i="7"/>
  <c r="G4359" i="7"/>
  <c r="G4672" i="7"/>
  <c r="G5189" i="7"/>
  <c r="G4348" i="7"/>
  <c r="G4708" i="7"/>
  <c r="G8549" i="7"/>
  <c r="G5172" i="7"/>
  <c r="G4025" i="7"/>
  <c r="G6239" i="7"/>
  <c r="G6876" i="7"/>
  <c r="G4999" i="7"/>
  <c r="G7972" i="7"/>
  <c r="G5841" i="7"/>
  <c r="G3858" i="7"/>
  <c r="G4597" i="7"/>
  <c r="G3083" i="7"/>
  <c r="G6565" i="7"/>
  <c r="G6478" i="7"/>
  <c r="G5621" i="7"/>
  <c r="G731" i="7"/>
  <c r="G8212" i="7"/>
  <c r="G5768" i="7"/>
  <c r="G7738" i="7"/>
  <c r="G8110" i="7"/>
  <c r="G198" i="7"/>
  <c r="G7752" i="7"/>
  <c r="G6741" i="7"/>
  <c r="G8625" i="7"/>
  <c r="G7537" i="7"/>
  <c r="G1607" i="7"/>
  <c r="G7962" i="7"/>
  <c r="G6600" i="7"/>
  <c r="G7388" i="7"/>
  <c r="G5579" i="7"/>
  <c r="G1771" i="7"/>
  <c r="G8576" i="7"/>
  <c r="G7628" i="7"/>
  <c r="G8247" i="7"/>
  <c r="G355" i="7"/>
  <c r="G7753" i="7"/>
  <c r="G6460" i="7"/>
  <c r="G7187" i="7"/>
  <c r="G7787" i="7"/>
  <c r="G402" i="7"/>
  <c r="G1778" i="7"/>
  <c r="G8362" i="7"/>
  <c r="G6419" i="7"/>
  <c r="G6815" i="7"/>
  <c r="G291" i="7"/>
  <c r="G2338" i="7"/>
  <c r="G7788" i="7"/>
  <c r="G7121" i="7"/>
  <c r="G895" i="7"/>
  <c r="G2074" i="7"/>
  <c r="G7493" i="7"/>
  <c r="G5450" i="7"/>
  <c r="G8338" i="7"/>
  <c r="G6003" i="7"/>
  <c r="G5996" i="7"/>
  <c r="G7228" i="7"/>
  <c r="G4698" i="7"/>
  <c r="G1359" i="7"/>
  <c r="G114" i="7"/>
  <c r="G8358" i="7"/>
  <c r="G6077" i="7"/>
  <c r="G6695" i="7"/>
  <c r="G508" i="7"/>
  <c r="G2678" i="7"/>
  <c r="G7004" i="7"/>
  <c r="G7502" i="7"/>
  <c r="G8284" i="7"/>
  <c r="G2597" i="7"/>
  <c r="G2347" i="7"/>
  <c r="G7315" i="7"/>
  <c r="G7497" i="7"/>
  <c r="G8681" i="7"/>
  <c r="G182" i="7"/>
  <c r="G1198" i="7"/>
  <c r="G8166" i="7"/>
  <c r="G6006" i="7"/>
  <c r="G1563" i="7"/>
  <c r="G1407" i="7"/>
  <c r="G8199" i="7"/>
  <c r="G6943" i="7"/>
  <c r="G7931" i="7"/>
  <c r="G43" i="7"/>
  <c r="G1278" i="7"/>
  <c r="G5887" i="7"/>
  <c r="G8415" i="7"/>
  <c r="G8538" i="7"/>
  <c r="G2011" i="7"/>
  <c r="G505" i="7"/>
  <c r="G5578" i="7"/>
  <c r="G7632" i="7"/>
  <c r="G1789" i="7"/>
  <c r="G31" i="7"/>
  <c r="G7432" i="7"/>
  <c r="G7935" i="7"/>
  <c r="G6483" i="7"/>
  <c r="G8328" i="7"/>
  <c r="G6118" i="7"/>
  <c r="G4893" i="7"/>
  <c r="G5241" i="7"/>
  <c r="G4840" i="7"/>
  <c r="G8053" i="7"/>
  <c r="G4949" i="7"/>
  <c r="G8250" i="7"/>
  <c r="G4448" i="7"/>
  <c r="G7326" i="7"/>
  <c r="G6987" i="7"/>
  <c r="G3404" i="7"/>
  <c r="G4765" i="7"/>
  <c r="G7339" i="7"/>
  <c r="G6042" i="7"/>
  <c r="G5816" i="7"/>
  <c r="G4649" i="7"/>
  <c r="G4720" i="7"/>
  <c r="G6498" i="7"/>
  <c r="G3284" i="7"/>
  <c r="G6646" i="7"/>
  <c r="G7025" i="7"/>
  <c r="G5108" i="7"/>
  <c r="G4473" i="7"/>
  <c r="G4826" i="7"/>
  <c r="G6812" i="7"/>
  <c r="G6522" i="7"/>
  <c r="G6341" i="7"/>
  <c r="G4498" i="7"/>
  <c r="G5147" i="7"/>
  <c r="G5459" i="7"/>
  <c r="G5548" i="7"/>
  <c r="G7356" i="7"/>
  <c r="G6196" i="7"/>
  <c r="G2651" i="7"/>
  <c r="G5517" i="7"/>
  <c r="G4601" i="7"/>
  <c r="G2780" i="7"/>
  <c r="G3249" i="7"/>
  <c r="G1312" i="7"/>
  <c r="G3367" i="7"/>
  <c r="G714" i="7"/>
  <c r="G4693" i="7"/>
  <c r="G1953" i="7"/>
  <c r="G1118" i="7"/>
  <c r="G1888" i="7"/>
  <c r="G2042" i="7"/>
  <c r="G5115" i="7"/>
  <c r="G4446" i="7"/>
  <c r="G3685" i="7"/>
  <c r="G2040" i="7"/>
  <c r="G4198" i="7"/>
  <c r="G2904" i="7"/>
  <c r="G852" i="7"/>
  <c r="G3528" i="7"/>
  <c r="G4240" i="7"/>
  <c r="G1552" i="7"/>
  <c r="G3220" i="7"/>
  <c r="G5837" i="7"/>
  <c r="G4752" i="7"/>
  <c r="G8555" i="7"/>
  <c r="G5435" i="7"/>
  <c r="G4216" i="7"/>
  <c r="G6567" i="7"/>
  <c r="G2610" i="7"/>
  <c r="G3994" i="7"/>
  <c r="G4798" i="7"/>
  <c r="G6487" i="7"/>
  <c r="G6872" i="7"/>
  <c r="G4925" i="7"/>
  <c r="G4298" i="7"/>
  <c r="G5102" i="7"/>
  <c r="G6494" i="7"/>
  <c r="G8042" i="7"/>
  <c r="G6803" i="7"/>
  <c r="G7014" i="7"/>
  <c r="G6746" i="7"/>
  <c r="G3730" i="7"/>
  <c r="G4641" i="7"/>
  <c r="G6651" i="7"/>
  <c r="G8524" i="7"/>
  <c r="G6508" i="7"/>
  <c r="G5403" i="7"/>
  <c r="G5654" i="7"/>
  <c r="G4350" i="7"/>
  <c r="G6596" i="7"/>
  <c r="G8603" i="7"/>
  <c r="G5030" i="7"/>
  <c r="G4727" i="7"/>
  <c r="G5550" i="7"/>
  <c r="G5500" i="7"/>
  <c r="G3350" i="7"/>
  <c r="G3997" i="7"/>
  <c r="G1256" i="7"/>
  <c r="G3583" i="7"/>
  <c r="G6007" i="7"/>
  <c r="G2448" i="7"/>
  <c r="G4223" i="7"/>
  <c r="G1062" i="7"/>
  <c r="G3527" i="7"/>
  <c r="G2756" i="7"/>
  <c r="G1448" i="7"/>
  <c r="G1794" i="7"/>
  <c r="G2057" i="7"/>
  <c r="G4231" i="7"/>
  <c r="G5317" i="7"/>
  <c r="G2304" i="7"/>
  <c r="G303" i="7"/>
  <c r="G7351" i="7"/>
  <c r="G5781" i="7"/>
  <c r="G7577" i="7"/>
  <c r="G4200" i="7"/>
  <c r="G6515" i="7"/>
  <c r="G8341" i="7"/>
  <c r="G5825" i="7"/>
  <c r="G3099" i="7"/>
  <c r="G4391" i="7"/>
  <c r="G8526" i="7"/>
  <c r="G6869" i="7"/>
  <c r="G5967" i="7"/>
  <c r="G5392" i="7"/>
  <c r="G4008" i="7"/>
  <c r="G5122" i="7"/>
  <c r="G6877" i="7"/>
  <c r="G8029" i="7"/>
  <c r="G2762" i="7"/>
  <c r="G5613" i="7"/>
  <c r="G7155" i="7"/>
  <c r="G5528" i="7"/>
  <c r="G5378" i="7"/>
  <c r="G7363" i="7"/>
  <c r="G5518" i="7"/>
  <c r="G4712" i="7"/>
  <c r="G4602" i="7"/>
  <c r="G4776" i="7"/>
  <c r="G5987" i="7"/>
  <c r="G6588" i="7"/>
  <c r="G5969" i="7"/>
  <c r="G3852" i="7"/>
  <c r="G4378" i="7"/>
  <c r="G3555" i="7"/>
  <c r="G963" i="7"/>
  <c r="G2196" i="7"/>
  <c r="G2451" i="7"/>
  <c r="G3815" i="7"/>
  <c r="G4114" i="7"/>
  <c r="G2395" i="7"/>
  <c r="G3006" i="7"/>
  <c r="G1133" i="7"/>
  <c r="G2336" i="7"/>
  <c r="G4744" i="7"/>
  <c r="G3840" i="7"/>
  <c r="G4441" i="7"/>
  <c r="G7222" i="7"/>
  <c r="G5034" i="7"/>
  <c r="G6393" i="7"/>
  <c r="G3916" i="7"/>
  <c r="G5124" i="7"/>
  <c r="G7695" i="7"/>
  <c r="G4758" i="7"/>
  <c r="G6535" i="7"/>
  <c r="G2867" i="7"/>
  <c r="G7712" i="7"/>
  <c r="G6185" i="7"/>
  <c r="G5645" i="7"/>
  <c r="G5252" i="7"/>
  <c r="G3171" i="7"/>
  <c r="G5847" i="7"/>
  <c r="G6549" i="7"/>
  <c r="G8464" i="7"/>
  <c r="G4089" i="7"/>
  <c r="G4866" i="7"/>
  <c r="G7036" i="7"/>
  <c r="G5079" i="7"/>
  <c r="G4886" i="7"/>
  <c r="G8427" i="7"/>
  <c r="G4763" i="7"/>
  <c r="G4447" i="7"/>
  <c r="G5593" i="7"/>
  <c r="G7077" i="7"/>
  <c r="G5893" i="7"/>
  <c r="G5872" i="7"/>
  <c r="G5494" i="7"/>
  <c r="G6212" i="7"/>
  <c r="G3620" i="7"/>
  <c r="G6363" i="7"/>
  <c r="G864" i="7"/>
  <c r="G3383" i="7"/>
  <c r="G782" i="7"/>
  <c r="G1929" i="7"/>
  <c r="G5032" i="7"/>
  <c r="G734" i="7"/>
  <c r="G2519" i="7"/>
  <c r="G850" i="7"/>
  <c r="G1461" i="7"/>
  <c r="G3876" i="7"/>
  <c r="G1088" i="7"/>
  <c r="G2097" i="7"/>
  <c r="G1063" i="7"/>
  <c r="G1371" i="7"/>
  <c r="G2305" i="7"/>
  <c r="G1367" i="7"/>
  <c r="G2536" i="7"/>
  <c r="G376" i="7"/>
  <c r="G350" i="7"/>
  <c r="G3399" i="7"/>
  <c r="G3008" i="7"/>
  <c r="G3754" i="7"/>
  <c r="G2016" i="7"/>
  <c r="G2406" i="7"/>
  <c r="G5884" i="7"/>
  <c r="G654" i="7"/>
  <c r="G2549" i="7"/>
  <c r="G1052" i="7"/>
  <c r="G2071" i="7"/>
  <c r="G4562" i="7"/>
  <c r="G2611" i="7"/>
  <c r="G212" i="7"/>
  <c r="G1889" i="7"/>
  <c r="G1538" i="7"/>
  <c r="G3356" i="7"/>
  <c r="G3046" i="7"/>
  <c r="G1666" i="7"/>
  <c r="G3185" i="7"/>
  <c r="G565" i="7"/>
  <c r="G5819" i="7"/>
  <c r="G1793" i="7"/>
  <c r="G988" i="7"/>
  <c r="G1021" i="7"/>
  <c r="G3965" i="7"/>
  <c r="G1816" i="7"/>
  <c r="G1897" i="7"/>
  <c r="G1700" i="7"/>
  <c r="G2542" i="7"/>
  <c r="G3294" i="7"/>
  <c r="G948" i="7"/>
  <c r="G2643" i="7"/>
  <c r="G3124" i="7"/>
  <c r="G2282" i="7"/>
  <c r="G1865" i="7"/>
  <c r="G2177" i="7"/>
  <c r="G317" i="7"/>
  <c r="G2133" i="7"/>
  <c r="G1510" i="7"/>
  <c r="G3405" i="7"/>
  <c r="G2444" i="7"/>
  <c r="G3662" i="7"/>
  <c r="G1213" i="7"/>
  <c r="G2318" i="7"/>
  <c r="G2015" i="7"/>
  <c r="G4154" i="7"/>
  <c r="G3208" i="7"/>
  <c r="G4888" i="7"/>
  <c r="G2060" i="7"/>
  <c r="G3761" i="7"/>
  <c r="G1496" i="7"/>
  <c r="G3140" i="7"/>
  <c r="G3184" i="7"/>
  <c r="G420" i="7"/>
  <c r="G2176" i="7"/>
  <c r="G2049" i="7"/>
  <c r="G4470" i="7"/>
  <c r="G3032" i="7"/>
  <c r="G2502" i="7"/>
  <c r="G1355" i="7"/>
  <c r="G1254" i="7"/>
  <c r="G2888" i="7"/>
  <c r="G2281" i="7"/>
  <c r="G4894" i="7"/>
  <c r="G1353" i="7"/>
  <c r="G789" i="7"/>
  <c r="G85" i="7"/>
  <c r="G1022" i="7"/>
  <c r="G1144" i="7"/>
  <c r="G7609" i="7"/>
  <c r="G7355" i="7"/>
  <c r="G8418" i="7"/>
  <c r="G1485" i="7"/>
  <c r="G682" i="7"/>
  <c r="G7987" i="7"/>
  <c r="G8133" i="7"/>
  <c r="G6580" i="7"/>
  <c r="G7657" i="7"/>
  <c r="G217" i="7"/>
  <c r="G6928" i="7"/>
  <c r="G7757" i="7"/>
  <c r="G6354" i="7"/>
  <c r="G7882" i="7"/>
  <c r="G2661" i="7"/>
  <c r="G6367" i="7"/>
  <c r="G7970" i="7"/>
  <c r="G6526" i="7"/>
  <c r="G708" i="7"/>
  <c r="G7595" i="7"/>
  <c r="G8666" i="7"/>
  <c r="G6075" i="7"/>
  <c r="G8146" i="7"/>
  <c r="G1402" i="7"/>
  <c r="G7149" i="7"/>
  <c r="G6566" i="7"/>
  <c r="G8626" i="7"/>
  <c r="G8331" i="7"/>
  <c r="G1386" i="7"/>
  <c r="G8063" i="7"/>
  <c r="G6761" i="7"/>
  <c r="G7081" i="7"/>
  <c r="G2146" i="7"/>
  <c r="G8399" i="7"/>
  <c r="G7003" i="7"/>
  <c r="G8238" i="7"/>
  <c r="G8496" i="7"/>
  <c r="G7816" i="7"/>
  <c r="G4133" i="7"/>
  <c r="G6376" i="7"/>
  <c r="G5075" i="7"/>
  <c r="G4106" i="7"/>
  <c r="G4603" i="7"/>
  <c r="G7856" i="7"/>
  <c r="G5128" i="7"/>
  <c r="G4469" i="7"/>
  <c r="G5826" i="7"/>
  <c r="G4941" i="7"/>
  <c r="G4075" i="7"/>
  <c r="G7436" i="7"/>
  <c r="G5407" i="7"/>
  <c r="G5146" i="7"/>
  <c r="G4611" i="7"/>
  <c r="G5860" i="7"/>
  <c r="G1247" i="7"/>
  <c r="G148" i="7"/>
  <c r="G6770" i="7"/>
  <c r="G8444" i="7"/>
  <c r="G7496" i="7"/>
  <c r="G8616" i="7"/>
  <c r="G408" i="7"/>
  <c r="G6882" i="7"/>
  <c r="G7509" i="7"/>
  <c r="G7231" i="7"/>
  <c r="G7699" i="7"/>
  <c r="G190" i="7"/>
  <c r="G7740" i="7"/>
  <c r="G7364" i="7"/>
  <c r="G6901" i="7"/>
  <c r="G7237" i="7"/>
  <c r="G419" i="7"/>
  <c r="G8097" i="7"/>
  <c r="G6981" i="7"/>
  <c r="G7448" i="7"/>
  <c r="G2865" i="7"/>
  <c r="G7608" i="7"/>
  <c r="G5771" i="7"/>
  <c r="G8349" i="7"/>
  <c r="G8145" i="7"/>
  <c r="G1516" i="7"/>
  <c r="G8574" i="7"/>
  <c r="G7569" i="7"/>
  <c r="G7902" i="7"/>
  <c r="G5976" i="7"/>
  <c r="G428" i="7"/>
  <c r="G846" i="7"/>
  <c r="G6703" i="7"/>
  <c r="G8600" i="7"/>
  <c r="G906" i="7"/>
  <c r="G1245" i="7"/>
  <c r="G8480" i="7"/>
  <c r="G6750" i="7"/>
  <c r="G6843" i="7"/>
  <c r="G7815" i="7"/>
  <c r="G3714" i="7"/>
  <c r="G5413" i="7"/>
  <c r="G5627" i="7"/>
  <c r="G4053" i="7"/>
  <c r="G5713" i="7"/>
  <c r="G7869" i="7"/>
  <c r="G5483" i="7"/>
  <c r="G3059" i="7"/>
  <c r="G692" i="7"/>
  <c r="G1212" i="7"/>
  <c r="G6538" i="7"/>
  <c r="G7981" i="7"/>
  <c r="G8655" i="7"/>
  <c r="G1343" i="7"/>
  <c r="G2522" i="7"/>
  <c r="G6466" i="7"/>
  <c r="G8136" i="7"/>
  <c r="G6958" i="7"/>
  <c r="G1358" i="7"/>
  <c r="G113" i="7"/>
  <c r="G6134" i="7"/>
  <c r="G8330" i="7"/>
  <c r="G7087" i="7"/>
  <c r="G8614" i="7"/>
  <c r="G276" i="7"/>
  <c r="G6387" i="7"/>
  <c r="G8449" i="7"/>
  <c r="G6140" i="7"/>
  <c r="G2509" i="7"/>
  <c r="G7141" i="7"/>
  <c r="G8137" i="7"/>
  <c r="G6693" i="7"/>
  <c r="G8495" i="7"/>
  <c r="G92" i="7"/>
  <c r="G7775" i="7"/>
  <c r="G5259" i="7"/>
  <c r="G8348" i="7"/>
  <c r="G7633" i="7"/>
  <c r="G2364" i="7"/>
  <c r="G8573" i="7"/>
  <c r="G7915" i="7"/>
  <c r="G8069" i="7"/>
  <c r="G521" i="7"/>
  <c r="G8708" i="7"/>
  <c r="G7009" i="7"/>
  <c r="G7693" i="7"/>
  <c r="G8735" i="7"/>
  <c r="G8364" i="7"/>
  <c r="G6663" i="7"/>
  <c r="G4659" i="7"/>
  <c r="G5045" i="7"/>
  <c r="G4588" i="7"/>
  <c r="G5420" i="7"/>
  <c r="G6709" i="7"/>
  <c r="G5156" i="7"/>
  <c r="G4457" i="7"/>
  <c r="G6465" i="7"/>
  <c r="G5543" i="7"/>
  <c r="G5205" i="7"/>
  <c r="G8070" i="7"/>
  <c r="G5617" i="7"/>
  <c r="G3363" i="7"/>
  <c r="G5269" i="7"/>
  <c r="G6868" i="7"/>
  <c r="G465" i="7"/>
  <c r="G1623" i="7"/>
  <c r="G5835" i="7"/>
  <c r="G8412" i="7"/>
  <c r="G7697" i="7"/>
  <c r="G2710" i="7"/>
  <c r="G1016" i="7"/>
  <c r="G6848" i="7"/>
  <c r="G7444" i="7"/>
  <c r="G6274" i="7"/>
  <c r="G2022" i="7"/>
  <c r="G1194" i="7"/>
  <c r="G7057" i="7"/>
  <c r="G8236" i="7"/>
  <c r="G6731" i="7"/>
  <c r="G7800" i="7"/>
  <c r="G83" i="7"/>
  <c r="G6293" i="7"/>
  <c r="G7834" i="7"/>
  <c r="G6984" i="7"/>
  <c r="G1462" i="7"/>
  <c r="G6559" i="7"/>
  <c r="G7429" i="7"/>
  <c r="G6009" i="7"/>
  <c r="G8192" i="7"/>
  <c r="G1438" i="7"/>
  <c r="G8542" i="7"/>
  <c r="G7907" i="7"/>
  <c r="G7870" i="7"/>
  <c r="G8389" i="7"/>
  <c r="G237" i="7"/>
  <c r="G7927" i="7"/>
  <c r="G6557" i="7"/>
  <c r="G8375" i="7"/>
  <c r="G572" i="7"/>
  <c r="G8230" i="7"/>
  <c r="G6323" i="7"/>
  <c r="G7224" i="7"/>
  <c r="G7909" i="7"/>
  <c r="G7886" i="7"/>
  <c r="G5885" i="7"/>
  <c r="G5761" i="7"/>
  <c r="G5899" i="7"/>
  <c r="G4607" i="7"/>
  <c r="G4681" i="7"/>
  <c r="G6025" i="7"/>
  <c r="G6986" i="7"/>
  <c r="G3012" i="7"/>
  <c r="G6300" i="7"/>
  <c r="G4796" i="7"/>
  <c r="G4464" i="7"/>
  <c r="G8669" i="7"/>
  <c r="G4622" i="7"/>
  <c r="G3987" i="7"/>
  <c r="G5201" i="7"/>
  <c r="G5924" i="7"/>
  <c r="G6636" i="7"/>
  <c r="G6623" i="7"/>
  <c r="G4730" i="7"/>
  <c r="G1551" i="7"/>
  <c r="G2523" i="7"/>
  <c r="G7078" i="7"/>
  <c r="G8598" i="7"/>
  <c r="G5322" i="7"/>
  <c r="G477" i="7"/>
  <c r="G498" i="7"/>
  <c r="G7085" i="7"/>
  <c r="G6330" i="7"/>
  <c r="G7515" i="7"/>
  <c r="G2207" i="7"/>
  <c r="G1426" i="7"/>
  <c r="G7780" i="7"/>
  <c r="G5926" i="7"/>
  <c r="G6880" i="7"/>
  <c r="G1962" i="7"/>
  <c r="G512" i="7"/>
  <c r="G8057" i="7"/>
  <c r="G6179" i="7"/>
  <c r="G634" i="7"/>
  <c r="G1151" i="7"/>
  <c r="G8197" i="7"/>
  <c r="G7276" i="7"/>
  <c r="G8289" i="7"/>
  <c r="G2140" i="7"/>
  <c r="G1039" i="7"/>
  <c r="G8727" i="7"/>
  <c r="G5658" i="7"/>
  <c r="G7873" i="7"/>
  <c r="G1082" i="7"/>
  <c r="G1762" i="7"/>
  <c r="G6240" i="7"/>
  <c r="G7729" i="7"/>
  <c r="G319" i="7"/>
  <c r="G1335" i="7"/>
  <c r="G6123" i="7"/>
  <c r="G7826" i="7"/>
  <c r="G6656" i="7"/>
  <c r="G7037" i="7"/>
  <c r="G5334" i="7"/>
  <c r="G4757" i="7"/>
  <c r="G4980" i="7"/>
  <c r="G2866" i="7"/>
  <c r="G5767" i="7"/>
  <c r="G8613" i="7"/>
  <c r="G7299" i="7"/>
  <c r="G5007" i="7"/>
  <c r="G5581" i="7"/>
  <c r="G5368" i="7"/>
  <c r="G2836" i="7"/>
  <c r="G8387" i="7"/>
  <c r="G8193" i="7"/>
  <c r="G783" i="7"/>
  <c r="G72" i="7"/>
  <c r="G6533" i="7"/>
  <c r="G7111" i="7"/>
  <c r="G7807" i="7"/>
  <c r="G1251" i="7"/>
  <c r="G2019" i="7"/>
  <c r="G6054" i="7"/>
  <c r="G8206" i="7"/>
  <c r="G8537" i="7"/>
  <c r="G2018" i="7"/>
  <c r="G1755" i="7"/>
  <c r="G7918" i="7"/>
  <c r="G7624" i="7"/>
  <c r="G6446" i="7"/>
  <c r="G973" i="7"/>
  <c r="G622" i="7"/>
  <c r="G6772" i="7"/>
  <c r="G8437" i="7"/>
  <c r="G7049" i="7"/>
  <c r="G816" i="7"/>
  <c r="G6340" i="7"/>
  <c r="G8001" i="7"/>
  <c r="G6472" i="7"/>
  <c r="G8612" i="7"/>
  <c r="G391" i="7"/>
  <c r="G8107" i="7"/>
  <c r="G7240" i="7"/>
  <c r="G6691" i="7"/>
  <c r="G7059" i="7"/>
  <c r="G1156" i="7"/>
  <c r="G7954" i="7"/>
  <c r="G6927" i="7"/>
  <c r="G7380" i="7"/>
  <c r="G2029" i="7"/>
  <c r="G8572" i="7"/>
  <c r="G7056" i="7"/>
  <c r="G8172" i="7"/>
  <c r="G6022" i="7"/>
  <c r="G7874" i="7"/>
  <c r="G6742" i="7"/>
  <c r="G4288" i="7"/>
  <c r="G5059" i="7"/>
  <c r="G4538" i="7"/>
  <c r="G4300" i="7"/>
  <c r="G6936" i="7"/>
  <c r="G5051" i="7"/>
  <c r="G4287" i="7"/>
  <c r="G4054" i="7"/>
  <c r="G5421" i="7"/>
  <c r="G4212" i="7"/>
  <c r="G7232" i="7"/>
  <c r="G5391" i="7"/>
  <c r="G3785" i="7"/>
  <c r="G4598" i="7"/>
  <c r="G6130" i="7"/>
  <c r="G5353" i="7"/>
  <c r="G6938" i="7"/>
  <c r="G4742" i="7"/>
  <c r="G1907" i="7"/>
  <c r="G5914" i="7"/>
  <c r="G8580" i="7"/>
  <c r="G6736" i="7"/>
  <c r="G7427" i="7"/>
  <c r="G1045" i="7"/>
  <c r="G7717" i="7"/>
  <c r="G7893" i="7"/>
  <c r="G6734" i="7"/>
  <c r="G7668" i="7"/>
  <c r="G1772" i="7"/>
  <c r="G7977" i="7"/>
  <c r="G5982" i="7"/>
  <c r="G8351" i="7"/>
  <c r="G8474" i="7"/>
  <c r="G511" i="7"/>
  <c r="G8423" i="7"/>
  <c r="G6235" i="7"/>
  <c r="G8347" i="7"/>
  <c r="G1177" i="7"/>
  <c r="G7690" i="7"/>
  <c r="G7420" i="7"/>
  <c r="G7116" i="7"/>
  <c r="G8467" i="7"/>
  <c r="G832" i="7"/>
  <c r="G8710" i="7"/>
  <c r="G7963" i="7"/>
  <c r="G8038" i="7"/>
  <c r="G5587" i="7"/>
  <c r="G985" i="7"/>
  <c r="G733" i="7"/>
  <c r="G8481" i="7"/>
  <c r="G6591" i="7"/>
  <c r="G580" i="7"/>
  <c r="G9" i="7"/>
  <c r="G8028" i="7"/>
  <c r="G6609" i="7"/>
  <c r="G5667" i="7"/>
  <c r="G7897" i="7"/>
  <c r="G2716" i="7"/>
  <c r="G5721" i="7"/>
  <c r="G6207" i="7"/>
  <c r="G1101" i="7"/>
  <c r="G7891" i="7"/>
  <c r="G7526" i="7"/>
  <c r="G8715" i="7"/>
  <c r="G7048" i="7"/>
  <c r="G1189" i="7"/>
  <c r="G902" i="7"/>
  <c r="G8478" i="7"/>
  <c r="G7234" i="7"/>
  <c r="G7136" i="7"/>
  <c r="G989" i="7"/>
  <c r="G1798" i="7"/>
  <c r="G7244" i="7"/>
  <c r="G6850" i="7"/>
  <c r="G7513" i="7"/>
  <c r="G1218" i="7"/>
  <c r="G2507" i="7"/>
  <c r="G8103" i="7"/>
  <c r="G6669" i="7"/>
  <c r="G1345" i="7"/>
  <c r="G1059" i="7"/>
  <c r="G7508" i="7"/>
  <c r="G5715" i="7"/>
  <c r="G6511" i="7"/>
  <c r="G430" i="7"/>
  <c r="G1046" i="7"/>
  <c r="G8333" i="7"/>
  <c r="G7484" i="7"/>
  <c r="G7830" i="7"/>
  <c r="G882" i="7"/>
  <c r="G1703" i="7"/>
  <c r="G6737" i="7"/>
  <c r="G7647" i="7"/>
  <c r="G227" i="7"/>
  <c r="G2274" i="7"/>
  <c r="G6407" i="7"/>
  <c r="G7872" i="7"/>
  <c r="G7795" i="7"/>
  <c r="G8433" i="7"/>
  <c r="G5844" i="7"/>
  <c r="G4092" i="7"/>
  <c r="G4936" i="7"/>
  <c r="G4116" i="7"/>
  <c r="G5892" i="7"/>
  <c r="G5240" i="7"/>
  <c r="G6040" i="7"/>
  <c r="G6248" i="7"/>
  <c r="G7979" i="7"/>
  <c r="G5088" i="7"/>
  <c r="G6704" i="7"/>
  <c r="G3964" i="7"/>
  <c r="G6272" i="7"/>
  <c r="G6723" i="7"/>
  <c r="G3635" i="7"/>
  <c r="G5648" i="7"/>
  <c r="G4371" i="7"/>
  <c r="G5864" i="7"/>
  <c r="G6297" i="7"/>
  <c r="G7253" i="7"/>
  <c r="G7408" i="7"/>
  <c r="G4987" i="7"/>
  <c r="G6891" i="7"/>
  <c r="G4967" i="7"/>
  <c r="G5357" i="7"/>
  <c r="G7776" i="7"/>
  <c r="G8636" i="7"/>
  <c r="G4009" i="7"/>
  <c r="G5017" i="7"/>
  <c r="G5588" i="7"/>
  <c r="G8455" i="7"/>
  <c r="G6994" i="7"/>
  <c r="G5290" i="7"/>
  <c r="G5281" i="7"/>
  <c r="G2706" i="7"/>
  <c r="G6314" i="7"/>
  <c r="G4354" i="7"/>
  <c r="G3769" i="7"/>
  <c r="G3448" i="7"/>
  <c r="G1619" i="7"/>
  <c r="G1472" i="7"/>
  <c r="G4580" i="7"/>
  <c r="G2768" i="7"/>
  <c r="G3976" i="7"/>
  <c r="G2312" i="7"/>
  <c r="G3337" i="7"/>
  <c r="G5040" i="7"/>
  <c r="G1441" i="7"/>
  <c r="G606" i="7"/>
  <c r="G2841" i="7"/>
  <c r="G6058" i="7"/>
  <c r="G3328" i="7"/>
  <c r="G4552" i="7"/>
  <c r="G1122" i="7"/>
  <c r="G2922" i="7"/>
  <c r="G353" i="7"/>
  <c r="G2955" i="7"/>
  <c r="G5358" i="7"/>
  <c r="G5109" i="7"/>
  <c r="G6546" i="7"/>
  <c r="G3676" i="7"/>
  <c r="G6477" i="7"/>
  <c r="G5856" i="7"/>
  <c r="G4874" i="7"/>
  <c r="G3936" i="7"/>
  <c r="G5255" i="7"/>
  <c r="G7684" i="7"/>
  <c r="G7345" i="7"/>
  <c r="G4828" i="7"/>
  <c r="G7202" i="7"/>
  <c r="G4777" i="7"/>
  <c r="G5908" i="7"/>
  <c r="G6290" i="7"/>
  <c r="G8738" i="7"/>
  <c r="G4293" i="7"/>
  <c r="G5903" i="7"/>
  <c r="G6545" i="7"/>
  <c r="G4642" i="7"/>
  <c r="G5002" i="7"/>
  <c r="G8047" i="7"/>
  <c r="G6041" i="7"/>
  <c r="G3300" i="7"/>
  <c r="G5349" i="7"/>
  <c r="G3836" i="7"/>
  <c r="G6671" i="7"/>
  <c r="G7651" i="7"/>
  <c r="G4725" i="7"/>
  <c r="G3923" i="7"/>
  <c r="G3610" i="7"/>
  <c r="G4629" i="7"/>
  <c r="G1246" i="7"/>
  <c r="G1712" i="7"/>
  <c r="G1362" i="7"/>
  <c r="G1973" i="7"/>
  <c r="G4430" i="7"/>
  <c r="G97" i="7"/>
  <c r="G3577" i="7"/>
  <c r="G2822" i="7"/>
  <c r="G2863" i="7"/>
  <c r="G5817" i="7"/>
  <c r="G1936" i="7"/>
  <c r="G4517" i="7"/>
  <c r="G550" i="7"/>
  <c r="G3015" i="7"/>
  <c r="G4490" i="7"/>
  <c r="G2073" i="7"/>
  <c r="G1987" i="7"/>
  <c r="G5603" i="7"/>
  <c r="G7258" i="7"/>
  <c r="G8431" i="7"/>
  <c r="G4626" i="7"/>
  <c r="G4734" i="7"/>
  <c r="G7638" i="7"/>
  <c r="G5913" i="7"/>
  <c r="G2664" i="7"/>
  <c r="G308" i="7"/>
  <c r="G3309" i="7"/>
  <c r="G1903" i="7"/>
  <c r="G740" i="7"/>
  <c r="G1801" i="7"/>
  <c r="G2985" i="7"/>
  <c r="G264" i="7"/>
  <c r="G2064" i="7"/>
  <c r="G4568" i="7"/>
  <c r="G3887" i="7"/>
  <c r="G2459" i="7"/>
  <c r="G2782" i="7"/>
  <c r="G5" i="7"/>
  <c r="G4425" i="7"/>
  <c r="G1547" i="7"/>
  <c r="G2856" i="7"/>
  <c r="G1593" i="7"/>
  <c r="G2996" i="7"/>
  <c r="G6223" i="7"/>
  <c r="G3816" i="7"/>
  <c r="G1566" i="7"/>
  <c r="G4215" i="7"/>
  <c r="G3607" i="7"/>
  <c r="G5474" i="7"/>
  <c r="G2327" i="7"/>
  <c r="G1837" i="7"/>
  <c r="G3000" i="7"/>
  <c r="G2816" i="7"/>
  <c r="G3314" i="7"/>
  <c r="G3191" i="7"/>
  <c r="G3415" i="7"/>
  <c r="G2564" i="7"/>
  <c r="G5396" i="7"/>
  <c r="G2084" i="7"/>
  <c r="G1634" i="7"/>
  <c r="G676" i="7"/>
  <c r="G662" i="7"/>
  <c r="G3781" i="7"/>
  <c r="G3269" i="7"/>
  <c r="G233" i="7"/>
  <c r="G1044" i="7"/>
  <c r="G1093" i="7"/>
  <c r="G4043" i="7"/>
  <c r="G1689" i="7"/>
  <c r="G2609" i="7"/>
  <c r="G2722" i="7"/>
  <c r="G1977" i="7"/>
  <c r="G4377" i="7"/>
  <c r="G3792" i="7"/>
  <c r="G4843" i="7"/>
  <c r="G2910" i="7"/>
  <c r="G1290" i="7"/>
  <c r="G3777" i="7"/>
  <c r="G160" i="7"/>
  <c r="G2720" i="7"/>
  <c r="G4213" i="7"/>
  <c r="G3600" i="7"/>
  <c r="G1727" i="7"/>
  <c r="G1748" i="7"/>
  <c r="G4357" i="7"/>
  <c r="G4943" i="7"/>
  <c r="G2111" i="7"/>
  <c r="G1475" i="7"/>
  <c r="G1561" i="7"/>
  <c r="G3418" i="7"/>
  <c r="G2758" i="7"/>
  <c r="G2183" i="7"/>
  <c r="G2881" i="7"/>
  <c r="G1902" i="7"/>
  <c r="G2032" i="7"/>
  <c r="G815" i="7"/>
  <c r="G3188" i="7"/>
  <c r="G913" i="7"/>
  <c r="G2342" i="7"/>
  <c r="G44" i="7"/>
  <c r="G1658" i="7"/>
  <c r="G1459" i="7"/>
  <c r="G8724" i="7"/>
  <c r="G7164" i="7"/>
  <c r="G7671" i="7"/>
  <c r="G232" i="7"/>
  <c r="G597" i="7"/>
  <c r="G5946" i="7"/>
  <c r="G8084" i="7"/>
  <c r="G8654" i="7"/>
  <c r="G444" i="7"/>
  <c r="G2571" i="7"/>
  <c r="G6213" i="7"/>
  <c r="G7694" i="7"/>
  <c r="G8536" i="7"/>
  <c r="G905" i="7"/>
  <c r="G1418" i="7"/>
  <c r="G6602" i="7"/>
  <c r="G8570" i="7"/>
  <c r="G1763" i="7"/>
  <c r="G1500" i="7"/>
  <c r="G7067" i="7"/>
  <c r="G7958" i="7"/>
  <c r="G6764" i="7"/>
  <c r="G8087" i="7"/>
  <c r="G1169" i="7"/>
  <c r="G5274" i="7"/>
  <c r="G7482" i="7"/>
  <c r="G6918" i="7"/>
  <c r="G8760" i="7"/>
  <c r="G460" i="7"/>
  <c r="G8000" i="7"/>
  <c r="G7185" i="7"/>
  <c r="G8745" i="7"/>
  <c r="G541" i="7"/>
  <c r="G8121" i="7"/>
  <c r="G7306" i="7"/>
  <c r="G7555" i="7"/>
  <c r="G7676" i="7"/>
  <c r="G7781" i="7"/>
  <c r="G5183" i="7"/>
  <c r="G4174" i="7"/>
  <c r="G4970" i="7"/>
  <c r="G4368" i="7"/>
  <c r="G8054" i="7"/>
  <c r="G6846" i="7"/>
  <c r="G5129" i="7"/>
  <c r="G5915" i="7"/>
  <c r="G3172" i="7"/>
  <c r="G4652" i="7"/>
  <c r="G7263" i="7"/>
  <c r="G5577" i="7"/>
  <c r="G5294" i="7"/>
  <c r="G4444" i="7"/>
  <c r="G4211" i="7"/>
  <c r="G6874" i="7"/>
  <c r="G1372" i="7"/>
  <c r="G1161" i="7"/>
  <c r="G6471" i="7"/>
  <c r="G8690" i="7"/>
  <c r="G7709" i="7"/>
  <c r="G1076" i="7"/>
  <c r="G965" i="7"/>
  <c r="G6454" i="7"/>
  <c r="G8439" i="7"/>
  <c r="G7100" i="7"/>
  <c r="G45" i="7"/>
  <c r="G914" i="7"/>
  <c r="G6825" i="7"/>
  <c r="G7288" i="7"/>
  <c r="G5731" i="7"/>
  <c r="G7772" i="7"/>
  <c r="G1241" i="7"/>
  <c r="G7246" i="7"/>
  <c r="G7860" i="7"/>
  <c r="G7130" i="7"/>
  <c r="G975" i="7"/>
  <c r="G6555" i="7"/>
  <c r="G8584" i="7"/>
  <c r="G7137" i="7"/>
  <c r="G8036" i="7"/>
  <c r="G1698" i="7"/>
  <c r="G8421" i="7"/>
  <c r="G5882" i="7"/>
  <c r="G7917" i="7"/>
  <c r="G8591" i="7"/>
  <c r="G327" i="7"/>
  <c r="G7379" i="7"/>
  <c r="G6070" i="7"/>
  <c r="G8379" i="7"/>
  <c r="G205" i="7"/>
  <c r="G8096" i="7"/>
  <c r="G6303" i="7"/>
  <c r="G8402" i="7"/>
  <c r="G8617" i="7"/>
  <c r="G7124" i="7"/>
  <c r="G4905" i="7"/>
  <c r="G5414" i="7"/>
  <c r="G6380" i="7"/>
  <c r="G3348" i="7"/>
  <c r="G5659" i="7"/>
  <c r="G7161" i="7"/>
  <c r="G6180" i="7"/>
  <c r="G2938" i="7"/>
  <c r="G364" i="7"/>
  <c r="G1239" i="7"/>
  <c r="G7546" i="7"/>
  <c r="G6298" i="7"/>
  <c r="G7698" i="7"/>
  <c r="G1028" i="7"/>
  <c r="G513" i="7"/>
  <c r="G7032" i="7"/>
  <c r="G8101" i="7"/>
  <c r="G8452" i="7"/>
  <c r="G1773" i="7"/>
  <c r="G826" i="7"/>
  <c r="G6797" i="7"/>
  <c r="G7682" i="7"/>
  <c r="G7381" i="7"/>
  <c r="G1223" i="7"/>
  <c r="G128" i="7"/>
  <c r="G7328" i="7"/>
  <c r="G8296" i="7"/>
  <c r="G1458" i="7"/>
  <c r="G575" i="7"/>
  <c r="G5954" i="7"/>
  <c r="G8074" i="7"/>
  <c r="G5481" i="7"/>
  <c r="G6924" i="7"/>
  <c r="G1646" i="7"/>
  <c r="G6705" i="7"/>
  <c r="G8583" i="7"/>
  <c r="G7208" i="7"/>
  <c r="G7643" i="7"/>
  <c r="G2210" i="7"/>
  <c r="G8420" i="7"/>
  <c r="G6049" i="7"/>
  <c r="G8020" i="7"/>
  <c r="G19" i="7"/>
  <c r="G8302" i="7"/>
  <c r="G5779" i="7"/>
  <c r="G7630" i="7"/>
  <c r="G6067" i="7"/>
  <c r="G6585" i="7"/>
  <c r="G5052" i="7"/>
  <c r="G4545" i="7"/>
  <c r="G5046" i="7"/>
  <c r="G4219" i="7"/>
  <c r="G7324" i="7"/>
  <c r="G5539" i="7"/>
  <c r="G4823" i="7"/>
  <c r="G7385" i="7"/>
  <c r="G4319" i="7"/>
  <c r="G5405" i="7"/>
  <c r="G6995" i="7"/>
  <c r="G6395" i="7"/>
  <c r="G5531" i="7"/>
  <c r="G3562" i="7"/>
  <c r="G2650" i="7"/>
  <c r="G6233" i="7"/>
  <c r="G631" i="7"/>
  <c r="G229" i="7"/>
  <c r="G8234" i="7"/>
  <c r="G7280" i="7"/>
  <c r="G8147" i="7"/>
  <c r="G1295" i="7"/>
  <c r="G50" i="7"/>
  <c r="G6684" i="7"/>
  <c r="G7010" i="7"/>
  <c r="G7974" i="7"/>
  <c r="G108" i="7"/>
  <c r="G1109" i="7"/>
  <c r="G6113" i="7"/>
  <c r="G8019" i="7"/>
  <c r="G8653" i="7"/>
  <c r="G2838" i="7"/>
  <c r="G1338" i="7"/>
  <c r="G6948" i="7"/>
  <c r="G7849" i="7"/>
  <c r="G1594" i="7"/>
  <c r="G1509" i="7"/>
  <c r="G5331" i="7"/>
  <c r="G7964" i="7"/>
  <c r="G8534" i="7"/>
  <c r="G6208" i="7"/>
  <c r="G86" i="7"/>
  <c r="G7219" i="7"/>
  <c r="G7625" i="7"/>
  <c r="G6844" i="7"/>
  <c r="G8494" i="7"/>
  <c r="G34" i="7"/>
  <c r="G7942" i="7"/>
  <c r="G5426" i="7"/>
  <c r="G8746" i="7"/>
  <c r="G1390" i="7"/>
  <c r="G8167" i="7"/>
  <c r="G7256" i="7"/>
  <c r="G8744" i="7"/>
  <c r="G5973" i="7"/>
  <c r="G5894" i="7"/>
  <c r="G6031" i="7"/>
  <c r="G3100" i="7"/>
  <c r="G6035" i="7"/>
  <c r="G6427" i="7"/>
  <c r="G8559" i="7"/>
  <c r="G7574" i="7"/>
  <c r="G4079" i="7"/>
  <c r="G6962" i="7"/>
  <c r="G2795" i="7"/>
  <c r="G4658" i="7"/>
  <c r="G5929" i="7"/>
  <c r="G7505" i="7"/>
  <c r="G5356" i="7"/>
  <c r="G5289" i="7"/>
  <c r="G4105" i="7"/>
  <c r="G5566" i="7"/>
  <c r="G8325" i="7"/>
  <c r="G7071" i="7"/>
  <c r="G4723" i="7"/>
  <c r="G1351" i="7"/>
  <c r="G7273" i="7"/>
  <c r="G5865" i="7"/>
  <c r="G7770" i="7"/>
  <c r="G6481" i="7"/>
  <c r="G760" i="7"/>
  <c r="G7833" i="7"/>
  <c r="G6132" i="7"/>
  <c r="G7267" i="7"/>
  <c r="G5867" i="7"/>
  <c r="G1066" i="7"/>
  <c r="G473" i="7"/>
  <c r="G7016" i="7"/>
  <c r="G6804" i="7"/>
  <c r="G6231" i="7"/>
  <c r="G336" i="7"/>
  <c r="G1533" i="7"/>
  <c r="G7998" i="7"/>
  <c r="G7311" i="7"/>
  <c r="G464" i="7"/>
  <c r="G836" i="7"/>
  <c r="G8148" i="7"/>
  <c r="G6960" i="7"/>
  <c r="G5944" i="7"/>
  <c r="G79" i="7"/>
  <c r="G1414" i="7"/>
  <c r="G8394" i="7"/>
  <c r="G6795" i="7"/>
  <c r="G7864" i="7"/>
  <c r="G1232" i="7"/>
  <c r="G1284" i="7"/>
  <c r="G6455" i="7"/>
  <c r="G6400" i="7"/>
  <c r="G1323" i="7"/>
  <c r="G2477" i="7"/>
  <c r="G7545" i="7"/>
  <c r="G7767" i="7"/>
  <c r="G8454" i="7"/>
  <c r="G8671" i="7"/>
  <c r="G5700" i="7"/>
  <c r="G4332" i="7"/>
  <c r="G4859" i="7"/>
  <c r="G5849" i="7"/>
  <c r="G3195" i="7"/>
  <c r="G6910" i="7"/>
  <c r="G6831" i="7"/>
  <c r="G5287" i="7"/>
  <c r="G2770" i="7"/>
  <c r="G5465" i="7"/>
  <c r="G3019" i="7"/>
  <c r="G5811" i="7"/>
  <c r="G8184" i="7"/>
  <c r="G1140" i="7"/>
  <c r="G1029" i="7"/>
  <c r="G7689" i="7"/>
  <c r="G6192" i="7"/>
  <c r="G7744" i="7"/>
  <c r="G1267" i="7"/>
  <c r="G326" i="7"/>
  <c r="G6932" i="7"/>
  <c r="G6214" i="7"/>
  <c r="G8316" i="7"/>
  <c r="G413" i="7"/>
  <c r="G370" i="7"/>
  <c r="G7191" i="7"/>
  <c r="G8204" i="7"/>
  <c r="G8451" i="7"/>
  <c r="G642" i="7"/>
  <c r="G1899" i="7"/>
  <c r="G5665" i="7"/>
  <c r="G7802" i="7"/>
  <c r="G1080" i="7"/>
  <c r="G483" i="7"/>
  <c r="G7358" i="7"/>
  <c r="G7992" i="7"/>
  <c r="G7028" i="7"/>
  <c r="G1249" i="7"/>
  <c r="G2179" i="7"/>
  <c r="G6034" i="7"/>
  <c r="G8447" i="7"/>
  <c r="G7309" i="7"/>
  <c r="G8195" i="7"/>
  <c r="G636" i="7"/>
  <c r="G7895" i="7"/>
  <c r="G6771" i="7"/>
  <c r="G6944" i="7"/>
  <c r="G2950" i="7"/>
  <c r="G8419" i="7"/>
  <c r="G6168" i="7"/>
  <c r="G7593" i="7"/>
  <c r="G6452" i="7"/>
  <c r="G6829" i="7"/>
  <c r="G4930" i="7"/>
  <c r="G4311" i="7"/>
  <c r="G3980" i="7"/>
  <c r="G7275" i="7"/>
  <c r="G8186" i="7"/>
  <c r="G7417" i="7"/>
  <c r="G3947" i="7"/>
  <c r="G5138" i="7"/>
  <c r="G4029" i="7"/>
  <c r="G5246" i="7"/>
  <c r="G8244" i="7"/>
  <c r="G6329" i="7"/>
  <c r="G5431" i="7"/>
  <c r="G7319" i="7"/>
  <c r="G4476" i="7"/>
  <c r="G6618" i="7"/>
  <c r="G8059" i="7"/>
  <c r="G6527" i="7"/>
  <c r="G704" i="7"/>
  <c r="G1229" i="7"/>
  <c r="G6595" i="7"/>
  <c r="G8685" i="7"/>
  <c r="G6021" i="7"/>
  <c r="G6959" i="7"/>
  <c r="G1894" i="7"/>
  <c r="G6675" i="7"/>
  <c r="G7145" i="7"/>
  <c r="G6101" i="7"/>
  <c r="G7669" i="7"/>
  <c r="G1286" i="7"/>
  <c r="G6916" i="7"/>
  <c r="G7623" i="7"/>
  <c r="G7300" i="7"/>
  <c r="G7766" i="7"/>
  <c r="G1742" i="7"/>
  <c r="G7423" i="7"/>
  <c r="G8268" i="7"/>
  <c r="G6513" i="7"/>
  <c r="G29" i="7"/>
  <c r="G6409" i="7"/>
  <c r="G8015" i="7"/>
  <c r="G7692" i="7"/>
  <c r="G8119" i="7"/>
  <c r="G2253" i="7"/>
  <c r="G8304" i="7"/>
  <c r="G5990" i="7"/>
  <c r="G7975" i="7"/>
  <c r="G6443" i="7"/>
  <c r="G320" i="7"/>
  <c r="G7953" i="7"/>
  <c r="G6136" i="7"/>
  <c r="G8515" i="7"/>
  <c r="G2566" i="7"/>
  <c r="G8178" i="7"/>
  <c r="G5555" i="7"/>
  <c r="G7637" i="7"/>
  <c r="G7659" i="7"/>
  <c r="G7813" i="7"/>
  <c r="G2835" i="7"/>
  <c r="G5416" i="7"/>
  <c r="G5963" i="7"/>
  <c r="G770" i="7"/>
  <c r="G8567" i="7"/>
  <c r="G7629" i="7"/>
  <c r="G7727" i="7"/>
  <c r="G6622" i="7"/>
  <c r="G961" i="7"/>
  <c r="G7751" i="7"/>
  <c r="G7091" i="7"/>
  <c r="G8073" i="7"/>
  <c r="G6151" i="7"/>
  <c r="G833" i="7"/>
  <c r="G7976" i="7"/>
  <c r="G7765" i="7"/>
  <c r="G8721" i="7"/>
  <c r="G6026" i="7"/>
  <c r="G2139" i="7"/>
  <c r="G8278" i="7"/>
  <c r="G6119" i="7"/>
  <c r="G7606" i="7"/>
  <c r="G723" i="7"/>
  <c r="G563" i="7"/>
  <c r="G7250" i="7"/>
  <c r="G6674" i="7"/>
  <c r="G5878" i="7"/>
  <c r="G1707" i="7"/>
  <c r="G201" i="7"/>
  <c r="G7688" i="7"/>
  <c r="G6914" i="7"/>
  <c r="G7131" i="7"/>
  <c r="G659" i="7"/>
  <c r="G972" i="7"/>
  <c r="G7220" i="7"/>
  <c r="G6577" i="7"/>
  <c r="G921" i="7"/>
  <c r="G669" i="7"/>
  <c r="G6614" i="7"/>
  <c r="G5888" i="7"/>
  <c r="G8318" i="7"/>
  <c r="G6542" i="7"/>
  <c r="G4973" i="7"/>
  <c r="G4282" i="7"/>
  <c r="G4937" i="7"/>
  <c r="G3941" i="7"/>
  <c r="G5682" i="7"/>
  <c r="G3268" i="7"/>
  <c r="G4236" i="7"/>
  <c r="G4486" i="7"/>
  <c r="G8290" i="7"/>
  <c r="G6270" i="7"/>
  <c r="G5279" i="7"/>
  <c r="G5298" i="7"/>
  <c r="G8468" i="7"/>
  <c r="G7268" i="7"/>
  <c r="G3514" i="7"/>
  <c r="G5430" i="7"/>
  <c r="G5968" i="7"/>
  <c r="G3982" i="7"/>
  <c r="G5691" i="7"/>
  <c r="G8694" i="7"/>
  <c r="G4749" i="7"/>
  <c r="G4570" i="7"/>
  <c r="G6450" i="7"/>
  <c r="G4419" i="7"/>
  <c r="G5182" i="7"/>
  <c r="G6089" i="7"/>
  <c r="G8483" i="7"/>
  <c r="G7026" i="7"/>
  <c r="G3938" i="7"/>
  <c r="G4717" i="7"/>
  <c r="G6390" i="7"/>
  <c r="G7730" i="7"/>
  <c r="G3228" i="7"/>
  <c r="G5339" i="7"/>
  <c r="G5921" i="7"/>
  <c r="G5752" i="7"/>
  <c r="G1828" i="7"/>
  <c r="G907" i="7"/>
  <c r="G3633" i="7"/>
  <c r="G216" i="7"/>
  <c r="G2604" i="7"/>
  <c r="G3613" i="7"/>
  <c r="G2331" i="7"/>
  <c r="G2337" i="7"/>
  <c r="G412" i="7"/>
  <c r="G1428" i="7"/>
  <c r="G4068" i="7"/>
  <c r="G3559" i="7"/>
  <c r="G4151" i="7"/>
  <c r="G1800" i="7"/>
  <c r="G4127" i="7"/>
  <c r="G2654" i="7"/>
  <c r="G2957" i="7"/>
  <c r="G1236" i="7"/>
  <c r="G2647" i="7"/>
  <c r="G3556" i="7"/>
  <c r="G3903" i="7"/>
  <c r="G6563" i="7"/>
  <c r="G4559" i="7"/>
  <c r="G8701" i="7"/>
  <c r="G6094" i="7"/>
  <c r="G4825" i="7"/>
  <c r="G7947" i="7"/>
  <c r="G4645" i="7"/>
  <c r="G5055" i="7"/>
  <c r="G4307" i="7"/>
  <c r="G8695" i="7"/>
  <c r="G5268" i="7"/>
  <c r="G4395" i="7"/>
  <c r="G6066" i="7"/>
  <c r="G4252" i="7"/>
  <c r="G5748" i="7"/>
  <c r="G8077" i="7"/>
  <c r="G7991" i="7"/>
  <c r="G3076" i="7"/>
  <c r="G5803" i="7"/>
  <c r="G4682" i="7"/>
  <c r="G4528" i="7"/>
  <c r="G4864" i="7"/>
  <c r="G7829" i="7"/>
  <c r="G5563" i="7"/>
  <c r="G3163" i="7"/>
  <c r="G5350" i="7"/>
  <c r="G5113" i="7"/>
  <c r="G8329" i="7"/>
  <c r="G5959" i="7"/>
  <c r="G4726" i="7"/>
  <c r="G5074" i="7"/>
  <c r="G4748" i="7"/>
  <c r="G5293" i="7"/>
  <c r="G396" i="7"/>
  <c r="G3750" i="7"/>
  <c r="G3362" i="7"/>
  <c r="G2268" i="7"/>
  <c r="G1652" i="7"/>
  <c r="G3229" i="7"/>
  <c r="G2478" i="7"/>
  <c r="G2431" i="7"/>
  <c r="G2483" i="7"/>
  <c r="G933" i="7"/>
  <c r="G11" i="7"/>
  <c r="G2468" i="7"/>
  <c r="G1503" i="7"/>
  <c r="G3248" i="7"/>
  <c r="G751" i="7"/>
  <c r="G4210" i="7"/>
  <c r="G2113" i="7"/>
  <c r="G4947" i="7"/>
  <c r="G3520" i="7"/>
  <c r="G3467" i="7"/>
  <c r="G2528" i="7"/>
  <c r="G865" i="7"/>
  <c r="G5611" i="7"/>
  <c r="G4197" i="7"/>
  <c r="G3807" i="7"/>
  <c r="G1147" i="7"/>
  <c r="G3183" i="7"/>
  <c r="G2748" i="7"/>
  <c r="G3252" i="7"/>
  <c r="G2014" i="7"/>
  <c r="G1111" i="7"/>
  <c r="G1743" i="7"/>
  <c r="G4612" i="7"/>
  <c r="G2986" i="7"/>
  <c r="G1797" i="7"/>
  <c r="G3271" i="7"/>
  <c r="G4531" i="7"/>
  <c r="G621" i="7"/>
  <c r="G3541" i="7"/>
  <c r="G909" i="7"/>
  <c r="G3784" i="7"/>
  <c r="G2614" i="7"/>
  <c r="G1195" i="7"/>
  <c r="G2966" i="7"/>
  <c r="G1316" i="7"/>
  <c r="G1201" i="7"/>
  <c r="G24" i="7"/>
  <c r="G1920" i="7"/>
  <c r="G2270" i="7"/>
  <c r="G1787" i="7"/>
  <c r="G1553" i="7"/>
  <c r="G807" i="7"/>
  <c r="G3021" i="7"/>
  <c r="G3474" i="7"/>
  <c r="G1605" i="7"/>
  <c r="G821" i="7"/>
  <c r="G3917" i="7"/>
  <c r="G2125" i="7"/>
  <c r="G2895" i="7"/>
  <c r="G414" i="7"/>
  <c r="G2829" i="7"/>
  <c r="G2591" i="7"/>
  <c r="G3657" i="7"/>
  <c r="G4854" i="7"/>
  <c r="G272" i="7"/>
  <c r="G2403" i="7"/>
  <c r="G1126" i="7"/>
  <c r="G1792" i="7"/>
  <c r="G5058" i="7"/>
  <c r="G855" i="7"/>
  <c r="G3334" i="7"/>
  <c r="G2510" i="7"/>
  <c r="G2545" i="7"/>
  <c r="G4577" i="7"/>
  <c r="G2023" i="7"/>
  <c r="G2560" i="7"/>
  <c r="G1954" i="7"/>
  <c r="G1152" i="7"/>
  <c r="G1280" i="7"/>
  <c r="G438" i="7"/>
  <c r="G8208" i="7"/>
  <c r="G5995" i="7"/>
  <c r="G7686" i="7"/>
  <c r="G876" i="7"/>
  <c r="G2171" i="7"/>
  <c r="G8337" i="7"/>
  <c r="G6594" i="7"/>
  <c r="G7865" i="7"/>
  <c r="G869" i="7"/>
  <c r="G838" i="7"/>
  <c r="G7294" i="7"/>
  <c r="G6373" i="7"/>
  <c r="G8714" i="7"/>
  <c r="G109" i="7"/>
  <c r="G1067" i="7"/>
  <c r="G7645" i="7"/>
  <c r="G5955" i="7"/>
  <c r="G1511" i="7"/>
  <c r="G1243" i="7"/>
  <c r="G6576" i="7"/>
  <c r="G7387" i="7"/>
  <c r="G7842" i="7"/>
  <c r="G630" i="7"/>
  <c r="G311" i="7"/>
  <c r="G7254" i="7"/>
  <c r="G8435" i="7"/>
  <c r="G7271" i="7"/>
  <c r="G8732" i="7"/>
  <c r="G37" i="7"/>
  <c r="G6016" i="7"/>
  <c r="G7670" i="7"/>
  <c r="G675" i="7"/>
  <c r="G1148" i="7"/>
  <c r="G8062" i="7"/>
  <c r="G6921" i="7"/>
  <c r="G7310" i="7"/>
  <c r="G6146" i="7"/>
  <c r="G6739" i="7"/>
  <c r="G5999" i="7"/>
  <c r="G3340" i="7"/>
  <c r="G4553" i="7"/>
  <c r="G4707" i="7"/>
  <c r="G7454" i="7"/>
  <c r="G8343" i="7"/>
  <c r="G4336" i="7"/>
  <c r="G4977" i="7"/>
  <c r="G6904" i="7"/>
  <c r="G4637" i="7"/>
  <c r="G8676" i="7"/>
  <c r="G6689" i="7"/>
  <c r="G3354" i="7"/>
  <c r="G5373" i="7"/>
  <c r="G4234" i="7"/>
  <c r="G5785" i="7"/>
  <c r="G313" i="7"/>
  <c r="G95" i="7"/>
  <c r="G8246" i="7"/>
  <c r="G6982" i="7"/>
  <c r="G8313" i="7"/>
  <c r="G977" i="7"/>
  <c r="G2154" i="7"/>
  <c r="G5323" i="7"/>
  <c r="G8411" i="7"/>
  <c r="G7840" i="7"/>
  <c r="G711" i="7"/>
  <c r="G36" i="7"/>
  <c r="G7257" i="7"/>
  <c r="G8297" i="7"/>
  <c r="G8089" i="7"/>
  <c r="G956" i="7"/>
  <c r="G1868" i="7"/>
  <c r="G5843" i="7"/>
  <c r="G7861" i="7"/>
  <c r="G577" i="7"/>
  <c r="G475" i="7"/>
  <c r="G6638" i="7"/>
  <c r="G8689" i="7"/>
  <c r="G6048" i="7"/>
  <c r="G7304" i="7"/>
  <c r="G1220" i="7"/>
  <c r="G6808" i="7"/>
  <c r="G8170" i="7"/>
  <c r="G6234" i="7"/>
  <c r="G7634" i="7"/>
  <c r="G1667" i="7"/>
  <c r="G7308" i="7"/>
  <c r="G6733" i="7"/>
  <c r="G8130" i="7"/>
  <c r="G2098" i="7"/>
  <c r="G7413" i="7"/>
  <c r="G6402" i="7"/>
  <c r="G8619" i="7"/>
  <c r="G6751" i="7"/>
  <c r="G6688" i="7"/>
  <c r="G5799" i="7"/>
  <c r="G3282" i="7"/>
  <c r="G5698" i="7"/>
  <c r="G3531" i="7"/>
  <c r="G8152" i="7"/>
  <c r="G6162" i="7"/>
  <c r="G5336" i="7"/>
  <c r="G7105" i="7"/>
  <c r="G263" i="7"/>
  <c r="G1115" i="7"/>
  <c r="G8499" i="7"/>
  <c r="G6979" i="7"/>
  <c r="G7639" i="7"/>
  <c r="G2278" i="7"/>
  <c r="G1258" i="7"/>
  <c r="G8646" i="7"/>
  <c r="G7198" i="7"/>
  <c r="G8557" i="7"/>
  <c r="G1337" i="7"/>
  <c r="G784" i="7"/>
  <c r="G7901" i="7"/>
  <c r="G6637" i="7"/>
  <c r="G8311" i="7"/>
  <c r="G285" i="7"/>
  <c r="G1788" i="7"/>
  <c r="G8114" i="7"/>
  <c r="G7144" i="7"/>
  <c r="G144" i="7"/>
  <c r="G260" i="7"/>
  <c r="G6824" i="7"/>
  <c r="G6114" i="7"/>
  <c r="G8321" i="7"/>
  <c r="G244" i="7"/>
  <c r="G756" i="7"/>
  <c r="G6805" i="7"/>
  <c r="G8688" i="7"/>
  <c r="G6215" i="7"/>
  <c r="G7431" i="7"/>
  <c r="G605" i="7"/>
  <c r="G6951" i="7"/>
  <c r="G7658" i="7"/>
  <c r="G2701" i="7"/>
  <c r="G1912" i="7"/>
  <c r="G6883" i="7"/>
  <c r="G8546" i="7"/>
  <c r="G6309" i="7"/>
  <c r="G7971" i="7"/>
  <c r="G7490" i="7"/>
  <c r="G4914" i="7"/>
  <c r="G6177" i="7"/>
  <c r="G5063" i="7"/>
  <c r="G5301" i="7"/>
  <c r="G7561" i="7"/>
  <c r="G7348" i="7"/>
  <c r="G4084" i="7"/>
  <c r="G4861" i="7"/>
  <c r="G6686" i="7"/>
  <c r="G5445" i="7"/>
  <c r="G6339" i="7"/>
  <c r="G7298" i="7"/>
  <c r="G3364" i="7"/>
  <c r="G6204" i="7"/>
  <c r="G4783" i="7"/>
  <c r="G4728" i="7"/>
  <c r="G2236" i="7"/>
  <c r="G378" i="7"/>
  <c r="G8189" i="7"/>
  <c r="G6279" i="7"/>
  <c r="G7495" i="7"/>
  <c r="G525" i="7"/>
  <c r="G174" i="7"/>
  <c r="G7832" i="7"/>
  <c r="G6359" i="7"/>
  <c r="G7911" i="7"/>
  <c r="G1400" i="7"/>
  <c r="G1823" i="7"/>
  <c r="G8336" i="7"/>
  <c r="G5953" i="7"/>
  <c r="G8008" i="7"/>
  <c r="G490" i="7"/>
  <c r="G409" i="7"/>
  <c r="G8004" i="7"/>
  <c r="G6788" i="7"/>
  <c r="G2426" i="7"/>
  <c r="G527" i="7"/>
  <c r="G8728" i="7"/>
  <c r="G5491" i="7"/>
  <c r="G7706" i="7"/>
  <c r="G570" i="7"/>
  <c r="G1087" i="7"/>
  <c r="G6121" i="7"/>
  <c r="G8241" i="7"/>
  <c r="G7820" i="7"/>
  <c r="G7262" i="7"/>
  <c r="G2162" i="7"/>
  <c r="G6267" i="7"/>
  <c r="G8582" i="7"/>
  <c r="G500" i="7"/>
  <c r="G352" i="7"/>
  <c r="G6183" i="7"/>
  <c r="G7837" i="7"/>
  <c r="G8043" i="7"/>
  <c r="G8405" i="7"/>
  <c r="G6518" i="7"/>
  <c r="G6404" i="7"/>
  <c r="G7255" i="7"/>
  <c r="G4255" i="7"/>
  <c r="G5233" i="7"/>
  <c r="G6626" i="7"/>
  <c r="G8460" i="7"/>
  <c r="G4094" i="7"/>
  <c r="G6682" i="7"/>
  <c r="G6583" i="7"/>
  <c r="G4258" i="7"/>
  <c r="G6552" i="7"/>
  <c r="G6368" i="7"/>
  <c r="G4880" i="7"/>
  <c r="G5150" i="7"/>
  <c r="G4047" i="7"/>
  <c r="G5567" i="7"/>
  <c r="G8430" i="7"/>
  <c r="G4933" i="7"/>
  <c r="G3922" i="7"/>
  <c r="G1165" i="7"/>
  <c r="G7867" i="7"/>
  <c r="G7102" i="7"/>
  <c r="G7785" i="7"/>
  <c r="G7476" i="7"/>
  <c r="G269" i="7"/>
  <c r="G7749" i="7"/>
  <c r="G7011" i="7"/>
  <c r="G8372" i="7"/>
  <c r="G7249" i="7"/>
  <c r="G981" i="7"/>
  <c r="G7988" i="7"/>
  <c r="G6137" i="7"/>
  <c r="G8383" i="7"/>
  <c r="G6886" i="7"/>
  <c r="G1210" i="7"/>
  <c r="G7586" i="7"/>
  <c r="G6972" i="7"/>
  <c r="G7012" i="7"/>
  <c r="G2617" i="7"/>
  <c r="G8282" i="7"/>
  <c r="G7394" i="7"/>
  <c r="G8517" i="7"/>
  <c r="G6051" i="7"/>
  <c r="G1524" i="7"/>
  <c r="G1297" i="7"/>
  <c r="G7746" i="7"/>
  <c r="G5704" i="7"/>
  <c r="G6811" i="7"/>
  <c r="G2484" i="7"/>
  <c r="G1784" i="7"/>
  <c r="G8513" i="7"/>
  <c r="G7154" i="7"/>
  <c r="G1964" i="7"/>
  <c r="G234" i="7"/>
  <c r="G8648" i="7"/>
  <c r="G6757" i="7"/>
  <c r="G6613" i="7"/>
  <c r="G7501" i="7"/>
  <c r="G5709" i="7"/>
  <c r="G3963" i="7"/>
  <c r="G4442" i="7"/>
  <c r="G6244" i="7"/>
  <c r="G3842" i="7"/>
  <c r="G5690" i="7"/>
  <c r="G6198" i="7"/>
  <c r="G5820" i="7"/>
  <c r="G7400" i="7"/>
  <c r="G3891" i="7"/>
  <c r="G5739" i="7"/>
  <c r="G6753" i="7"/>
  <c r="G6468" i="7"/>
  <c r="G1041" i="7"/>
  <c r="G2218" i="7"/>
  <c r="G7626" i="7"/>
  <c r="G6855" i="7"/>
  <c r="G6440" i="7"/>
  <c r="G57" i="7"/>
  <c r="G1281" i="7"/>
  <c r="G8510" i="7"/>
  <c r="G6838" i="7"/>
  <c r="G8562" i="7"/>
  <c r="G120" i="7"/>
  <c r="G403" i="7"/>
  <c r="G8645" i="7"/>
  <c r="G6547" i="7"/>
  <c r="G8556" i="7"/>
  <c r="G2330" i="7"/>
  <c r="G880" i="7"/>
  <c r="G8032" i="7"/>
  <c r="G6800" i="7"/>
  <c r="G1002" i="7"/>
  <c r="G1502" i="7"/>
  <c r="G7573" i="7"/>
  <c r="G6939" i="7"/>
  <c r="G8309" i="7"/>
  <c r="G2410" i="7"/>
  <c r="G960" i="7"/>
  <c r="G7771" i="7"/>
  <c r="G8294" i="7"/>
  <c r="G7887" i="7"/>
  <c r="G7333" i="7"/>
  <c r="G334" i="7"/>
  <c r="G6885" i="7"/>
  <c r="G7076" i="7"/>
  <c r="G452" i="7"/>
  <c r="G1117" i="7"/>
  <c r="G7426" i="7"/>
  <c r="G7825" i="7"/>
  <c r="G7098" i="7"/>
  <c r="G7075" i="7"/>
  <c r="G6912" i="7"/>
  <c r="G4817" i="7"/>
  <c r="G5966" i="7"/>
  <c r="G3995" i="7"/>
  <c r="G5117" i="7"/>
  <c r="G6975" i="7"/>
  <c r="G8162" i="7"/>
  <c r="G4576" i="7"/>
  <c r="G4833" i="7"/>
  <c r="G4838" i="7"/>
  <c r="G4762" i="7"/>
  <c r="G7353" i="7"/>
  <c r="G8207" i="7"/>
  <c r="G2987" i="7"/>
  <c r="G5791" i="7"/>
  <c r="G5643" i="7"/>
  <c r="G5877" i="7"/>
  <c r="G7683" i="7"/>
  <c r="G5574" i="7"/>
  <c r="G1917" i="7"/>
  <c r="G898" i="7"/>
  <c r="G7241" i="7"/>
  <c r="G6755" i="7"/>
  <c r="G7123" i="7"/>
  <c r="G199" i="7"/>
  <c r="G923" i="7"/>
  <c r="G7051" i="7"/>
  <c r="G7506" i="7"/>
  <c r="G7922" i="7"/>
  <c r="G204" i="7"/>
  <c r="G1153" i="7"/>
  <c r="G6991" i="7"/>
  <c r="G7747" i="7"/>
  <c r="G6442" i="7"/>
  <c r="G2530" i="7"/>
  <c r="G2267" i="7"/>
  <c r="G7691" i="7"/>
  <c r="G7791" i="7"/>
  <c r="G504" i="7"/>
  <c r="G851" i="7"/>
  <c r="G7279" i="7"/>
  <c r="G7293" i="7"/>
  <c r="G6444" i="7"/>
  <c r="G8134" i="7"/>
  <c r="G2492" i="7"/>
  <c r="G6581" i="7"/>
  <c r="G8660" i="7"/>
  <c r="G5991" i="7"/>
  <c r="G8253" i="7"/>
  <c r="G1474" i="7"/>
  <c r="G7844" i="7"/>
  <c r="G6243" i="7"/>
  <c r="G8620" i="7"/>
  <c r="G416" i="7"/>
  <c r="G8094" i="7"/>
  <c r="G6708" i="7"/>
  <c r="G8374" i="7"/>
  <c r="G7715" i="7"/>
  <c r="G7764" i="7"/>
  <c r="G5449" i="7"/>
  <c r="G3451" i="7"/>
  <c r="G6111" i="7"/>
  <c r="G250" i="7"/>
  <c r="G8539" i="7"/>
  <c r="G6512" i="7"/>
  <c r="G7197" i="7"/>
  <c r="G8274" i="7"/>
  <c r="G1843" i="7"/>
  <c r="G7060" i="7"/>
  <c r="G6057" i="7"/>
  <c r="G8010" i="7"/>
  <c r="G7110" i="7"/>
  <c r="G176" i="7"/>
  <c r="G7852" i="7"/>
  <c r="G6497" i="7"/>
  <c r="G8371" i="7"/>
  <c r="G7320" i="7"/>
  <c r="G1138" i="7"/>
  <c r="G8129" i="7"/>
  <c r="G6743" i="7"/>
  <c r="G7563" i="7"/>
  <c r="G638" i="7"/>
  <c r="G7045" i="7"/>
  <c r="G6423" i="7"/>
  <c r="G8381" i="7"/>
  <c r="G6541" i="7"/>
  <c r="G1200" i="7"/>
  <c r="G28" i="7"/>
  <c r="G7653" i="7"/>
  <c r="G6696" i="7"/>
  <c r="G6131" i="7"/>
  <c r="G574" i="7"/>
  <c r="G368" i="7"/>
  <c r="G8501" i="7"/>
  <c r="G6677" i="7"/>
  <c r="G2189" i="7"/>
  <c r="G98" i="7"/>
  <c r="G8512" i="7"/>
  <c r="G6536" i="7"/>
  <c r="G8108" i="7"/>
  <c r="G5909" i="7"/>
  <c r="G5096" i="7"/>
  <c r="G7205" i="7"/>
  <c r="G4144" i="7"/>
  <c r="G4358" i="7"/>
  <c r="G3875" i="7"/>
  <c r="G6428" i="7"/>
  <c r="G4513" i="7"/>
  <c r="G5485" i="7"/>
  <c r="G8249" i="7"/>
  <c r="G2852" i="7"/>
  <c r="G5845" i="7"/>
  <c r="G5965" i="7"/>
  <c r="G7613" i="7"/>
  <c r="G7213" i="7"/>
  <c r="G7177" i="7"/>
  <c r="G5470" i="7"/>
  <c r="G5730" i="7"/>
  <c r="G3148" i="7"/>
  <c r="G5763" i="7"/>
  <c r="G8554" i="7"/>
  <c r="G5131" i="7"/>
  <c r="G4512" i="7"/>
  <c r="G6091" i="7"/>
  <c r="G5693" i="7"/>
  <c r="G5097" i="7"/>
  <c r="G6813" i="7"/>
  <c r="G6503" i="7"/>
  <c r="G5292" i="7"/>
  <c r="G3961" i="7"/>
  <c r="G5167" i="7"/>
  <c r="G7465" i="7"/>
  <c r="G7646" i="7"/>
  <c r="G3347" i="7"/>
  <c r="G5313" i="7"/>
  <c r="G5016" i="7"/>
  <c r="G4018" i="7"/>
  <c r="G3497" i="7"/>
  <c r="G1261" i="7"/>
  <c r="G2729" i="7"/>
  <c r="G4572" i="7"/>
  <c r="G2907" i="7"/>
  <c r="G3766" i="7"/>
  <c r="G240" i="7"/>
  <c r="G3152" i="7"/>
  <c r="G1113" i="7"/>
  <c r="G2495" i="7"/>
  <c r="G3101" i="7"/>
  <c r="G1811" i="7"/>
  <c r="G1825" i="7"/>
  <c r="G1219" i="7"/>
  <c r="G5934" i="7"/>
  <c r="G462" i="7"/>
  <c r="G3728" i="7"/>
  <c r="G3316" i="7"/>
  <c r="G1736" i="7"/>
  <c r="G6451" i="7"/>
  <c r="G2293" i="7"/>
  <c r="G8670" i="7"/>
  <c r="G6184" i="7"/>
  <c r="G6792" i="7"/>
  <c r="G6157" i="7"/>
  <c r="G6295" i="7"/>
  <c r="G6658" i="7"/>
  <c r="G4238" i="7"/>
  <c r="G6414" i="7"/>
  <c r="G3946" i="7"/>
  <c r="G8667" i="7"/>
  <c r="G4972" i="7"/>
  <c r="G4337" i="7"/>
  <c r="G4856" i="7"/>
  <c r="G5526" i="7"/>
  <c r="G3817" i="7"/>
  <c r="G7371" i="7"/>
  <c r="G8006" i="7"/>
  <c r="G6222" i="7"/>
  <c r="G3692" i="7"/>
  <c r="G5215" i="7"/>
  <c r="G4039" i="7"/>
  <c r="G8174" i="7"/>
  <c r="G6953" i="7"/>
  <c r="G5635" i="7"/>
  <c r="G5618" i="7"/>
  <c r="G3218" i="7"/>
  <c r="G4808" i="7"/>
  <c r="G7514" i="7"/>
  <c r="G5685" i="7"/>
  <c r="G4647" i="7"/>
  <c r="G4769" i="7"/>
  <c r="G4671" i="7"/>
  <c r="G5400" i="7"/>
  <c r="G2481" i="7"/>
  <c r="G2002" i="7"/>
  <c r="G1733" i="7"/>
  <c r="G1321" i="7"/>
  <c r="G6060" i="7"/>
  <c r="G2755" i="7"/>
  <c r="G1416" i="7"/>
  <c r="G3902" i="7"/>
  <c r="G1127" i="7"/>
  <c r="G6220" i="7"/>
  <c r="G2765" i="7"/>
  <c r="G1799" i="7"/>
  <c r="G4155" i="7"/>
  <c r="G3921" i="7"/>
  <c r="G3029" i="7"/>
  <c r="G200" i="7"/>
  <c r="G2457" i="7"/>
  <c r="G6053" i="7"/>
  <c r="G6973" i="7"/>
  <c r="G7172" i="7"/>
  <c r="G6110" i="7"/>
  <c r="G8088" i="7"/>
  <c r="G6702" i="7"/>
  <c r="G3283" i="7"/>
  <c r="G5573" i="7"/>
  <c r="G8652" i="7"/>
  <c r="G6652" i="7"/>
  <c r="G6199" i="7"/>
  <c r="G6174" i="7"/>
  <c r="G2931" i="7"/>
  <c r="G5153" i="7"/>
  <c r="G7018" i="7"/>
  <c r="G7122" i="7"/>
  <c r="G7433" i="7"/>
  <c r="G5070" i="7"/>
  <c r="G4268" i="7"/>
  <c r="G3323" i="7"/>
  <c r="G5728" i="7"/>
  <c r="G6667" i="7"/>
  <c r="G8132" i="7"/>
  <c r="G4971" i="7"/>
  <c r="G5772" i="7"/>
  <c r="G7392" i="7"/>
  <c r="G5623" i="7"/>
  <c r="G6370" i="7"/>
  <c r="G4800" i="7"/>
  <c r="G4077" i="7"/>
  <c r="G5664" i="7"/>
  <c r="G5125" i="7"/>
  <c r="G3991" i="7"/>
  <c r="G2191" i="7"/>
  <c r="G543" i="7"/>
  <c r="G3464" i="7"/>
  <c r="G4013" i="7"/>
  <c r="G3563" i="7"/>
  <c r="G3680" i="7"/>
  <c r="G608" i="7"/>
  <c r="G2855" i="7"/>
  <c r="G202" i="7"/>
  <c r="G5193" i="7"/>
  <c r="G3343" i="7"/>
  <c r="G1981" i="7"/>
  <c r="G7368" i="7"/>
  <c r="G5800" i="7"/>
  <c r="G6306" i="7"/>
  <c r="G5410" i="7"/>
  <c r="G8049" i="7"/>
  <c r="G6018" i="7"/>
  <c r="G3932" i="7"/>
  <c r="G4386" i="7"/>
  <c r="G7160" i="7"/>
  <c r="G5936" i="7"/>
  <c r="G5765" i="7"/>
  <c r="G7008" i="7"/>
  <c r="G4131" i="7"/>
  <c r="G5401" i="7"/>
  <c r="G5729" i="7"/>
  <c r="G6937" i="7"/>
  <c r="G6949" i="7"/>
  <c r="G5064" i="7"/>
  <c r="G4278" i="7"/>
  <c r="G4036" i="7"/>
  <c r="G4877" i="7"/>
  <c r="G6489" i="7"/>
  <c r="G8463" i="7"/>
  <c r="G4264" i="7"/>
  <c r="G6322" i="7"/>
  <c r="G8235" i="7"/>
  <c r="G4428" i="7"/>
  <c r="G5747" i="7"/>
  <c r="G5544" i="7"/>
  <c r="G3905" i="7"/>
  <c r="G5276" i="7"/>
  <c r="G6378" i="7"/>
  <c r="G3778" i="7"/>
  <c r="G2840" i="7"/>
  <c r="G82" i="7"/>
  <c r="G225" i="7"/>
  <c r="G1574" i="7"/>
  <c r="G3688" i="7"/>
  <c r="G2953" i="7"/>
  <c r="G238" i="7"/>
  <c r="G1995" i="7"/>
  <c r="G2798" i="7"/>
  <c r="G514" i="7"/>
  <c r="G2944" i="7"/>
  <c r="G5031" i="7"/>
  <c r="G3637" i="7"/>
  <c r="G2051" i="7"/>
  <c r="G1625" i="7"/>
  <c r="G4376" i="7"/>
  <c r="G3096" i="7"/>
  <c r="G1716" i="7"/>
  <c r="G1833" i="7"/>
  <c r="G22" i="7"/>
  <c r="G4250" i="7"/>
  <c r="G1859" i="7"/>
  <c r="G3319" i="7"/>
  <c r="G1073" i="7"/>
  <c r="G3847" i="7"/>
  <c r="G4979" i="7"/>
  <c r="G443" i="7"/>
  <c r="G2429" i="7"/>
  <c r="G2428" i="7"/>
  <c r="G2033" i="7"/>
  <c r="G2454" i="7"/>
  <c r="G955" i="7"/>
  <c r="G5068" i="7"/>
  <c r="G2107" i="7"/>
  <c r="G5371" i="7"/>
  <c r="G3950" i="7"/>
  <c r="G4011" i="7"/>
  <c r="G1756" i="7"/>
  <c r="G806" i="7"/>
  <c r="G791" i="7"/>
  <c r="G191" i="7"/>
  <c r="G1633" i="7"/>
  <c r="G1425" i="7"/>
  <c r="G3551" i="7"/>
  <c r="G1562" i="7"/>
  <c r="G1534" i="7"/>
  <c r="G2801" i="7"/>
  <c r="G792" i="7"/>
  <c r="G2217" i="7"/>
  <c r="G2967" i="7"/>
  <c r="G3929" i="7"/>
  <c r="G5684" i="7"/>
  <c r="G3234" i="7"/>
  <c r="G2489" i="7"/>
  <c r="G4266" i="7"/>
  <c r="G3361" i="7"/>
  <c r="G3913" i="7"/>
  <c r="G3493" i="7"/>
  <c r="G4424" i="7"/>
  <c r="G2165" i="7"/>
  <c r="G2362" i="7"/>
  <c r="G5180" i="7"/>
  <c r="G2246" i="7"/>
  <c r="G3896" i="7"/>
  <c r="G2653" i="7"/>
  <c r="G1034" i="7"/>
  <c r="G3868" i="7"/>
  <c r="G256" i="7"/>
  <c r="G4367" i="7"/>
  <c r="G1786" i="7"/>
  <c r="G4303" i="7"/>
  <c r="G2044" i="7"/>
  <c r="G2141" i="7"/>
  <c r="G2134" i="7"/>
  <c r="G1804" i="7"/>
  <c r="G380" i="7"/>
  <c r="G1464" i="7"/>
  <c r="G1610" i="7"/>
  <c r="G8223" i="7"/>
  <c r="G7393" i="7"/>
  <c r="G6011" i="7"/>
  <c r="G775" i="7"/>
  <c r="G165" i="7"/>
  <c r="G8386" i="7"/>
  <c r="G6467" i="7"/>
  <c r="G7806" i="7"/>
  <c r="G696" i="7"/>
  <c r="G946" i="7"/>
  <c r="G8509" i="7"/>
  <c r="G7006" i="7"/>
  <c r="G8066" i="7"/>
  <c r="G1827" i="7"/>
  <c r="G1572" i="7"/>
  <c r="G7466" i="7"/>
  <c r="G7568" i="7"/>
  <c r="G641" i="7"/>
  <c r="G1486" i="7"/>
  <c r="G8643" i="7"/>
  <c r="G6259" i="7"/>
  <c r="G8442" i="7"/>
  <c r="G299" i="7"/>
  <c r="G1676" i="7"/>
  <c r="G7827" i="7"/>
  <c r="G8112" i="7"/>
  <c r="G8456" i="7"/>
  <c r="G306" i="7"/>
  <c r="G556" i="7"/>
  <c r="G6664" i="7"/>
  <c r="G7811" i="7"/>
  <c r="G394" i="7"/>
  <c r="G1047" i="7"/>
  <c r="G7106" i="7"/>
  <c r="G7251" i="7"/>
  <c r="G6506" i="7"/>
  <c r="G7881" i="7"/>
  <c r="G6107" i="7"/>
  <c r="G6071" i="7"/>
  <c r="G5778" i="7"/>
  <c r="G4495" i="7"/>
  <c r="G5089" i="7"/>
  <c r="G8388" i="7"/>
  <c r="G8026" i="7"/>
  <c r="G4526" i="7"/>
  <c r="G4831" i="7"/>
  <c r="G4677" i="7"/>
  <c r="G4515" i="7"/>
  <c r="G6369" i="7"/>
  <c r="G8265" i="7"/>
  <c r="G4993" i="7"/>
  <c r="G5006" i="7"/>
  <c r="G5932" i="7"/>
  <c r="G2988" i="7"/>
  <c r="G1315" i="7"/>
  <c r="G2083" i="7"/>
  <c r="G7516" i="7"/>
  <c r="G7335" i="7"/>
  <c r="G8285" i="7"/>
  <c r="G1143" i="7"/>
  <c r="G185" i="7"/>
  <c r="G7722" i="7"/>
  <c r="G7415" i="7"/>
  <c r="G7157" i="7"/>
  <c r="G2266" i="7"/>
  <c r="G2515" i="7"/>
  <c r="G8610" i="7"/>
  <c r="G7073" i="7"/>
  <c r="G8005" i="7"/>
  <c r="G215" i="7"/>
  <c r="G1350" i="7"/>
  <c r="G8729" i="7"/>
  <c r="G7226" i="7"/>
  <c r="G1715" i="7"/>
  <c r="G209" i="7"/>
  <c r="G6473" i="7"/>
  <c r="G6798" i="7"/>
  <c r="G7732" i="7"/>
  <c r="G2283" i="7"/>
  <c r="G2332" i="7"/>
  <c r="G7265" i="7"/>
  <c r="G8125" i="7"/>
  <c r="G6915" i="7"/>
  <c r="G8283" i="7"/>
  <c r="G322" i="7"/>
  <c r="G7598" i="7"/>
  <c r="G8273" i="7"/>
  <c r="G958" i="7"/>
  <c r="G1454" i="7"/>
  <c r="G7239" i="7"/>
  <c r="G7542" i="7"/>
  <c r="G6403" i="7"/>
  <c r="G5523" i="7"/>
  <c r="G6039" i="7"/>
  <c r="G5661" i="7"/>
  <c r="G6188" i="7"/>
  <c r="G3108" i="7"/>
  <c r="G5950" i="7"/>
  <c r="G5834" i="7"/>
  <c r="G8040" i="7"/>
  <c r="G3499" i="7"/>
  <c r="G5712" i="7"/>
  <c r="G2434" i="7"/>
  <c r="G2035" i="7"/>
  <c r="G8176" i="7"/>
  <c r="G7434" i="7"/>
  <c r="G6629" i="7"/>
  <c r="G177" i="7"/>
  <c r="G1173" i="7"/>
  <c r="G8751" i="7"/>
  <c r="G7236" i="7"/>
  <c r="G6627" i="7"/>
  <c r="G1020" i="7"/>
  <c r="G1972" i="7"/>
  <c r="G8505" i="7"/>
  <c r="G6720" i="7"/>
  <c r="G8682" i="7"/>
  <c r="G1630" i="7"/>
  <c r="G639" i="7"/>
  <c r="G8030" i="7"/>
  <c r="G8188" i="7"/>
  <c r="G2355" i="7"/>
  <c r="G2460" i="7"/>
  <c r="G7209" i="7"/>
  <c r="G8099" i="7"/>
  <c r="G8679" i="7"/>
  <c r="G2227" i="7"/>
  <c r="G721" i="7"/>
  <c r="G7726" i="7"/>
  <c r="G6965" i="7"/>
  <c r="G7301" i="7"/>
  <c r="G1508" i="7"/>
  <c r="G1997" i="7"/>
  <c r="G7336" i="7"/>
  <c r="G8228" i="7"/>
  <c r="G2563" i="7"/>
  <c r="G1017" i="7"/>
  <c r="G7884" i="7"/>
  <c r="G7799" i="7"/>
  <c r="G6941" i="7"/>
  <c r="G8703" i="7"/>
  <c r="G7667" i="7"/>
  <c r="G4514" i="7"/>
  <c r="G5080" i="7"/>
  <c r="G4427" i="7"/>
  <c r="G5101" i="7"/>
  <c r="G8758" i="7"/>
  <c r="G8629" i="7"/>
  <c r="G4338" i="7"/>
  <c r="G4764" i="7"/>
  <c r="G5318" i="7"/>
  <c r="G2954" i="7"/>
  <c r="G8473" i="7"/>
  <c r="G7763" i="7"/>
  <c r="G3227" i="7"/>
  <c r="G5775" i="7"/>
  <c r="G4991" i="7"/>
  <c r="G4327" i="7"/>
  <c r="G1423" i="7"/>
  <c r="G58" i="7"/>
  <c r="G7521" i="7"/>
  <c r="G6486" i="7"/>
  <c r="G5945" i="7"/>
  <c r="G194" i="7"/>
  <c r="G1451" i="7"/>
  <c r="G7793" i="7"/>
  <c r="G7022" i="7"/>
  <c r="G5927" i="7"/>
  <c r="G1287" i="7"/>
  <c r="G94" i="7"/>
  <c r="G7890" i="7"/>
  <c r="G6617" i="7"/>
  <c r="G7973" i="7"/>
  <c r="G405" i="7"/>
  <c r="G1637" i="7"/>
  <c r="G8504" i="7"/>
  <c r="G6863" i="7"/>
  <c r="G436" i="7"/>
  <c r="G884" i="7"/>
  <c r="G8507" i="7"/>
  <c r="G6644" i="7"/>
  <c r="G7721" i="7"/>
  <c r="G189" i="7"/>
  <c r="G772" i="7"/>
  <c r="G6967" i="7"/>
  <c r="G6281" i="7"/>
  <c r="G8320" i="7"/>
  <c r="G349" i="7"/>
  <c r="G1332" i="7"/>
  <c r="G6956" i="7"/>
  <c r="G8687" i="7"/>
  <c r="G1330" i="7"/>
  <c r="G1068" i="7"/>
  <c r="G6807" i="7"/>
  <c r="G8441" i="7"/>
  <c r="G6257" i="7"/>
  <c r="G7745" i="7"/>
  <c r="G6160" i="7"/>
  <c r="G3756" i="7"/>
  <c r="G5727" i="7"/>
  <c r="G4397" i="7"/>
  <c r="G5087" i="7"/>
  <c r="G8493" i="7"/>
  <c r="G7983" i="7"/>
  <c r="G3580" i="7"/>
  <c r="G6954" i="7"/>
  <c r="G5250" i="7"/>
  <c r="G4281" i="7"/>
  <c r="G8593" i="7"/>
  <c r="G8640" i="7"/>
  <c r="G4004" i="7"/>
  <c r="G5028" i="7"/>
  <c r="G5607" i="7"/>
  <c r="G2803" i="7"/>
  <c r="G7017" i="7"/>
  <c r="G4803" i="7"/>
  <c r="G4120" i="7"/>
  <c r="G1346" i="7"/>
  <c r="G7995" i="7"/>
  <c r="G8271" i="7"/>
  <c r="G6724" i="7"/>
  <c r="G8757" i="7"/>
  <c r="G820" i="7"/>
  <c r="G7700" i="7"/>
  <c r="G7397" i="7"/>
  <c r="G7905" i="7"/>
  <c r="G8393" i="7"/>
  <c r="G1805" i="7"/>
  <c r="G7989" i="7"/>
  <c r="G6776" i="7"/>
  <c r="G8741" i="7"/>
  <c r="G7823" i="7"/>
  <c r="G1647" i="7"/>
  <c r="G8202" i="7"/>
  <c r="G8021" i="7"/>
  <c r="G7819" i="7"/>
  <c r="G399" i="7"/>
  <c r="G8275" i="7"/>
  <c r="G6531" i="7"/>
  <c r="G8622" i="7"/>
  <c r="G7183" i="7"/>
  <c r="G959" i="7"/>
  <c r="G8401" i="7"/>
  <c r="G6701" i="7"/>
  <c r="G7904" i="7"/>
  <c r="G6894" i="7"/>
  <c r="G335" i="7"/>
  <c r="G167" i="7"/>
  <c r="G8360" i="7"/>
  <c r="G6430" i="7"/>
  <c r="G2" i="7"/>
  <c r="G1276" i="7"/>
  <c r="G8753" i="7"/>
  <c r="G5545" i="7"/>
  <c r="G7584" i="7"/>
  <c r="G6082" i="7"/>
  <c r="G2898" i="7"/>
  <c r="G5557" i="7"/>
  <c r="G4384" i="7"/>
  <c r="G5385" i="7"/>
  <c r="G5266" i="7"/>
  <c r="G7332" i="7"/>
  <c r="G7511" i="7"/>
  <c r="G5868" i="7"/>
  <c r="G5253" i="7"/>
  <c r="G3770" i="7"/>
  <c r="G5424" i="7"/>
  <c r="G8528" i="7"/>
  <c r="G6543" i="7"/>
  <c r="G1882" i="7"/>
  <c r="G8281" i="7"/>
  <c r="G6345" i="7"/>
  <c r="G7784" i="7"/>
  <c r="G7214" i="7"/>
  <c r="G2034" i="7"/>
  <c r="G584" i="7"/>
  <c r="G8357" i="7"/>
  <c r="G5707" i="7"/>
  <c r="G6854" i="7"/>
  <c r="G151" i="7"/>
  <c r="G318" i="7"/>
  <c r="G8750" i="7"/>
  <c r="G7458" i="7"/>
  <c r="G6777" i="7"/>
  <c r="G1272" i="7"/>
  <c r="G547" i="7"/>
  <c r="G7349" i="7"/>
  <c r="G6085" i="7"/>
  <c r="G917" i="7"/>
  <c r="G2310" i="7"/>
  <c r="G8503" i="7"/>
  <c r="G7050" i="7"/>
  <c r="G7674" i="7"/>
  <c r="G154" i="7"/>
  <c r="G1862" i="7"/>
  <c r="G7769" i="7"/>
  <c r="G7462" i="7"/>
  <c r="G7165" i="7"/>
  <c r="G1365" i="7"/>
  <c r="G21" i="7"/>
  <c r="G5673" i="7"/>
  <c r="G7021" i="7"/>
  <c r="G2356" i="7"/>
  <c r="G2593" i="7"/>
  <c r="G7463" i="7"/>
  <c r="G7716" i="7"/>
  <c r="G6553" i="7"/>
  <c r="G8691" i="7"/>
  <c r="G5288" i="7"/>
  <c r="G4408" i="7"/>
  <c r="G5482" i="7"/>
  <c r="G4257" i="7"/>
  <c r="G5020" i="7"/>
  <c r="G8734" i="7"/>
  <c r="G8762" i="7"/>
  <c r="H8762" i="7" s="1"/>
  <c r="G6989" i="7"/>
  <c r="G4834" i="7"/>
  <c r="G5228" i="7"/>
  <c r="G4076" i="7"/>
  <c r="G8252" i="7"/>
  <c r="G7485" i="7"/>
  <c r="G3122" i="7"/>
  <c r="G5678" i="7"/>
  <c r="G6318" i="7"/>
  <c r="G3973" i="7"/>
  <c r="G7181" i="7"/>
  <c r="G5461" i="7"/>
  <c r="G1435" i="7"/>
  <c r="G2588" i="7"/>
  <c r="G8011" i="7"/>
  <c r="G7461" i="7"/>
  <c r="G7052" i="7"/>
  <c r="G1922" i="7"/>
  <c r="G1971" i="7"/>
  <c r="G8723" i="7"/>
  <c r="G8179" i="7"/>
  <c r="G7838" i="7"/>
  <c r="G1970" i="7"/>
  <c r="G520" i="7"/>
  <c r="G6835" i="7"/>
  <c r="G6496" i="7"/>
  <c r="G8141" i="7"/>
  <c r="G925" i="7"/>
  <c r="G1410" i="7"/>
  <c r="G7314" i="7"/>
  <c r="G7373" i="7"/>
  <c r="G73" i="7"/>
  <c r="G766" i="7"/>
  <c r="G6399" i="7"/>
  <c r="G8416" i="7"/>
  <c r="G8651" i="7"/>
  <c r="G1499" i="7"/>
  <c r="G1328" i="7"/>
  <c r="G5411" i="7"/>
  <c r="G8144" i="7"/>
  <c r="G6615" i="7"/>
  <c r="G8611" i="7"/>
  <c r="G903" i="7"/>
  <c r="G7080" i="7"/>
  <c r="G7375" i="7"/>
  <c r="G1893" i="7"/>
  <c r="G952" i="7"/>
  <c r="G8109" i="7"/>
  <c r="G5601" i="7"/>
  <c r="G8251" i="7"/>
  <c r="G7451" i="7"/>
  <c r="G6145" i="7"/>
  <c r="G5655" i="7"/>
  <c r="G2787" i="7"/>
  <c r="G3990" i="7"/>
  <c r="G301" i="7"/>
  <c r="G7543" i="7"/>
  <c r="G8102" i="7"/>
  <c r="G6633" i="7"/>
  <c r="G8491" i="7"/>
  <c r="G2606" i="7"/>
  <c r="G6624" i="7"/>
  <c r="G8664" i="7"/>
  <c r="G6050" i="7"/>
  <c r="G8257" i="7"/>
  <c r="G158" i="7"/>
  <c r="G8545" i="7"/>
  <c r="G7411" i="7"/>
  <c r="G8048" i="7"/>
  <c r="G8392" i="7"/>
  <c r="G1381" i="7"/>
  <c r="G8120" i="7"/>
  <c r="G6141" i="7"/>
  <c r="G8350" i="7"/>
  <c r="G1275" i="7"/>
  <c r="G8083" i="7"/>
  <c r="G7274" i="7"/>
  <c r="G8739" i="7"/>
  <c r="G8157" i="7"/>
  <c r="G867" i="7"/>
  <c r="G7896" i="7"/>
  <c r="G6611" i="7"/>
  <c r="G7601" i="7"/>
  <c r="G7040" i="7"/>
  <c r="G1083" i="7"/>
  <c r="G2290" i="7"/>
  <c r="G7866" i="7"/>
  <c r="G8012" i="7"/>
  <c r="G847" i="7"/>
  <c r="G136" i="7"/>
  <c r="G8359" i="7"/>
  <c r="G5918" i="7"/>
  <c r="G6193" i="7"/>
  <c r="G7189" i="7"/>
  <c r="G4600" i="7"/>
  <c r="G4694" i="7"/>
  <c r="G7118" i="7"/>
  <c r="G6383" i="7"/>
  <c r="G5736" i="7"/>
  <c r="G8310" i="7"/>
  <c r="G5242" i="7"/>
  <c r="G5320" i="7"/>
  <c r="G6311" i="7"/>
  <c r="G4141" i="7"/>
  <c r="G3226" i="7"/>
  <c r="G6068" i="7"/>
  <c r="G7755" i="7"/>
  <c r="G5338" i="7"/>
  <c r="G5784" i="7"/>
  <c r="G3658" i="7"/>
  <c r="G5802" i="7"/>
  <c r="G6333" i="7"/>
  <c r="G7084" i="7"/>
  <c r="G7159" i="7"/>
  <c r="G5140" i="7"/>
  <c r="G6599" i="7"/>
  <c r="G3943" i="7"/>
  <c r="G5380" i="7"/>
  <c r="G4012" i="7"/>
  <c r="G7412" i="7"/>
  <c r="G7527" i="7"/>
  <c r="G5162" i="7"/>
  <c r="G5930" i="7"/>
  <c r="G4340" i="7"/>
  <c r="G7512" i="7"/>
  <c r="G7661" i="7"/>
  <c r="G5666" i="7"/>
  <c r="G2668" i="7"/>
  <c r="G6169" i="7"/>
  <c r="G4747" i="7"/>
  <c r="G3010" i="7"/>
  <c r="G4411" i="7"/>
  <c r="G1291" i="7"/>
  <c r="G2153" i="7"/>
  <c r="G5506" i="7"/>
  <c r="G2975" i="7"/>
  <c r="G3396" i="7"/>
  <c r="G1412" i="7"/>
  <c r="G1685" i="7"/>
  <c r="G2682" i="7"/>
  <c r="G3254" i="7"/>
  <c r="G39" i="7"/>
  <c r="G2640" i="7"/>
  <c r="G601" i="7"/>
  <c r="G5938" i="7"/>
  <c r="G2831" i="7"/>
  <c r="G2316" i="7"/>
  <c r="G2391" i="7"/>
  <c r="G1155" i="7"/>
  <c r="G4670" i="7"/>
  <c r="G2929" i="7"/>
  <c r="G8488" i="7"/>
  <c r="G3595" i="7"/>
  <c r="G8161" i="7"/>
  <c r="G3611" i="7"/>
  <c r="G8472" i="7"/>
  <c r="G7195" i="7"/>
  <c r="G5225" i="7"/>
  <c r="G6762" i="7"/>
  <c r="G5306" i="7"/>
  <c r="G8163" i="7"/>
  <c r="G4957" i="7"/>
  <c r="G7430" i="7"/>
  <c r="G4455" i="7"/>
  <c r="G6092" i="7"/>
  <c r="G4524" i="7"/>
  <c r="G5962" i="7"/>
  <c r="G6331" i="7"/>
  <c r="G5738" i="7"/>
  <c r="G3028" i="7"/>
  <c r="G4160" i="7"/>
  <c r="G6909" i="7"/>
  <c r="G6530" i="7"/>
  <c r="G8242" i="7"/>
  <c r="G3740" i="7"/>
  <c r="G6221" i="7"/>
  <c r="G6266" i="7"/>
  <c r="G4809" i="7"/>
  <c r="G7178" i="7"/>
  <c r="G4806" i="7"/>
  <c r="G4107" i="7"/>
  <c r="G4770" i="7"/>
  <c r="G5361" i="7"/>
  <c r="G4711" i="7"/>
  <c r="G3653" i="7"/>
  <c r="G1445" i="7"/>
  <c r="G1481" i="7"/>
  <c r="G159" i="7"/>
  <c r="G4400" i="7"/>
  <c r="G2437" i="7"/>
  <c r="G835" i="7"/>
  <c r="G2372" i="7"/>
  <c r="G485" i="7"/>
  <c r="G5344" i="7"/>
  <c r="G3554" i="7"/>
  <c r="G2223" i="7"/>
  <c r="G3390" i="7"/>
  <c r="G7519" i="7"/>
  <c r="G2321" i="7"/>
  <c r="G6" i="7"/>
  <c r="G2989" i="7"/>
  <c r="G6413" i="7"/>
  <c r="G6230" i="7"/>
  <c r="G4766" i="7"/>
  <c r="G5886" i="7"/>
  <c r="G5258" i="7"/>
  <c r="G6289" i="7"/>
  <c r="G6020" i="7"/>
  <c r="G3082" i="7"/>
  <c r="G7286" i="7"/>
  <c r="G8340" i="7"/>
  <c r="G4166" i="7"/>
  <c r="G6650" i="7"/>
  <c r="G6907" i="7"/>
  <c r="G5154" i="7"/>
  <c r="G4827" i="7"/>
  <c r="G7879" i="7"/>
  <c r="G6304" i="7"/>
  <c r="G5804" i="7"/>
  <c r="G4740" i="7"/>
  <c r="G2659" i="7"/>
  <c r="G5335" i="7"/>
  <c r="G7941" i="7"/>
  <c r="G8632" i="7"/>
  <c r="G4508" i="7"/>
  <c r="G4926" i="7"/>
  <c r="G5568" i="7"/>
  <c r="G7491" i="7"/>
  <c r="G7272" i="7"/>
  <c r="G4416" i="7"/>
  <c r="G7038" i="7"/>
  <c r="G3819" i="7"/>
  <c r="G4995" i="7"/>
  <c r="G4479" i="7"/>
  <c r="G2777" i="7"/>
  <c r="G2446" i="7"/>
  <c r="G1058" i="7"/>
  <c r="G3718" i="7"/>
  <c r="G3596" i="7"/>
  <c r="G3225" i="7"/>
  <c r="G2936" i="7"/>
  <c r="G2386" i="7"/>
  <c r="G2279" i="7"/>
  <c r="G3051" i="7"/>
  <c r="G3168" i="7"/>
  <c r="G32" i="7"/>
  <c r="G5900" i="7"/>
  <c r="G4152" i="7"/>
  <c r="G4760" i="7"/>
  <c r="G5569" i="7"/>
  <c r="G6999" i="7"/>
  <c r="G4819" i="7"/>
  <c r="G5532" i="7"/>
  <c r="G4409" i="7"/>
  <c r="G6920" i="7"/>
  <c r="G7862" i="7"/>
  <c r="G3274" i="7"/>
  <c r="G5446" i="7"/>
  <c r="G5640" i="7"/>
  <c r="G5457" i="7"/>
  <c r="G5723" i="7"/>
  <c r="G8722" i="7"/>
  <c r="G6438" i="7"/>
  <c r="G5065" i="7"/>
  <c r="G6152" i="7"/>
  <c r="G3970" i="7"/>
  <c r="G5261" i="7"/>
  <c r="G7093" i="7"/>
  <c r="G8185" i="7"/>
  <c r="G4518" i="7"/>
  <c r="G4920" i="7"/>
  <c r="G4733" i="7"/>
  <c r="G7564" i="7"/>
  <c r="G6900" i="7"/>
  <c r="G3579" i="7"/>
  <c r="G5551" i="7"/>
  <c r="G4404" i="7"/>
  <c r="G5983" i="7"/>
  <c r="G4522" i="7"/>
  <c r="G3264" i="7"/>
  <c r="G2727" i="7"/>
  <c r="G1488" i="7"/>
  <c r="G1434" i="7"/>
  <c r="G3900" i="7"/>
  <c r="G3273" i="7"/>
  <c r="G897" i="7"/>
  <c r="G3103" i="7"/>
  <c r="G2726" i="7"/>
  <c r="G845" i="7"/>
  <c r="G3752" i="7"/>
  <c r="G1395" i="7"/>
  <c r="G1943" i="7"/>
  <c r="G367" i="7"/>
  <c r="G1856" i="7"/>
  <c r="G5130" i="7"/>
  <c r="G3760" i="7"/>
  <c r="G1263" i="7"/>
  <c r="G4547" i="7"/>
  <c r="G2637" i="7"/>
  <c r="G4788" i="7"/>
  <c r="G1718" i="7"/>
  <c r="G3470" i="7"/>
  <c r="G3423" i="7"/>
  <c r="G4474" i="7"/>
  <c r="G2605" i="7"/>
  <c r="G369" i="7"/>
  <c r="G2725" i="7"/>
  <c r="G2533" i="7"/>
  <c r="G3578" i="7"/>
  <c r="G2449" i="7"/>
  <c r="G932" i="7"/>
  <c r="G1320" i="7"/>
  <c r="G971" i="7"/>
  <c r="G5733" i="7"/>
  <c r="G3711" i="7"/>
  <c r="G4772" i="7"/>
  <c r="G104" i="7"/>
  <c r="G4407" i="7"/>
  <c r="G152" i="7"/>
  <c r="G286" i="7"/>
  <c r="G456" i="7"/>
  <c r="G2085" i="7"/>
  <c r="G3063" i="7"/>
  <c r="G1014" i="7"/>
  <c r="G2547" i="7"/>
  <c r="G1557" i="7"/>
  <c r="G2423" i="7"/>
  <c r="G4679" i="7"/>
  <c r="G3822" i="7"/>
  <c r="G404" i="7"/>
  <c r="G4813" i="7"/>
  <c r="G2307" i="7"/>
  <c r="G2065" i="7"/>
  <c r="G1319" i="7"/>
  <c r="G3533" i="7"/>
  <c r="G2675" i="7"/>
  <c r="G3069" i="7"/>
  <c r="G479" i="7"/>
  <c r="G3775" i="7"/>
  <c r="G103" i="7"/>
  <c r="G3538" i="7"/>
  <c r="G3617" i="7"/>
  <c r="G102" i="7"/>
  <c r="G1982" i="7"/>
  <c r="G2122" i="7"/>
  <c r="G5502" i="7"/>
  <c r="G3679" i="7"/>
  <c r="G1255" i="7"/>
  <c r="G2579" i="7"/>
  <c r="G3968" i="7"/>
  <c r="G3622" i="7"/>
  <c r="G1457" i="7"/>
  <c r="G4017" i="7"/>
  <c r="G80" i="7"/>
  <c r="G1090" i="7"/>
  <c r="G892" i="7"/>
  <c r="G2718" i="7"/>
  <c r="G8398" i="7"/>
  <c r="G6491" i="7"/>
  <c r="G8521" i="7"/>
  <c r="G6700" i="7"/>
  <c r="G197" i="7"/>
  <c r="G2589" i="7"/>
  <c r="G7664" i="7"/>
  <c r="G7097" i="7"/>
  <c r="G6780" i="7"/>
  <c r="G2546" i="7"/>
  <c r="G1096" i="7"/>
  <c r="G8356" i="7"/>
  <c r="G5948" i="7"/>
  <c r="G7046" i="7"/>
  <c r="G1682" i="7"/>
  <c r="G1506" i="7"/>
  <c r="G7419" i="7"/>
  <c r="G5985" i="7"/>
  <c r="G107" i="7"/>
  <c r="G1342" i="7"/>
  <c r="G8748" i="7"/>
  <c r="G7184" i="7"/>
  <c r="G6858" i="7"/>
  <c r="G2075" i="7"/>
  <c r="G569" i="7"/>
  <c r="G7687" i="7"/>
  <c r="G7370" i="7"/>
  <c r="G8561" i="7"/>
  <c r="G776" i="7"/>
  <c r="G455" i="7"/>
  <c r="G6046" i="7"/>
  <c r="G8414" i="7"/>
  <c r="G510" i="7"/>
  <c r="G162" i="7"/>
  <c r="G7854" i="7"/>
  <c r="G7180" i="7"/>
  <c r="G8531" i="7"/>
  <c r="G7818" i="7"/>
  <c r="G5105" i="7"/>
  <c r="G4102" i="7"/>
  <c r="G5711" i="7"/>
  <c r="G6648" i="7"/>
  <c r="G5090" i="7"/>
  <c r="G6181" i="7"/>
  <c r="G8041" i="7"/>
  <c r="G6589" i="7"/>
  <c r="G4463" i="7"/>
  <c r="G5234" i="7"/>
  <c r="G4026" i="7"/>
  <c r="G8498" i="7"/>
  <c r="G7450" i="7"/>
  <c r="G4372" i="7"/>
  <c r="G5740" i="7"/>
  <c r="G5463" i="7"/>
  <c r="G6374" i="7"/>
  <c r="G268" i="7"/>
  <c r="G390" i="7"/>
  <c r="G8479" i="7"/>
  <c r="G6917" i="7"/>
  <c r="G7065" i="7"/>
  <c r="G1901" i="7"/>
  <c r="G890" i="7"/>
  <c r="G7677" i="7"/>
  <c r="G6439" i="7"/>
  <c r="G8091" i="7"/>
  <c r="G969" i="7"/>
  <c r="G1578" i="7"/>
  <c r="G7863" i="7"/>
  <c r="G6321" i="7"/>
  <c r="G7956" i="7"/>
  <c r="G769" i="7"/>
  <c r="G667" i="7"/>
  <c r="G8508" i="7"/>
  <c r="G6493" i="7"/>
  <c r="G694" i="7"/>
  <c r="G375" i="7"/>
  <c r="G7654" i="7"/>
  <c r="G6165" i="7"/>
  <c r="G7733" i="7"/>
  <c r="G582" i="7"/>
  <c r="G157" i="7"/>
  <c r="G6719" i="7"/>
  <c r="G7449" i="7"/>
  <c r="G8009" i="7"/>
  <c r="G1142" i="7"/>
  <c r="G823" i="7"/>
  <c r="G6561" i="7"/>
  <c r="G8322" i="7"/>
  <c r="G1300" i="7"/>
  <c r="G310" i="7"/>
  <c r="G6320" i="7"/>
  <c r="G8445" i="7"/>
  <c r="G7425" i="7"/>
  <c r="G7173" i="7"/>
  <c r="G7321" i="7"/>
  <c r="G5701" i="7"/>
  <c r="G5086" i="7"/>
  <c r="G2971" i="7"/>
  <c r="G5321" i="7"/>
  <c r="G8255" i="7"/>
  <c r="G7916" i="7"/>
  <c r="G3634" i="7"/>
  <c r="G5511" i="7"/>
  <c r="G1033" i="7"/>
  <c r="G8707" i="7"/>
  <c r="G6495" i="7"/>
  <c r="G7796" i="7"/>
  <c r="G5417" i="7"/>
  <c r="G837" i="7"/>
  <c r="G117" i="7"/>
  <c r="G6517" i="7"/>
  <c r="G8597" i="7"/>
  <c r="G7133" i="7"/>
  <c r="G535" i="7"/>
  <c r="G1450" i="7"/>
  <c r="G8477" i="7"/>
  <c r="G6556" i="7"/>
  <c r="G7287" i="7"/>
  <c r="G288" i="7"/>
  <c r="G324" i="7"/>
  <c r="G8045" i="7"/>
  <c r="G7063" i="7"/>
  <c r="G646" i="7"/>
  <c r="G15" i="7"/>
  <c r="G7570" i="7"/>
  <c r="G6104" i="7"/>
  <c r="G8227" i="7"/>
  <c r="G1206" i="7"/>
  <c r="G887" i="7"/>
  <c r="G7821" i="7"/>
  <c r="G5795" i="7"/>
  <c r="G7836" i="7"/>
  <c r="G1094" i="7"/>
  <c r="G400" i="7"/>
  <c r="G6878" i="7"/>
  <c r="G7520" i="7"/>
  <c r="G539" i="7"/>
  <c r="G700" i="7"/>
  <c r="G6299" i="7"/>
  <c r="G7814" i="7"/>
  <c r="G8656" i="7"/>
  <c r="G8550" i="7"/>
  <c r="G4989" i="7"/>
  <c r="G4537" i="7"/>
  <c r="G6425" i="7"/>
  <c r="G6558" i="7"/>
  <c r="G4865" i="7"/>
  <c r="G6897" i="7"/>
  <c r="G7994" i="7"/>
  <c r="G4685" i="7"/>
  <c r="G4331" i="7"/>
  <c r="G5964" i="7"/>
  <c r="G4968" i="7"/>
  <c r="G8123" i="7"/>
  <c r="G8156" i="7"/>
  <c r="G5345" i="7"/>
  <c r="G5815" i="7"/>
  <c r="G6286" i="7"/>
  <c r="G7460" i="7"/>
  <c r="G1084" i="7"/>
  <c r="G7718" i="7"/>
  <c r="G6730" i="7"/>
  <c r="G8385" i="7"/>
  <c r="G6584" i="7"/>
  <c r="G2394" i="7"/>
  <c r="G8280" i="7"/>
  <c r="G6586" i="7"/>
  <c r="G7951" i="7"/>
  <c r="G6551" i="7"/>
  <c r="G448" i="7"/>
  <c r="G1900" i="7"/>
  <c r="G7831" i="7"/>
  <c r="G7168" i="7"/>
  <c r="G6931" i="7"/>
  <c r="G1467" i="7"/>
  <c r="G591" i="7"/>
  <c r="G8476" i="7"/>
  <c r="G6707" i="7"/>
  <c r="G2299" i="7"/>
  <c r="G785" i="7"/>
  <c r="G8315" i="7"/>
  <c r="G5537" i="7"/>
  <c r="G6660" i="7"/>
  <c r="G1580" i="7"/>
  <c r="G2157" i="7"/>
  <c r="G7352" i="7"/>
  <c r="G7151" i="7"/>
  <c r="G8678" i="7"/>
  <c r="G1452" i="7"/>
  <c r="G1233" i="7"/>
  <c r="G7548" i="7"/>
  <c r="G6453" i="7"/>
  <c r="G1288" i="7"/>
  <c r="G967" i="7"/>
  <c r="G6205" i="7"/>
  <c r="G8413" i="7"/>
  <c r="G8209" i="7"/>
  <c r="G7736" i="7"/>
  <c r="G6069" i="7"/>
  <c r="G3092" i="7"/>
  <c r="G5614" i="7"/>
  <c r="G6519" i="7"/>
  <c r="G4032" i="7"/>
  <c r="G8067" i="7"/>
  <c r="G7996" i="7"/>
  <c r="G6849" i="7"/>
  <c r="G4301" i="7"/>
  <c r="G5137" i="7"/>
  <c r="G4543" i="7"/>
  <c r="G6713" i="7"/>
  <c r="G8487" i="7"/>
  <c r="G6665" i="7"/>
  <c r="G4663" i="7"/>
  <c r="G5469" i="7"/>
  <c r="G8706" i="7"/>
  <c r="G8149" i="7"/>
  <c r="G4403" i="7"/>
  <c r="G831" i="7"/>
  <c r="G2010" i="7"/>
  <c r="G6282" i="7"/>
  <c r="G7993" i="7"/>
  <c r="G6799" i="7"/>
  <c r="G8122" i="7"/>
  <c r="G2443" i="7"/>
  <c r="G6081" i="7"/>
  <c r="G8579" i="7"/>
  <c r="G6879" i="7"/>
  <c r="G7578" i="7"/>
  <c r="G968" i="7"/>
  <c r="G5989" i="7"/>
  <c r="G8139" i="7"/>
  <c r="G7398" i="7"/>
  <c r="G7101" i="7"/>
  <c r="G1051" i="7"/>
  <c r="G6242" i="7"/>
  <c r="G7848" i="7"/>
  <c r="G5769" i="7"/>
  <c r="G1214" i="7"/>
  <c r="G7627" i="7"/>
  <c r="G7169" i="7"/>
  <c r="G6540" i="7"/>
  <c r="G7571" i="7"/>
  <c r="G644" i="7"/>
  <c r="G8450" i="7"/>
  <c r="G6784" i="7"/>
  <c r="G7221" i="7"/>
  <c r="G6729" i="7"/>
  <c r="G1204" i="7"/>
  <c r="G7965" i="7"/>
  <c r="G7216" i="7"/>
  <c r="G8717" i="7"/>
  <c r="G940" i="7"/>
  <c r="G1722" i="7"/>
  <c r="G6862" i="7"/>
  <c r="G8599" i="7"/>
  <c r="G7748" i="7"/>
  <c r="G7480" i="7"/>
  <c r="G5199" i="7"/>
  <c r="G4678" i="7"/>
  <c r="G5441" i="7"/>
  <c r="G3827" i="7"/>
  <c r="G5455" i="7"/>
  <c r="G7277" i="7"/>
  <c r="G6308" i="7"/>
  <c r="G2698" i="7"/>
  <c r="G5123" i="7"/>
  <c r="G5515" i="7"/>
  <c r="G5464" i="7"/>
  <c r="G8082" i="7"/>
  <c r="G4921" i="7"/>
  <c r="G2937" i="7"/>
  <c r="G8571" i="7"/>
  <c r="G7215" i="7"/>
  <c r="G7660" i="7"/>
  <c r="G6562" i="7"/>
  <c r="G246" i="7"/>
  <c r="G7125" i="7"/>
  <c r="G6744" i="7"/>
  <c r="G8602" i="7"/>
  <c r="G7207" i="7"/>
  <c r="G1349" i="7"/>
  <c r="G1482" i="7"/>
  <c r="G6668" i="7"/>
  <c r="G8596" i="7"/>
  <c r="G7211" i="7"/>
  <c r="G211" i="7"/>
  <c r="G1671" i="7"/>
  <c r="G7175" i="7"/>
  <c r="G6955" i="7"/>
  <c r="G1421" i="7"/>
  <c r="G1103" i="7"/>
  <c r="G8475" i="7"/>
  <c r="G6857" i="7"/>
  <c r="G6672" i="7"/>
  <c r="G1146" i="7"/>
  <c r="G1826" i="7"/>
  <c r="G7685" i="7"/>
  <c r="G7474" i="7"/>
  <c r="G8288" i="7"/>
  <c r="G1522" i="7"/>
  <c r="G1714" i="7"/>
  <c r="G8726" i="7"/>
  <c r="G5833" i="7"/>
  <c r="G271" i="7"/>
  <c r="G101" i="7"/>
  <c r="G7142" i="7"/>
  <c r="G7779" i="7"/>
  <c r="G7640" i="7"/>
  <c r="G7713" i="7"/>
  <c r="G4961" i="7"/>
  <c r="G4342" i="7"/>
  <c r="G6029" i="7"/>
  <c r="G4774" i="7"/>
  <c r="G4587" i="7"/>
  <c r="G6226" i="7"/>
  <c r="G6147" i="7"/>
  <c r="G5211" i="7"/>
  <c r="G4033" i="7"/>
  <c r="G5213" i="7"/>
  <c r="G5626" i="7"/>
  <c r="G7000" i="7"/>
  <c r="G8608" i="7"/>
  <c r="G5615" i="7"/>
  <c r="G3738" i="7"/>
  <c r="G5547" i="7"/>
  <c r="G8233" i="7"/>
  <c r="G6251" i="7"/>
  <c r="G2842" i="7"/>
  <c r="G1092" i="7"/>
  <c r="G705" i="7"/>
  <c r="G7611" i="7"/>
  <c r="G6171" i="7"/>
  <c r="G7517" i="7"/>
  <c r="G457" i="7"/>
  <c r="G950" i="7"/>
  <c r="G7696" i="7"/>
  <c r="G6154" i="7"/>
  <c r="G7853" i="7"/>
  <c r="G1037" i="7"/>
  <c r="G686" i="7"/>
  <c r="G7999" i="7"/>
  <c r="G7034" i="7"/>
  <c r="G8078" i="7"/>
  <c r="G632" i="7"/>
  <c r="G915" i="7"/>
  <c r="G8644" i="7"/>
  <c r="G6697" i="7"/>
  <c r="G1285" i="7"/>
  <c r="G468" i="7"/>
  <c r="G8334" i="7"/>
  <c r="G8213" i="7"/>
  <c r="G7663" i="7"/>
  <c r="G1217" i="7"/>
  <c r="G995" i="7"/>
  <c r="G6587" i="7"/>
  <c r="G8159" i="7"/>
  <c r="G7203" i="7"/>
  <c r="G6631" i="7"/>
  <c r="G653" i="7"/>
  <c r="G6201" i="7"/>
  <c r="G8446" i="7"/>
  <c r="G719" i="7"/>
  <c r="G2761" i="7"/>
  <c r="G6426" i="7"/>
  <c r="G8581" i="7"/>
  <c r="G7518" i="7"/>
  <c r="G8410" i="7"/>
  <c r="G6809" i="7"/>
  <c r="G5744" i="7"/>
  <c r="G5309" i="7"/>
  <c r="G739" i="7"/>
  <c r="G1507" i="7"/>
  <c r="G5895" i="7"/>
  <c r="G8039" i="7"/>
  <c r="G7041" i="7"/>
  <c r="G677" i="7"/>
  <c r="G127" i="7"/>
  <c r="G5975" i="7"/>
  <c r="G8443" i="7"/>
  <c r="G7619" i="7"/>
  <c r="G8615" i="7"/>
  <c r="G1692" i="7"/>
  <c r="G6200" i="7"/>
  <c r="G8466" i="7"/>
  <c r="G7114" i="7"/>
  <c r="G8497" i="7"/>
  <c r="G463" i="7"/>
  <c r="G7230" i="7"/>
  <c r="G8585" i="7"/>
  <c r="G7498" i="7"/>
  <c r="G657" i="7"/>
  <c r="G5786" i="7"/>
  <c r="G7331" i="7"/>
  <c r="G6759" i="7"/>
  <c r="G8761" i="7"/>
  <c r="G1098" i="7"/>
  <c r="G7857" i="7"/>
  <c r="G7587" i="7"/>
  <c r="G7291" i="7"/>
  <c r="G8354" i="7"/>
  <c r="G1344" i="7"/>
  <c r="G8709" i="7"/>
  <c r="G6864" i="7"/>
  <c r="G8205" i="7"/>
  <c r="G589" i="7"/>
  <c r="G8068" i="7"/>
  <c r="G7359" i="7"/>
  <c r="G8716" i="7"/>
  <c r="G8759" i="7"/>
  <c r="G8630" i="7"/>
  <c r="G4163" i="7"/>
  <c r="G5328" i="7"/>
  <c r="G5830" i="7"/>
  <c r="G6224" i="7"/>
  <c r="G5139" i="7"/>
  <c r="G8731" i="7"/>
  <c r="G4434" i="7"/>
  <c r="G4458" i="7"/>
  <c r="G6572" i="7"/>
  <c r="G5919" i="7"/>
  <c r="G5168" i="7"/>
  <c r="G3052" i="7"/>
  <c r="G7794" i="7"/>
  <c r="G6475" i="7"/>
  <c r="G5575" i="7"/>
  <c r="G6899" i="7"/>
  <c r="G3484" i="7"/>
  <c r="G6514" i="7"/>
  <c r="G7194" i="7"/>
  <c r="G6182" i="7"/>
  <c r="G4323" i="7"/>
  <c r="G4988" i="7"/>
  <c r="G3788" i="7"/>
  <c r="G5389" i="7"/>
  <c r="G5749" i="7"/>
  <c r="G8693" i="7"/>
  <c r="G4932" i="7"/>
  <c r="G4058" i="7"/>
  <c r="G6038" i="7"/>
  <c r="G4596" i="7"/>
  <c r="G7453" i="7"/>
  <c r="G5978" i="7"/>
  <c r="G5560" i="7"/>
  <c r="G3299" i="7"/>
  <c r="G4502" i="7"/>
  <c r="G3939" i="7"/>
  <c r="G1628" i="7"/>
  <c r="G3518" i="7"/>
  <c r="G278" i="7"/>
  <c r="G1489" i="7"/>
  <c r="G3707" i="7"/>
  <c r="G625" i="7"/>
  <c r="G3462" i="7"/>
  <c r="G856" i="7"/>
  <c r="G1910" i="7"/>
  <c r="G5535" i="7"/>
  <c r="G3742" i="7"/>
  <c r="G3219" i="7"/>
  <c r="G2195" i="7"/>
  <c r="G2532" i="7"/>
  <c r="G3850" i="7"/>
  <c r="G2656" i="7"/>
  <c r="G673" i="7"/>
  <c r="G3110" i="7"/>
  <c r="G883" i="7"/>
  <c r="G2319" i="7"/>
  <c r="G3759" i="7"/>
  <c r="G1957" i="7"/>
  <c r="G993" i="7"/>
  <c r="G2697" i="7"/>
  <c r="G3746" i="7"/>
  <c r="G2173" i="7"/>
  <c r="G999" i="7"/>
  <c r="G3790" i="7"/>
  <c r="G2461" i="7"/>
  <c r="G2868" i="7"/>
  <c r="G3253" i="7"/>
  <c r="G4248" i="7"/>
  <c r="G3336" i="7"/>
  <c r="G2810" i="7"/>
  <c r="G3174" i="7"/>
  <c r="G2616" i="7"/>
  <c r="G2137" i="7"/>
  <c r="G4201" i="7"/>
  <c r="G3061" i="7"/>
  <c r="G66" i="7"/>
  <c r="G2935" i="7"/>
  <c r="G2826" i="7"/>
  <c r="G4929" i="7"/>
  <c r="G2719" i="7"/>
  <c r="G1197" i="7"/>
  <c r="G3138" i="7"/>
  <c r="G4361" i="7"/>
  <c r="G3696" i="7"/>
  <c r="G3681" i="7"/>
  <c r="G2286" i="7"/>
  <c r="G3344" i="7"/>
  <c r="G2516" i="7"/>
  <c r="G96" i="7"/>
  <c r="G3833" i="7"/>
  <c r="G2269" i="7"/>
  <c r="G2580" i="7"/>
  <c r="G1983" i="7"/>
  <c r="G3365" i="7"/>
  <c r="G1007" i="7"/>
  <c r="G2913" i="7"/>
  <c r="G3214" i="7"/>
  <c r="G156" i="7"/>
  <c r="G3615" i="7"/>
  <c r="G307" i="7"/>
  <c r="G1935" i="7"/>
  <c r="G183" i="7"/>
  <c r="G3207" i="7"/>
  <c r="G290" i="7"/>
  <c r="G4501" i="7"/>
  <c r="G481" i="7"/>
  <c r="G2773" i="7"/>
  <c r="G3479" i="7"/>
  <c r="G4505" i="7"/>
  <c r="G5525" i="7"/>
  <c r="G3733" i="7"/>
  <c r="G1710" i="7"/>
  <c r="G2699" i="7"/>
  <c r="G2934" i="7"/>
  <c r="G5669" i="7"/>
  <c r="G3789" i="7"/>
  <c r="G55" i="7"/>
  <c r="G3203" i="7"/>
  <c r="G2231" i="7"/>
  <c r="G4196" i="7"/>
  <c r="G2004" i="7"/>
  <c r="G2526" i="7"/>
  <c r="G2080" i="7"/>
  <c r="G4640" i="7"/>
  <c r="G1600" i="7"/>
  <c r="G431" i="7"/>
  <c r="G2466" i="7"/>
  <c r="G1615" i="7"/>
  <c r="G1759" i="7"/>
  <c r="G1053" i="7"/>
  <c r="G8363" i="7"/>
  <c r="G6574" i="7"/>
  <c r="G7043" i="7"/>
  <c r="G7539" i="7"/>
  <c r="G186" i="7"/>
  <c r="G8594" i="7"/>
  <c r="G6654" i="7"/>
  <c r="G7365" i="7"/>
  <c r="G7955" i="7"/>
  <c r="G758" i="7"/>
  <c r="G7284" i="7"/>
  <c r="G6887" i="7"/>
  <c r="G8106" i="7"/>
  <c r="G7378" i="7"/>
  <c r="G562" i="7"/>
  <c r="G8143" i="7"/>
  <c r="G7340" i="7"/>
  <c r="G8720" i="7"/>
  <c r="G1006" i="7"/>
  <c r="G223" i="7"/>
  <c r="G6969" i="7"/>
  <c r="G8482" i="7"/>
  <c r="G7424" i="7"/>
  <c r="G1010" i="7"/>
  <c r="G252" i="7"/>
  <c r="G8323" i="7"/>
  <c r="G6012" i="7"/>
  <c r="G6670" i="7"/>
  <c r="G942" i="7"/>
  <c r="G1396" i="7"/>
  <c r="G8332" i="7"/>
  <c r="G7803" i="7"/>
  <c r="G763" i="7"/>
  <c r="G2226" i="7"/>
  <c r="G8725" i="7"/>
  <c r="G7948" i="7"/>
  <c r="G8183" i="7"/>
  <c r="G5858" i="7"/>
  <c r="G4959" i="7"/>
  <c r="G3524" i="7"/>
  <c r="G5751" i="7"/>
  <c r="G4613" i="7"/>
  <c r="G4289" i="7"/>
  <c r="G6603" i="7"/>
  <c r="G6980" i="7"/>
  <c r="G5907" i="7"/>
  <c r="G4478" i="7"/>
  <c r="G4147" i="7"/>
  <c r="G7456" i="7"/>
  <c r="G7270" i="7"/>
  <c r="G6990" i="7"/>
  <c r="G5454" i="7"/>
  <c r="G5210" i="7"/>
  <c r="G5536" i="7"/>
  <c r="G6509" i="7"/>
  <c r="G824" i="7"/>
  <c r="G8355" i="7"/>
  <c r="G8075" i="7"/>
  <c r="G7906" i="7"/>
  <c r="G5984" i="7"/>
  <c r="G554" i="7"/>
  <c r="G912" i="7"/>
  <c r="G7597" i="7"/>
  <c r="G6653" i="7"/>
  <c r="G6064" i="7"/>
  <c r="G180" i="7"/>
  <c r="G1131" i="7"/>
  <c r="G7878" i="7"/>
  <c r="G7575" i="7"/>
  <c r="G6337" i="7"/>
  <c r="G1779" i="7"/>
  <c r="G273" i="7"/>
  <c r="G8754" i="7"/>
  <c r="G5362" i="7"/>
  <c r="G363" i="7"/>
  <c r="G1780" i="7"/>
  <c r="G7591" i="7"/>
  <c r="G6820" i="7"/>
  <c r="G5956" i="7"/>
  <c r="G434" i="7"/>
  <c r="G620" i="7"/>
  <c r="G8530" i="7"/>
  <c r="G6418" i="7"/>
  <c r="G7946" i="7"/>
  <c r="G811" i="7"/>
  <c r="G2628" i="7"/>
  <c r="G7579" i="7"/>
  <c r="G7600" i="7"/>
  <c r="G2155" i="7"/>
  <c r="G649" i="7"/>
  <c r="G6983" i="7"/>
  <c r="G8292" i="7"/>
  <c r="G8221" i="7"/>
  <c r="G7708" i="7"/>
  <c r="G5857" i="7"/>
  <c r="G3210" i="7"/>
  <c r="G4964" i="7"/>
  <c r="G6397" i="7"/>
  <c r="G5377" i="7"/>
  <c r="G7103" i="7"/>
  <c r="G8609" i="7"/>
  <c r="G5520" i="7"/>
  <c r="G2939" i="7"/>
  <c r="G424" i="7"/>
  <c r="G8301" i="7"/>
  <c r="G5267" i="7"/>
  <c r="G7797" i="7"/>
  <c r="G8471" i="7"/>
  <c r="G2026" i="7"/>
  <c r="G7416" i="7"/>
  <c r="G5347" i="7"/>
  <c r="G7937" i="7"/>
  <c r="G6043" i="7"/>
  <c r="G628" i="7"/>
  <c r="G8713" i="7"/>
  <c r="G7289" i="7"/>
  <c r="G8216" i="7"/>
  <c r="G6310" i="7"/>
  <c r="G1660" i="7"/>
  <c r="G8395" i="7"/>
  <c r="G6362" i="7"/>
  <c r="G8518" i="7"/>
  <c r="G219" i="7"/>
  <c r="G7631" i="7"/>
  <c r="G7522" i="7"/>
  <c r="G8719" i="7"/>
  <c r="G7612" i="7"/>
  <c r="G875" i="7"/>
  <c r="G1389" i="7"/>
  <c r="G7758" i="7"/>
  <c r="G6971" i="7"/>
  <c r="G5363" i="7"/>
  <c r="G1567" i="7"/>
  <c r="G1132" i="7"/>
  <c r="G8034" i="7"/>
  <c r="G5906" i="7"/>
  <c r="G1171" i="7"/>
  <c r="G526" i="7"/>
  <c r="G7395" i="7"/>
  <c r="G6139" i="7"/>
  <c r="G8210" i="7"/>
  <c r="G7039" i="7"/>
  <c r="G4892" i="7"/>
  <c r="G4112" i="7"/>
  <c r="G4566" i="7"/>
  <c r="G6420" i="7"/>
  <c r="G4791" i="7"/>
  <c r="G6997" i="7"/>
  <c r="G6992" i="7"/>
  <c r="G5067" i="7"/>
  <c r="G4273" i="7"/>
  <c r="G2586" i="7"/>
  <c r="G5629" i="7"/>
  <c r="G5770" i="7"/>
  <c r="G5683" i="7"/>
  <c r="G5467" i="7"/>
  <c r="G3371" i="7"/>
  <c r="G6358" i="7"/>
  <c r="G7023" i="7"/>
  <c r="G727" i="7"/>
  <c r="G7655" i="7"/>
  <c r="G7391" i="7"/>
  <c r="G8743" i="7"/>
  <c r="G8168" i="7"/>
  <c r="G1583" i="7"/>
  <c r="G8458" i="7"/>
  <c r="G7382" i="7"/>
  <c r="G7229" i="7"/>
  <c r="G5949" i="7"/>
  <c r="G698" i="7"/>
  <c r="G8098" i="7"/>
  <c r="G6821" i="7"/>
  <c r="G7524" i="7"/>
  <c r="G7605" i="7"/>
  <c r="G293" i="7"/>
  <c r="G8712" i="7"/>
  <c r="G7360" i="7"/>
  <c r="G7704" i="7"/>
  <c r="G447" i="7"/>
  <c r="G7675" i="7"/>
  <c r="G6534" i="7"/>
  <c r="G7761" i="7"/>
  <c r="G6735" i="7"/>
  <c r="G1158" i="7"/>
  <c r="G99" i="7"/>
  <c r="G8361" i="7"/>
  <c r="G6271" i="7"/>
  <c r="G7167" i="7"/>
  <c r="G383" i="7"/>
  <c r="G1419" i="7"/>
  <c r="G7924" i="7"/>
  <c r="G5283" i="7"/>
  <c r="G1558" i="7"/>
  <c r="G312" i="7"/>
  <c r="G8730" i="7"/>
  <c r="G7217" i="7"/>
  <c r="G6401" i="7"/>
  <c r="G6683" i="7"/>
  <c r="G6095" i="7"/>
  <c r="G3275" i="7"/>
  <c r="G3674" i="7"/>
  <c r="G5186" i="7"/>
  <c r="G4055" i="7"/>
  <c r="G6313" i="7"/>
  <c r="G6889" i="7"/>
  <c r="G6317" i="7"/>
  <c r="G2828" i="7"/>
  <c r="G4041" i="7"/>
  <c r="G4882" i="7"/>
  <c r="G6856" i="7"/>
  <c r="G7487" i="7"/>
  <c r="G5304" i="7"/>
  <c r="G3956" i="7"/>
  <c r="G5509" i="7"/>
  <c r="G6592" i="7"/>
  <c r="G8187" i="7"/>
  <c r="G4426" i="7"/>
  <c r="G516" i="7"/>
  <c r="G124" i="7"/>
  <c r="G7723" i="7"/>
  <c r="G7934" i="7"/>
  <c r="G8453" i="7"/>
  <c r="G1216" i="7"/>
  <c r="G374" i="7"/>
  <c r="G6745" i="7"/>
  <c r="G8684" i="7"/>
  <c r="G5651" i="7"/>
  <c r="G461" i="7"/>
  <c r="G1618" i="7"/>
  <c r="G6621" i="7"/>
  <c r="G8438" i="7"/>
  <c r="G7859" i="7"/>
  <c r="G126" i="7"/>
  <c r="G339" i="7"/>
  <c r="G7128" i="7"/>
  <c r="G7724" i="7"/>
  <c r="G6881" i="7"/>
  <c r="G534" i="7"/>
  <c r="G5875" i="7"/>
  <c r="G8448" i="7"/>
  <c r="G5386" i="7"/>
  <c r="G7500" i="7"/>
  <c r="G1527" i="7"/>
  <c r="G7728" i="7"/>
  <c r="G6620" i="7"/>
  <c r="G7047" i="7"/>
  <c r="G7743" i="7"/>
  <c r="G1105" i="7"/>
  <c r="G8569" i="7"/>
  <c r="G8085" i="7"/>
  <c r="G8072" i="7"/>
  <c r="G839" i="7"/>
  <c r="G7530" i="7"/>
  <c r="G6229" i="7"/>
  <c r="G8266" i="7"/>
  <c r="G6773" i="7"/>
  <c r="G8489" i="7"/>
  <c r="G6725" i="7"/>
  <c r="G5163" i="7"/>
  <c r="G5814" i="7"/>
  <c r="G3706" i="7"/>
  <c r="G5495" i="7"/>
  <c r="G5402" i="7"/>
  <c r="G5806" i="7"/>
  <c r="G5103" i="7"/>
  <c r="G4044" i="7"/>
  <c r="G6190" i="7"/>
  <c r="G3627" i="7"/>
  <c r="G8023" i="7"/>
  <c r="G4616" i="7"/>
  <c r="G1955" i="7"/>
  <c r="G8306" i="7"/>
  <c r="G6335" i="7"/>
  <c r="G8353" i="7"/>
  <c r="G8588" i="7"/>
  <c r="G1282" i="7"/>
  <c r="G8566" i="7"/>
  <c r="G7193" i="7"/>
  <c r="G7894" i="7"/>
  <c r="G6789" i="7"/>
  <c r="G2538" i="7"/>
  <c r="G8577" i="7"/>
  <c r="G5514" i="7"/>
  <c r="G8080" i="7"/>
  <c r="G6202" i="7"/>
  <c r="G1662" i="7"/>
  <c r="G7557" i="7"/>
  <c r="G6256" i="7"/>
  <c r="G8382" i="7"/>
  <c r="G35" i="7"/>
  <c r="G8711" i="7"/>
  <c r="G7479" i="7"/>
  <c r="G7871" i="7"/>
  <c r="G5957" i="7"/>
  <c r="G1296" i="7"/>
  <c r="G1348" i="7"/>
  <c r="G7636" i="7"/>
  <c r="G7374" i="7"/>
  <c r="G7932" i="7"/>
  <c r="G175" i="7"/>
  <c r="G781" i="7"/>
  <c r="G7898" i="7"/>
  <c r="G6945" i="7"/>
  <c r="G1374" i="7"/>
  <c r="G517" i="7"/>
  <c r="G8201" i="7"/>
  <c r="G6073" i="7"/>
  <c r="G8232" i="7"/>
  <c r="G6687" i="7"/>
  <c r="G4962" i="7"/>
  <c r="G6865" i="7"/>
  <c r="G3684" i="7"/>
  <c r="G5164" i="7"/>
  <c r="G7179" i="7"/>
  <c r="G7135" i="7"/>
  <c r="G7129" i="7"/>
  <c r="G5081" i="7"/>
  <c r="G6578" i="7"/>
  <c r="G4412" i="7"/>
  <c r="G5460" i="7"/>
  <c r="G7560" i="7"/>
  <c r="G6431" i="7"/>
  <c r="G5310" i="7"/>
  <c r="G5077" i="7"/>
  <c r="G3564" i="7"/>
  <c r="G6143" i="7"/>
  <c r="G8264" i="7"/>
  <c r="G5039" i="7"/>
  <c r="G30" i="7"/>
  <c r="G7666" i="7"/>
  <c r="G5722" i="7"/>
  <c r="G7092" i="7"/>
  <c r="G6379" i="7"/>
  <c r="G38" i="7"/>
  <c r="G619" i="7"/>
  <c r="G7711" i="7"/>
  <c r="G7464" i="7"/>
  <c r="G6170" i="7"/>
  <c r="G706" i="7"/>
  <c r="G1963" i="7"/>
  <c r="G7936" i="7"/>
  <c r="G6502" i="7"/>
  <c r="G6086" i="7"/>
  <c r="G137" i="7"/>
  <c r="G830" i="7"/>
  <c r="G8749" i="7"/>
  <c r="G7113" i="7"/>
  <c r="G2474" i="7"/>
  <c r="G1024" i="7"/>
  <c r="G8200" i="7"/>
  <c r="G6338" i="7"/>
  <c r="G7013" i="7"/>
  <c r="G1734" i="7"/>
  <c r="G243" i="7"/>
  <c r="G7061" i="7"/>
  <c r="G7318" i="7"/>
  <c r="G8308" i="7"/>
  <c r="G1643" i="7"/>
  <c r="G1606" i="7"/>
  <c r="G6840" i="7"/>
  <c r="G8293" i="7"/>
  <c r="G42" i="7"/>
  <c r="G717" i="7"/>
  <c r="G7402" i="7"/>
  <c r="G8686" i="7"/>
  <c r="G5862" i="7"/>
  <c r="G7702" i="7"/>
  <c r="G6365" i="7"/>
  <c r="G3571" i="7"/>
  <c r="G4942" i="7"/>
  <c r="G586" i="7"/>
  <c r="G1181" i="7"/>
  <c r="G6781" i="7"/>
  <c r="G6055" i="7"/>
  <c r="G8317" i="7"/>
  <c r="G2108" i="7"/>
  <c r="G314" i="7"/>
  <c r="G6630" i="7"/>
  <c r="G8194" i="7"/>
  <c r="G7812" i="7"/>
  <c r="G393" i="7"/>
  <c r="G886" i="7"/>
  <c r="G6307" i="7"/>
  <c r="G8683" i="7"/>
  <c r="G5818" i="7"/>
  <c r="G568" i="7"/>
  <c r="G818" i="7"/>
  <c r="G6479" i="7"/>
  <c r="G7107" i="7"/>
  <c r="G1639" i="7"/>
  <c r="G1134" i="7"/>
  <c r="G6923" i="7"/>
  <c r="G8436" i="7"/>
  <c r="G7120" i="7"/>
  <c r="G8733" i="7"/>
  <c r="G106" i="7"/>
  <c r="G7354" i="7"/>
  <c r="G8182" i="7"/>
  <c r="G8131" i="7"/>
  <c r="G7607" i="7"/>
  <c r="G1976" i="7"/>
  <c r="G8303" i="7"/>
  <c r="G6149" i="7"/>
  <c r="G8142" i="7"/>
  <c r="G258" i="7"/>
  <c r="G8568" i="7"/>
  <c r="G7428" i="7"/>
  <c r="G8239" i="7"/>
  <c r="G6747" i="7"/>
  <c r="G8490" i="7"/>
  <c r="G5197" i="7"/>
  <c r="G4164" i="7"/>
  <c r="G5717" i="7"/>
  <c r="G7532" i="7"/>
  <c r="G5008" i="7"/>
  <c r="G8191" i="7"/>
  <c r="G7567" i="7"/>
  <c r="G5564" i="7"/>
  <c r="G7681" i="7"/>
  <c r="G5480" i="7"/>
  <c r="G5069" i="7"/>
  <c r="G3683" i="7"/>
  <c r="G7710" i="7"/>
  <c r="G5553" i="7"/>
  <c r="G3003" i="7"/>
  <c r="G5708" i="7"/>
  <c r="G3603" i="7"/>
  <c r="G6173" i="7"/>
  <c r="G7978" i="7"/>
  <c r="G8637" i="7"/>
  <c r="G4521" i="7"/>
  <c r="G4850" i="7"/>
  <c r="G5429" i="7"/>
  <c r="G2578" i="7"/>
  <c r="G4870" i="7"/>
  <c r="G8058" i="7"/>
  <c r="G4619" i="7"/>
  <c r="G4000" i="7"/>
  <c r="G6216" i="7"/>
  <c r="G5852" i="7"/>
  <c r="G8523" i="7"/>
  <c r="G6659" i="7"/>
  <c r="G5777" i="7"/>
  <c r="G5821" i="7"/>
  <c r="G4477" i="7"/>
  <c r="G4657" i="7"/>
  <c r="G663" i="7"/>
  <c r="G1988" i="7"/>
  <c r="G4254" i="7"/>
  <c r="G1913" i="7"/>
  <c r="G4818" i="7"/>
  <c r="G699" i="7"/>
  <c r="G3773" i="7"/>
  <c r="G3954" i="7"/>
  <c r="G2398" i="7"/>
  <c r="G3482" i="7"/>
  <c r="G1542" i="7"/>
  <c r="G3942" i="7"/>
  <c r="G333" i="7"/>
  <c r="G2301" i="7"/>
  <c r="G4846" i="7"/>
  <c r="G3144" i="7"/>
  <c r="G3215" i="7"/>
  <c r="G1199" i="7"/>
  <c r="G2254" i="7"/>
  <c r="G5198" i="7"/>
  <c r="G2812" i="7"/>
  <c r="G7070" i="7"/>
  <c r="G6074" i="7"/>
  <c r="G4246" i="7"/>
  <c r="G3594" i="7"/>
  <c r="G8196" i="7"/>
  <c r="G4714" i="7"/>
  <c r="G5203" i="7"/>
  <c r="G6643" i="7"/>
  <c r="G8589" i="7"/>
  <c r="G8638" i="7"/>
  <c r="G4346" i="7"/>
  <c r="G4675" i="7"/>
  <c r="G5262" i="7"/>
  <c r="G3090" i="7"/>
  <c r="G5436" i="7"/>
  <c r="G7880" i="7"/>
  <c r="G4735" i="7"/>
  <c r="G3812" i="7"/>
  <c r="G5873" i="7"/>
  <c r="G537" i="7"/>
  <c r="G5792" i="7"/>
  <c r="G6164" i="7"/>
  <c r="G4610" i="7"/>
  <c r="G5458" i="7"/>
  <c r="G4821" i="7"/>
  <c r="G3716" i="7"/>
  <c r="G2397" i="7"/>
  <c r="G678" i="7"/>
  <c r="G3741" i="7"/>
  <c r="G3065" i="7"/>
  <c r="G4554" i="7"/>
  <c r="G4768" i="7"/>
  <c r="G7488" i="7"/>
  <c r="G7616" i="7"/>
  <c r="G5533" i="7"/>
  <c r="G7678" i="7"/>
  <c r="G2892" i="7"/>
  <c r="G4771" i="7"/>
  <c r="G6957" i="7"/>
  <c r="G5437" i="7"/>
  <c r="G6116" i="7"/>
  <c r="G8218" i="7"/>
  <c r="G5412" i="7"/>
  <c r="G4481" i="7"/>
  <c r="G8314" i="7"/>
  <c r="G3935" i="7"/>
  <c r="G7583" i="7"/>
  <c r="G2062" i="7"/>
  <c r="G2976" i="7"/>
  <c r="G5026" i="7"/>
  <c r="G2527" i="7"/>
  <c r="G860" i="7"/>
  <c r="G974" i="7"/>
  <c r="G7475" i="7"/>
  <c r="G7523" i="7"/>
  <c r="G8113" i="7"/>
  <c r="G3164" i="7"/>
  <c r="G7957" i="7"/>
  <c r="G5725" i="7"/>
  <c r="G4948" i="7"/>
  <c r="G3763" i="7"/>
  <c r="G7959" i="7"/>
  <c r="G4344" i="7"/>
  <c r="G4530" i="7"/>
  <c r="G7201" i="7"/>
  <c r="G6461" i="7"/>
  <c r="G4836" i="7"/>
  <c r="G6490" i="7"/>
  <c r="G4781" i="7"/>
  <c r="G3372" i="7"/>
  <c r="G1790" i="7"/>
  <c r="G392" i="7"/>
  <c r="G4052" i="7"/>
  <c r="G1969" i="7"/>
  <c r="G2353" i="7"/>
  <c r="G5161" i="7"/>
  <c r="G6685" i="7"/>
  <c r="G3315" i="7"/>
  <c r="G4660" i="7"/>
  <c r="G6352" i="7"/>
  <c r="G6315" i="7"/>
  <c r="G5624" i="7"/>
  <c r="G4793" i="7"/>
  <c r="G2964" i="7"/>
  <c r="G7206" i="7"/>
  <c r="G8465" i="7"/>
  <c r="G4631" i="7"/>
  <c r="G4691" i="7"/>
  <c r="G6355" i="7"/>
  <c r="G5121" i="7"/>
  <c r="G5452" i="7"/>
  <c r="G8013" i="7"/>
  <c r="G5810" i="7"/>
  <c r="G5988" i="7"/>
  <c r="G5326" i="7"/>
  <c r="G3212" i="7"/>
  <c r="G6030" i="7"/>
  <c r="G7341" i="7"/>
  <c r="G7477" i="7"/>
  <c r="G3626" i="7"/>
  <c r="G5759" i="7"/>
  <c r="G5699" i="7"/>
  <c r="G8287" i="7"/>
  <c r="G7269" i="7"/>
  <c r="G4292" i="7"/>
  <c r="G4804" i="7"/>
  <c r="G4414" i="7"/>
  <c r="G5653" i="7"/>
  <c r="G3572" i="7"/>
  <c r="G2785" i="7"/>
  <c r="G3349" i="7"/>
  <c r="G2470" i="7"/>
  <c r="G3262" i="7"/>
  <c r="G4134" i="7"/>
  <c r="G2167" i="7"/>
  <c r="G1934" i="7"/>
  <c r="G546" i="7"/>
  <c r="G3206" i="7"/>
  <c r="G4285" i="7"/>
  <c r="G2166" i="7"/>
  <c r="G854" i="7"/>
  <c r="G3743" i="7"/>
  <c r="G6001" i="7"/>
  <c r="G4674" i="7"/>
  <c r="G6482" i="7"/>
  <c r="G5576" i="7"/>
  <c r="G7233" i="7"/>
  <c r="G7086" i="7"/>
  <c r="G4718" i="7"/>
  <c r="G5099" i="7"/>
  <c r="G8299" i="7"/>
  <c r="G7338" i="7"/>
  <c r="G3820" i="7"/>
  <c r="G5538" i="7"/>
  <c r="G3958" i="7"/>
  <c r="G5151" i="7"/>
  <c r="G6612" i="7"/>
  <c r="G7435" i="7"/>
  <c r="G5642" i="7"/>
  <c r="G5092" i="7"/>
  <c r="G6500" i="7"/>
  <c r="G3154" i="7"/>
  <c r="G5479" i="7"/>
  <c r="G7790" i="7"/>
  <c r="G8261" i="7"/>
  <c r="G4051" i="7"/>
  <c r="G5003" i="7"/>
  <c r="G5757" i="7"/>
  <c r="G7302" i="7"/>
  <c r="G6532" i="7"/>
  <c r="G6161" i="7"/>
  <c r="G3787" i="7"/>
  <c r="G2875" i="7"/>
  <c r="G5011" i="7"/>
  <c r="G3020" i="7"/>
  <c r="G1838" i="7"/>
  <c r="G3388" i="7"/>
  <c r="G3351" i="7"/>
  <c r="G3700" i="7"/>
  <c r="G3266" i="7"/>
  <c r="G3631" i="7"/>
  <c r="G4713" i="7"/>
  <c r="G2369" i="7"/>
  <c r="G4390" i="7"/>
  <c r="G3131" i="7"/>
  <c r="G3783" i="7"/>
  <c r="G497" i="7"/>
  <c r="G8052" i="7"/>
  <c r="G3412" i="7"/>
  <c r="G8628" i="7"/>
  <c r="G4208" i="7"/>
  <c r="G6462" i="7"/>
  <c r="G5939" i="7"/>
  <c r="G2851" i="7"/>
  <c r="G4689" i="7"/>
  <c r="G5359" i="7"/>
  <c r="G7243" i="7"/>
  <c r="G5620" i="7"/>
  <c r="G4099" i="7"/>
  <c r="G4561" i="7"/>
  <c r="G5433" i="7"/>
  <c r="G3402" i="7"/>
  <c r="G6167" i="7"/>
  <c r="G6080" i="7"/>
  <c r="G5208" i="7"/>
  <c r="G4038" i="7"/>
  <c r="G5218" i="7"/>
  <c r="G6758" i="7"/>
  <c r="G7376" i="7"/>
  <c r="G6464" i="7"/>
  <c r="G4135" i="7"/>
  <c r="G6411" i="7"/>
  <c r="G2723" i="7"/>
  <c r="G4731" i="7"/>
  <c r="G8672" i="7"/>
  <c r="G5541" i="7"/>
  <c r="G4951" i="7"/>
  <c r="G4700" i="7"/>
  <c r="G5499" i="7"/>
  <c r="G2962" i="7"/>
  <c r="G2465" i="7"/>
  <c r="G295" i="7"/>
  <c r="G2400" i="7"/>
  <c r="G2554" i="7"/>
  <c r="G4523" i="7"/>
  <c r="G2409" i="7"/>
  <c r="G245" i="7"/>
  <c r="G2365" i="7"/>
  <c r="G1108" i="7"/>
  <c r="G5278" i="7"/>
  <c r="G5072" i="7"/>
  <c r="G6593" i="7"/>
  <c r="G4014" i="7"/>
  <c r="G4860" i="7"/>
  <c r="G8696" i="7"/>
  <c r="G4297" i="7"/>
  <c r="G6391" i="7"/>
  <c r="G5019" i="7"/>
  <c r="G7610" i="7"/>
  <c r="G7921" i="7"/>
  <c r="G5979" i="7"/>
  <c r="G5905" i="7"/>
  <c r="G5050" i="7"/>
  <c r="G4594" i="7"/>
  <c r="G4692" i="7"/>
  <c r="G7828" i="7"/>
  <c r="G6044" i="7"/>
  <c r="G4910" i="7"/>
  <c r="G5029" i="7"/>
  <c r="G6063" i="7"/>
  <c r="G3436" i="7"/>
  <c r="G7281" i="7"/>
  <c r="G8203" i="7"/>
  <c r="G5343" i="7"/>
  <c r="G2634" i="7"/>
  <c r="G5592" i="7"/>
  <c r="G7943" i="7"/>
  <c r="G8635" i="7"/>
  <c r="G4184" i="7"/>
  <c r="G5184" i="7"/>
  <c r="G5022" i="7"/>
  <c r="G4206" i="7"/>
  <c r="G2472" i="7"/>
  <c r="G1539" i="7"/>
  <c r="G3125" i="7"/>
  <c r="G4299" i="7"/>
  <c r="G4656" i="7"/>
  <c r="G814" i="7"/>
  <c r="G315" i="7"/>
  <c r="G1071" i="7"/>
  <c r="G1035" i="7"/>
  <c r="G1384" i="7"/>
  <c r="G3201" i="7"/>
  <c r="G3661" i="7"/>
  <c r="G1388" i="7"/>
  <c r="G1265" i="7"/>
  <c r="G354" i="7"/>
  <c r="G2086" i="7"/>
  <c r="G2824" i="7"/>
  <c r="G1061" i="7"/>
  <c r="G1735" i="7"/>
  <c r="G1242" i="7"/>
  <c r="G2324" i="7"/>
  <c r="G3107" i="7"/>
  <c r="G3909" i="7"/>
  <c r="G771" i="7"/>
  <c r="G1877" i="7"/>
  <c r="G1085" i="7"/>
  <c r="G5559" i="7"/>
  <c r="G1050" i="7"/>
  <c r="G1648" i="7"/>
  <c r="G1406" i="7"/>
  <c r="G1521" i="7"/>
  <c r="G6706" i="7"/>
  <c r="G2387" i="7"/>
  <c r="G3831" i="7"/>
  <c r="G226" i="7"/>
  <c r="G2819" i="7"/>
  <c r="G3456" i="7"/>
  <c r="G67" i="7"/>
  <c r="G3962" i="7"/>
  <c r="G1325" i="7"/>
  <c r="G3539" i="7"/>
  <c r="G3097" i="7"/>
  <c r="G6045" i="7"/>
  <c r="G300" i="7"/>
  <c r="G1299" i="7"/>
  <c r="G748" i="7"/>
  <c r="G567" i="7"/>
  <c r="G3247" i="7"/>
  <c r="G3353" i="7"/>
  <c r="G1339" i="7"/>
  <c r="G2419" i="7"/>
  <c r="G3535" i="7"/>
  <c r="G3639" i="7"/>
  <c r="G3430" i="7"/>
  <c r="G929" i="7"/>
  <c r="G658" i="7"/>
  <c r="G2784" i="7"/>
  <c r="G651" i="7"/>
  <c r="G2261" i="7"/>
  <c r="G2497" i="7"/>
  <c r="G3698" i="7"/>
  <c r="G5622" i="7"/>
  <c r="G5104" i="7"/>
  <c r="G2487" i="7"/>
  <c r="G3204" i="7"/>
  <c r="G3325" i="7"/>
  <c r="G4115" i="7"/>
  <c r="G2128" i="7"/>
  <c r="G3250" i="7"/>
  <c r="G3567" i="7"/>
  <c r="G1487" i="7"/>
  <c r="G5158" i="7"/>
  <c r="G3030" i="7"/>
  <c r="G4313" i="7"/>
  <c r="G2769" i="7"/>
  <c r="G1595" i="7"/>
  <c r="G5071" i="7"/>
  <c r="G1387" i="7"/>
  <c r="G2170" i="7"/>
  <c r="G2182" i="7"/>
  <c r="G3732" i="7"/>
  <c r="G1530" i="7"/>
  <c r="G3117" i="7"/>
  <c r="G2920" i="7"/>
  <c r="G49" i="7"/>
  <c r="G2297" i="7"/>
  <c r="G1661" i="7"/>
  <c r="G1746" i="7"/>
  <c r="G1726" i="7"/>
  <c r="G798" i="7"/>
  <c r="G316" i="7"/>
  <c r="G3198" i="7"/>
  <c r="G16" i="7"/>
  <c r="G358" i="7"/>
  <c r="G3170" i="7"/>
  <c r="G2441" i="7"/>
  <c r="G1294" i="7"/>
  <c r="G3895" i="7"/>
  <c r="G1519" i="7"/>
  <c r="G6694" i="7"/>
  <c r="G1795" i="7"/>
  <c r="G3461" i="7"/>
  <c r="G1186" i="7"/>
  <c r="G3585" i="7"/>
  <c r="G4437" i="7"/>
  <c r="G3446" i="7"/>
  <c r="G1283" i="7"/>
  <c r="G2389" i="7"/>
  <c r="G230" i="7"/>
  <c r="G5546" i="7"/>
  <c r="G3177" i="7"/>
  <c r="G2573" i="7"/>
  <c r="G2901" i="7"/>
  <c r="G459" i="7"/>
  <c r="G5874" i="7"/>
  <c r="G1796" i="7"/>
  <c r="G1431" i="7"/>
  <c r="G3031" i="7"/>
  <c r="G5842" i="7"/>
  <c r="G1369" i="7"/>
  <c r="G691" i="7"/>
  <c r="G2229" i="7"/>
  <c r="G2333" i="7"/>
  <c r="G228" i="7"/>
  <c r="G2475" i="7"/>
  <c r="G951" i="7"/>
  <c r="G3809" i="7"/>
  <c r="G1587" i="7"/>
  <c r="G1469" i="7"/>
  <c r="G4062" i="7"/>
  <c r="G3024" i="7"/>
  <c r="G1708" i="7"/>
  <c r="G2894" i="7"/>
  <c r="G1614" i="7"/>
  <c r="G3796" i="7"/>
  <c r="G289" i="7"/>
  <c r="G3057" i="7"/>
  <c r="G1598" i="7"/>
  <c r="G2087" i="7"/>
  <c r="G4911" i="7"/>
  <c r="G2339" i="7"/>
  <c r="G231" i="7"/>
  <c r="G1905" i="7"/>
  <c r="G1875" i="7"/>
  <c r="G5670" i="7"/>
  <c r="G2152" i="7"/>
  <c r="G425" i="7"/>
  <c r="G3440" i="7"/>
  <c r="G742" i="7"/>
  <c r="G5807" i="7"/>
  <c r="G3118" i="7"/>
  <c r="G1683" i="7"/>
  <c r="G2142" i="7"/>
  <c r="G5220" i="7"/>
  <c r="G2068" i="7"/>
  <c r="G470" i="7"/>
  <c r="G3839" i="7"/>
  <c r="G655" i="7"/>
  <c r="G1814" i="7"/>
  <c r="G579" i="7"/>
  <c r="G2241" i="7"/>
  <c r="G2853" i="7"/>
  <c r="G3682" i="7"/>
  <c r="G3907" i="7"/>
  <c r="G2215" i="7"/>
  <c r="G171" i="7"/>
  <c r="G2711" i="7"/>
  <c r="G2120" i="7"/>
  <c r="G91" i="7"/>
  <c r="G1871" i="7"/>
  <c r="G2114" i="7"/>
  <c r="G3574" i="7"/>
  <c r="G1394" i="7"/>
  <c r="G2823" i="7"/>
  <c r="G5674" i="7"/>
  <c r="G3304" i="7"/>
  <c r="G945" i="7"/>
  <c r="G4382" i="7"/>
  <c r="G3095" i="7"/>
  <c r="G5519" i="7"/>
  <c r="G1192" i="7"/>
  <c r="G2148" i="7"/>
  <c r="G2754" i="7"/>
  <c r="G3242" i="7"/>
  <c r="G2145" i="7"/>
  <c r="G2123" i="7"/>
  <c r="G2622" i="7"/>
  <c r="G1992" i="7"/>
  <c r="G3652" i="7"/>
  <c r="G3472" i="7"/>
  <c r="G432" i="7"/>
  <c r="G1739" i="7"/>
  <c r="G1498" i="7"/>
  <c r="G4191" i="7"/>
  <c r="G3013" i="7"/>
  <c r="G4379" i="7"/>
  <c r="G1070" i="7"/>
  <c r="G18" i="7"/>
  <c r="G279" i="7"/>
  <c r="G795" i="7"/>
  <c r="G3669" i="7"/>
  <c r="G3925" i="7"/>
  <c r="G3039" i="7"/>
  <c r="G2186" i="7"/>
  <c r="G650" i="7"/>
  <c r="G1357" i="7"/>
  <c r="G3519" i="7"/>
  <c r="G1670" i="7"/>
  <c r="G2737" i="7"/>
  <c r="G484" i="7"/>
  <c r="G4839" i="7"/>
  <c r="G2600" i="7"/>
  <c r="G4917" i="7"/>
  <c r="G2981" i="7"/>
  <c r="G4615" i="7"/>
  <c r="G1653" i="7"/>
  <c r="G1850" i="7"/>
  <c r="G4668" i="7"/>
  <c r="G4249" i="7"/>
  <c r="G1921" i="7"/>
  <c r="G1549" i="7"/>
  <c r="G2713" i="7"/>
  <c r="G6715" i="7"/>
  <c r="G3401" i="7"/>
  <c r="G2903" i="7"/>
  <c r="G844" i="7"/>
  <c r="G3695" i="7"/>
  <c r="G4986" i="7"/>
  <c r="G3342" i="7"/>
  <c r="G2038" i="7"/>
  <c r="G1385" i="7"/>
  <c r="G2970" i="7"/>
  <c r="G338" i="7"/>
  <c r="G2630" i="7"/>
  <c r="G5649" i="7"/>
  <c r="G881" i="7"/>
  <c r="G936" i="7"/>
  <c r="G1984" i="7"/>
  <c r="G918" i="7"/>
  <c r="G3211" i="7"/>
  <c r="G2977" i="7"/>
  <c r="G4179" i="7"/>
  <c r="G6952" i="7"/>
  <c r="G5582" i="7"/>
  <c r="G5176" i="7"/>
  <c r="G3180" i="7"/>
  <c r="G4688" i="7"/>
  <c r="G3590" i="7"/>
  <c r="G1956" i="7"/>
  <c r="G2311" i="7"/>
  <c r="G3894" i="7"/>
  <c r="G323" i="7"/>
  <c r="G2738" i="7"/>
  <c r="G3780" i="7"/>
  <c r="G4122" i="7"/>
  <c r="G5850" i="7"/>
  <c r="G6996" i="7"/>
  <c r="G7824" i="7"/>
  <c r="G6014" i="7"/>
  <c r="G4353" i="7"/>
  <c r="G7188" i="7"/>
  <c r="G5035" i="7"/>
  <c r="G5227" i="7"/>
  <c r="G7410" i="7"/>
  <c r="G5596" i="7"/>
  <c r="G5383" i="7"/>
  <c r="G8462" i="7"/>
  <c r="G5928" i="7"/>
  <c r="G4484" i="7"/>
  <c r="G1304" i="7"/>
  <c r="G1172" i="7"/>
  <c r="G3649" i="7"/>
  <c r="G3121" i="7"/>
  <c r="G2088" i="7"/>
  <c r="G3656" i="7"/>
  <c r="G5836" i="7"/>
  <c r="G4511" i="7"/>
  <c r="G8224" i="7"/>
  <c r="G5173" i="7"/>
  <c r="G7952" i="7"/>
  <c r="G4954" i="7"/>
  <c r="G5762" i="7"/>
  <c r="G5585" i="7"/>
  <c r="G5324" i="7"/>
  <c r="G5861" i="7"/>
  <c r="G5296" i="7"/>
  <c r="G8126" i="7"/>
  <c r="G4519" i="7"/>
  <c r="G7174" i="7"/>
  <c r="G2915" i="7"/>
  <c r="G6946" i="7"/>
  <c r="G3134" i="7"/>
  <c r="G3322" i="7"/>
  <c r="G1121" i="7"/>
  <c r="G5053" i="7"/>
  <c r="G3141" i="7"/>
  <c r="G3525" i="7"/>
  <c r="G3071" i="7"/>
  <c r="G5586" i="7"/>
  <c r="G4721" i="7"/>
  <c r="G4251" i="7"/>
  <c r="G7005" i="7"/>
  <c r="G7679" i="7"/>
  <c r="G6361" i="7"/>
  <c r="G6657" i="7"/>
  <c r="G5188" i="7"/>
  <c r="G7944" i="7"/>
  <c r="G8514" i="7"/>
  <c r="G4176" i="7"/>
  <c r="G5284" i="7"/>
  <c r="G5078" i="7"/>
  <c r="G4879" i="7"/>
  <c r="G4606" i="7"/>
  <c r="G7950" i="7"/>
  <c r="G6690" i="7"/>
  <c r="G3435" i="7"/>
  <c r="G5126" i="7"/>
  <c r="G6138" i="7"/>
  <c r="G6102" i="7"/>
  <c r="G7390" i="7"/>
  <c r="G7303" i="7"/>
  <c r="G5745" i="7"/>
  <c r="G2995" i="7"/>
  <c r="G6254" i="7"/>
  <c r="G7556" i="7"/>
  <c r="G8260" i="7"/>
  <c r="G4226" i="7"/>
  <c r="G5178" i="7"/>
  <c r="G6284" i="7"/>
  <c r="G4443" i="7"/>
  <c r="G2689" i="7"/>
  <c r="G1013" i="7"/>
  <c r="G2673" i="7"/>
  <c r="G2106" i="7"/>
  <c r="G4314" i="7"/>
  <c r="G3193" i="7"/>
  <c r="G181" i="7"/>
  <c r="G2063" i="7"/>
  <c r="G660" i="7"/>
  <c r="G3517" i="7"/>
  <c r="G3708" i="7"/>
  <c r="G2709" i="7"/>
  <c r="G2325" i="7"/>
  <c r="G1408" i="7"/>
  <c r="G4876" i="7"/>
  <c r="G4485" i="7"/>
  <c r="G4644" i="7"/>
  <c r="G5406" i="7"/>
  <c r="G8035" i="7"/>
  <c r="G4789" i="7"/>
  <c r="G5633" i="7"/>
  <c r="G4204" i="7"/>
  <c r="G7553" i="7"/>
  <c r="G7850" i="7"/>
  <c r="G3156" i="7"/>
  <c r="G5496" i="7"/>
  <c r="G6763" i="7"/>
  <c r="G4096" i="7"/>
  <c r="G6441" i="7"/>
  <c r="G7544" i="7"/>
  <c r="G6492" i="7"/>
  <c r="G4743" i="7"/>
  <c r="G5260" i="7"/>
  <c r="G5160" i="7"/>
  <c r="G5341" i="7"/>
  <c r="G7892" i="7"/>
  <c r="G8366" i="7"/>
  <c r="G7329" i="7"/>
  <c r="G5012" i="7"/>
  <c r="G5444" i="7"/>
  <c r="G7054" i="7"/>
  <c r="G6607" i="7"/>
  <c r="G4302" i="7"/>
  <c r="G6312" i="7"/>
  <c r="G3522" i="7"/>
  <c r="G4906" i="7"/>
  <c r="G3737" i="7"/>
  <c r="G2262" i="7"/>
  <c r="G3432" i="7"/>
  <c r="G1191" i="7"/>
  <c r="G1456" i="7"/>
  <c r="G4569" i="7"/>
  <c r="G2752" i="7"/>
  <c r="G3376" i="7"/>
  <c r="G134" i="7"/>
  <c r="G3321" i="7"/>
  <c r="G5249" i="7"/>
  <c r="G3119" i="7"/>
  <c r="G4555" i="7"/>
  <c r="G6350" i="7"/>
  <c r="G5399" i="7"/>
  <c r="G7200" i="7"/>
  <c r="G6288" i="7"/>
  <c r="G5299" i="7"/>
  <c r="G5794" i="7"/>
  <c r="G7472" i="7"/>
  <c r="G4280" i="7"/>
  <c r="G8031" i="7"/>
  <c r="G6410" i="7"/>
  <c r="G5300" i="7"/>
  <c r="G4966" i="7"/>
  <c r="G4584" i="7"/>
  <c r="G5831" i="7"/>
  <c r="G5743" i="7"/>
  <c r="G8408" i="7"/>
  <c r="G6728" i="7"/>
  <c r="G6258" i="7"/>
  <c r="G6124" i="7"/>
  <c r="G4417" i="7"/>
  <c r="G4732" i="7"/>
  <c r="G7024" i="7"/>
  <c r="G7615" i="7"/>
  <c r="G4021" i="7"/>
  <c r="G6189" i="7"/>
  <c r="G5010" i="7"/>
  <c r="G7438" i="7"/>
  <c r="G6834" i="7"/>
  <c r="G5542" i="7"/>
  <c r="G4475" i="7"/>
  <c r="G4267" i="7"/>
  <c r="G5848" i="7"/>
  <c r="G4648" i="7"/>
  <c r="G3280" i="7"/>
  <c r="G4488" i="7"/>
  <c r="G1465" i="7"/>
  <c r="G2730" i="7"/>
  <c r="G3953" i="7"/>
  <c r="G1745" i="7"/>
  <c r="G4782" i="7"/>
  <c r="G1950" i="7"/>
  <c r="G4074" i="7"/>
  <c r="G5828" i="7"/>
  <c r="G4845" i="7"/>
  <c r="G5951" i="7"/>
  <c r="G6096" i="7"/>
  <c r="G4322" i="7"/>
  <c r="G7367" i="7"/>
  <c r="G4171" i="7"/>
  <c r="G4118" i="7"/>
  <c r="G4889" i="7"/>
  <c r="G6000" i="7"/>
  <c r="G5961" i="7"/>
  <c r="G5041" i="7"/>
  <c r="G4550" i="7"/>
  <c r="G5043" i="7"/>
  <c r="G6456" i="7"/>
  <c r="G6774" i="7"/>
  <c r="G6209" i="7"/>
  <c r="G6052" i="7"/>
  <c r="G4919" i="7"/>
  <c r="G4655" i="7"/>
  <c r="G5571" i="7"/>
  <c r="G2772" i="7"/>
  <c r="G8104" i="7"/>
  <c r="G6187" i="7"/>
  <c r="G6228" i="7"/>
  <c r="G7053" i="7"/>
  <c r="G3755" i="7"/>
  <c r="G5863" i="7"/>
  <c r="G8370" i="7"/>
  <c r="G6903" i="7"/>
  <c r="G4113" i="7"/>
  <c r="G4900" i="7"/>
  <c r="G5977" i="7"/>
  <c r="G1601" i="7"/>
  <c r="G4560" i="7"/>
  <c r="G239" i="7"/>
  <c r="G2736" i="7"/>
  <c r="G5813" i="7"/>
  <c r="G2749" i="7"/>
  <c r="G1526" i="7"/>
  <c r="G3311" i="7"/>
  <c r="G2794" i="7"/>
  <c r="G213" i="7"/>
  <c r="G3035" i="7"/>
  <c r="G4010" i="7"/>
  <c r="G725" i="7"/>
  <c r="G1732" i="7"/>
  <c r="G2760" i="7"/>
  <c r="G1582" i="7"/>
  <c r="G3959" i="7"/>
  <c r="G1866" i="7"/>
  <c r="G3001" i="7"/>
  <c r="G1775" i="7"/>
  <c r="G2594" i="7"/>
  <c r="G1491" i="7"/>
  <c r="G2781" i="7"/>
  <c r="G2753" i="7"/>
  <c r="G1104" i="7"/>
  <c r="G2585" i="7"/>
  <c r="G5394" i="7"/>
  <c r="G2583" i="7"/>
  <c r="G3892" i="7"/>
  <c r="G3302" i="7"/>
  <c r="G4585" i="7"/>
  <c r="G2685" i="7"/>
  <c r="G687" i="7"/>
  <c r="G2703" i="7"/>
  <c r="G2632" i="7"/>
  <c r="G4460" i="7"/>
  <c r="G3845" i="7"/>
  <c r="G2612" i="7"/>
  <c r="G2902" i="7"/>
  <c r="G1644" i="7"/>
  <c r="G2264" i="7"/>
  <c r="G1841" i="7"/>
  <c r="G7307" i="7"/>
  <c r="G3687" i="7"/>
  <c r="G1420" i="7"/>
  <c r="G1869" i="7"/>
  <c r="G523" i="7"/>
  <c r="G330" i="7"/>
  <c r="G292" i="7"/>
  <c r="G61" i="7"/>
  <c r="G515" i="7"/>
  <c r="G1842" i="7"/>
  <c r="G2905" i="7"/>
  <c r="G1914" i="7"/>
  <c r="G418" i="7"/>
  <c r="G2959" i="7"/>
  <c r="G3481" i="7"/>
  <c r="G1011" i="7"/>
  <c r="G2009" i="7"/>
  <c r="G1701" i="7"/>
  <c r="G7418" i="7"/>
  <c r="G1758" i="7"/>
  <c r="G1999" i="7"/>
  <c r="G105" i="7"/>
  <c r="G3014" i="7"/>
  <c r="G3753" i="7"/>
  <c r="G1640" i="7"/>
  <c r="G1248" i="7"/>
  <c r="G2928" i="7"/>
  <c r="G1314" i="7"/>
  <c r="G4544" i="7"/>
  <c r="G3581" i="7"/>
  <c r="G991" i="7"/>
  <c r="G2984" i="7"/>
  <c r="G277" i="7"/>
  <c r="G4891" i="7"/>
  <c r="G3558" i="7"/>
  <c r="G41" i="7"/>
  <c r="G2504" i="7"/>
  <c r="G4778" i="7"/>
  <c r="G3793" i="7"/>
  <c r="G4060" i="7"/>
  <c r="G2705" i="7"/>
  <c r="G1361" i="7"/>
  <c r="G4673" i="7"/>
  <c r="G576" i="7"/>
  <c r="G3823" i="7"/>
  <c r="G3806" i="7"/>
  <c r="G3877" i="7"/>
  <c r="G849" i="7"/>
  <c r="G4586" i="7"/>
  <c r="G1289" i="7"/>
  <c r="G3005" i="7"/>
  <c r="G1170" i="7"/>
  <c r="G2833" i="7"/>
  <c r="G2187" i="7"/>
  <c r="G2767" i="7"/>
  <c r="G2540" i="7"/>
  <c r="G4842" i="7"/>
  <c r="G1535" i="7"/>
  <c r="G2289" i="7"/>
  <c r="G3592" i="7"/>
  <c r="G3276" i="7"/>
  <c r="G5036" i="7"/>
  <c r="G3293" i="7"/>
  <c r="G1864" i="7"/>
  <c r="G281" i="7"/>
  <c r="G1737" i="7"/>
  <c r="G6319" i="7"/>
  <c r="G2690" i="7"/>
  <c r="G2450" i="7"/>
  <c r="G3841" i="7"/>
  <c r="G2249" i="7"/>
  <c r="G3420" i="7"/>
  <c r="G3782" i="7"/>
  <c r="G1589" i="7"/>
  <c r="G1413" i="7"/>
  <c r="G5387" i="7"/>
  <c r="G4461" i="7"/>
  <c r="G3317" i="7"/>
  <c r="G3803" i="7"/>
  <c r="G2821" i="7"/>
  <c r="G1919" i="7"/>
  <c r="G3473" i="7"/>
  <c r="G2646" i="7"/>
  <c r="G3984" i="7"/>
  <c r="G193" i="7"/>
  <c r="G2358" i="7"/>
  <c r="G1554" i="7"/>
  <c r="G2209" i="7"/>
  <c r="G440" i="7"/>
  <c r="G2978" i="7"/>
  <c r="G2056" i="7"/>
  <c r="G7290" i="7"/>
  <c r="G1948" i="7"/>
  <c r="G2872" i="7"/>
  <c r="G1609" i="7"/>
  <c r="G1370" i="7"/>
  <c r="G6197" i="7"/>
  <c r="G3832" i="7"/>
  <c r="G3670" i="7"/>
  <c r="G332" i="7"/>
  <c r="G3623" i="7"/>
  <c r="G5295" i="7"/>
  <c r="G2343" i="7"/>
  <c r="G1501" i="7"/>
  <c r="G4969" i="7"/>
  <c r="G2832" i="7"/>
  <c r="G4565" i="7"/>
  <c r="G2020" i="7"/>
  <c r="G2464" i="7"/>
  <c r="G2288" i="7"/>
  <c r="G5223" i="7"/>
  <c r="G842" i="7"/>
  <c r="G2877" i="7"/>
  <c r="G3981" i="7"/>
  <c r="G1025" i="7"/>
  <c r="G787" i="7"/>
  <c r="G3025" i="7"/>
  <c r="G1649" i="7"/>
  <c r="G2385" i="7"/>
  <c r="G2313" i="7"/>
  <c r="G532" i="7"/>
  <c r="G421" i="7"/>
  <c r="G502" i="7"/>
  <c r="G3774" i="7"/>
  <c r="G1696" i="7"/>
  <c r="G681" i="7"/>
  <c r="G1373" i="7"/>
  <c r="G486" i="7"/>
  <c r="G3421" i="7"/>
  <c r="G3678" i="7"/>
  <c r="G4398" i="7"/>
  <c r="G2334" i="7"/>
  <c r="G3132" i="7"/>
  <c r="G3295" i="7"/>
  <c r="G635" i="7"/>
  <c r="G2671" i="7"/>
  <c r="G3818" i="7"/>
  <c r="G3486" i="7"/>
  <c r="G685" i="7"/>
  <c r="G3433" i="7"/>
  <c r="G2708" i="7"/>
  <c r="G4471" i="7"/>
  <c r="G3153" i="7"/>
  <c r="G4146" i="7"/>
  <c r="G1568" i="7"/>
  <c r="G4220" i="7"/>
  <c r="G3240" i="7"/>
  <c r="G3231" i="7"/>
  <c r="G3614" i="7"/>
  <c r="G3897" i="7"/>
  <c r="G1817" i="7"/>
  <c r="G2539" i="7"/>
  <c r="G3113" i="7"/>
  <c r="G1279" i="7"/>
  <c r="G819" i="7"/>
  <c r="G1958" i="7"/>
  <c r="G2854" i="7"/>
  <c r="G1517" i="7"/>
  <c r="G3149" i="7"/>
  <c r="G3830" i="7"/>
  <c r="G1439" i="7"/>
  <c r="G693" i="7"/>
  <c r="G487" i="7"/>
  <c r="G797" i="7"/>
  <c r="G2184" i="7"/>
  <c r="G4779" i="7"/>
  <c r="G2175" i="7"/>
  <c r="G406" i="7"/>
  <c r="G2109" i="7"/>
  <c r="G4188" i="7"/>
  <c r="G2513" i="7"/>
  <c r="G1302" i="7"/>
  <c r="G3263" i="7"/>
  <c r="G2349" i="7"/>
  <c r="G5224" i="7"/>
  <c r="G214" i="7"/>
  <c r="G1433" i="7"/>
  <c r="G544" i="7"/>
  <c r="G1961" i="7"/>
  <c r="G3771" i="7"/>
  <c r="G1604" i="7"/>
  <c r="G3758" i="7"/>
  <c r="G359" i="7"/>
  <c r="G2517" i="7"/>
  <c r="G1844" i="7"/>
  <c r="G2524" i="7"/>
  <c r="G4318" i="7"/>
  <c r="G208" i="7"/>
  <c r="G5216" i="7"/>
  <c r="G2041" i="7"/>
  <c r="G3428" i="7"/>
  <c r="G891" i="7"/>
  <c r="G1176" i="7"/>
  <c r="G5703" i="7"/>
  <c r="G1556" i="7"/>
  <c r="G2786" i="7"/>
  <c r="G1885" i="7"/>
  <c r="G1378" i="7"/>
  <c r="G3417" i="7"/>
  <c r="G3392" i="7"/>
  <c r="G3677" i="7"/>
  <c r="G2359" i="7"/>
  <c r="G2402" i="7"/>
  <c r="G89" i="7"/>
  <c r="G1463" i="7"/>
  <c r="G3221" i="7"/>
  <c r="G4885" i="7"/>
  <c r="G4750" i="7"/>
  <c r="G1664" i="7"/>
  <c r="G4124" i="7"/>
  <c r="G111" i="7"/>
  <c r="G3798" i="7"/>
  <c r="G2030" i="7"/>
  <c r="G142" i="7"/>
  <c r="G2131" i="7"/>
  <c r="G2809" i="7"/>
  <c r="G4153" i="7"/>
  <c r="G2631" i="7"/>
  <c r="G282" i="7"/>
  <c r="G3974" i="7"/>
  <c r="G8525" i="7"/>
  <c r="G7396" i="7"/>
  <c r="G4849" i="7"/>
  <c r="G6601" i="7"/>
  <c r="G3166" i="7"/>
  <c r="G5014" i="7"/>
  <c r="G3139" i="7"/>
  <c r="G3492" i="7"/>
  <c r="G2627" i="7"/>
  <c r="G2789" i="7"/>
  <c r="G6833" i="7"/>
  <c r="G6628" i="7"/>
  <c r="G6004" i="7"/>
  <c r="G6786" i="7"/>
  <c r="G7839" i="7"/>
  <c r="G4245" i="7"/>
  <c r="G4551" i="7"/>
  <c r="G6752" i="7"/>
  <c r="G4452" i="7"/>
  <c r="G5897" i="7"/>
  <c r="G6528" i="7"/>
  <c r="G5237" i="7"/>
  <c r="G2811" i="7"/>
  <c r="G7673" i="7"/>
  <c r="G6529" i="7"/>
  <c r="G5793" i="7"/>
  <c r="G2043" i="7"/>
  <c r="G4023" i="7"/>
  <c r="G3957" i="7"/>
  <c r="G3609" i="7"/>
  <c r="G6250" i="7"/>
  <c r="G1250" i="7"/>
  <c r="G6810" i="7"/>
  <c r="G6484" i="7"/>
  <c r="G8547" i="7"/>
  <c r="G5174" i="7"/>
  <c r="G6790" i="7"/>
  <c r="G5270" i="7"/>
  <c r="G5824" i="7"/>
  <c r="G2860" i="7"/>
  <c r="G5145" i="7"/>
  <c r="G6396" i="7"/>
  <c r="G4451" i="7"/>
  <c r="G7362" i="7"/>
  <c r="G4405" i="7"/>
  <c r="G7163" i="7"/>
  <c r="G3114" i="7"/>
  <c r="G5354" i="7"/>
  <c r="G3074" i="7"/>
  <c r="G3888" i="7"/>
  <c r="G3810" i="7"/>
  <c r="G5662" i="7"/>
  <c r="G3629" i="7"/>
  <c r="G3038" i="7"/>
  <c r="G5904" i="7"/>
  <c r="G6109" i="7"/>
  <c r="G4045" i="7"/>
  <c r="G4868" i="7"/>
  <c r="G5364" i="7"/>
  <c r="G8237" i="7"/>
  <c r="G3668" i="7"/>
  <c r="G6977" i="7"/>
  <c r="G4875" i="7"/>
  <c r="G6106" i="7"/>
  <c r="G7792" i="7"/>
  <c r="G5202" i="7"/>
  <c r="G4169" i="7"/>
  <c r="G4965" i="7"/>
  <c r="G4355" i="7"/>
  <c r="G4983" i="7"/>
  <c r="G5958" i="7"/>
  <c r="G5714" i="7"/>
  <c r="G3570" i="7"/>
  <c r="G5166" i="7"/>
  <c r="G4785" i="7"/>
  <c r="G4421" i="7"/>
  <c r="G6405" i="7"/>
  <c r="G6384" i="7"/>
  <c r="G5327" i="7"/>
  <c r="G2874" i="7"/>
  <c r="G4173" i="7"/>
  <c r="G8736" i="7"/>
  <c r="G8365" i="7"/>
  <c r="G7007" i="7"/>
  <c r="G5171" i="7"/>
  <c r="G4878" i="7"/>
  <c r="G5060" i="7"/>
  <c r="G3366" i="7"/>
  <c r="G1631" i="7"/>
  <c r="G3109" i="7"/>
  <c r="G3599" i="7"/>
  <c r="G8060" i="7"/>
  <c r="G1927" i="7"/>
  <c r="G1531" i="7"/>
  <c r="G2551" i="7"/>
  <c r="G4190" i="7"/>
  <c r="G4489" i="7"/>
  <c r="G3624" i="7"/>
  <c r="G1656" i="7"/>
  <c r="G2550" i="7"/>
  <c r="G6292" i="7"/>
  <c r="G4990" i="7"/>
  <c r="G5440" i="7"/>
  <c r="G4221" i="7"/>
  <c r="G7366" i="7"/>
  <c r="G8700" i="7"/>
  <c r="G5598" i="7"/>
  <c r="G5263" i="7"/>
  <c r="G6386" i="7"/>
  <c r="G7847" i="7"/>
  <c r="G7805" i="7"/>
  <c r="G3339" i="7"/>
  <c r="G5681" i="7"/>
  <c r="G6263" i="7"/>
  <c r="G4119" i="7"/>
  <c r="G5308" i="7"/>
  <c r="G8553" i="7"/>
  <c r="G6156" i="7"/>
  <c r="G4020" i="7"/>
  <c r="G5120" i="7"/>
  <c r="G7248" i="7"/>
  <c r="G5381" i="7"/>
  <c r="G7030" i="7"/>
  <c r="G6947" i="7"/>
  <c r="G4702" i="7"/>
  <c r="G4195" i="7"/>
  <c r="G5453" i="7"/>
  <c r="G6568" i="7"/>
  <c r="G7782" i="7"/>
  <c r="G3468" i="7"/>
  <c r="G5307" i="7"/>
  <c r="G5177" i="7"/>
  <c r="G4907" i="7"/>
  <c r="G1812" i="7"/>
  <c r="G730" i="7"/>
  <c r="G2222" i="7"/>
  <c r="G549" i="7"/>
  <c r="G4178" i="7"/>
  <c r="G3597" i="7"/>
  <c r="G2058" i="7"/>
  <c r="G2712" i="7"/>
  <c r="G60" i="7"/>
  <c r="G2055" i="7"/>
  <c r="G3993" i="7"/>
  <c r="G3543" i="7"/>
  <c r="G2864" i="7"/>
  <c r="G3739" i="7"/>
  <c r="G4086" i="7"/>
  <c r="G6056" i="7"/>
  <c r="G4181" i="7"/>
  <c r="G5920" i="7"/>
  <c r="G6225" i="7"/>
  <c r="G4638" i="7"/>
  <c r="G4214" i="7"/>
  <c r="G6302" i="7"/>
  <c r="G8263" i="7"/>
  <c r="G4396" i="7"/>
  <c r="G4661" i="7"/>
  <c r="G5423" i="7"/>
  <c r="G3259" i="7"/>
  <c r="G5438" i="7"/>
  <c r="G8586" i="7"/>
  <c r="G6717" i="7"/>
  <c r="G4015" i="7"/>
  <c r="G6076" i="7"/>
  <c r="G3928" i="7"/>
  <c r="G5316" i="7"/>
  <c r="G7920" i="7"/>
  <c r="G8231" i="7"/>
  <c r="G5912" i="7"/>
  <c r="G6261" i="7"/>
  <c r="G4705" i="7"/>
  <c r="G5705" i="7"/>
  <c r="G5923" i="7"/>
  <c r="G3410" i="7"/>
  <c r="G5390" i="7"/>
  <c r="G4209" i="7"/>
  <c r="G5570" i="7"/>
  <c r="G3150" i="7"/>
  <c r="G1564" i="7"/>
  <c r="G2893" i="7"/>
  <c r="G924" i="7"/>
  <c r="G1940" i="7"/>
  <c r="G3060" i="7"/>
  <c r="G2169" i="7"/>
  <c r="G2837" i="7"/>
  <c r="G1709" i="7"/>
  <c r="G3725" i="7"/>
  <c r="G5471" i="7"/>
  <c r="G6108" i="7"/>
  <c r="G8492" i="7"/>
  <c r="G4071" i="7"/>
  <c r="G3920" i="7"/>
  <c r="G7596" i="7"/>
  <c r="G5782" i="7"/>
  <c r="G4093" i="7"/>
  <c r="G4497" i="7"/>
  <c r="G8409" i="7"/>
  <c r="G7510" i="7"/>
  <c r="G4895" i="7"/>
  <c r="G5554" i="7"/>
  <c r="G4242" i="7"/>
  <c r="G5244" i="7"/>
  <c r="G6245" i="7"/>
  <c r="G6873" i="7"/>
  <c r="G3123" i="7"/>
  <c r="G5735" i="7"/>
  <c r="G4546" i="7"/>
  <c r="G6126" i="7"/>
  <c r="G6175" i="7"/>
  <c r="G7980" i="7"/>
  <c r="G5679" i="7"/>
  <c r="G3290" i="7"/>
  <c r="G4630" i="7"/>
  <c r="G3890" i="7"/>
  <c r="G6964" i="7"/>
  <c r="G6662" i="7"/>
  <c r="G4755" i="7"/>
  <c r="G4136" i="7"/>
  <c r="G4492" i="7"/>
  <c r="G4263" i="7"/>
  <c r="G672" i="7"/>
  <c r="G2168" i="7"/>
  <c r="G1923" i="7"/>
  <c r="G3375" i="7"/>
  <c r="G4974" i="7"/>
  <c r="G1754" i="7"/>
  <c r="G2421" i="7"/>
  <c r="G615" i="7"/>
  <c r="G3377" i="7"/>
  <c r="G2081" i="7"/>
  <c r="G796" i="7"/>
  <c r="G1311" i="7"/>
  <c r="G810" i="7"/>
  <c r="G1532" i="7"/>
  <c r="G3575" i="7"/>
  <c r="G40" i="7"/>
  <c r="G4253" i="7"/>
  <c r="G3863" i="7"/>
  <c r="G4453" i="7"/>
  <c r="G2350" i="7"/>
  <c r="G3532" i="7"/>
  <c r="G3239" i="7"/>
  <c r="G206" i="7"/>
  <c r="G2247" i="7"/>
  <c r="G387" i="7"/>
  <c r="G1477" i="7"/>
  <c r="G3619" i="7"/>
  <c r="G2158" i="7"/>
  <c r="G437" i="7"/>
  <c r="G2584" i="7"/>
  <c r="G4387" i="7"/>
  <c r="G1360" i="7"/>
  <c r="G3573" i="7"/>
  <c r="G984" i="7"/>
  <c r="G3447" i="7"/>
  <c r="G4654" i="7"/>
  <c r="G3256" i="7"/>
  <c r="G3645" i="7"/>
  <c r="G3288" i="7"/>
  <c r="G2255" i="7"/>
  <c r="G3838" i="7"/>
  <c r="G3281" i="7"/>
  <c r="G4022" i="7"/>
  <c r="G3494" i="7"/>
  <c r="G1015" i="7"/>
  <c r="G78" i="7"/>
  <c r="G3147" i="7"/>
  <c r="G611" i="7"/>
  <c r="G2567" i="7"/>
  <c r="G2000" i="7"/>
  <c r="G2415" i="7"/>
  <c r="G735" i="7"/>
  <c r="G3636" i="7"/>
  <c r="G1340" i="7"/>
  <c r="G2244" i="7"/>
  <c r="G2235" i="7"/>
  <c r="G2993" i="7"/>
  <c r="G542" i="7"/>
  <c r="G2240" i="7"/>
  <c r="G2130" i="7"/>
  <c r="G4918" i="7"/>
  <c r="G1163" i="7"/>
  <c r="G1870" i="7"/>
  <c r="G3053" i="7"/>
  <c r="G3475" i="7"/>
  <c r="G5360" i="7"/>
  <c r="G1831" i="7"/>
  <c r="G2348" i="7"/>
  <c r="G4132" i="7"/>
  <c r="G3720" i="7"/>
  <c r="G5066" i="7"/>
  <c r="G3270" i="7"/>
  <c r="G893" i="7"/>
  <c r="G3723" i="7"/>
  <c r="G3289" i="7"/>
  <c r="G4413" i="7"/>
  <c r="G3326" i="7"/>
  <c r="G3431" i="7"/>
  <c r="G2557" i="7"/>
  <c r="G7342" i="7"/>
  <c r="G3828" i="7"/>
  <c r="G1855" i="7"/>
  <c r="G3209" i="7"/>
  <c r="G3434" i="7"/>
  <c r="G74" i="7"/>
  <c r="G1368" i="7"/>
  <c r="G1581" i="7"/>
  <c r="G3318" i="7"/>
  <c r="G3453" i="7"/>
  <c r="G1515" i="7"/>
  <c r="G1986" i="7"/>
  <c r="G13" i="7"/>
  <c r="G297" i="7"/>
  <c r="G930" i="7"/>
  <c r="G3011" i="7"/>
  <c r="G3217" i="7"/>
  <c r="G910" i="7"/>
  <c r="G2116" i="7"/>
  <c r="G6504" i="7"/>
  <c r="G2997" i="7"/>
  <c r="G471" i="7"/>
  <c r="G3104" i="7"/>
  <c r="G617" i="7"/>
  <c r="G7150" i="7"/>
  <c r="G718" i="7"/>
  <c r="G1440" i="7"/>
  <c r="G899" i="7"/>
  <c r="G1989" i="7"/>
  <c r="G3860" i="7"/>
  <c r="G4534" i="7"/>
  <c r="G2919" i="7"/>
  <c r="G1573" i="7"/>
  <c r="G2017" i="7"/>
  <c r="G1064" i="7"/>
  <c r="G1478" i="7"/>
  <c r="G3655" i="7"/>
  <c r="G5095" i="7"/>
  <c r="G5776" i="7"/>
  <c r="G25" i="7"/>
  <c r="G3291" i="7"/>
  <c r="G858" i="7"/>
  <c r="G1886" i="7"/>
  <c r="G2882" i="7"/>
  <c r="G3049" i="7"/>
  <c r="G954" i="7"/>
  <c r="G88" i="7"/>
  <c r="G1694" i="7"/>
  <c r="G2322" i="7"/>
  <c r="G870" i="7"/>
  <c r="G4535" i="7"/>
  <c r="G2256" i="7"/>
  <c r="G2607" i="7"/>
  <c r="G1632" i="7"/>
  <c r="G6015" i="7"/>
  <c r="G3536" i="7"/>
  <c r="G2702" i="7"/>
  <c r="G1861" i="7"/>
  <c r="G668" i="7"/>
  <c r="G4349" i="7"/>
  <c r="G2379" i="7"/>
  <c r="G3246" i="7"/>
  <c r="G1182" i="7"/>
  <c r="G1505" i="7"/>
  <c r="G3179" i="7"/>
  <c r="G947" i="7"/>
  <c r="G2436" i="7"/>
  <c r="G1382" i="7"/>
  <c r="G2473" i="7"/>
  <c r="G1099" i="7"/>
  <c r="G1570" i="7"/>
  <c r="G1813" i="7"/>
  <c r="G4402" i="7"/>
  <c r="G5702" i="7"/>
  <c r="G267" i="7"/>
  <c r="G4128" i="7"/>
  <c r="G1091" i="7"/>
  <c r="G257" i="7"/>
  <c r="G496" i="7"/>
  <c r="G2424" i="7"/>
  <c r="G2413" i="7"/>
  <c r="G3093" i="7"/>
  <c r="G665" i="7"/>
  <c r="G804" i="7"/>
  <c r="G2250" i="7"/>
  <c r="G1310" i="7"/>
  <c r="G1446" i="7"/>
  <c r="G2360" i="7"/>
  <c r="G1757" i="7"/>
  <c r="G145" i="7"/>
  <c r="G1993" i="7"/>
  <c r="G1926" i="7"/>
  <c r="G3190" i="7"/>
  <c r="G4848" i="7"/>
  <c r="G1846" i="7"/>
  <c r="G2638" i="7"/>
  <c r="G2807" i="7"/>
  <c r="G561" i="7"/>
  <c r="G3335" i="7"/>
  <c r="G6474" i="7"/>
  <c r="G2998" i="7"/>
  <c r="G331" i="7"/>
  <c r="G1764" i="7"/>
  <c r="G4310" i="7"/>
  <c r="G3672" i="7"/>
  <c r="G2232" i="7"/>
  <c r="G2994" i="7"/>
  <c r="G3496" i="7"/>
  <c r="G2529" i="7"/>
  <c r="G1832" i="7"/>
  <c r="G1072" i="7"/>
  <c r="G1167" i="7"/>
  <c r="G4057" i="7"/>
  <c r="G188" i="7"/>
  <c r="G3949" i="7"/>
  <c r="G2452" i="7"/>
  <c r="G2467" i="7"/>
  <c r="G2340" i="7"/>
  <c r="G4992" i="7"/>
  <c r="G996" i="7"/>
  <c r="G2206" i="7"/>
  <c r="G1227" i="7"/>
  <c r="G1537" i="7"/>
  <c r="G2728" i="7"/>
  <c r="G3143" i="7"/>
  <c r="G4410" i="7"/>
  <c r="G4494" i="7"/>
  <c r="G732" i="7"/>
  <c r="G3186" i="7"/>
  <c r="G2408" i="7"/>
  <c r="G3157" i="7"/>
  <c r="G5134" i="7"/>
  <c r="G6961" i="7"/>
  <c r="G7042" i="7"/>
  <c r="G7441" i="7"/>
  <c r="G4703" i="7"/>
  <c r="G5206" i="7"/>
  <c r="G872" i="7"/>
  <c r="G5415" i="7"/>
  <c r="G1918" i="7"/>
  <c r="G4575" i="7"/>
  <c r="G2178" i="7"/>
  <c r="G1077" i="7"/>
  <c r="G6349" i="7"/>
  <c r="G5001" i="7"/>
  <c r="G3999" i="7"/>
  <c r="G4277" i="7"/>
  <c r="G5247" i="7"/>
  <c r="G5694" i="7"/>
  <c r="G5009" i="7"/>
  <c r="G8633" i="7"/>
  <c r="G5492" i="7"/>
  <c r="G3691" i="7"/>
  <c r="G6895" i="7"/>
  <c r="G3940" i="7"/>
  <c r="G5522" i="7"/>
  <c r="G7190" i="7"/>
  <c r="G5981" i="7"/>
  <c r="G5696" i="7"/>
  <c r="G1944" i="7"/>
  <c r="G2067" i="7"/>
  <c r="G1642" i="7"/>
  <c r="G4381" i="7"/>
  <c r="G3952" i="7"/>
  <c r="G3469" i="7"/>
  <c r="G4832" i="7"/>
  <c r="G5144" i="7"/>
  <c r="G7754" i="7"/>
  <c r="G4924" i="7"/>
  <c r="G7029" i="7"/>
  <c r="G2834" i="7"/>
  <c r="G3370" i="7"/>
  <c r="G7933" i="7"/>
  <c r="G4351" i="7"/>
  <c r="G5245" i="7"/>
  <c r="G4773" i="7"/>
  <c r="G4633" i="7"/>
  <c r="G5657" i="7"/>
  <c r="G7604" i="7"/>
  <c r="G5534" i="7"/>
  <c r="G3483" i="7"/>
  <c r="G4684" i="7"/>
  <c r="G3224" i="7"/>
  <c r="G422" i="7"/>
  <c r="G4148" i="7"/>
  <c r="G139" i="7"/>
  <c r="G2850" i="7"/>
  <c r="G6906" i="7"/>
  <c r="G6640" i="7"/>
  <c r="G5754" i="7"/>
  <c r="G5235" i="7"/>
  <c r="G4140" i="7"/>
  <c r="G6501" i="7"/>
  <c r="G7404" i="7"/>
  <c r="G4383" i="7"/>
  <c r="G4884" i="7"/>
  <c r="G6787" i="7"/>
  <c r="G6782" i="7"/>
  <c r="G4897" i="7"/>
  <c r="G4111" i="7"/>
  <c r="G4548" i="7"/>
  <c r="G4710" i="7"/>
  <c r="G8245" i="7"/>
  <c r="G6582" i="7"/>
  <c r="G3308" i="7"/>
  <c r="G5369" i="7"/>
  <c r="G5033" i="7"/>
  <c r="G7386" i="7"/>
  <c r="G6571" i="7"/>
  <c r="G8116" i="7"/>
  <c r="G5473" i="7"/>
  <c r="G5367" i="7"/>
  <c r="G5493" i="7"/>
  <c r="G2700" i="7"/>
  <c r="G6505" i="7"/>
  <c r="G7350" i="7"/>
  <c r="G4869" i="7"/>
  <c r="G4370" i="7"/>
  <c r="G5612" i="7"/>
  <c r="G4756" i="7"/>
  <c r="G1559" i="7"/>
  <c r="G1728" i="7"/>
  <c r="G1415" i="7"/>
  <c r="G3424" i="7"/>
  <c r="G5680" i="7"/>
  <c r="G2351" i="7"/>
  <c r="G3593" i="7"/>
  <c r="G1048" i="7"/>
  <c r="G2544" i="7"/>
  <c r="G7486" i="7"/>
  <c r="G2414" i="7"/>
  <c r="G2298" i="7"/>
  <c r="G2039" i="7"/>
  <c r="G5462" i="7"/>
  <c r="G5716" i="7"/>
  <c r="G4222" i="7"/>
  <c r="G6714" i="7"/>
  <c r="G4625" i="7"/>
  <c r="G8668" i="7"/>
  <c r="G4239" i="7"/>
  <c r="G5303" i="7"/>
  <c r="G5933" i="7"/>
  <c r="G7064" i="7"/>
  <c r="G7089" i="7"/>
  <c r="G6237" i="7"/>
  <c r="G2724" i="7"/>
  <c r="G6922" i="7"/>
  <c r="G4325" i="7"/>
  <c r="G4199" i="7"/>
  <c r="G7369" i="7"/>
  <c r="G5054" i="7"/>
  <c r="G4274" i="7"/>
  <c r="G4049" i="7"/>
  <c r="G5504" i="7"/>
  <c r="G2890" i="7"/>
  <c r="G7481" i="7"/>
  <c r="G8267" i="7"/>
  <c r="G5251" i="7"/>
  <c r="G6801" i="7"/>
  <c r="G2642" i="7"/>
  <c r="G7742" i="7"/>
  <c r="G7719" i="7"/>
  <c r="G6238" i="7"/>
  <c r="G5379" i="7"/>
  <c r="G4872" i="7"/>
  <c r="G5646" i="7"/>
  <c r="G1560" i="7"/>
  <c r="G122" i="7"/>
  <c r="G2686" i="7"/>
  <c r="G1713" i="7"/>
  <c r="G6635" i="7"/>
  <c r="G3425" i="7"/>
  <c r="G1253" i="7"/>
  <c r="G3136" i="7"/>
  <c r="G3298" i="7"/>
  <c r="G4016" i="7"/>
  <c r="G3085" i="7"/>
  <c r="G1392" i="7"/>
  <c r="G6024" i="7"/>
  <c r="G3244" i="7"/>
  <c r="G5443" i="7"/>
  <c r="G4064" i="7"/>
  <c r="G5005" i="7"/>
  <c r="G8222" i="7"/>
  <c r="G4373" i="7"/>
  <c r="G5187" i="7"/>
  <c r="G5774" i="7"/>
  <c r="G7967" i="7"/>
  <c r="G8368" i="7"/>
  <c r="G6277" i="7"/>
  <c r="G4662" i="7"/>
  <c r="G5797" i="7"/>
  <c r="G3906" i="7"/>
  <c r="G5439" i="7"/>
  <c r="G7938" i="7"/>
  <c r="G6283" i="7"/>
  <c r="G4030" i="7"/>
  <c r="G6252" i="7"/>
  <c r="G7528" i="7"/>
  <c r="G4194" i="7"/>
  <c r="G6326" i="7"/>
  <c r="G6247" i="7"/>
  <c r="G4696" i="7"/>
  <c r="G4165" i="7"/>
  <c r="G4706" i="7"/>
  <c r="G7990" i="7"/>
  <c r="G7337" i="7"/>
  <c r="G5018" i="7"/>
  <c r="G5190" i="7"/>
  <c r="G5650" i="7"/>
  <c r="G3419" i="7"/>
  <c r="G2999" i="7"/>
  <c r="G1112" i="7"/>
  <c r="G3664" i="7"/>
  <c r="G266" i="7"/>
  <c r="G3931" i="7"/>
  <c r="G2135" i="7"/>
  <c r="G501" i="7"/>
  <c r="G2129" i="7"/>
  <c r="G1495" i="7"/>
  <c r="G3553" i="7"/>
  <c r="G7317" i="7"/>
  <c r="G5143" i="7"/>
  <c r="G8326" i="7"/>
  <c r="G6241" i="7"/>
  <c r="G4811" i="7"/>
  <c r="G8639" i="7"/>
  <c r="G4736" i="7"/>
  <c r="G5273" i="7"/>
  <c r="G4520" i="7"/>
  <c r="G8699" i="7"/>
  <c r="G6806" i="7"/>
  <c r="G4527" i="7"/>
  <c r="G6093" i="7"/>
  <c r="G4440" i="7"/>
  <c r="G5106" i="7"/>
  <c r="G7858" i="7"/>
  <c r="G7443" i="7"/>
  <c r="G3002" i="7"/>
  <c r="G5597" i="7"/>
  <c r="G6206" i="7"/>
  <c r="G4109" i="7"/>
  <c r="G5346" i="7"/>
  <c r="G8673" i="7"/>
  <c r="G5374" i="7"/>
  <c r="G4737" i="7"/>
  <c r="G5212" i="7"/>
  <c r="G6381" i="7"/>
  <c r="G7588" i="7"/>
  <c r="G7015" i="7"/>
  <c r="G4650" i="7"/>
  <c r="G6327" i="7"/>
  <c r="G4507" i="7"/>
  <c r="G6372" i="7"/>
  <c r="G1677" i="7"/>
  <c r="G1504" i="7"/>
  <c r="G4890" i="7"/>
  <c r="G3799" i="7"/>
  <c r="G347" i="7"/>
  <c r="G1004" i="7"/>
  <c r="G596" i="7"/>
  <c r="G2294" i="7"/>
  <c r="G3192" i="7"/>
  <c r="G1160" i="7"/>
  <c r="G2969" i="7"/>
  <c r="G2003" i="7"/>
  <c r="G1252" i="7"/>
  <c r="G1785" i="7"/>
  <c r="G3726" i="7"/>
  <c r="G2817" i="7"/>
  <c r="G722" i="7"/>
  <c r="G3439" i="7"/>
  <c r="G1965" i="7"/>
  <c r="G3560" i="7"/>
  <c r="G4366" i="7"/>
  <c r="G2480" i="7"/>
  <c r="G2378" i="7"/>
  <c r="G3513" i="7"/>
  <c r="G2287" i="7"/>
  <c r="G3106" i="7"/>
  <c r="G2059" i="7"/>
  <c r="G3368" i="7"/>
  <c r="G2105" i="7"/>
  <c r="G3508" i="7"/>
  <c r="G5112" i="7"/>
  <c r="G643" i="7"/>
  <c r="G1879" i="7"/>
  <c r="G1484" i="7"/>
  <c r="G3598" i="7"/>
  <c r="G6445" i="7"/>
  <c r="G2061" i="7"/>
  <c r="G2946" i="7"/>
  <c r="G2973" i="7"/>
  <c r="G3128" i="7"/>
  <c r="G652" i="7"/>
  <c r="G2932" i="7"/>
  <c r="G1164" i="7"/>
  <c r="G2590" i="7"/>
  <c r="G1398" i="7"/>
  <c r="G2069" i="7"/>
  <c r="G1468" i="7"/>
  <c r="G944" i="7"/>
  <c r="G863" i="7"/>
  <c r="G1512" i="7"/>
  <c r="G1991" i="7"/>
  <c r="G648" i="7"/>
  <c r="G429" i="7"/>
  <c r="G298" i="7"/>
  <c r="G1528" i="7"/>
  <c r="G133" i="7"/>
  <c r="G2808" i="7"/>
  <c r="G3621" i="7"/>
  <c r="G627" i="7"/>
  <c r="G3878" i="7"/>
  <c r="G5222" i="7"/>
  <c r="G2534" i="7"/>
  <c r="G1806" i="7"/>
  <c r="G2521" i="7"/>
  <c r="G2438" i="7"/>
  <c r="G6783" i="7"/>
  <c r="G435" i="7"/>
  <c r="G1924" i="7"/>
  <c r="G736" i="7"/>
  <c r="G3232" i="7"/>
  <c r="G4431" i="7"/>
  <c r="G2884" i="7"/>
  <c r="G2392" i="7"/>
  <c r="G607" i="7"/>
  <c r="G2501" i="7"/>
  <c r="G1483" i="7"/>
  <c r="G4269" i="7"/>
  <c r="G1769" i="7"/>
  <c r="G4573" i="7"/>
  <c r="G5589" i="7"/>
  <c r="G1930" i="7"/>
  <c r="G3762" i="7"/>
  <c r="G560" i="7"/>
  <c r="G2243" i="7"/>
  <c r="G2361" i="7"/>
  <c r="G1740" i="7"/>
  <c r="G2942" i="7"/>
  <c r="G3165" i="7"/>
  <c r="G3142" i="7"/>
  <c r="G2099" i="7"/>
  <c r="G2555" i="7"/>
  <c r="G2194" i="7"/>
  <c r="G828" i="7"/>
  <c r="G1909" i="7"/>
  <c r="G274" i="7"/>
  <c r="G3736" i="7"/>
  <c r="G1803" i="7"/>
  <c r="G3646" i="7"/>
  <c r="G4801" i="7"/>
  <c r="G2302" i="7"/>
  <c r="G1404" i="7"/>
  <c r="G3279" i="7"/>
  <c r="G1693" i="7"/>
  <c r="G4667" i="7"/>
  <c r="G1611" i="7"/>
  <c r="G2104" i="7"/>
  <c r="G1480" i="7"/>
  <c r="G3618" i="7"/>
  <c r="G3872" i="7"/>
  <c r="G195" i="7"/>
  <c r="G2160" i="7"/>
  <c r="G2066" i="7"/>
  <c r="G4784" i="7"/>
  <c r="G3050" i="7"/>
  <c r="G990" i="7"/>
  <c r="G1178" i="7"/>
  <c r="G1240" i="7"/>
  <c r="G4418" i="7"/>
  <c r="G1617" i="7"/>
  <c r="G5236" i="7"/>
  <c r="G2390" i="7"/>
  <c r="G1569" i="7"/>
  <c r="G3704" i="7"/>
  <c r="G3729" i="7"/>
  <c r="G454" i="7"/>
  <c r="G2479" i="7"/>
  <c r="G2608" i="7"/>
  <c r="G777" i="7"/>
  <c r="G3054" i="7"/>
  <c r="G557" i="7"/>
  <c r="G1768" i="7"/>
  <c r="G68" i="7"/>
  <c r="G2296" i="7"/>
  <c r="G3034" i="7"/>
  <c r="G2945" i="7"/>
  <c r="G131" i="7"/>
  <c r="G3490" i="7"/>
  <c r="G2568" i="7"/>
  <c r="G6408" i="7"/>
  <c r="G609" i="7"/>
  <c r="G3910" i="7"/>
  <c r="G3286" i="7"/>
  <c r="G4510" i="7"/>
  <c r="G2645" i="7"/>
  <c r="G478" i="7"/>
  <c r="G2687" i="7"/>
  <c r="G2476" i="7"/>
  <c r="G4388" i="7"/>
  <c r="G2933" i="7"/>
  <c r="G2825" i="7"/>
  <c r="G1575" i="7"/>
  <c r="G794" i="7"/>
  <c r="G3944" i="7"/>
  <c r="G3503" i="7"/>
  <c r="G5656" i="7"/>
  <c r="G3537" i="7"/>
  <c r="G1107" i="7"/>
  <c r="G987" i="7"/>
  <c r="G3" i="7"/>
  <c r="G1123" i="7"/>
  <c r="G2930" i="7"/>
  <c r="G1590" i="7"/>
  <c r="G1760" i="7"/>
  <c r="G3870" i="7"/>
  <c r="G3414" i="7"/>
  <c r="G2374" i="7"/>
  <c r="G4321" i="7"/>
  <c r="G2830" i="7"/>
  <c r="G474" i="7"/>
  <c r="G2245" i="7"/>
  <c r="G2514" i="7"/>
  <c r="G3037" i="7"/>
  <c r="G5297" i="7"/>
  <c r="G1621" i="7"/>
  <c r="G998" i="7"/>
  <c r="G2958" i="7"/>
  <c r="G2911" i="7"/>
  <c r="G4504" i="7"/>
  <c r="G623" i="7"/>
  <c r="G2845" i="7"/>
  <c r="G3161" i="7"/>
  <c r="G4529" i="7"/>
  <c r="G4853" i="7"/>
  <c r="G817" i="7"/>
  <c r="G3393" i="7"/>
  <c r="G2621" i="7"/>
  <c r="G4065" i="7"/>
  <c r="G6934" i="7"/>
  <c r="G1120" i="7"/>
  <c r="G4202" i="7"/>
  <c r="G3642" i="7"/>
  <c r="G4205" i="7"/>
  <c r="G415" i="7"/>
  <c r="G1065" i="7"/>
  <c r="G3079" i="7"/>
  <c r="G953" i="7"/>
  <c r="G1729" i="7"/>
  <c r="G3498" i="7"/>
  <c r="G2968" i="7"/>
  <c r="G1873" i="7"/>
  <c r="G799" i="7"/>
  <c r="G1978" i="7"/>
  <c r="G1422" i="7"/>
  <c r="G3265" i="7"/>
  <c r="G3502" i="7"/>
  <c r="G3374" i="7"/>
  <c r="G2805" i="7"/>
  <c r="G5472" i="7"/>
  <c r="G6023" i="7"/>
  <c r="G6285" i="7"/>
  <c r="G8158" i="7"/>
  <c r="G8016" i="7"/>
  <c r="G3969" i="7"/>
  <c r="G2909" i="7"/>
  <c r="G4591" i="7"/>
  <c r="G4500" i="7"/>
  <c r="G4078" i="7"/>
  <c r="G1860" i="7"/>
  <c r="G2561" i="7"/>
  <c r="G2763" i="7"/>
  <c r="G3476" i="7"/>
  <c r="G3346" i="7"/>
  <c r="G6779" i="7"/>
  <c r="G6127" i="7"/>
  <c r="G5695" i="7"/>
  <c r="G4623" i="7"/>
  <c r="G8605" i="7"/>
  <c r="G4940" i="7"/>
  <c r="G3826" i="7"/>
  <c r="G6262" i="7"/>
  <c r="G6963" i="7"/>
  <c r="G5583" i="7"/>
  <c r="G4938" i="7"/>
  <c r="G5616" i="7"/>
  <c r="G3955" i="7"/>
  <c r="G445" i="7"/>
  <c r="G328" i="7"/>
  <c r="G3855" i="7"/>
  <c r="G2096" i="7"/>
  <c r="G6287" i="7"/>
  <c r="G3297" i="7"/>
  <c r="G4117" i="7"/>
  <c r="G3951" i="7"/>
  <c r="G8027" i="7"/>
  <c r="G4786" i="7"/>
  <c r="G7534" i="7"/>
  <c r="G5111" i="7"/>
  <c r="G6078" i="7"/>
  <c r="G6273" i="7"/>
  <c r="G4690" i="7"/>
  <c r="G5148" i="7"/>
  <c r="G8100" i="7"/>
  <c r="G4241" i="7"/>
  <c r="G3036" i="7"/>
  <c r="G8220" i="7"/>
  <c r="G3722" i="7"/>
  <c r="G6079" i="7"/>
  <c r="G3504" i="7"/>
  <c r="G3648" i="7"/>
  <c r="G2050" i="7"/>
  <c r="G3667" i="7"/>
  <c r="G466" i="7"/>
  <c r="G2581" i="7"/>
  <c r="G6296" i="7"/>
  <c r="G5110" i="7"/>
  <c r="G6485" i="7"/>
  <c r="G3945" i="7"/>
  <c r="G5710" i="7"/>
  <c r="G8346" i="7"/>
  <c r="G6294" i="7"/>
  <c r="G6148" i="7"/>
  <c r="G4067" i="7"/>
  <c r="G8324" i="7"/>
  <c r="G6791" i="7"/>
  <c r="G4898" i="7"/>
  <c r="G5971" i="7"/>
  <c r="G4482" i="7"/>
  <c r="G5100" i="7"/>
  <c r="G7199" i="7"/>
  <c r="G8017" i="7"/>
  <c r="G2644" i="7"/>
  <c r="G5591" i="7"/>
  <c r="G6353" i="7"/>
  <c r="G4271" i="7"/>
  <c r="G5879" i="7"/>
  <c r="G8117" i="7"/>
  <c r="G5595" i="7"/>
  <c r="G2923" i="7"/>
  <c r="G4614" i="7"/>
  <c r="G6424" i="7"/>
  <c r="G7552" i="7"/>
  <c r="G7292" i="7"/>
  <c r="G4739" i="7"/>
  <c r="G7162" i="7"/>
  <c r="G5057" i="7"/>
  <c r="G6748" i="7"/>
  <c r="G2036" i="7"/>
  <c r="G1497" i="7"/>
  <c r="G499" i="7"/>
  <c r="G3912" i="7"/>
  <c r="G3043" i="7"/>
  <c r="G451" i="7"/>
  <c r="G1684" i="7"/>
  <c r="G1915" i="7"/>
  <c r="G3303" i="7"/>
  <c r="G5422" i="7"/>
  <c r="G1839" i="7"/>
  <c r="G3081" i="7"/>
  <c r="G384" i="7"/>
  <c r="G7422" i="7"/>
  <c r="G6888" i="7"/>
  <c r="G6463" i="7"/>
  <c r="G5507" i="7"/>
  <c r="G4150" i="7"/>
  <c r="G6458" i="7"/>
  <c r="G7389" i="7"/>
  <c r="G2859" i="7"/>
  <c r="G6005" i="7"/>
  <c r="G6087" i="7"/>
  <c r="G6098" i="7"/>
  <c r="G5760" i="7"/>
  <c r="G3898" i="7"/>
  <c r="G4558" i="7"/>
  <c r="G4704" i="7"/>
  <c r="G8198" i="7"/>
  <c r="G5898" i="7"/>
  <c r="G5280" i="7"/>
  <c r="G5133" i="7"/>
  <c r="G4072" i="7"/>
  <c r="G5319" i="7"/>
  <c r="G6236" i="7"/>
  <c r="G8705" i="7"/>
  <c r="G6793" i="7"/>
  <c r="G4172" i="7"/>
  <c r="G4746" i="7"/>
  <c r="G4855" i="7"/>
  <c r="G6754" i="7"/>
  <c r="G6406" i="7"/>
  <c r="G6033" i="7"/>
  <c r="G3612" i="7"/>
  <c r="G4873" i="7"/>
  <c r="G5540" i="7"/>
  <c r="G1188" i="7"/>
  <c r="G2212" i="7"/>
  <c r="G1114" i="7"/>
  <c r="G2885" i="7"/>
  <c r="G5994" i="7"/>
  <c r="G2381" i="7"/>
  <c r="G3022" i="7"/>
  <c r="G2442" i="7"/>
  <c r="G1669" i="7"/>
  <c r="G6253" i="7"/>
  <c r="G3856" i="7"/>
  <c r="G741" i="7"/>
  <c r="G6325" i="7"/>
  <c r="G5688" i="7"/>
  <c r="G3330" i="7"/>
  <c r="G4699" i="7"/>
  <c r="G4701" i="7"/>
  <c r="G8190" i="7"/>
  <c r="G2715" i="7"/>
  <c r="G4108" i="7"/>
  <c r="G5628" i="7"/>
  <c r="G6716" i="7"/>
  <c r="G6645" i="7"/>
  <c r="G5780" i="7"/>
  <c r="G4540" i="7"/>
  <c r="G5798" i="7"/>
  <c r="G4715" i="7"/>
  <c r="G6150" i="7"/>
  <c r="G6893" i="7"/>
  <c r="G5048" i="7"/>
  <c r="G3516" i="7"/>
  <c r="G3899" i="7"/>
  <c r="G4669" i="7"/>
  <c r="G4217" i="7"/>
  <c r="G8407" i="7"/>
  <c r="G6871" i="7"/>
  <c r="G5896" i="7"/>
  <c r="G7044" i="7"/>
  <c r="G4593" i="7"/>
  <c r="G6606" i="7"/>
  <c r="G7035" i="7"/>
  <c r="G7242" i="7"/>
  <c r="G5230" i="7"/>
  <c r="G5647" i="7"/>
  <c r="G5851" i="7"/>
  <c r="G3487" i="7"/>
  <c r="G4142" i="7"/>
  <c r="G2188" i="7"/>
  <c r="G2197" i="7"/>
  <c r="G5219" i="7"/>
  <c r="G3829" i="7"/>
  <c r="G970" i="7"/>
  <c r="G2553" i="7"/>
  <c r="G3087" i="7"/>
  <c r="G4456" i="7"/>
  <c r="G7196" i="7"/>
  <c r="G5302" i="7"/>
  <c r="G7278" i="7"/>
  <c r="G6002" i="7"/>
  <c r="G4003" i="7"/>
  <c r="G8607" i="7"/>
  <c r="G3515" i="7"/>
  <c r="G5527" i="7"/>
  <c r="G4095" i="7"/>
  <c r="G8434" i="7"/>
  <c r="G4994" i="7"/>
  <c r="G4542" i="7"/>
  <c r="G5330" i="7"/>
  <c r="G7403" i="7"/>
  <c r="G4019" i="7"/>
  <c r="G6816" i="7"/>
  <c r="G7372" i="7"/>
  <c r="G7383" i="7"/>
  <c r="G5637" i="7"/>
  <c r="G5497" i="7"/>
  <c r="G2636" i="7"/>
  <c r="G6090" i="7"/>
  <c r="G6328" i="7"/>
  <c r="G5375" i="7"/>
  <c r="G4308" i="7"/>
  <c r="G4100" i="7"/>
  <c r="G6260" i="7"/>
  <c r="G8692" i="7"/>
  <c r="G5091" i="7"/>
  <c r="G4233" i="7"/>
  <c r="G5827" i="7"/>
  <c r="G4082" i="7"/>
  <c r="G5314" i="7"/>
  <c r="G3267" i="7"/>
  <c r="G1928" i="7"/>
  <c r="G3135" i="7"/>
  <c r="G1802" i="7"/>
  <c r="G10" i="7"/>
  <c r="G1264" i="7"/>
  <c r="G3245" i="7"/>
  <c r="G2880" i="7"/>
  <c r="G1933" i="7"/>
  <c r="G1074" i="7"/>
  <c r="G2951" i="7"/>
  <c r="G3625" i="7"/>
  <c r="G1624" i="7"/>
  <c r="G472" i="7"/>
  <c r="G1723" i="7"/>
  <c r="G2201" i="7"/>
  <c r="G616" i="7"/>
  <c r="G2800" i="7"/>
  <c r="G2078" i="7"/>
  <c r="G3644" i="7"/>
  <c r="G5023" i="7"/>
  <c r="G4126" i="7"/>
  <c r="G3072" i="7"/>
  <c r="G4159" i="7"/>
  <c r="G1863" i="7"/>
  <c r="G4085" i="7"/>
  <c r="G3089" i="7"/>
  <c r="G3196" i="7"/>
  <c r="G1681" i="7"/>
  <c r="G1383" i="7"/>
  <c r="G6818" i="7"/>
  <c r="G2543" i="7"/>
  <c r="G2804" i="7"/>
  <c r="G3216" i="7"/>
  <c r="G1317" i="7"/>
  <c r="G2739" i="7"/>
  <c r="G1329" i="7"/>
  <c r="G613" i="7"/>
  <c r="G1119" i="7"/>
  <c r="G5127" i="7"/>
  <c r="G12" i="7"/>
  <c r="G1657" i="7"/>
  <c r="G2619" i="7"/>
  <c r="G2204" i="7"/>
  <c r="G2458" i="7"/>
  <c r="G598" i="7"/>
  <c r="G2745" i="7"/>
  <c r="G1318" i="7"/>
  <c r="G1783" i="7"/>
  <c r="G2870" i="7"/>
  <c r="G3257" i="7"/>
  <c r="G110" i="7"/>
  <c r="G701" i="7"/>
  <c r="G637" i="7"/>
  <c r="G1095" i="7"/>
  <c r="G3445" i="7"/>
  <c r="G2624" i="7"/>
  <c r="G3197" i="7"/>
  <c r="G1822" i="7"/>
  <c r="G1840" i="7"/>
  <c r="G5200" i="7"/>
  <c r="G3505" i="7"/>
  <c r="G1054" i="7"/>
  <c r="G1393" i="7"/>
  <c r="G2677" i="7"/>
  <c r="G5484" i="7"/>
  <c r="G1333" i="7"/>
  <c r="G3454" i="7"/>
  <c r="G1720" i="7"/>
  <c r="G3407" i="7"/>
  <c r="G3333" i="7"/>
  <c r="G47" i="7"/>
  <c r="G2681" i="7"/>
  <c r="G509" i="7"/>
  <c r="G4343" i="7"/>
  <c r="G3358" i="7"/>
  <c r="G707" i="7"/>
  <c r="G342" i="7"/>
  <c r="G1603" i="7"/>
  <c r="G5196" i="7"/>
  <c r="G2101" i="7"/>
  <c r="G5037" i="7"/>
  <c r="G1750" i="7"/>
  <c r="G2156" i="7"/>
  <c r="G1751" i="7"/>
  <c r="G3408" i="7"/>
  <c r="G1878" i="7"/>
  <c r="G1303" i="7"/>
  <c r="G3731" i="7"/>
  <c r="G1307" i="7"/>
  <c r="G2237" i="7"/>
  <c r="G2663" i="7"/>
  <c r="G1145" i="7"/>
  <c r="G379" i="7"/>
  <c r="G304" i="7"/>
  <c r="G3457" i="7"/>
  <c r="G3776" i="7"/>
  <c r="G3988" i="7"/>
  <c r="G2846" i="7"/>
  <c r="G3523" i="7"/>
  <c r="G3745" i="7"/>
  <c r="G1471" i="7"/>
  <c r="G2641" i="7"/>
  <c r="G7055" i="7"/>
  <c r="G3584" i="7"/>
  <c r="G4496" i="7"/>
  <c r="G2375" i="7"/>
  <c r="G4604" i="7"/>
  <c r="G2744" i="7"/>
  <c r="G2095" i="7"/>
  <c r="G4445" i="7"/>
  <c r="G3814" i="7"/>
  <c r="G3338" i="7"/>
  <c r="G2238" i="7"/>
  <c r="G3665" i="7"/>
  <c r="G3712" i="7"/>
  <c r="G1424" i="7"/>
  <c r="G2308" i="7"/>
  <c r="G2635" i="7"/>
  <c r="G4599" i="7"/>
  <c r="G1966" i="7"/>
  <c r="G2295" i="7"/>
  <c r="G2335" i="7"/>
  <c r="G4149" i="7"/>
  <c r="G2147" i="7"/>
  <c r="G3360" i="7"/>
  <c r="G2180" i="7"/>
  <c r="G1887" i="7"/>
  <c r="G1674" i="7"/>
  <c r="G203" i="7"/>
  <c r="G1959" i="7"/>
  <c r="G1872" i="7"/>
  <c r="G4129" i="7"/>
  <c r="G3223" i="7"/>
  <c r="G4360" i="7"/>
  <c r="G1409" i="7"/>
  <c r="G1908" i="7"/>
  <c r="G2144" i="7"/>
  <c r="G6360" i="7"/>
  <c r="G1680" i="7"/>
  <c r="G4525" i="7"/>
  <c r="G3837" i="7"/>
  <c r="G3948" i="7"/>
  <c r="G2947" i="7"/>
  <c r="G3557" i="7"/>
  <c r="G4751" i="7"/>
  <c r="G2052" i="7"/>
  <c r="G4230" i="7"/>
  <c r="G2717" i="7"/>
  <c r="G2878" i="7"/>
  <c r="G1808" i="7"/>
  <c r="G3230" i="7"/>
  <c r="G1824" i="7"/>
  <c r="G4935" i="7"/>
  <c r="G2982" i="7"/>
  <c r="G2089" i="7"/>
  <c r="G302" i="7"/>
  <c r="G755" i="7"/>
  <c r="G2565" i="7"/>
  <c r="G1056" i="7"/>
  <c r="G309" i="7"/>
  <c r="G2315" i="7"/>
  <c r="G3768" i="7"/>
  <c r="G2990" i="7"/>
  <c r="G626" i="7"/>
  <c r="G536" i="7"/>
  <c r="G2943" i="7"/>
  <c r="G2006" i="7"/>
  <c r="G3874" i="7"/>
  <c r="G2983" i="7"/>
  <c r="G908" i="7"/>
  <c r="G5805" i="7"/>
  <c r="G115" i="7"/>
  <c r="G2505" i="7"/>
  <c r="G196" i="7"/>
  <c r="G3702" i="7"/>
  <c r="G4812" i="7"/>
  <c r="G3509" i="7"/>
  <c r="G983" i="7"/>
  <c r="G3616" i="7"/>
  <c r="G1129" i="7"/>
  <c r="G5562" i="7"/>
  <c r="G3167" i="7"/>
  <c r="G3867" i="7"/>
  <c r="G2127" i="7"/>
  <c r="G2370" i="7"/>
  <c r="G5503" i="7"/>
  <c r="G3542" i="7"/>
  <c r="G53" i="7"/>
  <c r="G871" i="7"/>
  <c r="G2916" i="7"/>
  <c r="G2341" i="7"/>
  <c r="G2587" i="7"/>
  <c r="G3873" i="7"/>
  <c r="G441" i="7"/>
  <c r="G1767" i="7"/>
  <c r="G1719" i="7"/>
  <c r="G3632" i="7"/>
  <c r="G1996" i="7"/>
  <c r="G2258" i="7"/>
  <c r="G221" i="7"/>
  <c r="G1724" i="7"/>
  <c r="G261" i="7"/>
  <c r="G2887" i="7"/>
  <c r="G2649" i="7"/>
  <c r="G1226" i="7"/>
  <c r="G3879" i="7"/>
  <c r="G489" i="7"/>
  <c r="G3801" i="7"/>
  <c r="G3292" i="7"/>
  <c r="G2265" i="7"/>
  <c r="G728" i="7"/>
  <c r="G1620" i="7"/>
  <c r="G612" i="7"/>
  <c r="G1493" i="7"/>
  <c r="G4998" i="7"/>
  <c r="G3569" i="7"/>
  <c r="G614" i="7"/>
  <c r="G2603" i="7"/>
  <c r="G4609" i="7"/>
  <c r="G1174" i="7"/>
  <c r="G1704" i="7"/>
  <c r="G808" i="7"/>
  <c r="G2759" i="7"/>
  <c r="G4867" i="7"/>
  <c r="G2618" i="7"/>
  <c r="G3853" i="7"/>
  <c r="G3413" i="7"/>
  <c r="G3112" i="7"/>
  <c r="G4317" i="7"/>
  <c r="G2007" i="7"/>
  <c r="G2861" i="7"/>
  <c r="G1116" i="7"/>
  <c r="G2598" i="7"/>
  <c r="G3105" i="7"/>
  <c r="G1180" i="7"/>
  <c r="G3589" i="7"/>
  <c r="G2277" i="7"/>
  <c r="G4186" i="7"/>
  <c r="G3369" i="7"/>
  <c r="G1443" i="7"/>
  <c r="G3426" i="7"/>
  <c r="G4315" i="7"/>
  <c r="G337" i="7"/>
  <c r="G1939" i="7"/>
  <c r="G3971" i="7"/>
  <c r="G2556" i="7"/>
  <c r="G3145" i="7"/>
  <c r="G76" i="7"/>
  <c r="G1492" i="7"/>
  <c r="G3260" i="7"/>
  <c r="G5764" i="7"/>
  <c r="G3552" i="7"/>
  <c r="G3411" i="7"/>
  <c r="G4759" i="7"/>
  <c r="G3992" i="7"/>
  <c r="G3703" i="7"/>
  <c r="G7414" i="7"/>
  <c r="G4156" i="7"/>
  <c r="G5487" i="7"/>
  <c r="G8173" i="7"/>
  <c r="G6817" i="7"/>
  <c r="G8219" i="7"/>
  <c r="G3062" i="7"/>
  <c r="G2151" i="7"/>
  <c r="G1437" i="7"/>
  <c r="G248" i="7"/>
  <c r="G2284" i="7"/>
  <c r="G3715" i="7"/>
  <c r="G5342" i="7"/>
  <c r="G4716" i="7"/>
  <c r="G5425" i="7"/>
  <c r="G7910" i="7"/>
  <c r="G3588" i="7"/>
  <c r="G5194" i="7"/>
  <c r="G4697" i="7"/>
  <c r="G5351" i="7"/>
  <c r="G5114" i="7"/>
  <c r="G5408" i="7"/>
  <c r="G8604" i="7"/>
  <c r="G4904" i="7"/>
  <c r="G6377" i="7"/>
  <c r="G4439" i="7"/>
  <c r="G7247" i="7"/>
  <c r="G3713" i="7"/>
  <c r="G2575" i="7"/>
  <c r="G4901" i="7"/>
  <c r="G395" i="7"/>
  <c r="G2317" i="7"/>
  <c r="G2843" i="7"/>
  <c r="G5448" i="7"/>
  <c r="G5935" i="7"/>
  <c r="G6950" i="7"/>
  <c r="G4790" i="7"/>
  <c r="G6436" i="7"/>
  <c r="G7132" i="7"/>
  <c r="G5333" i="7"/>
  <c r="G2908" i="7"/>
  <c r="G8428" i="7"/>
  <c r="G4272" i="7"/>
  <c r="G5395" i="7"/>
  <c r="G6392" i="7"/>
  <c r="G4857" i="7"/>
  <c r="G4636" i="7"/>
  <c r="G7648" i="7"/>
  <c r="G6356" i="7"/>
  <c r="G4975" i="7"/>
  <c r="G2570" i="7"/>
  <c r="G2633" i="7"/>
  <c r="G4048" i="7"/>
  <c r="G3078" i="7"/>
  <c r="G3238" i="7"/>
  <c r="G2328" i="7"/>
  <c r="G6988" i="7"/>
  <c r="G5512" i="7"/>
  <c r="G8548" i="7"/>
  <c r="G5044" i="7"/>
  <c r="G5604" i="7"/>
  <c r="G7644" i="7"/>
  <c r="G5940" i="7"/>
  <c r="G6449" i="7"/>
  <c r="G4265" i="7"/>
  <c r="G8429" i="7"/>
  <c r="G5116" i="7"/>
  <c r="G4097" i="7"/>
  <c r="G6061" i="7"/>
  <c r="G4121" i="7"/>
  <c r="G5085" i="7"/>
  <c r="G8014" i="7"/>
  <c r="G7908" i="7"/>
  <c r="G2827" i="7"/>
  <c r="G5672" i="7"/>
  <c r="G5910" i="7"/>
  <c r="G4286" i="7"/>
  <c r="G6417" i="7"/>
  <c r="G6117" i="7"/>
  <c r="G5489" i="7"/>
  <c r="G3058" i="7"/>
  <c r="G4651" i="7"/>
  <c r="G4952" i="7"/>
  <c r="G8704" i="7"/>
  <c r="G7756" i="7"/>
  <c r="G4339" i="7"/>
  <c r="G4913" i="7"/>
  <c r="G4260" i="7"/>
  <c r="G5789" i="7"/>
  <c r="G2674" i="7"/>
  <c r="G1985" i="7"/>
  <c r="G1749" i="7"/>
  <c r="G1702" i="7"/>
  <c r="G5783" i="7"/>
  <c r="G1168" i="7"/>
  <c r="G1432" i="7"/>
  <c r="G3918" i="7"/>
  <c r="G1555" i="7"/>
  <c r="G5082" i="7"/>
  <c r="G1306" i="7"/>
  <c r="G2531" i="7"/>
  <c r="G2790" i="7"/>
  <c r="G7218" i="7"/>
  <c r="G3162" i="7"/>
  <c r="G6432" i="7"/>
  <c r="G3795" i="7"/>
  <c r="G4955" i="7"/>
  <c r="G7817" i="7"/>
  <c r="G5477" i="7"/>
  <c r="G6597" i="7"/>
  <c r="G4037" i="7"/>
  <c r="G7846" i="7"/>
  <c r="G6013" i="7"/>
  <c r="G5808" i="7"/>
  <c r="G5838" i="7"/>
  <c r="G3724" i="7"/>
  <c r="G6415" i="7"/>
  <c r="G5746" i="7"/>
  <c r="G8262" i="7"/>
  <c r="G4563" i="7"/>
  <c r="G4844" i="7"/>
  <c r="G5590" i="7"/>
  <c r="G2747" i="7"/>
  <c r="G5605" i="7"/>
  <c r="G8552" i="7"/>
  <c r="G5388" i="7"/>
  <c r="G4187" i="7"/>
  <c r="G4608" i="7"/>
  <c r="G7550" i="7"/>
  <c r="G8406" i="7"/>
  <c r="G7082" i="7"/>
  <c r="G6142" i="7"/>
  <c r="G7033" i="7"/>
  <c r="G4080" i="7"/>
  <c r="G6332" i="7"/>
  <c r="G1663" i="7"/>
  <c r="G2858" i="7"/>
  <c r="G4393" i="7"/>
  <c r="G3373" i="7"/>
  <c r="G6010" i="7"/>
  <c r="G33" i="7"/>
  <c r="G2871" i="7"/>
  <c r="G270" i="7"/>
  <c r="G1417" i="7"/>
  <c r="G5787" i="7"/>
  <c r="G2572" i="7"/>
  <c r="G3485" i="7"/>
  <c r="G4824" i="7"/>
  <c r="G5468" i="7"/>
  <c r="G8642" i="7"/>
  <c r="G4177" i="7"/>
  <c r="G4090" i="7"/>
  <c r="G6935" i="7"/>
  <c r="G6027" i="7"/>
  <c r="G4123" i="7"/>
  <c r="G5668" i="7"/>
  <c r="G7437" i="7"/>
  <c r="G5475" i="7"/>
  <c r="G4909" i="7"/>
  <c r="G6861" i="7"/>
  <c r="G3666" i="7"/>
  <c r="G5384" i="7"/>
  <c r="G7305" i="7"/>
  <c r="G6976" i="7"/>
  <c r="G3960" i="7"/>
  <c r="G5119" i="7"/>
  <c r="G3235" i="7"/>
  <c r="G5243" i="7"/>
  <c r="G5155" i="7"/>
  <c r="G8090" i="7"/>
  <c r="G6548" i="7"/>
  <c r="G4182" i="7"/>
  <c r="G5625" i="7"/>
  <c r="G4103" i="7"/>
  <c r="G7344" i="7"/>
  <c r="G7115" i="7"/>
  <c r="G5510" i="7"/>
  <c r="G4634" i="7"/>
  <c r="G5687" i="7"/>
  <c r="G2924" i="7"/>
  <c r="G1137" i="7"/>
  <c r="G2695" i="7"/>
  <c r="G545" i="7"/>
  <c r="G2422" i="7"/>
  <c r="G4915" i="7"/>
  <c r="G943" i="7"/>
  <c r="G2535" i="7"/>
  <c r="G885" i="7"/>
  <c r="G2912" i="7"/>
  <c r="G5049" i="7"/>
  <c r="G8641" i="7"/>
  <c r="G3844" i="7"/>
  <c r="G8150" i="7"/>
  <c r="G3966" i="7"/>
  <c r="G6388" i="7"/>
  <c r="G7343" i="7"/>
  <c r="G4162" i="7"/>
  <c r="G5600" i="7"/>
  <c r="G6841" i="7"/>
  <c r="G6726" i="7"/>
  <c r="G4881" i="7"/>
  <c r="G4069" i="7"/>
  <c r="G3116" i="7"/>
  <c r="G5181" i="7"/>
  <c r="G4042" i="7"/>
  <c r="G7083" i="7"/>
  <c r="G5513" i="7"/>
  <c r="G5855" i="7"/>
  <c r="G3146" i="7"/>
  <c r="G5561" i="7"/>
  <c r="G5451" i="7"/>
  <c r="G5530" i="7"/>
  <c r="G6435" i="7"/>
  <c r="G3933" i="7"/>
  <c r="G6172" i="7"/>
  <c r="G4034" i="7"/>
  <c r="G6276" i="7"/>
  <c r="G8225" i="7"/>
  <c r="G4794" i="7"/>
  <c r="G4175" i="7"/>
  <c r="G6382" i="7"/>
  <c r="G5340" i="7"/>
  <c r="G4225" i="7"/>
  <c r="G2046" i="7"/>
  <c r="G1347" i="7"/>
  <c r="G1525" i="7"/>
  <c r="G997" i="7"/>
  <c r="G1460" i="7"/>
  <c r="G2926" i="7"/>
  <c r="G346" i="7"/>
  <c r="G980" i="7"/>
  <c r="G552" i="7"/>
  <c r="G1931" i="7"/>
  <c r="G365" i="7"/>
  <c r="G482" i="7"/>
  <c r="G1876" i="7"/>
  <c r="G1883" i="7"/>
  <c r="G928" i="7"/>
  <c r="G2432" i="7"/>
  <c r="G3885" i="7"/>
  <c r="G4491" i="7"/>
  <c r="G2493" i="7"/>
  <c r="G671" i="7"/>
  <c r="G6698" i="7"/>
  <c r="G1234" i="7"/>
  <c r="G2648" i="7"/>
  <c r="G2463" i="7"/>
  <c r="G3129" i="7"/>
  <c r="G4024" i="7"/>
  <c r="G3608" i="7"/>
  <c r="G2766" i="7"/>
  <c r="G2345" i="7"/>
  <c r="G397" i="7"/>
  <c r="G4420" i="7"/>
  <c r="G2119" i="7"/>
  <c r="G724" i="7"/>
  <c r="G2401" i="7"/>
  <c r="G123" i="7"/>
  <c r="G5516" i="7"/>
  <c r="G1752" i="7"/>
  <c r="G1951" i="7"/>
  <c r="G1629" i="7"/>
  <c r="G5773" i="7"/>
  <c r="G3182" i="7"/>
  <c r="G3178" i="7"/>
  <c r="G218" i="7"/>
  <c r="G1273" i="7"/>
  <c r="G531" i="7"/>
  <c r="G362" i="7"/>
  <c r="G559" i="7"/>
  <c r="G1753" i="7"/>
  <c r="G2869" i="7"/>
  <c r="G488" i="7"/>
  <c r="G1036" i="7"/>
  <c r="G4326" i="7"/>
  <c r="G442" i="7"/>
  <c r="G1937" i="7"/>
  <c r="G2136" i="7"/>
  <c r="G1196" i="7"/>
  <c r="G848" i="7"/>
  <c r="G153" i="7"/>
  <c r="G3861" i="7"/>
  <c r="G3237" i="7"/>
  <c r="G4125" i="7"/>
  <c r="G1821" i="7"/>
  <c r="G3320" i="7"/>
  <c r="G3158" i="7"/>
  <c r="G1139" i="7"/>
  <c r="G3111" i="7"/>
  <c r="G5788" i="7"/>
  <c r="G3045" i="7"/>
  <c r="G4347" i="7"/>
  <c r="G2818" i="7"/>
  <c r="G3066" i="7"/>
  <c r="G2161" i="7"/>
  <c r="G1725" i="7"/>
  <c r="G2914" i="7"/>
  <c r="G2008" i="7"/>
  <c r="G3978" i="7"/>
  <c r="G3441" i="7"/>
  <c r="G3094" i="7"/>
  <c r="G3173" i="7"/>
  <c r="G2326" i="7"/>
  <c r="G2791" i="7"/>
  <c r="G3727" i="7"/>
  <c r="G4243" i="7"/>
  <c r="G767" i="7"/>
  <c r="G1576" i="7"/>
  <c r="G344" i="7"/>
  <c r="G2596" i="7"/>
  <c r="G2680" i="7"/>
  <c r="G664" i="7"/>
  <c r="G745" i="7"/>
  <c r="G992" i="7"/>
  <c r="G765" i="7"/>
  <c r="G1904" i="7"/>
  <c r="G1149" i="7"/>
  <c r="G4385" i="7"/>
  <c r="G3437" i="7"/>
  <c r="G2764" i="7"/>
  <c r="G3352" i="7"/>
  <c r="G2979" i="7"/>
  <c r="G2272" i="7"/>
  <c r="G786" i="7"/>
  <c r="G3305" i="7"/>
  <c r="G2323" i="7"/>
  <c r="G2879" i="7"/>
  <c r="G3602" i="7"/>
  <c r="G3160" i="7"/>
  <c r="G130" i="7"/>
  <c r="G3641" i="7"/>
  <c r="G4536" i="7"/>
  <c r="G343" i="7"/>
  <c r="G2750" i="7"/>
  <c r="G949" i="7"/>
  <c r="G1776" i="7"/>
  <c r="G6412" i="7"/>
  <c r="G4296" i="7"/>
  <c r="G2216" i="7"/>
  <c r="G3126" i="7"/>
  <c r="G3313" i="7"/>
  <c r="G2048" i="7"/>
  <c r="G3701" i="7"/>
  <c r="G809" i="7"/>
  <c r="G3176" i="7"/>
  <c r="G251" i="7"/>
  <c r="G241" i="7"/>
  <c r="G1308" i="7"/>
  <c r="G1027" i="7"/>
  <c r="G1038" i="7"/>
  <c r="G3710" i="7"/>
  <c r="G2886" i="7"/>
  <c r="G4167" i="7"/>
  <c r="G3033" i="7"/>
  <c r="G1055" i="7"/>
  <c r="G2873" i="7"/>
  <c r="G4503" i="7"/>
  <c r="G2799" i="7"/>
  <c r="G1069" i="7"/>
  <c r="G2280" i="7"/>
  <c r="G360" i="7"/>
  <c r="G1449" i="7"/>
  <c r="G3546" i="7"/>
  <c r="G2511" i="7"/>
  <c r="G75" i="7"/>
  <c r="G3526" i="7"/>
  <c r="G2906" i="7"/>
  <c r="G2396" i="7"/>
  <c r="G3133" i="7"/>
  <c r="G2506" i="7"/>
  <c r="G3582" i="7"/>
  <c r="G4945" i="7"/>
  <c r="G2940" i="7"/>
  <c r="G2743" i="7"/>
  <c r="G3705" i="7"/>
  <c r="G2110" i="7"/>
  <c r="G3854" i="7"/>
  <c r="G3800" i="7"/>
  <c r="G172" i="7"/>
  <c r="G583" i="7"/>
  <c r="G645" i="7"/>
  <c r="G1012" i="7"/>
  <c r="G2896" i="7"/>
  <c r="G388" i="7"/>
  <c r="G3429" i="7"/>
  <c r="G495" i="7"/>
  <c r="G161" i="7"/>
  <c r="G1244" i="7"/>
  <c r="G3654" i="7"/>
  <c r="G1309" i="7"/>
  <c r="G1672" i="7"/>
  <c r="G4944" i="7"/>
  <c r="G2485" i="7"/>
  <c r="G507" i="7"/>
  <c r="G2224" i="7"/>
  <c r="G423" i="7"/>
  <c r="G3914" i="7"/>
  <c r="G986" i="7"/>
  <c r="G1854" i="7"/>
  <c r="G1747" i="7"/>
  <c r="G3549" i="7"/>
  <c r="G5418" i="7"/>
  <c r="G1815" i="7"/>
  <c r="G2172" i="7"/>
  <c r="G3791" i="7"/>
  <c r="G2205" i="7"/>
  <c r="G4837" i="7"/>
  <c r="G2679" i="7"/>
  <c r="G476" i="7"/>
  <c r="G1998" i="7"/>
  <c r="G2411" i="7"/>
  <c r="G7266" i="7"/>
  <c r="G3689" i="7"/>
  <c r="G2013" i="7"/>
  <c r="G2520" i="7"/>
  <c r="G6255" i="7"/>
  <c r="G1584" i="7"/>
  <c r="G2115" i="7"/>
  <c r="G2891" i="7"/>
  <c r="G709" i="7"/>
  <c r="G265" i="7"/>
  <c r="G439" i="7"/>
  <c r="G3721" i="7"/>
  <c r="G129" i="7"/>
  <c r="G3544" i="7"/>
  <c r="G2200" i="7"/>
  <c r="G2149" i="7"/>
  <c r="G1884" i="7"/>
  <c r="G3975" i="7"/>
  <c r="G2208" i="7"/>
  <c r="G757" i="7"/>
  <c r="G1761" i="7"/>
  <c r="G1565" i="7"/>
  <c r="G3576" i="7"/>
  <c r="G5204" i="7"/>
  <c r="G2496" i="7"/>
  <c r="G2857" i="7"/>
  <c r="G3529" i="7"/>
  <c r="G2303" i="7"/>
  <c r="G3934" i="7"/>
  <c r="G1597" i="7"/>
  <c r="G3384" i="7"/>
  <c r="G2121" i="7"/>
  <c r="G522" i="7"/>
  <c r="G6721" i="7"/>
  <c r="G868" i="7"/>
  <c r="G1895" i="7"/>
  <c r="G3102" i="7"/>
  <c r="G4334" i="7"/>
  <c r="G7731" i="7"/>
  <c r="G1514" i="7"/>
  <c r="G3967" i="7"/>
  <c r="G1305" i="7"/>
  <c r="G4235" i="7"/>
  <c r="G2548" i="7"/>
  <c r="G4487" i="7"/>
  <c r="G3804" i="7"/>
  <c r="G2373" i="7"/>
  <c r="G2559" i="7"/>
  <c r="G59" i="7"/>
  <c r="G2093" i="7"/>
  <c r="G3327" i="7"/>
  <c r="G1230" i="7"/>
  <c r="G407" i="7"/>
  <c r="G2525" i="7"/>
  <c r="G3808" i="7"/>
  <c r="G689" i="7"/>
  <c r="G3735" i="7"/>
  <c r="G2751" i="7"/>
  <c r="G2273" i="7"/>
  <c r="G3277" i="7"/>
  <c r="G4928" i="7"/>
  <c r="G2417" i="7"/>
  <c r="G1529" i="7"/>
  <c r="G982" i="7"/>
  <c r="G1791" i="7"/>
  <c r="G2601" i="7"/>
  <c r="G3699" i="7"/>
  <c r="G2263" i="7"/>
  <c r="G5366" i="7"/>
  <c r="G4805" i="7"/>
  <c r="G4183" i="7"/>
  <c r="G3859" i="7"/>
  <c r="G6421" i="7"/>
  <c r="G5750" i="7"/>
  <c r="G1341" i="7"/>
  <c r="G2012" i="7"/>
  <c r="G361" i="7"/>
  <c r="G1925" i="7"/>
  <c r="G3630" i="7"/>
  <c r="G2494" i="7"/>
  <c r="G7176" i="7"/>
  <c r="G8657" i="7"/>
  <c r="G5275" i="7"/>
  <c r="G5466" i="7"/>
  <c r="G5992" i="7"/>
  <c r="G5056" i="7"/>
  <c r="G4305" i="7"/>
  <c r="G6028" i="7"/>
  <c r="G5107" i="7"/>
  <c r="G3251" i="7"/>
  <c r="G7504" i="7"/>
  <c r="G4435" i="7"/>
  <c r="G7252" i="7"/>
  <c r="G4006" i="7"/>
  <c r="G4916" i="7"/>
  <c r="G2439" i="7"/>
  <c r="G1744" i="7"/>
  <c r="G4193" i="7"/>
  <c r="G749" i="7"/>
  <c r="G4227" i="7"/>
  <c r="G3137" i="7"/>
  <c r="G5132" i="7"/>
  <c r="G2683" i="7"/>
  <c r="G4722" i="7"/>
  <c r="G3786" i="7"/>
  <c r="G5630" i="7"/>
  <c r="G8606" i="7"/>
  <c r="G2714" i="7"/>
  <c r="G3027" i="7"/>
  <c r="G6649" i="7"/>
  <c r="G4462" i="7"/>
  <c r="G5524" i="7"/>
  <c r="G6866" i="7"/>
  <c r="G6507" i="7"/>
  <c r="G4203" i="7"/>
  <c r="G7883" i="7"/>
  <c r="G6364" i="7"/>
  <c r="G6740" i="7"/>
  <c r="G398" i="7"/>
  <c r="G2393" i="7"/>
  <c r="G2666" i="7"/>
  <c r="G3389" i="7"/>
  <c r="G1327" i="7"/>
  <c r="G829" i="7"/>
  <c r="G8404" i="7"/>
  <c r="G4422" i="7"/>
  <c r="G8459" i="7"/>
  <c r="G4506" i="7"/>
  <c r="G8151" i="7"/>
  <c r="G6619" i="7"/>
  <c r="G5231" i="7"/>
  <c r="G5675" i="7"/>
  <c r="G6227" i="7"/>
  <c r="G6499" i="7"/>
  <c r="G4978" i="7"/>
  <c r="G4295" i="7"/>
  <c r="G6133" i="7"/>
  <c r="G5365" i="7"/>
  <c r="G4284" i="7"/>
  <c r="G7223" i="7"/>
  <c r="G7152" i="7"/>
  <c r="G5355" i="7"/>
  <c r="G3507" i="7"/>
  <c r="G6032" i="7"/>
  <c r="G3772" i="7"/>
  <c r="G7405" i="7"/>
  <c r="G6749" i="7"/>
  <c r="G2796" i="7"/>
  <c r="G5456" i="7"/>
  <c r="G5047" i="7"/>
  <c r="G5937" i="7"/>
  <c r="G8551" i="7"/>
  <c r="G4822" i="7"/>
  <c r="G4362" i="7"/>
  <c r="G4767" i="7"/>
  <c r="G6911" i="7"/>
  <c r="G4356" i="7"/>
  <c r="G2965" i="7"/>
  <c r="G140" i="7"/>
  <c r="G1974" i="7"/>
  <c r="G493" i="7"/>
  <c r="G4130" i="7"/>
  <c r="G2453" i="7"/>
  <c r="G1060" i="7"/>
  <c r="G3767" i="7"/>
  <c r="G1592" i="7"/>
  <c r="G5271" i="7"/>
  <c r="G656" i="7"/>
  <c r="G2239" i="7"/>
  <c r="G3406" i="7"/>
  <c r="G7926" i="7"/>
  <c r="G6120" i="7"/>
  <c r="G6860" i="7"/>
  <c r="G5610" i="7"/>
  <c r="G4433" i="7"/>
  <c r="G8486" i="7"/>
  <c r="G5004" i="7"/>
  <c r="G5549" i="7"/>
  <c r="G2820" i="7"/>
  <c r="G7783" i="7"/>
  <c r="G6159" i="7"/>
  <c r="G2652" i="7"/>
  <c r="G5692" i="7"/>
  <c r="G6802" i="7"/>
  <c r="G7066" i="7"/>
  <c r="G7789" i="7"/>
  <c r="G8367" i="7"/>
  <c r="G5737" i="7"/>
  <c r="G4829" i="7"/>
  <c r="G5285" i="7"/>
  <c r="G3394" i="7"/>
  <c r="G5606" i="7"/>
  <c r="G7440" i="7"/>
  <c r="G5221" i="7"/>
  <c r="G4449" i="7"/>
  <c r="G4224" i="7"/>
  <c r="G5599" i="7"/>
  <c r="G8307" i="7"/>
  <c r="G6913" i="7"/>
  <c r="G4309" i="7"/>
  <c r="G5632" i="7"/>
  <c r="G4270" i="7"/>
  <c r="G6155" i="7"/>
  <c r="G3915" i="7"/>
  <c r="G2469" i="7"/>
  <c r="G3591" i="7"/>
  <c r="G146" i="7"/>
  <c r="G5192" i="7"/>
  <c r="G4324" i="7"/>
  <c r="G3359" i="7"/>
  <c r="G2112" i="7"/>
  <c r="G1277" i="7"/>
  <c r="G6269" i="7"/>
  <c r="G4" i="7"/>
  <c r="G3638" i="7"/>
  <c r="G6676" i="7"/>
  <c r="G3930" i="7"/>
  <c r="G7090" i="7"/>
  <c r="G4454" i="7"/>
  <c r="G5580" i="7"/>
  <c r="G7109" i="7"/>
  <c r="G5809" i="7"/>
  <c r="G6550" i="7"/>
  <c r="G3865" i="7"/>
  <c r="G7401" i="7"/>
  <c r="G6853" i="7"/>
  <c r="G4912" i="7"/>
  <c r="G5083" i="7"/>
  <c r="G5013" i="7"/>
  <c r="G5853" i="7"/>
  <c r="G7581" i="7"/>
  <c r="G8127" i="7"/>
  <c r="G4533" i="7"/>
  <c r="G5871" i="7"/>
  <c r="G4835" i="7"/>
  <c r="G4139" i="7"/>
  <c r="G4858" i="7"/>
  <c r="G8105" i="7"/>
  <c r="G6280" i="7"/>
  <c r="G4157" i="7"/>
  <c r="G5352" i="7"/>
  <c r="G7119" i="7"/>
  <c r="G7592" i="7"/>
  <c r="G6346" i="7"/>
  <c r="G5397" i="7"/>
  <c r="G7313" i="7"/>
  <c r="G3243" i="7"/>
  <c r="G4643" i="7"/>
  <c r="G1211" i="7"/>
  <c r="G3310" i="7"/>
  <c r="G4291" i="7"/>
  <c r="G1911" i="7"/>
  <c r="G7147" i="7"/>
  <c r="G2793" i="7"/>
  <c r="G2344" i="7"/>
  <c r="G1354" i="7"/>
  <c r="G3400" i="7"/>
  <c r="G4745" i="7"/>
  <c r="G5501" i="7"/>
  <c r="G6158" i="7"/>
  <c r="G7409" i="7"/>
  <c r="G5432" i="7"/>
  <c r="G6488" i="7"/>
  <c r="G5094" i="7"/>
  <c r="G7322" i="7"/>
  <c r="G3443" i="7"/>
  <c r="G8076" i="7"/>
  <c r="G7079" i="7"/>
  <c r="G4472" i="7"/>
  <c r="G4960" i="7"/>
  <c r="G3747" i="7"/>
  <c r="G5084" i="7"/>
  <c r="G4996" i="7"/>
  <c r="G7961" i="7"/>
  <c r="G6625" i="7"/>
  <c r="G5742" i="7"/>
  <c r="G6537" i="7"/>
  <c r="G2972" i="7"/>
  <c r="G6062" i="7"/>
  <c r="G8025" i="7"/>
  <c r="G7603" i="7"/>
  <c r="G3849" i="7"/>
  <c r="G5756" i="7"/>
  <c r="G7002" i="7"/>
  <c r="G8532" i="7"/>
  <c r="G6544" i="7"/>
  <c r="G4787" i="7"/>
  <c r="G6564" i="7"/>
  <c r="G4237" i="7"/>
  <c r="G4981" i="7"/>
  <c r="G4423" i="7"/>
  <c r="G2849" i="7"/>
  <c r="G3651" i="7"/>
  <c r="G1949" i="7"/>
  <c r="G3278" i="7"/>
  <c r="G1049" i="7"/>
  <c r="G888" i="7"/>
  <c r="G2883" i="7"/>
  <c r="G894" i="7"/>
  <c r="G3751" i="7"/>
  <c r="G3904" i="7"/>
  <c r="G2662" i="7"/>
  <c r="G3911" i="7"/>
  <c r="G3857" i="7"/>
  <c r="G1770" i="7"/>
  <c r="G2377" i="7"/>
  <c r="G590" i="7"/>
  <c r="G3397" i="7"/>
  <c r="G259" i="7"/>
  <c r="G2961" i="7"/>
  <c r="G573" i="7"/>
  <c r="G5726" i="7"/>
  <c r="G1128" i="7"/>
  <c r="G3312" i="7"/>
  <c r="G2592" i="7"/>
  <c r="G4070" i="7"/>
  <c r="G5209" i="7"/>
  <c r="G3329" i="7"/>
  <c r="G1938" i="7"/>
  <c r="G5015" i="7"/>
  <c r="G3181" i="7"/>
  <c r="G4950" i="7"/>
  <c r="G3385" i="7"/>
  <c r="G610" i="7"/>
  <c r="G4040" i="7"/>
  <c r="G3693" i="7"/>
  <c r="G4256" i="7"/>
  <c r="G1520" i="7"/>
  <c r="G1545" i="7"/>
  <c r="G3886" i="7"/>
  <c r="G5398" i="7"/>
  <c r="G3697" i="7"/>
  <c r="G3301" i="7"/>
  <c r="G2721" i="7"/>
  <c r="G1271" i="7"/>
  <c r="G1690" i="7"/>
  <c r="G1078" i="7"/>
  <c r="G3566" i="7"/>
  <c r="G2775" i="7"/>
  <c r="G2174" i="7"/>
  <c r="G3120" i="7"/>
  <c r="G1738" i="7"/>
  <c r="G2399" i="7"/>
  <c r="G46" i="7"/>
  <c r="G125" i="7"/>
  <c r="G2388" i="7"/>
  <c r="G866" i="7"/>
  <c r="G4244" i="7"/>
  <c r="G1975" i="7"/>
  <c r="G3155" i="7"/>
  <c r="G2813" i="7"/>
  <c r="G4290" i="7"/>
  <c r="G1397" i="7"/>
  <c r="G1851" i="7"/>
  <c r="G3709" i="7"/>
  <c r="G670" i="7"/>
  <c r="G2352" i="7"/>
  <c r="G2667" i="7"/>
  <c r="G2577" i="7"/>
  <c r="G1994" i="7"/>
  <c r="G3070" i="7"/>
  <c r="G3187" i="7"/>
  <c r="G1411" i="7"/>
  <c r="G3169" i="7"/>
  <c r="G666" i="7"/>
  <c r="G2260" i="7"/>
  <c r="G6351" i="7"/>
  <c r="G3459" i="7"/>
  <c r="G3241" i="7"/>
  <c r="G2669" i="7"/>
  <c r="G3717" i="7"/>
  <c r="G2488" i="7"/>
  <c r="G2320" i="7"/>
  <c r="G1057" i="7"/>
  <c r="G618" i="7"/>
  <c r="G2248" i="7"/>
  <c r="G4574" i="7"/>
  <c r="G4232" i="7"/>
  <c r="G2027" i="7"/>
  <c r="G1688" i="7"/>
  <c r="G3478" i="7"/>
  <c r="G2092" i="7"/>
  <c r="G2053" i="7"/>
  <c r="G4189" i="7"/>
  <c r="G2693" i="7"/>
  <c r="G2562" i="7"/>
  <c r="G2949" i="7"/>
  <c r="G674" i="7"/>
  <c r="G3073" i="7"/>
  <c r="G3884" i="7"/>
  <c r="G1577" i="7"/>
  <c r="G680" i="7"/>
  <c r="G1636" i="7"/>
  <c r="G3345" i="7"/>
  <c r="G5175" i="7"/>
  <c r="G305" i="7"/>
  <c r="G3824" i="7"/>
  <c r="G2103" i="7"/>
  <c r="G4415" i="7"/>
  <c r="G5042" i="7"/>
  <c r="G2625" i="7"/>
  <c r="G3880" i="7"/>
  <c r="G2623" i="7"/>
  <c r="G4061" i="7"/>
  <c r="G4799" i="7"/>
  <c r="G351" i="7"/>
  <c r="G3869" i="7"/>
  <c r="G3452" i="7"/>
  <c r="G4168" i="7"/>
  <c r="G2285" i="7"/>
  <c r="G458" i="7"/>
  <c r="G2839" i="7"/>
  <c r="G2876" i="7"/>
  <c r="G382" i="7"/>
  <c r="G2960" i="7"/>
  <c r="G1847" i="7"/>
  <c r="G1608" i="7"/>
  <c r="G1585" i="7"/>
  <c r="G4180" i="7"/>
  <c r="G3175" i="7"/>
  <c r="G600" i="7"/>
  <c r="G3488" i="7"/>
  <c r="G957" i="7"/>
  <c r="G2574" i="7"/>
  <c r="G4467" i="7"/>
  <c r="G3463" i="7"/>
  <c r="G715" i="7"/>
  <c r="G2471" i="7"/>
  <c r="G2384" i="7"/>
  <c r="G4466" i="7"/>
  <c r="G356" i="7"/>
  <c r="G2382" i="7"/>
  <c r="G3565" i="7"/>
  <c r="G3460" i="7"/>
  <c r="G6316" i="7"/>
  <c r="G138" i="7"/>
  <c r="G3797" i="7"/>
  <c r="G3200" i="7"/>
  <c r="G3924" i="7"/>
  <c r="G5565" i="7"/>
  <c r="G2420" i="7"/>
  <c r="G3465" i="7"/>
  <c r="G3506" i="7"/>
  <c r="G2684" i="7"/>
  <c r="G1591" i="7"/>
  <c r="G1313" i="7"/>
  <c r="G3694" i="7"/>
  <c r="G900" i="7"/>
  <c r="G112" i="7"/>
  <c r="G389" i="7"/>
  <c r="G1331" i="7"/>
  <c r="G703" i="7"/>
  <c r="G1968" i="7"/>
  <c r="G3381" i="7"/>
  <c r="G2512" i="7"/>
  <c r="G1655" i="7"/>
  <c r="G3908" i="7"/>
  <c r="G1635" i="7"/>
  <c r="G2275" i="7"/>
  <c r="G1731" i="7"/>
  <c r="G2792" i="7"/>
  <c r="G433" i="7"/>
  <c r="G4509" i="7"/>
  <c r="G3862" i="7"/>
  <c r="G5686" i="7"/>
  <c r="G2518" i="7"/>
  <c r="G3075" i="7"/>
  <c r="G3495" i="7"/>
  <c r="G1466" i="7"/>
  <c r="G5638" i="7"/>
  <c r="G2740" i="7"/>
  <c r="G2405" i="7"/>
  <c r="G599" i="7"/>
  <c r="G1781" i="7"/>
  <c r="G6163" i="7"/>
  <c r="G3805" i="7"/>
  <c r="G2376" i="7"/>
  <c r="G793" i="7"/>
  <c r="G1809" i="7"/>
  <c r="G4982" i="7"/>
  <c r="G1536" i="7"/>
  <c r="G2991" i="7"/>
  <c r="G2815" i="7"/>
  <c r="G2980" i="7"/>
  <c r="G1125" i="7"/>
  <c r="G2626" i="7"/>
  <c r="G6398" i="7"/>
  <c r="G1586" i="7"/>
  <c r="G143" i="7"/>
  <c r="G2537" i="7"/>
  <c r="G284" i="7"/>
  <c r="G132" i="7"/>
  <c r="G253" i="7"/>
  <c r="G2707" i="7"/>
  <c r="G3561" i="7"/>
  <c r="G1237" i="7"/>
  <c r="G410" i="7"/>
  <c r="G1513" i="7"/>
  <c r="G2425" i="7"/>
  <c r="G4087" i="7"/>
  <c r="G2500" i="7"/>
  <c r="G1175" i="7"/>
  <c r="G5169" i="7"/>
  <c r="G371" i="7"/>
  <c r="G3088" i="7"/>
  <c r="G1001" i="7"/>
  <c r="G2541" i="7"/>
  <c r="G4567" i="7"/>
  <c r="G1228" i="7"/>
  <c r="G4761" i="7"/>
  <c r="G937" i="7"/>
  <c r="G1857" i="7"/>
  <c r="G1952" i="7"/>
  <c r="G1391" i="7"/>
  <c r="G5061" i="7"/>
  <c r="G1324" i="7"/>
  <c r="G2862" i="7"/>
  <c r="G1026" i="7"/>
  <c r="G790" i="7"/>
  <c r="G1269" i="7"/>
  <c r="G5021" i="7"/>
  <c r="G1721" i="7"/>
  <c r="G2233" i="7"/>
  <c r="G3047" i="7"/>
  <c r="G222" i="7"/>
  <c r="G3017" i="7"/>
  <c r="G2629" i="7"/>
  <c r="G2192" i="7"/>
  <c r="G2251" i="7"/>
  <c r="G6970" i="7"/>
  <c r="G4341" i="7"/>
  <c r="G4389" i="7"/>
  <c r="G5869" i="7"/>
  <c r="G7620" i="7"/>
  <c r="G5790" i="7"/>
  <c r="G1518" i="7"/>
  <c r="G2185" i="7"/>
  <c r="G3287" i="7"/>
  <c r="G1673" i="7"/>
  <c r="G4931" i="7"/>
  <c r="G2814" i="7"/>
  <c r="G4207" i="7"/>
  <c r="G8527" i="7"/>
  <c r="G5671" i="7"/>
  <c r="G7737" i="7"/>
  <c r="G4365" i="7"/>
  <c r="G4262" i="7"/>
  <c r="G7774" i="7"/>
  <c r="G5191" i="7"/>
  <c r="G5521" i="7"/>
  <c r="G5608" i="7"/>
  <c r="G5372" i="7"/>
  <c r="G4595" i="7"/>
  <c r="G7714" i="7"/>
  <c r="G6105" i="7"/>
  <c r="G4320" i="7"/>
  <c r="G345" i="7"/>
  <c r="G3151" i="7"/>
  <c r="G5866" i="7"/>
  <c r="G3926" i="7"/>
  <c r="G1401" i="7"/>
  <c r="G1867" i="7"/>
  <c r="G7899" i="7"/>
  <c r="G8128" i="7"/>
  <c r="G4820" i="7"/>
  <c r="G5478" i="7"/>
  <c r="G2746" i="7"/>
  <c r="G5881" i="7"/>
  <c r="G4939" i="7"/>
  <c r="G5305" i="7"/>
  <c r="G8018" i="7"/>
  <c r="G4753" i="7"/>
  <c r="G4276" i="7"/>
  <c r="G6211" i="7"/>
  <c r="G4590" i="7"/>
  <c r="G4958" i="7"/>
  <c r="G7069" i="7"/>
  <c r="G5652" i="7"/>
  <c r="G5025" i="7"/>
  <c r="G3871" i="7"/>
  <c r="G2925" i="7"/>
  <c r="G5038" i="7"/>
  <c r="G1203" i="7"/>
  <c r="G1820" i="7"/>
  <c r="G927" i="7"/>
  <c r="G6933" i="7"/>
  <c r="G4927" i="7"/>
  <c r="G6480" i="7"/>
  <c r="G4896" i="7"/>
  <c r="G8618" i="7"/>
  <c r="G6366" i="7"/>
  <c r="G4581" i="7"/>
  <c r="G3628" i="7"/>
  <c r="G8175" i="7"/>
  <c r="G7468" i="7"/>
  <c r="G4578" i="7"/>
  <c r="G6775" i="7"/>
  <c r="G4101" i="7"/>
  <c r="G5165" i="7"/>
  <c r="G7158" i="7"/>
  <c r="G6246" i="7"/>
  <c r="G6265" i="7"/>
  <c r="G5839" i="7"/>
  <c r="G3386" i="7"/>
  <c r="G4046" i="7"/>
  <c r="G4863" i="7"/>
  <c r="G7346" i="7"/>
  <c r="G8160" i="7"/>
  <c r="G3427" i="7"/>
  <c r="G5758" i="7"/>
  <c r="G6191" i="7"/>
  <c r="G4438" i="7"/>
  <c r="G7551" i="7"/>
  <c r="G4709" i="7"/>
  <c r="G3937" i="7"/>
  <c r="G4399" i="7"/>
  <c r="G5766" i="7"/>
  <c r="G4465" i="7"/>
  <c r="G2257" i="7"/>
  <c r="G3442" i="7"/>
  <c r="G2462" i="7"/>
  <c r="G4027" i="7"/>
  <c r="G4158" i="7"/>
  <c r="G2774" i="7"/>
  <c r="G1366" i="7"/>
  <c r="G2952" i="7"/>
  <c r="G2692" i="7"/>
  <c r="G4480" i="7"/>
  <c r="G1941" i="7"/>
  <c r="G548" i="7"/>
  <c r="G3255" i="7"/>
  <c r="G6249" i="7"/>
  <c r="G3530" i="7"/>
  <c r="G7650" i="7"/>
  <c r="G3748" i="7"/>
  <c r="G6153" i="7"/>
  <c r="G7325" i="7"/>
  <c r="G4375" i="7"/>
  <c r="G5428" i="7"/>
  <c r="G6699" i="7"/>
  <c r="G6634" i="7"/>
  <c r="G5917" i="7"/>
  <c r="G2771" i="7"/>
  <c r="G5732" i="7"/>
  <c r="G4618" i="7"/>
  <c r="G4294" i="7"/>
  <c r="G6867" i="7"/>
  <c r="G6796" i="7"/>
  <c r="G5214" i="7"/>
  <c r="G4028" i="7"/>
  <c r="G5286" i="7"/>
  <c r="G4624" i="7"/>
  <c r="G7525" i="7"/>
  <c r="G6065" i="7"/>
  <c r="G4903" i="7"/>
  <c r="G4621" i="7"/>
  <c r="G4247" i="7"/>
  <c r="G5486" i="7"/>
  <c r="G8248" i="7"/>
  <c r="G6422" i="7"/>
  <c r="G3604" i="7"/>
  <c r="G5447" i="7"/>
  <c r="G6632" i="7"/>
  <c r="G4493" i="7"/>
  <c r="G3048" i="7"/>
  <c r="G2300" i="7"/>
  <c r="G2927" i="7"/>
  <c r="G210" i="7"/>
  <c r="G3643" i="7"/>
  <c r="G2992" i="7"/>
  <c r="G1009" i="7"/>
  <c r="G1881" i="7"/>
  <c r="G1379" i="7"/>
  <c r="G6722" i="7"/>
  <c r="G4218" i="7"/>
  <c r="G2847" i="7"/>
  <c r="G7888" i="7"/>
  <c r="G6088" i="7"/>
  <c r="G6144" i="7"/>
  <c r="G5000" i="7"/>
  <c r="G5159" i="7"/>
  <c r="G7672" i="7"/>
  <c r="G4352" i="7"/>
  <c r="G4802" i="7"/>
  <c r="G4847" i="7"/>
  <c r="G7099" i="7"/>
  <c r="G5741" i="7"/>
  <c r="G4532" i="7"/>
  <c r="G4953" i="7"/>
  <c r="G7562" i="7"/>
  <c r="G6100" i="7"/>
  <c r="G7777" i="7"/>
  <c r="G8064" i="7"/>
  <c r="G6305" i="7"/>
  <c r="G5943" i="7"/>
  <c r="G5217" i="7"/>
  <c r="G4081" i="7"/>
  <c r="G7585" i="7"/>
  <c r="G7138" i="7"/>
  <c r="G5207" i="7"/>
  <c r="G3004" i="7"/>
  <c r="G3387" i="7"/>
  <c r="G4852" i="7"/>
  <c r="G7549" i="7"/>
  <c r="G5846" i="7"/>
  <c r="G2778" i="7"/>
  <c r="G4797" i="7"/>
  <c r="G3378" i="7"/>
  <c r="G5118" i="7"/>
  <c r="G4104" i="7"/>
  <c r="G3734" i="7"/>
  <c r="G1705" i="7"/>
  <c r="G8" i="7"/>
  <c r="G5277" i="7"/>
  <c r="G4632" i="7"/>
  <c r="G1473" i="7"/>
  <c r="G2599" i="7"/>
  <c r="G994" i="7"/>
  <c r="G7384" i="7"/>
  <c r="G4516" i="7"/>
  <c r="G3194" i="7"/>
  <c r="G5226" i="7"/>
  <c r="G2660" i="7"/>
  <c r="G6520" i="7"/>
  <c r="G5558" i="7"/>
  <c r="G6785" i="7"/>
  <c r="G6605" i="7"/>
  <c r="G6291" i="7"/>
  <c r="G7960" i="7"/>
  <c r="G4406" i="7"/>
  <c r="G6416" i="7"/>
  <c r="G4676" i="7"/>
  <c r="G3972" i="7"/>
  <c r="G4683" i="7"/>
  <c r="G7877" i="7"/>
  <c r="G5584" i="7"/>
  <c r="G3802" i="7"/>
  <c r="G5142" i="7"/>
  <c r="G3091" i="7"/>
  <c r="G5291" i="7"/>
  <c r="G6447" i="7"/>
  <c r="G7547" i="7"/>
  <c r="G6768" i="7"/>
  <c r="G5796" i="7"/>
  <c r="G5552" i="7"/>
  <c r="G7148" i="7"/>
  <c r="G8345" i="7"/>
  <c r="G3986" i="7"/>
  <c r="G4635" i="7"/>
  <c r="G7261" i="7"/>
  <c r="G5634" i="7"/>
  <c r="G2733" i="7"/>
  <c r="G1190" i="7"/>
  <c r="G2430" i="7"/>
  <c r="G873" i="7"/>
  <c r="G3127" i="7"/>
  <c r="G2582" i="7"/>
  <c r="G3296" i="7"/>
  <c r="G1110" i="7"/>
  <c r="G979" i="7"/>
  <c r="G1100" i="7"/>
  <c r="G3480" i="7"/>
  <c r="G3489" i="7"/>
  <c r="G966" i="7"/>
  <c r="G1695" i="7"/>
  <c r="G581" i="7"/>
  <c r="G3355" i="7"/>
  <c r="G1836" i="7"/>
  <c r="G2225" i="7"/>
  <c r="G2159" i="7"/>
  <c r="G592" i="7"/>
  <c r="G2072" i="7"/>
  <c r="G5265" i="7"/>
  <c r="G3422" i="7"/>
  <c r="G4816" i="7"/>
  <c r="G2102" i="7"/>
  <c r="G1183" i="7"/>
  <c r="G6344" i="7"/>
  <c r="G3547" i="7"/>
  <c r="G3686" i="7"/>
  <c r="G1916" i="7"/>
  <c r="G2694" i="7"/>
  <c r="G4363" i="7"/>
  <c r="G4582" i="7"/>
  <c r="G3016" i="7"/>
  <c r="G340" i="7"/>
  <c r="G3744" i="7"/>
  <c r="G1205" i="7"/>
  <c r="G4091" i="7"/>
  <c r="G3199" i="7"/>
  <c r="G3042" i="7"/>
  <c r="G5442" i="7"/>
  <c r="G1679" i="7"/>
  <c r="G3843" i="7"/>
  <c r="G90" i="7"/>
  <c r="G426" i="7"/>
  <c r="G247" i="7"/>
  <c r="G236" i="7"/>
  <c r="G348" i="7"/>
  <c r="G2025" i="7"/>
  <c r="G3395" i="7"/>
  <c r="G283" i="7"/>
  <c r="G3821" i="7"/>
  <c r="G1967" i="7"/>
  <c r="G1774" i="7"/>
  <c r="G1845" i="7"/>
  <c r="G2658" i="7"/>
  <c r="G3272" i="7"/>
  <c r="G1005" i="7"/>
  <c r="G2486" i="7"/>
  <c r="G119" i="7"/>
  <c r="G3477" i="7"/>
  <c r="G4841" i="7"/>
  <c r="G3007" i="7"/>
  <c r="G920" i="7"/>
  <c r="G3398" i="7"/>
  <c r="G3749" i="7"/>
  <c r="G3998" i="7"/>
  <c r="G70" i="7"/>
  <c r="G3285" i="7"/>
  <c r="G2688" i="7"/>
  <c r="G4394" i="7"/>
  <c r="G5916" i="7"/>
  <c r="G926" i="7"/>
  <c r="G3341" i="7"/>
  <c r="G2198" i="7"/>
  <c r="G3889" i="7"/>
  <c r="G4997" i="7"/>
  <c r="G1427" i="7"/>
  <c r="G2407" i="7"/>
  <c r="G3512" i="7"/>
  <c r="G3331" i="7"/>
  <c r="G919" i="7"/>
  <c r="G3084" i="7"/>
  <c r="G679" i="7"/>
  <c r="G566" i="7"/>
  <c r="G3455" i="7"/>
  <c r="G2357" i="7"/>
  <c r="G287" i="7"/>
  <c r="G750" i="7"/>
  <c r="G4380" i="7"/>
  <c r="G3213" i="7"/>
  <c r="G1668" i="7"/>
  <c r="G2742" i="7"/>
  <c r="G941" i="7"/>
  <c r="G1541" i="7"/>
  <c r="G934" i="7"/>
  <c r="G1777" i="7"/>
  <c r="G3080" i="7"/>
  <c r="G3834" i="7"/>
  <c r="G5195" i="7"/>
  <c r="G4035" i="7"/>
  <c r="G2974" i="7"/>
  <c r="G4192" i="7"/>
  <c r="G3864" i="7"/>
  <c r="G3491" i="7"/>
  <c r="G2655" i="7"/>
  <c r="G3130" i="7"/>
  <c r="G2620" i="7"/>
  <c r="G1858" i="7"/>
  <c r="G6845" i="7"/>
  <c r="G3601" i="7"/>
  <c r="G4261" i="7"/>
  <c r="G2193" i="7"/>
  <c r="G530" i="7"/>
  <c r="G4369" i="7"/>
  <c r="G1810" i="7"/>
  <c r="G1185" i="7"/>
  <c r="G553" i="7"/>
  <c r="G4063" i="7"/>
  <c r="G1874" i="7"/>
  <c r="G1717" i="7"/>
  <c r="G3659" i="7"/>
  <c r="G2292" i="7"/>
  <c r="G467" i="7"/>
  <c r="G1166" i="7"/>
  <c r="G2672" i="7"/>
  <c r="G2503" i="7"/>
  <c r="G683" i="7"/>
  <c r="G2498" i="7"/>
  <c r="G2416" i="7"/>
  <c r="G2639" i="7"/>
  <c r="G3663" i="7"/>
  <c r="G2456" i="7"/>
  <c r="G857" i="7"/>
  <c r="G5315" i="7"/>
  <c r="G4137" i="7"/>
  <c r="G3545" i="7"/>
  <c r="G1730" i="7"/>
  <c r="G1896" i="7"/>
  <c r="G4328" i="7"/>
  <c r="G2047" i="7"/>
  <c r="G716" i="7"/>
  <c r="G3077" i="7"/>
  <c r="G169" i="7"/>
  <c r="G7104" i="7"/>
  <c r="G2670" i="7"/>
  <c r="G2963" i="7"/>
  <c r="G2776" i="7"/>
  <c r="G813" i="7"/>
  <c r="G6084" i="7"/>
  <c r="G2220" i="7"/>
  <c r="G1687" i="7"/>
  <c r="G604" i="7"/>
  <c r="G4807" i="7"/>
  <c r="G3606" i="7"/>
  <c r="G2595" i="7"/>
  <c r="G1476" i="7"/>
  <c r="G1807" i="7"/>
  <c r="G697" i="7"/>
  <c r="G3979" i="7"/>
  <c r="G551" i="7"/>
  <c r="G1141" i="7"/>
  <c r="G1829" i="7"/>
  <c r="G2806" i="7"/>
  <c r="G2024" i="7"/>
  <c r="G2921" i="7"/>
  <c r="G1257" i="7"/>
  <c r="G220" i="7"/>
  <c r="G2354" i="7"/>
  <c r="G1990" i="7"/>
  <c r="G3403" i="7"/>
  <c r="G2783" i="7"/>
  <c r="G1654" i="7"/>
  <c r="G3438" i="7"/>
  <c r="G3306" i="7"/>
  <c r="G2094" i="7"/>
  <c r="G1019" i="7"/>
  <c r="G1377" i="7"/>
  <c r="G935" i="7"/>
  <c r="G3115" i="7"/>
  <c r="G1298" i="7"/>
  <c r="G2602" i="7"/>
  <c r="G1548" i="7"/>
  <c r="G3391" i="7"/>
  <c r="G3044" i="7"/>
  <c r="G3056" i="7"/>
  <c r="G4312" i="7"/>
  <c r="G1546" i="7"/>
  <c r="G2213" i="7"/>
  <c r="G1892" i="7"/>
  <c r="G2001" i="7"/>
  <c r="G4887" i="7"/>
  <c r="G2077" i="7"/>
  <c r="G2691" i="7"/>
  <c r="G743" i="7"/>
  <c r="G2734" i="7"/>
  <c r="G3846" i="7"/>
  <c r="G4364" i="7"/>
  <c r="G2797" i="7"/>
  <c r="G2242" i="7"/>
  <c r="G48" i="7"/>
  <c r="G1403" i="7"/>
  <c r="G1260" i="7"/>
  <c r="G3671" i="7"/>
  <c r="G366" i="7"/>
  <c r="G1008" i="7"/>
  <c r="G690" i="7"/>
  <c r="G1079" i="7"/>
  <c r="G1043" i="7"/>
  <c r="G1947" i="7"/>
  <c r="G4687" i="7"/>
  <c r="G1130" i="7"/>
  <c r="G759" i="7"/>
  <c r="G1202" i="7"/>
  <c r="G1691" i="7"/>
  <c r="G492" i="7"/>
  <c r="G564" i="7"/>
  <c r="G4316" i="7"/>
  <c r="G255" i="7"/>
  <c r="G2079" i="7"/>
  <c r="G3757" i="7"/>
  <c r="G1470" i="7"/>
  <c r="G178" i="7"/>
  <c r="G1209" i="7"/>
  <c r="G2491" i="7"/>
  <c r="G595" i="7"/>
  <c r="G1447" i="7"/>
  <c r="G1102" i="7"/>
  <c r="G812" i="7"/>
  <c r="G3471" i="7"/>
  <c r="G901" i="7"/>
  <c r="G275" i="7"/>
  <c r="G2202" i="7"/>
  <c r="G1326" i="7"/>
  <c r="G77" i="7"/>
  <c r="G63" i="7"/>
  <c r="G8764" i="7"/>
  <c r="H8764" i="7" s="1"/>
  <c r="G878" i="7"/>
  <c r="G752" i="7"/>
  <c r="G1638" i="7"/>
  <c r="G1765" i="7"/>
  <c r="G558" i="7"/>
  <c r="G26" i="7"/>
  <c r="G1157" i="7"/>
  <c r="G4185" i="7"/>
  <c r="G121" i="7"/>
  <c r="G249" i="7"/>
  <c r="G27" i="7"/>
  <c r="G224" i="7"/>
  <c r="G2117" i="7"/>
  <c r="G2918" i="7"/>
  <c r="G1221" i="7"/>
  <c r="G155" i="7"/>
  <c r="G938" i="7"/>
  <c r="G3848" i="7"/>
  <c r="G1782" i="7"/>
  <c r="G874" i="7"/>
  <c r="G84" i="7"/>
  <c r="G1890" i="7"/>
  <c r="G1849" i="7"/>
  <c r="G1946" i="7"/>
  <c r="G141" i="7"/>
  <c r="G2203" i="7"/>
  <c r="G135" i="7"/>
  <c r="G1453" i="7"/>
  <c r="G503" i="7"/>
  <c r="G761" i="7"/>
  <c r="G8765" i="7"/>
  <c r="H8765" i="7" s="1"/>
  <c r="G8766" i="7"/>
  <c r="H8766" i="7" s="1"/>
  <c r="G8767" i="7"/>
  <c r="H8767" i="7" s="1"/>
  <c r="G8768" i="7"/>
  <c r="H8768" i="7" s="1"/>
  <c r="G8769" i="7"/>
  <c r="H8769" i="7" s="1"/>
  <c r="G8770" i="7"/>
  <c r="H8770" i="7" s="1"/>
  <c r="G8771" i="7"/>
  <c r="H8771" i="7" s="1"/>
  <c r="G8772" i="7"/>
  <c r="H8772" i="7" s="1"/>
  <c r="G8773" i="7"/>
  <c r="H8773" i="7" s="1"/>
  <c r="G8774" i="7"/>
  <c r="H8774" i="7" s="1"/>
  <c r="G8783" i="7"/>
  <c r="H8783" i="7" s="1"/>
  <c r="G8777" i="7"/>
  <c r="H8777" i="7" s="1"/>
  <c r="G8779" i="7"/>
  <c r="H8779" i="7" s="1"/>
  <c r="G8781" i="7"/>
  <c r="H8781" i="7" s="1"/>
  <c r="G8775" i="7"/>
  <c r="H8775" i="7" s="1"/>
  <c r="D25" i="7"/>
  <c r="A24" i="7"/>
  <c r="B24" i="7"/>
  <c r="C24" i="7" s="1"/>
  <c r="D26" i="7" l="1"/>
  <c r="A25" i="7"/>
  <c r="B25" i="7"/>
  <c r="C25" i="7" s="1"/>
  <c r="D27" i="7" l="1"/>
  <c r="B26" i="7"/>
  <c r="C26" i="7" s="1"/>
  <c r="A26" i="7"/>
  <c r="D28" i="7" l="1"/>
  <c r="A27" i="7"/>
  <c r="B27" i="7"/>
  <c r="C27" i="7" s="1"/>
  <c r="D29" i="7" l="1"/>
  <c r="A28" i="7"/>
  <c r="B28" i="7"/>
  <c r="C28" i="7" s="1"/>
  <c r="D30" i="7" l="1"/>
  <c r="A29" i="7"/>
  <c r="B29" i="7"/>
  <c r="C29" i="7" s="1"/>
  <c r="D31" i="7" l="1"/>
  <c r="A30" i="7"/>
  <c r="B30" i="7"/>
  <c r="C30" i="7" s="1"/>
  <c r="D32" i="7" l="1"/>
  <c r="A31" i="7"/>
  <c r="B31" i="7"/>
  <c r="C31" i="7" s="1"/>
  <c r="D33" i="7" l="1"/>
  <c r="A32" i="7"/>
  <c r="B32" i="7"/>
  <c r="C32" i="7" s="1"/>
  <c r="D34" i="7" l="1"/>
  <c r="A33" i="7"/>
  <c r="B33" i="7"/>
  <c r="C33" i="7" s="1"/>
  <c r="D35" i="7" l="1"/>
  <c r="B34" i="7"/>
  <c r="C34" i="7" s="1"/>
  <c r="A34" i="7"/>
  <c r="D36" i="7" l="1"/>
  <c r="A35" i="7"/>
  <c r="B35" i="7"/>
  <c r="C35" i="7" s="1"/>
  <c r="D37" i="7" l="1"/>
  <c r="A36" i="7"/>
  <c r="B36" i="7"/>
  <c r="C36" i="7" s="1"/>
  <c r="D38" i="7" l="1"/>
  <c r="A37" i="7"/>
  <c r="B37" i="7"/>
  <c r="C37" i="7" s="1"/>
  <c r="D39" i="7" l="1"/>
  <c r="A38" i="7"/>
  <c r="B38" i="7"/>
  <c r="C38" i="7" s="1"/>
  <c r="D40" i="7" l="1"/>
  <c r="A39" i="7"/>
  <c r="B39" i="7"/>
  <c r="C39" i="7" s="1"/>
  <c r="D41" i="7" l="1"/>
  <c r="A40" i="7"/>
  <c r="B40" i="7"/>
  <c r="C40" i="7" s="1"/>
  <c r="D42" i="7" l="1"/>
  <c r="A41" i="7"/>
  <c r="B41" i="7"/>
  <c r="C41" i="7" s="1"/>
  <c r="D43" i="7" l="1"/>
  <c r="A42" i="7"/>
  <c r="B42" i="7"/>
  <c r="C42" i="7" s="1"/>
  <c r="D44" i="7" l="1"/>
  <c r="A43" i="7"/>
  <c r="B43" i="7"/>
  <c r="C43" i="7" s="1"/>
  <c r="D45" i="7" l="1"/>
  <c r="A44" i="7"/>
  <c r="B44" i="7"/>
  <c r="C44" i="7" s="1"/>
  <c r="D46" i="7" l="1"/>
  <c r="A45" i="7"/>
  <c r="B45" i="7"/>
  <c r="C45" i="7" s="1"/>
  <c r="D47" i="7" l="1"/>
  <c r="A46" i="7"/>
  <c r="B46" i="7"/>
  <c r="C46" i="7" s="1"/>
  <c r="D48" i="7" l="1"/>
  <c r="A47" i="7"/>
  <c r="B47" i="7"/>
  <c r="C47" i="7" s="1"/>
  <c r="D49" i="7" l="1"/>
  <c r="A48" i="7"/>
  <c r="B48" i="7"/>
  <c r="C48" i="7" s="1"/>
  <c r="D50" i="7" l="1"/>
  <c r="A49" i="7"/>
  <c r="B49" i="7"/>
  <c r="C49" i="7" s="1"/>
  <c r="D51" i="7" l="1"/>
  <c r="B50" i="7"/>
  <c r="C50" i="7" s="1"/>
  <c r="A50" i="7"/>
  <c r="D52" i="7" l="1"/>
  <c r="A51" i="7"/>
  <c r="B51" i="7"/>
  <c r="C51" i="7" s="1"/>
  <c r="D53" i="7" l="1"/>
  <c r="A52" i="7"/>
  <c r="B52" i="7"/>
  <c r="C52" i="7" s="1"/>
  <c r="D54" i="7" l="1"/>
  <c r="A53" i="7"/>
  <c r="B53" i="7"/>
  <c r="C53" i="7" s="1"/>
  <c r="D55" i="7" l="1"/>
  <c r="A54" i="7"/>
  <c r="B54" i="7"/>
  <c r="C54" i="7" s="1"/>
  <c r="D56" i="7" l="1"/>
  <c r="A55" i="7"/>
  <c r="B55" i="7"/>
  <c r="C55" i="7" s="1"/>
  <c r="D57" i="7" l="1"/>
  <c r="A56" i="7"/>
  <c r="B56" i="7"/>
  <c r="C56" i="7" s="1"/>
  <c r="D58" i="7" l="1"/>
  <c r="A57" i="7"/>
  <c r="B57" i="7"/>
  <c r="C57" i="7" s="1"/>
  <c r="D59" i="7" l="1"/>
  <c r="A58" i="7"/>
  <c r="B58" i="7"/>
  <c r="C58" i="7" s="1"/>
  <c r="D60" i="7" l="1"/>
  <c r="A59" i="7"/>
  <c r="B59" i="7"/>
  <c r="C59" i="7" s="1"/>
  <c r="D61" i="7" l="1"/>
  <c r="A60" i="7"/>
  <c r="B60" i="7"/>
  <c r="C60" i="7" s="1"/>
  <c r="D62" i="7" l="1"/>
  <c r="A61" i="7"/>
  <c r="B61" i="7"/>
  <c r="C61" i="7" s="1"/>
  <c r="D63" i="7" l="1"/>
  <c r="A62" i="7"/>
  <c r="B62" i="7"/>
  <c r="C62" i="7" s="1"/>
  <c r="D64" i="7" l="1"/>
  <c r="A63" i="7"/>
  <c r="B63" i="7"/>
  <c r="C63" i="7" s="1"/>
  <c r="D65" i="7" l="1"/>
  <c r="A64" i="7"/>
  <c r="B64" i="7"/>
  <c r="C64" i="7" s="1"/>
  <c r="D66" i="7" l="1"/>
  <c r="A65" i="7"/>
  <c r="B65" i="7"/>
  <c r="C65" i="7" s="1"/>
  <c r="D67" i="7" l="1"/>
  <c r="B66" i="7"/>
  <c r="C66" i="7" s="1"/>
  <c r="A66" i="7"/>
  <c r="D68" i="7" l="1"/>
  <c r="A67" i="7"/>
  <c r="B67" i="7"/>
  <c r="C67" i="7" s="1"/>
  <c r="D69" i="7" l="1"/>
  <c r="A68" i="7"/>
  <c r="B68" i="7"/>
  <c r="C68" i="7" s="1"/>
  <c r="D70" i="7" l="1"/>
  <c r="A69" i="7"/>
  <c r="B69" i="7"/>
  <c r="C69" i="7" s="1"/>
  <c r="D71" i="7" l="1"/>
  <c r="A70" i="7"/>
  <c r="B70" i="7"/>
  <c r="C70" i="7" s="1"/>
  <c r="D72" i="7" l="1"/>
  <c r="A71" i="7"/>
  <c r="B71" i="7"/>
  <c r="C71" i="7" s="1"/>
  <c r="D73" i="7" l="1"/>
  <c r="A72" i="7"/>
  <c r="B72" i="7"/>
  <c r="C72" i="7" s="1"/>
  <c r="D74" i="7" l="1"/>
  <c r="A73" i="7"/>
  <c r="B73" i="7"/>
  <c r="C73" i="7" s="1"/>
  <c r="D75" i="7" l="1"/>
  <c r="A74" i="7"/>
  <c r="B74" i="7"/>
  <c r="C74" i="7" s="1"/>
  <c r="D76" i="7" l="1"/>
  <c r="A75" i="7"/>
  <c r="B75" i="7"/>
  <c r="C75" i="7" s="1"/>
  <c r="D77" i="7" l="1"/>
  <c r="A76" i="7"/>
  <c r="B76" i="7"/>
  <c r="C76" i="7" s="1"/>
  <c r="D78" i="7" l="1"/>
  <c r="A77" i="7"/>
  <c r="B77" i="7"/>
  <c r="C77" i="7" s="1"/>
  <c r="D79" i="7" l="1"/>
  <c r="A78" i="7"/>
  <c r="B78" i="7"/>
  <c r="C78" i="7" s="1"/>
  <c r="D80" i="7" l="1"/>
  <c r="A79" i="7"/>
  <c r="B79" i="7"/>
  <c r="C79" i="7" s="1"/>
  <c r="D81" i="7" l="1"/>
  <c r="A80" i="7"/>
  <c r="B80" i="7"/>
  <c r="C80" i="7" s="1"/>
  <c r="D82" i="7" l="1"/>
  <c r="A81" i="7"/>
  <c r="B81" i="7"/>
  <c r="C81" i="7" s="1"/>
  <c r="D83" i="7" l="1"/>
  <c r="B82" i="7"/>
  <c r="C82" i="7" s="1"/>
  <c r="A82" i="7"/>
  <c r="D84" i="7" l="1"/>
  <c r="A83" i="7"/>
  <c r="B83" i="7"/>
  <c r="C83" i="7" s="1"/>
  <c r="D85" i="7" l="1"/>
  <c r="A84" i="7"/>
  <c r="B84" i="7"/>
  <c r="C84" i="7" s="1"/>
  <c r="D86" i="7" l="1"/>
  <c r="A85" i="7"/>
  <c r="B85" i="7"/>
  <c r="C85" i="7" s="1"/>
  <c r="D87" i="7" l="1"/>
  <c r="A86" i="7"/>
  <c r="B86" i="7"/>
  <c r="C86" i="7" s="1"/>
  <c r="D88" i="7" l="1"/>
  <c r="A87" i="7"/>
  <c r="B87" i="7"/>
  <c r="C87" i="7" s="1"/>
  <c r="D89" i="7" l="1"/>
  <c r="A88" i="7"/>
  <c r="B88" i="7"/>
  <c r="C88" i="7" s="1"/>
  <c r="D90" i="7" l="1"/>
  <c r="A89" i="7"/>
  <c r="B89" i="7"/>
  <c r="C89" i="7" s="1"/>
  <c r="D91" i="7" l="1"/>
  <c r="A90" i="7"/>
  <c r="B90" i="7"/>
  <c r="C90" i="7" s="1"/>
  <c r="D92" i="7" l="1"/>
  <c r="A91" i="7"/>
  <c r="B91" i="7"/>
  <c r="C91" i="7" s="1"/>
  <c r="D93" i="7" l="1"/>
  <c r="A92" i="7"/>
  <c r="B92" i="7"/>
  <c r="C92" i="7" s="1"/>
  <c r="D94" i="7" l="1"/>
  <c r="A93" i="7"/>
  <c r="B93" i="7"/>
  <c r="C93" i="7" s="1"/>
  <c r="D95" i="7" l="1"/>
  <c r="A94" i="7"/>
  <c r="B94" i="7"/>
  <c r="C94" i="7" s="1"/>
  <c r="D96" i="7" l="1"/>
  <c r="A95" i="7"/>
  <c r="B95" i="7"/>
  <c r="C95" i="7" s="1"/>
  <c r="D97" i="7" l="1"/>
  <c r="A96" i="7"/>
  <c r="B96" i="7"/>
  <c r="C96" i="7" s="1"/>
  <c r="D98" i="7" l="1"/>
  <c r="A97" i="7"/>
  <c r="B97" i="7"/>
  <c r="C97" i="7" s="1"/>
  <c r="D99" i="7" l="1"/>
  <c r="B98" i="7"/>
  <c r="C98" i="7" s="1"/>
  <c r="A98" i="7"/>
  <c r="D100" i="7" l="1"/>
  <c r="A99" i="7"/>
  <c r="B99" i="7"/>
  <c r="C99" i="7" s="1"/>
  <c r="D101" i="7" l="1"/>
  <c r="A100" i="7"/>
  <c r="B100" i="7"/>
  <c r="C100" i="7" s="1"/>
  <c r="D102" i="7" l="1"/>
  <c r="A101" i="7"/>
  <c r="B101" i="7"/>
  <c r="C101" i="7" s="1"/>
  <c r="D103" i="7" l="1"/>
  <c r="A102" i="7"/>
  <c r="B102" i="7"/>
  <c r="C102" i="7" s="1"/>
  <c r="D104" i="7" l="1"/>
  <c r="A103" i="7"/>
  <c r="B103" i="7"/>
  <c r="C103" i="7" s="1"/>
  <c r="D105" i="7" l="1"/>
  <c r="A104" i="7"/>
  <c r="B104" i="7"/>
  <c r="C104" i="7" s="1"/>
  <c r="D106" i="7" l="1"/>
  <c r="A105" i="7"/>
  <c r="B105" i="7"/>
  <c r="C105" i="7" s="1"/>
  <c r="D107" i="7" l="1"/>
  <c r="A106" i="7"/>
  <c r="B106" i="7"/>
  <c r="C106" i="7" s="1"/>
  <c r="D108" i="7" l="1"/>
  <c r="A107" i="7"/>
  <c r="B107" i="7"/>
  <c r="C107" i="7" s="1"/>
  <c r="D109" i="7" l="1"/>
  <c r="A108" i="7"/>
  <c r="B108" i="7"/>
  <c r="C108" i="7" s="1"/>
  <c r="D110" i="7" l="1"/>
  <c r="A109" i="7"/>
  <c r="B109" i="7"/>
  <c r="C109" i="7" s="1"/>
  <c r="D111" i="7" l="1"/>
  <c r="A110" i="7"/>
  <c r="B110" i="7"/>
  <c r="C110" i="7" s="1"/>
  <c r="D112" i="7" l="1"/>
  <c r="A111" i="7"/>
  <c r="B111" i="7"/>
  <c r="C111" i="7" s="1"/>
  <c r="D113" i="7" l="1"/>
  <c r="A112" i="7"/>
  <c r="B112" i="7"/>
  <c r="C112" i="7" s="1"/>
  <c r="D114" i="7" l="1"/>
  <c r="A113" i="7"/>
  <c r="B113" i="7"/>
  <c r="C113" i="7" s="1"/>
  <c r="D115" i="7" l="1"/>
  <c r="B114" i="7"/>
  <c r="C114" i="7" s="1"/>
  <c r="A114" i="7"/>
  <c r="D116" i="7" l="1"/>
  <c r="A115" i="7"/>
  <c r="B115" i="7"/>
  <c r="C115" i="7" s="1"/>
  <c r="D117" i="7" l="1"/>
  <c r="A116" i="7"/>
  <c r="B116" i="7"/>
  <c r="C116" i="7" s="1"/>
  <c r="D118" i="7" l="1"/>
  <c r="A117" i="7"/>
  <c r="B117" i="7"/>
  <c r="C117" i="7" s="1"/>
  <c r="D119" i="7" l="1"/>
  <c r="A118" i="7"/>
  <c r="B118" i="7"/>
  <c r="C118" i="7" s="1"/>
  <c r="D120" i="7" l="1"/>
  <c r="A119" i="7"/>
  <c r="B119" i="7"/>
  <c r="C119" i="7" s="1"/>
  <c r="D121" i="7" l="1"/>
  <c r="A120" i="7"/>
  <c r="B120" i="7"/>
  <c r="C120" i="7" s="1"/>
  <c r="D122" i="7" l="1"/>
  <c r="A121" i="7"/>
  <c r="B121" i="7"/>
  <c r="C121" i="7" s="1"/>
  <c r="D123" i="7" l="1"/>
  <c r="A122" i="7"/>
  <c r="B122" i="7"/>
  <c r="C122" i="7" s="1"/>
  <c r="D124" i="7" l="1"/>
  <c r="A123" i="7"/>
  <c r="B123" i="7"/>
  <c r="C123" i="7" s="1"/>
  <c r="D125" i="7" l="1"/>
  <c r="A124" i="7"/>
  <c r="B124" i="7"/>
  <c r="C124" i="7" s="1"/>
  <c r="D126" i="7" l="1"/>
  <c r="A125" i="7"/>
  <c r="B125" i="7"/>
  <c r="C125" i="7" s="1"/>
  <c r="D127" i="7" l="1"/>
  <c r="A126" i="7"/>
  <c r="B126" i="7"/>
  <c r="C126" i="7" s="1"/>
  <c r="D128" i="7" l="1"/>
  <c r="A127" i="7"/>
  <c r="B127" i="7"/>
  <c r="C127" i="7" s="1"/>
  <c r="D129" i="7" l="1"/>
  <c r="A128" i="7"/>
  <c r="B128" i="7"/>
  <c r="C128" i="7" s="1"/>
  <c r="D130" i="7" l="1"/>
  <c r="A129" i="7"/>
  <c r="B129" i="7"/>
  <c r="C129" i="7" s="1"/>
  <c r="D131" i="7" l="1"/>
  <c r="B130" i="7"/>
  <c r="C130" i="7" s="1"/>
  <c r="A130" i="7"/>
  <c r="D132" i="7" l="1"/>
  <c r="A131" i="7"/>
  <c r="B131" i="7"/>
  <c r="C131" i="7" s="1"/>
  <c r="D133" i="7" l="1"/>
  <c r="A132" i="7"/>
  <c r="B132" i="7"/>
  <c r="C132" i="7" s="1"/>
  <c r="D134" i="7" l="1"/>
  <c r="A133" i="7"/>
  <c r="B133" i="7"/>
  <c r="C133" i="7" s="1"/>
  <c r="D135" i="7" l="1"/>
  <c r="A134" i="7"/>
  <c r="B134" i="7"/>
  <c r="C134" i="7" s="1"/>
  <c r="D136" i="7" l="1"/>
  <c r="A135" i="7"/>
  <c r="B135" i="7"/>
  <c r="C135" i="7" s="1"/>
  <c r="D137" i="7" l="1"/>
  <c r="A136" i="7"/>
  <c r="B136" i="7"/>
  <c r="C136" i="7" s="1"/>
  <c r="D138" i="7" l="1"/>
  <c r="A137" i="7"/>
  <c r="B137" i="7"/>
  <c r="C137" i="7" s="1"/>
  <c r="D139" i="7" l="1"/>
  <c r="A138" i="7"/>
  <c r="B138" i="7"/>
  <c r="C138" i="7" s="1"/>
  <c r="D140" i="7" l="1"/>
  <c r="A139" i="7"/>
  <c r="B139" i="7"/>
  <c r="C139" i="7" s="1"/>
  <c r="D141" i="7" l="1"/>
  <c r="A140" i="7"/>
  <c r="B140" i="7"/>
  <c r="C140" i="7" s="1"/>
  <c r="D142" i="7" l="1"/>
  <c r="A141" i="7"/>
  <c r="B141" i="7"/>
  <c r="C141" i="7" s="1"/>
  <c r="D143" i="7" l="1"/>
  <c r="A142" i="7"/>
  <c r="B142" i="7"/>
  <c r="C142" i="7" s="1"/>
  <c r="D144" i="7" l="1"/>
  <c r="A143" i="7"/>
  <c r="B143" i="7"/>
  <c r="C143" i="7" s="1"/>
  <c r="D145" i="7" l="1"/>
  <c r="A144" i="7"/>
  <c r="B144" i="7"/>
  <c r="C144" i="7" s="1"/>
  <c r="D146" i="7" l="1"/>
  <c r="A145" i="7"/>
  <c r="B145" i="7"/>
  <c r="C145" i="7" s="1"/>
  <c r="D147" i="7" l="1"/>
  <c r="B146" i="7"/>
  <c r="C146" i="7" s="1"/>
  <c r="A146" i="7"/>
  <c r="D148" i="7" l="1"/>
  <c r="A147" i="7"/>
  <c r="B147" i="7"/>
  <c r="C147" i="7" s="1"/>
  <c r="D149" i="7" l="1"/>
  <c r="A148" i="7"/>
  <c r="B148" i="7"/>
  <c r="C148" i="7" s="1"/>
  <c r="D150" i="7" l="1"/>
  <c r="A149" i="7"/>
  <c r="B149" i="7"/>
  <c r="C149" i="7" s="1"/>
  <c r="D151" i="7" l="1"/>
  <c r="A150" i="7"/>
  <c r="B150" i="7"/>
  <c r="C150" i="7" s="1"/>
  <c r="D152" i="7" l="1"/>
  <c r="A151" i="7"/>
  <c r="B151" i="7"/>
  <c r="C151" i="7" s="1"/>
  <c r="D153" i="7" l="1"/>
  <c r="A152" i="7"/>
  <c r="B152" i="7"/>
  <c r="C152" i="7" s="1"/>
  <c r="D154" i="7" l="1"/>
  <c r="A153" i="7"/>
  <c r="B153" i="7"/>
  <c r="C153" i="7" s="1"/>
  <c r="D155" i="7" l="1"/>
  <c r="A154" i="7"/>
  <c r="B154" i="7"/>
  <c r="C154" i="7" s="1"/>
  <c r="D156" i="7" l="1"/>
  <c r="A155" i="7"/>
  <c r="B155" i="7"/>
  <c r="C155" i="7" s="1"/>
  <c r="D157" i="7" l="1"/>
  <c r="A156" i="7"/>
  <c r="B156" i="7"/>
  <c r="C156" i="7" s="1"/>
  <c r="D158" i="7" l="1"/>
  <c r="A157" i="7"/>
  <c r="B157" i="7"/>
  <c r="C157" i="7" s="1"/>
  <c r="D159" i="7" l="1"/>
  <c r="A158" i="7"/>
  <c r="B158" i="7"/>
  <c r="C158" i="7" s="1"/>
  <c r="D160" i="7" l="1"/>
  <c r="A159" i="7"/>
  <c r="B159" i="7"/>
  <c r="C159" i="7" s="1"/>
  <c r="D161" i="7" l="1"/>
  <c r="A160" i="7"/>
  <c r="B160" i="7"/>
  <c r="C160" i="7" s="1"/>
  <c r="D162" i="7" l="1"/>
  <c r="A161" i="7"/>
  <c r="B161" i="7"/>
  <c r="C161" i="7" s="1"/>
  <c r="D163" i="7" l="1"/>
  <c r="B162" i="7"/>
  <c r="C162" i="7" s="1"/>
  <c r="A162" i="7"/>
  <c r="D164" i="7" l="1"/>
  <c r="A163" i="7"/>
  <c r="B163" i="7"/>
  <c r="C163" i="7" s="1"/>
  <c r="D165" i="7" l="1"/>
  <c r="A164" i="7"/>
  <c r="B164" i="7"/>
  <c r="C164" i="7" s="1"/>
  <c r="D166" i="7" l="1"/>
  <c r="A165" i="7"/>
  <c r="B165" i="7"/>
  <c r="C165" i="7" s="1"/>
  <c r="D167" i="7" l="1"/>
  <c r="A166" i="7"/>
  <c r="B166" i="7"/>
  <c r="C166" i="7" s="1"/>
  <c r="D168" i="7" l="1"/>
  <c r="A167" i="7"/>
  <c r="B167" i="7"/>
  <c r="C167" i="7" s="1"/>
  <c r="D169" i="7" l="1"/>
  <c r="A168" i="7"/>
  <c r="B168" i="7"/>
  <c r="C168" i="7" s="1"/>
  <c r="D170" i="7" l="1"/>
  <c r="A169" i="7"/>
  <c r="B169" i="7"/>
  <c r="C169" i="7" s="1"/>
  <c r="D171" i="7" l="1"/>
  <c r="A170" i="7"/>
  <c r="B170" i="7"/>
  <c r="C170" i="7" s="1"/>
  <c r="D172" i="7" l="1"/>
  <c r="A171" i="7"/>
  <c r="B171" i="7"/>
  <c r="C171" i="7" s="1"/>
  <c r="D173" i="7" l="1"/>
  <c r="A172" i="7"/>
  <c r="B172" i="7"/>
  <c r="C172" i="7" s="1"/>
  <c r="D174" i="7" l="1"/>
  <c r="A173" i="7"/>
  <c r="B173" i="7"/>
  <c r="C173" i="7" s="1"/>
  <c r="D175" i="7" l="1"/>
  <c r="A174" i="7"/>
  <c r="B174" i="7"/>
  <c r="C174" i="7" s="1"/>
  <c r="D176" i="7" l="1"/>
  <c r="A175" i="7"/>
  <c r="B175" i="7"/>
  <c r="C175" i="7" s="1"/>
  <c r="D177" i="7" l="1"/>
  <c r="A176" i="7"/>
  <c r="B176" i="7"/>
  <c r="C176" i="7" s="1"/>
  <c r="D178" i="7" l="1"/>
  <c r="A177" i="7"/>
  <c r="B177" i="7"/>
  <c r="C177" i="7" s="1"/>
  <c r="D179" i="7" l="1"/>
  <c r="B178" i="7"/>
  <c r="C178" i="7" s="1"/>
  <c r="A178" i="7"/>
  <c r="D180" i="7" l="1"/>
  <c r="A179" i="7"/>
  <c r="B179" i="7"/>
  <c r="C179" i="7" s="1"/>
  <c r="D181" i="7" l="1"/>
  <c r="A180" i="7"/>
  <c r="B180" i="7"/>
  <c r="C180" i="7" s="1"/>
  <c r="D182" i="7" l="1"/>
  <c r="A181" i="7"/>
  <c r="B181" i="7"/>
  <c r="C181" i="7" s="1"/>
  <c r="D183" i="7" l="1"/>
  <c r="A182" i="7"/>
  <c r="B182" i="7"/>
  <c r="C182" i="7" s="1"/>
  <c r="D184" i="7" l="1"/>
  <c r="A183" i="7"/>
  <c r="B183" i="7"/>
  <c r="C183" i="7" s="1"/>
  <c r="D185" i="7" l="1"/>
  <c r="A184" i="7"/>
  <c r="B184" i="7"/>
  <c r="C184" i="7" s="1"/>
  <c r="D186" i="7" l="1"/>
  <c r="A185" i="7"/>
  <c r="B185" i="7"/>
  <c r="C185" i="7" s="1"/>
  <c r="D187" i="7" l="1"/>
  <c r="A186" i="7"/>
  <c r="B186" i="7"/>
  <c r="C186" i="7" s="1"/>
  <c r="D188" i="7" l="1"/>
  <c r="A187" i="7"/>
  <c r="B187" i="7"/>
  <c r="C187" i="7" s="1"/>
  <c r="D189" i="7" l="1"/>
  <c r="A188" i="7"/>
  <c r="B188" i="7"/>
  <c r="C188" i="7" s="1"/>
  <c r="D190" i="7" l="1"/>
  <c r="A189" i="7"/>
  <c r="B189" i="7"/>
  <c r="C189" i="7" s="1"/>
  <c r="D191" i="7" l="1"/>
  <c r="A190" i="7"/>
  <c r="B190" i="7"/>
  <c r="C190" i="7" s="1"/>
  <c r="D192" i="7" l="1"/>
  <c r="A191" i="7"/>
  <c r="B191" i="7"/>
  <c r="C191" i="7" s="1"/>
  <c r="D193" i="7" l="1"/>
  <c r="A192" i="7"/>
  <c r="B192" i="7"/>
  <c r="C192" i="7" s="1"/>
  <c r="D194" i="7" l="1"/>
  <c r="A193" i="7"/>
  <c r="B193" i="7"/>
  <c r="C193" i="7" s="1"/>
  <c r="D195" i="7" l="1"/>
  <c r="B194" i="7"/>
  <c r="C194" i="7" s="1"/>
  <c r="A194" i="7"/>
  <c r="D196" i="7" l="1"/>
  <c r="A195" i="7"/>
  <c r="B195" i="7"/>
  <c r="C195" i="7" s="1"/>
  <c r="D197" i="7" l="1"/>
  <c r="A196" i="7"/>
  <c r="B196" i="7"/>
  <c r="C196" i="7" s="1"/>
  <c r="D198" i="7" l="1"/>
  <c r="A197" i="7"/>
  <c r="B197" i="7"/>
  <c r="C197" i="7" s="1"/>
  <c r="D199" i="7" l="1"/>
  <c r="A198" i="7"/>
  <c r="B198" i="7"/>
  <c r="C198" i="7" s="1"/>
  <c r="D200" i="7" l="1"/>
  <c r="A199" i="7"/>
  <c r="B199" i="7"/>
  <c r="C199" i="7" s="1"/>
  <c r="D201" i="7" l="1"/>
  <c r="A200" i="7"/>
  <c r="B200" i="7"/>
  <c r="C200" i="7" s="1"/>
  <c r="D202" i="7" l="1"/>
  <c r="A201" i="7"/>
  <c r="B201" i="7"/>
  <c r="C201" i="7" s="1"/>
  <c r="D203" i="7" l="1"/>
  <c r="A202" i="7"/>
  <c r="B202" i="7"/>
  <c r="C202" i="7" s="1"/>
  <c r="D204" i="7" l="1"/>
  <c r="A203" i="7"/>
  <c r="B203" i="7"/>
  <c r="C203" i="7" s="1"/>
  <c r="D205" i="7" l="1"/>
  <c r="A204" i="7"/>
  <c r="B204" i="7"/>
  <c r="C204" i="7" s="1"/>
  <c r="D206" i="7" l="1"/>
  <c r="A205" i="7"/>
  <c r="B205" i="7"/>
  <c r="C205" i="7" s="1"/>
  <c r="D207" i="7" l="1"/>
  <c r="A206" i="7"/>
  <c r="B206" i="7"/>
  <c r="C206" i="7" s="1"/>
  <c r="D208" i="7" l="1"/>
  <c r="A207" i="7"/>
  <c r="B207" i="7"/>
  <c r="C207" i="7" s="1"/>
  <c r="D209" i="7" l="1"/>
  <c r="A208" i="7"/>
  <c r="B208" i="7"/>
  <c r="C208" i="7" s="1"/>
  <c r="D210" i="7" l="1"/>
  <c r="A209" i="7"/>
  <c r="B209" i="7"/>
  <c r="C209" i="7" s="1"/>
  <c r="D211" i="7" l="1"/>
  <c r="B210" i="7"/>
  <c r="C210" i="7" s="1"/>
  <c r="A210" i="7"/>
  <c r="D212" i="7" l="1"/>
  <c r="A211" i="7"/>
  <c r="B211" i="7"/>
  <c r="C211" i="7" s="1"/>
  <c r="D213" i="7" l="1"/>
  <c r="A212" i="7"/>
  <c r="B212" i="7"/>
  <c r="C212" i="7" s="1"/>
  <c r="D214" i="7" l="1"/>
  <c r="A213" i="7"/>
  <c r="B213" i="7"/>
  <c r="C213" i="7" s="1"/>
  <c r="D215" i="7" l="1"/>
  <c r="A214" i="7"/>
  <c r="B214" i="7"/>
  <c r="C214" i="7" s="1"/>
  <c r="D216" i="7" l="1"/>
  <c r="A215" i="7"/>
  <c r="B215" i="7"/>
  <c r="C215" i="7" s="1"/>
  <c r="D217" i="7" l="1"/>
  <c r="A216" i="7"/>
  <c r="B216" i="7"/>
  <c r="C216" i="7" s="1"/>
  <c r="D218" i="7" l="1"/>
  <c r="A217" i="7"/>
  <c r="B217" i="7"/>
  <c r="C217" i="7" s="1"/>
  <c r="D219" i="7" l="1"/>
  <c r="A218" i="7"/>
  <c r="B218" i="7"/>
  <c r="C218" i="7" s="1"/>
  <c r="D220" i="7" l="1"/>
  <c r="A219" i="7"/>
  <c r="B219" i="7"/>
  <c r="C219" i="7" s="1"/>
  <c r="D221" i="7" l="1"/>
  <c r="A220" i="7"/>
  <c r="B220" i="7"/>
  <c r="C220" i="7" s="1"/>
  <c r="D222" i="7" l="1"/>
  <c r="A221" i="7"/>
  <c r="B221" i="7"/>
  <c r="C221" i="7" s="1"/>
  <c r="D223" i="7" l="1"/>
  <c r="A222" i="7"/>
  <c r="B222" i="7"/>
  <c r="C222" i="7" s="1"/>
  <c r="D224" i="7" l="1"/>
  <c r="A223" i="7"/>
  <c r="B223" i="7"/>
  <c r="C223" i="7" s="1"/>
  <c r="D225" i="7" l="1"/>
  <c r="A224" i="7"/>
  <c r="B224" i="7"/>
  <c r="C224" i="7" s="1"/>
  <c r="D226" i="7" l="1"/>
  <c r="A225" i="7"/>
  <c r="B225" i="7"/>
  <c r="C225" i="7" s="1"/>
  <c r="D227" i="7" l="1"/>
  <c r="B226" i="7"/>
  <c r="C226" i="7" s="1"/>
  <c r="A226" i="7"/>
  <c r="D228" i="7" l="1"/>
  <c r="A227" i="7"/>
  <c r="B227" i="7"/>
  <c r="C227" i="7" s="1"/>
  <c r="D229" i="7" l="1"/>
  <c r="A228" i="7"/>
  <c r="B228" i="7"/>
  <c r="C228" i="7" s="1"/>
  <c r="B229" i="7" l="1"/>
  <c r="C229" i="7" s="1"/>
  <c r="A229" i="7"/>
  <c r="D230" i="7"/>
  <c r="A230" i="7" l="1"/>
  <c r="D231" i="7"/>
  <c r="B230" i="7"/>
  <c r="C230" i="7" s="1"/>
  <c r="A231" i="7" l="1"/>
  <c r="D232" i="7"/>
  <c r="B231" i="7"/>
  <c r="C231" i="7" s="1"/>
  <c r="B232" i="7" l="1"/>
  <c r="C232" i="7" s="1"/>
  <c r="A232" i="7"/>
  <c r="D233" i="7"/>
  <c r="B233" i="7" l="1"/>
  <c r="C233" i="7" s="1"/>
  <c r="D234" i="7"/>
  <c r="A233" i="7"/>
  <c r="D235" i="7" l="1"/>
  <c r="B234" i="7"/>
  <c r="C234" i="7" s="1"/>
  <c r="A234" i="7"/>
  <c r="B235" i="7" l="1"/>
  <c r="C235" i="7" s="1"/>
  <c r="D236" i="7"/>
  <c r="A235" i="7"/>
  <c r="B236" i="7" l="1"/>
  <c r="C236" i="7" s="1"/>
  <c r="D237" i="7"/>
  <c r="A236" i="7"/>
  <c r="D238" i="7" l="1"/>
  <c r="A237" i="7"/>
  <c r="B237" i="7"/>
  <c r="C237" i="7" s="1"/>
  <c r="D239" i="7" l="1"/>
  <c r="A238" i="7"/>
  <c r="B238" i="7"/>
  <c r="C238" i="7" s="1"/>
  <c r="A239" i="7" l="1"/>
  <c r="B239" i="7"/>
  <c r="C239" i="7" s="1"/>
  <c r="D240" i="7"/>
  <c r="D241" i="7" l="1"/>
  <c r="A240" i="7"/>
  <c r="B240" i="7"/>
  <c r="C240" i="7" s="1"/>
  <c r="D242" i="7" l="1"/>
  <c r="B241" i="7"/>
  <c r="C241" i="7" s="1"/>
  <c r="A241" i="7"/>
  <c r="D243" i="7" l="1"/>
  <c r="A242" i="7"/>
  <c r="B242" i="7"/>
  <c r="C242" i="7" s="1"/>
  <c r="B243" i="7" l="1"/>
  <c r="C243" i="7" s="1"/>
  <c r="D244" i="7"/>
  <c r="A243" i="7"/>
  <c r="D245" i="7" l="1"/>
  <c r="A244" i="7"/>
  <c r="B244" i="7"/>
  <c r="C244" i="7" s="1"/>
  <c r="B245" i="7" l="1"/>
  <c r="C245" i="7" s="1"/>
  <c r="D246" i="7"/>
  <c r="A245" i="7"/>
  <c r="D247" i="7" l="1"/>
  <c r="A246" i="7"/>
  <c r="B246" i="7"/>
  <c r="C246" i="7" s="1"/>
  <c r="A247" i="7" l="1"/>
  <c r="B247" i="7"/>
  <c r="C247" i="7" s="1"/>
  <c r="D248" i="7"/>
  <c r="D249" i="7" l="1"/>
  <c r="A248" i="7"/>
  <c r="B248" i="7"/>
  <c r="C248" i="7" s="1"/>
  <c r="A249" i="7" l="1"/>
  <c r="D250" i="7"/>
  <c r="B249" i="7"/>
  <c r="C249" i="7" s="1"/>
  <c r="D251" i="7" l="1"/>
  <c r="A250" i="7"/>
  <c r="B250" i="7"/>
  <c r="C250" i="7" s="1"/>
  <c r="A251" i="7" l="1"/>
  <c r="B251" i="7"/>
  <c r="C251" i="7" s="1"/>
  <c r="D252" i="7"/>
  <c r="D253" i="7" l="1"/>
  <c r="A252" i="7"/>
  <c r="B252" i="7"/>
  <c r="C252" i="7" s="1"/>
  <c r="A253" i="7" l="1"/>
  <c r="B253" i="7"/>
  <c r="C253" i="7" s="1"/>
  <c r="D254" i="7"/>
  <c r="D255" i="7" l="1"/>
  <c r="A254" i="7"/>
  <c r="B254" i="7"/>
  <c r="C254" i="7" s="1"/>
  <c r="A255" i="7" l="1"/>
  <c r="B255" i="7"/>
  <c r="C255" i="7" s="1"/>
  <c r="D256" i="7"/>
  <c r="D257" i="7" l="1"/>
  <c r="A256" i="7"/>
  <c r="B256" i="7"/>
  <c r="C256" i="7" s="1"/>
  <c r="A257" i="7" l="1"/>
  <c r="B257" i="7"/>
  <c r="C257" i="7" s="1"/>
  <c r="D258" i="7"/>
  <c r="D259" i="7" l="1"/>
  <c r="A258" i="7"/>
  <c r="B258" i="7"/>
  <c r="C258" i="7" s="1"/>
  <c r="A259" i="7" l="1"/>
  <c r="B259" i="7"/>
  <c r="C259" i="7" s="1"/>
  <c r="D260" i="7"/>
  <c r="D261" i="7" l="1"/>
  <c r="A260" i="7"/>
  <c r="B260" i="7"/>
  <c r="C260" i="7" s="1"/>
  <c r="A261" i="7" l="1"/>
  <c r="B261" i="7"/>
  <c r="C261" i="7" s="1"/>
  <c r="D262" i="7"/>
  <c r="D263" i="7" l="1"/>
  <c r="A262" i="7"/>
  <c r="B262" i="7"/>
  <c r="C262" i="7" s="1"/>
  <c r="A263" i="7" l="1"/>
  <c r="B263" i="7"/>
  <c r="C263" i="7" s="1"/>
  <c r="D264" i="7"/>
  <c r="D265" i="7" l="1"/>
  <c r="A264" i="7"/>
  <c r="B264" i="7"/>
  <c r="C264" i="7" s="1"/>
  <c r="A265" i="7" l="1"/>
  <c r="B265" i="7"/>
  <c r="C265" i="7" s="1"/>
  <c r="D266" i="7"/>
  <c r="D267" i="7" l="1"/>
  <c r="A266" i="7"/>
  <c r="B266" i="7"/>
  <c r="C266" i="7" s="1"/>
  <c r="A267" i="7" l="1"/>
  <c r="B267" i="7"/>
  <c r="C267" i="7" s="1"/>
  <c r="D268" i="7"/>
  <c r="D269" i="7" l="1"/>
  <c r="A268" i="7"/>
  <c r="B268" i="7"/>
  <c r="C268" i="7" s="1"/>
  <c r="A269" i="7" l="1"/>
  <c r="B269" i="7"/>
  <c r="C269" i="7" s="1"/>
  <c r="D270" i="7"/>
  <c r="D271" i="7" l="1"/>
  <c r="A270" i="7"/>
  <c r="B270" i="7"/>
  <c r="C270" i="7" s="1"/>
  <c r="A271" i="7" l="1"/>
  <c r="B271" i="7"/>
  <c r="C271" i="7" s="1"/>
  <c r="D272" i="7"/>
  <c r="D273" i="7" l="1"/>
  <c r="A272" i="7"/>
  <c r="B272" i="7"/>
  <c r="C272" i="7" s="1"/>
  <c r="A273" i="7" l="1"/>
  <c r="B273" i="7"/>
  <c r="C273" i="7" s="1"/>
  <c r="D274" i="7"/>
  <c r="D275" i="7" l="1"/>
  <c r="A274" i="7"/>
  <c r="B274" i="7"/>
  <c r="C274" i="7" s="1"/>
  <c r="A275" i="7" l="1"/>
  <c r="B275" i="7"/>
  <c r="C275" i="7" s="1"/>
  <c r="D276" i="7"/>
  <c r="D277" i="7" l="1"/>
  <c r="A276" i="7"/>
  <c r="B276" i="7"/>
  <c r="C276" i="7" s="1"/>
  <c r="A277" i="7" l="1"/>
  <c r="B277" i="7"/>
  <c r="C277" i="7" s="1"/>
  <c r="D278" i="7"/>
  <c r="D279" i="7" l="1"/>
  <c r="A278" i="7"/>
  <c r="B278" i="7"/>
  <c r="C278" i="7" s="1"/>
  <c r="A279" i="7" l="1"/>
  <c r="B279" i="7"/>
  <c r="C279" i="7" s="1"/>
  <c r="D280" i="7"/>
  <c r="D281" i="7" l="1"/>
  <c r="A280" i="7"/>
  <c r="B280" i="7"/>
  <c r="C280" i="7" s="1"/>
  <c r="A281" i="7" l="1"/>
  <c r="B281" i="7"/>
  <c r="C281" i="7" s="1"/>
  <c r="D282" i="7"/>
  <c r="D283" i="7" l="1"/>
  <c r="A282" i="7"/>
  <c r="B282" i="7"/>
  <c r="C282" i="7" s="1"/>
  <c r="A283" i="7" l="1"/>
  <c r="B283" i="7"/>
  <c r="C283" i="7" s="1"/>
  <c r="D284" i="7"/>
  <c r="D285" i="7" l="1"/>
  <c r="A284" i="7"/>
  <c r="B284" i="7"/>
  <c r="C284" i="7" s="1"/>
  <c r="A285" i="7" l="1"/>
  <c r="B285" i="7"/>
  <c r="C285" i="7" s="1"/>
  <c r="D286" i="7"/>
  <c r="D287" i="7" l="1"/>
  <c r="A286" i="7"/>
  <c r="B286" i="7"/>
  <c r="C286" i="7" s="1"/>
  <c r="A287" i="7" l="1"/>
  <c r="B287" i="7"/>
  <c r="C287" i="7" s="1"/>
  <c r="D288" i="7"/>
  <c r="D289" i="7" l="1"/>
  <c r="A288" i="7"/>
  <c r="B288" i="7"/>
  <c r="C288" i="7" s="1"/>
  <c r="A289" i="7" l="1"/>
  <c r="D290" i="7"/>
  <c r="B289" i="7"/>
  <c r="C289" i="7" s="1"/>
  <c r="D291" i="7" l="1"/>
  <c r="A290" i="7"/>
  <c r="B290" i="7"/>
  <c r="C290" i="7" s="1"/>
  <c r="A291" i="7" l="1"/>
  <c r="B291" i="7"/>
  <c r="C291" i="7" s="1"/>
  <c r="D292" i="7"/>
  <c r="D293" i="7" l="1"/>
  <c r="A292" i="7"/>
  <c r="B292" i="7"/>
  <c r="C292" i="7" s="1"/>
  <c r="A293" i="7" l="1"/>
  <c r="B293" i="7"/>
  <c r="C293" i="7" s="1"/>
  <c r="D294" i="7"/>
  <c r="D295" i="7" l="1"/>
  <c r="A294" i="7"/>
  <c r="B294" i="7"/>
  <c r="C294" i="7" s="1"/>
  <c r="A295" i="7" l="1"/>
  <c r="B295" i="7"/>
  <c r="C295" i="7" s="1"/>
  <c r="D296" i="7"/>
  <c r="D297" i="7" l="1"/>
  <c r="A296" i="7"/>
  <c r="B296" i="7"/>
  <c r="C296" i="7" s="1"/>
  <c r="A297" i="7" l="1"/>
  <c r="B297" i="7"/>
  <c r="C297" i="7" s="1"/>
  <c r="D298" i="7"/>
  <c r="D299" i="7" l="1"/>
  <c r="A298" i="7"/>
  <c r="B298" i="7"/>
  <c r="C298" i="7" s="1"/>
  <c r="A299" i="7" l="1"/>
  <c r="B299" i="7"/>
  <c r="C299" i="7" s="1"/>
  <c r="D300" i="7"/>
  <c r="D301" i="7" l="1"/>
  <c r="A300" i="7"/>
  <c r="B300" i="7"/>
  <c r="C300" i="7" s="1"/>
  <c r="A301" i="7" l="1"/>
  <c r="B301" i="7"/>
  <c r="C301" i="7" s="1"/>
  <c r="D302" i="7"/>
  <c r="D303" i="7" l="1"/>
  <c r="A302" i="7"/>
  <c r="B302" i="7"/>
  <c r="C302" i="7" s="1"/>
  <c r="A303" i="7" l="1"/>
  <c r="B303" i="7"/>
  <c r="C303" i="7" s="1"/>
  <c r="D304" i="7"/>
  <c r="D305" i="7" l="1"/>
  <c r="A304" i="7"/>
  <c r="B304" i="7"/>
  <c r="C304" i="7" s="1"/>
  <c r="A305" i="7" l="1"/>
  <c r="B305" i="7"/>
  <c r="C305" i="7" s="1"/>
  <c r="D306" i="7"/>
  <c r="D307" i="7" l="1"/>
  <c r="A306" i="7"/>
  <c r="B306" i="7"/>
  <c r="C306" i="7" s="1"/>
  <c r="A307" i="7" l="1"/>
  <c r="B307" i="7"/>
  <c r="C307" i="7" s="1"/>
  <c r="D308" i="7"/>
  <c r="D309" i="7" l="1"/>
  <c r="A308" i="7"/>
  <c r="B308" i="7"/>
  <c r="C308" i="7" s="1"/>
  <c r="A309" i="7" l="1"/>
  <c r="B309" i="7"/>
  <c r="C309" i="7" s="1"/>
  <c r="D310" i="7"/>
  <c r="D311" i="7" l="1"/>
  <c r="A310" i="7"/>
  <c r="B310" i="7"/>
  <c r="C310" i="7" s="1"/>
  <c r="A311" i="7" l="1"/>
  <c r="B311" i="7"/>
  <c r="C311" i="7" s="1"/>
  <c r="D312" i="7"/>
  <c r="D313" i="7" l="1"/>
  <c r="A312" i="7"/>
  <c r="B312" i="7"/>
  <c r="C312" i="7" s="1"/>
  <c r="A313" i="7" l="1"/>
  <c r="B313" i="7"/>
  <c r="C313" i="7" s="1"/>
  <c r="D314" i="7"/>
  <c r="D315" i="7" l="1"/>
  <c r="A314" i="7"/>
  <c r="B314" i="7"/>
  <c r="C314" i="7" s="1"/>
  <c r="A315" i="7" l="1"/>
  <c r="B315" i="7"/>
  <c r="C315" i="7" s="1"/>
  <c r="D316" i="7"/>
  <c r="D317" i="7" l="1"/>
  <c r="A316" i="7"/>
  <c r="B316" i="7"/>
  <c r="C316" i="7" s="1"/>
  <c r="A317" i="7" l="1"/>
  <c r="B317" i="7"/>
  <c r="C317" i="7" s="1"/>
  <c r="D318" i="7"/>
  <c r="D319" i="7" l="1"/>
  <c r="A318" i="7"/>
  <c r="B318" i="7"/>
  <c r="C318" i="7" s="1"/>
  <c r="A319" i="7" l="1"/>
  <c r="B319" i="7"/>
  <c r="C319" i="7" s="1"/>
  <c r="D320" i="7"/>
  <c r="D321" i="7" l="1"/>
  <c r="A320" i="7"/>
  <c r="B320" i="7"/>
  <c r="C320" i="7" s="1"/>
  <c r="A321" i="7" l="1"/>
  <c r="B321" i="7"/>
  <c r="C321" i="7" s="1"/>
  <c r="D322" i="7"/>
  <c r="D323" i="7" l="1"/>
  <c r="A322" i="7"/>
  <c r="B322" i="7"/>
  <c r="C322" i="7" s="1"/>
  <c r="A323" i="7" l="1"/>
  <c r="B323" i="7"/>
  <c r="C323" i="7" s="1"/>
  <c r="D324" i="7"/>
  <c r="D325" i="7" l="1"/>
  <c r="A324" i="7"/>
  <c r="B324" i="7"/>
  <c r="C324" i="7" s="1"/>
  <c r="A325" i="7" l="1"/>
  <c r="B325" i="7"/>
  <c r="C325" i="7" s="1"/>
  <c r="D326" i="7"/>
  <c r="D327" i="7" l="1"/>
  <c r="A326" i="7"/>
  <c r="B326" i="7"/>
  <c r="C326" i="7" s="1"/>
  <c r="A327" i="7" l="1"/>
  <c r="B327" i="7"/>
  <c r="C327" i="7" s="1"/>
  <c r="D328" i="7"/>
  <c r="D329" i="7" l="1"/>
  <c r="A328" i="7"/>
  <c r="B328" i="7"/>
  <c r="C328" i="7" s="1"/>
  <c r="A329" i="7" l="1"/>
  <c r="B329" i="7"/>
  <c r="C329" i="7" s="1"/>
  <c r="D330" i="7"/>
  <c r="D331" i="7" l="1"/>
  <c r="A330" i="7"/>
  <c r="B330" i="7"/>
  <c r="C330" i="7" s="1"/>
  <c r="A331" i="7" l="1"/>
  <c r="B331" i="7"/>
  <c r="C331" i="7" s="1"/>
  <c r="D332" i="7"/>
  <c r="D333" i="7" l="1"/>
  <c r="A332" i="7"/>
  <c r="B332" i="7"/>
  <c r="C332" i="7" s="1"/>
  <c r="A333" i="7" l="1"/>
  <c r="B333" i="7"/>
  <c r="C333" i="7" s="1"/>
  <c r="D334" i="7"/>
  <c r="D335" i="7" l="1"/>
  <c r="A334" i="7"/>
  <c r="B334" i="7"/>
  <c r="C334" i="7" s="1"/>
  <c r="A335" i="7" l="1"/>
  <c r="B335" i="7"/>
  <c r="C335" i="7" s="1"/>
  <c r="D336" i="7"/>
  <c r="D337" i="7" l="1"/>
  <c r="A336" i="7"/>
  <c r="B336" i="7"/>
  <c r="C336" i="7" s="1"/>
  <c r="A337" i="7" l="1"/>
  <c r="B337" i="7"/>
  <c r="C337" i="7" s="1"/>
  <c r="D338" i="7"/>
  <c r="D339" i="7" l="1"/>
  <c r="A338" i="7"/>
  <c r="B338" i="7"/>
  <c r="C338" i="7" s="1"/>
  <c r="A339" i="7" l="1"/>
  <c r="B339" i="7"/>
  <c r="C339" i="7" s="1"/>
  <c r="D340" i="7"/>
  <c r="D341" i="7" l="1"/>
  <c r="A340" i="7"/>
  <c r="B340" i="7"/>
  <c r="C340" i="7" s="1"/>
  <c r="A341" i="7" l="1"/>
  <c r="B341" i="7"/>
  <c r="C341" i="7" s="1"/>
  <c r="D342" i="7"/>
  <c r="D343" i="7" l="1"/>
  <c r="A342" i="7"/>
  <c r="B342" i="7"/>
  <c r="C342" i="7" s="1"/>
  <c r="A343" i="7" l="1"/>
  <c r="B343" i="7"/>
  <c r="C343" i="7" s="1"/>
  <c r="D344" i="7"/>
  <c r="D345" i="7" l="1"/>
  <c r="A344" i="7"/>
  <c r="B344" i="7"/>
  <c r="C344" i="7" s="1"/>
  <c r="A345" i="7" l="1"/>
  <c r="B345" i="7"/>
  <c r="C345" i="7" s="1"/>
  <c r="D346" i="7"/>
  <c r="D347" i="7" l="1"/>
  <c r="A346" i="7"/>
  <c r="B346" i="7"/>
  <c r="C346" i="7" s="1"/>
  <c r="A347" i="7" l="1"/>
  <c r="B347" i="7"/>
  <c r="C347" i="7" s="1"/>
  <c r="D348" i="7"/>
  <c r="D349" i="7" l="1"/>
  <c r="A348" i="7"/>
  <c r="B348" i="7"/>
  <c r="C348" i="7" s="1"/>
  <c r="A349" i="7" l="1"/>
  <c r="B349" i="7"/>
  <c r="C349" i="7" s="1"/>
  <c r="D350" i="7"/>
  <c r="D351" i="7" l="1"/>
  <c r="A350" i="7"/>
  <c r="B350" i="7"/>
  <c r="C350" i="7" s="1"/>
  <c r="A351" i="7" l="1"/>
  <c r="B351" i="7"/>
  <c r="C351" i="7" s="1"/>
  <c r="D352" i="7"/>
  <c r="D353" i="7" l="1"/>
  <c r="A352" i="7"/>
  <c r="B352" i="7"/>
  <c r="C352" i="7" s="1"/>
  <c r="A353" i="7" l="1"/>
  <c r="B353" i="7"/>
  <c r="C353" i="7" s="1"/>
  <c r="D354" i="7"/>
  <c r="D355" i="7" l="1"/>
  <c r="A354" i="7"/>
  <c r="B354" i="7"/>
  <c r="C354" i="7" s="1"/>
  <c r="A355" i="7" l="1"/>
  <c r="B355" i="7"/>
  <c r="C355" i="7" s="1"/>
  <c r="D356" i="7"/>
  <c r="D357" i="7" l="1"/>
  <c r="A356" i="7"/>
  <c r="B356" i="7"/>
  <c r="C356" i="7" s="1"/>
  <c r="A357" i="7" l="1"/>
  <c r="B357" i="7"/>
  <c r="C357" i="7" s="1"/>
  <c r="D358" i="7"/>
  <c r="D359" i="7" l="1"/>
  <c r="A358" i="7"/>
  <c r="B358" i="7"/>
  <c r="C358" i="7" s="1"/>
  <c r="A359" i="7" l="1"/>
  <c r="B359" i="7"/>
  <c r="C359" i="7" s="1"/>
  <c r="D360" i="7"/>
  <c r="D361" i="7" l="1"/>
  <c r="A360" i="7"/>
  <c r="B360" i="7"/>
  <c r="C360" i="7" s="1"/>
  <c r="A361" i="7" l="1"/>
  <c r="B361" i="7"/>
  <c r="C361" i="7" s="1"/>
  <c r="D362" i="7"/>
  <c r="D363" i="7" l="1"/>
  <c r="A362" i="7"/>
  <c r="B362" i="7"/>
  <c r="C362" i="7" s="1"/>
  <c r="A363" i="7" l="1"/>
  <c r="B363" i="7"/>
  <c r="C363" i="7" s="1"/>
  <c r="D364" i="7"/>
  <c r="D365" i="7" l="1"/>
  <c r="A364" i="7"/>
  <c r="B364" i="7"/>
  <c r="C364" i="7" s="1"/>
  <c r="A365" i="7" l="1"/>
  <c r="B365" i="7"/>
  <c r="C365" i="7" s="1"/>
  <c r="D366" i="7"/>
  <c r="D367" i="7" l="1"/>
  <c r="A366" i="7"/>
  <c r="B366" i="7"/>
  <c r="C366" i="7" s="1"/>
  <c r="A367" i="7" l="1"/>
  <c r="D368" i="7"/>
  <c r="B367" i="7"/>
  <c r="C367" i="7" s="1"/>
  <c r="D369" i="7" l="1"/>
  <c r="A368" i="7"/>
  <c r="B368" i="7"/>
  <c r="C368" i="7" s="1"/>
  <c r="A369" i="7" l="1"/>
  <c r="B369" i="7"/>
  <c r="C369" i="7" s="1"/>
  <c r="D370" i="7"/>
  <c r="D371" i="7" l="1"/>
  <c r="A370" i="7"/>
  <c r="B370" i="7"/>
  <c r="C370" i="7" s="1"/>
  <c r="A371" i="7" l="1"/>
  <c r="B371" i="7"/>
  <c r="C371" i="7" s="1"/>
  <c r="D372" i="7"/>
  <c r="D373" i="7" l="1"/>
  <c r="A372" i="7"/>
  <c r="B372" i="7"/>
  <c r="C372" i="7" s="1"/>
  <c r="D374" i="7" l="1"/>
  <c r="A373" i="7"/>
  <c r="B373" i="7"/>
  <c r="C373" i="7" s="1"/>
  <c r="B374" i="7" l="1"/>
  <c r="C374" i="7" s="1"/>
  <c r="D375" i="7"/>
  <c r="A374" i="7"/>
  <c r="B375" i="7" l="1"/>
  <c r="C375" i="7" s="1"/>
  <c r="D376" i="7"/>
  <c r="A375" i="7"/>
  <c r="D377" i="7" l="1"/>
  <c r="A376" i="7"/>
  <c r="B376" i="7"/>
  <c r="C376" i="7" s="1"/>
  <c r="A377" i="7" l="1"/>
  <c r="B377" i="7"/>
  <c r="C377" i="7" s="1"/>
  <c r="D378" i="7"/>
  <c r="D379" i="7" l="1"/>
  <c r="A378" i="7"/>
  <c r="B378" i="7"/>
  <c r="C378" i="7" s="1"/>
  <c r="A379" i="7" l="1"/>
  <c r="B379" i="7"/>
  <c r="C379" i="7" s="1"/>
  <c r="D380" i="7"/>
  <c r="D381" i="7" l="1"/>
  <c r="A380" i="7"/>
  <c r="B380" i="7"/>
  <c r="C380" i="7" s="1"/>
  <c r="A381" i="7" l="1"/>
  <c r="B381" i="7"/>
  <c r="C381" i="7" s="1"/>
  <c r="D382" i="7"/>
  <c r="D383" i="7" l="1"/>
  <c r="A382" i="7"/>
  <c r="B382" i="7"/>
  <c r="C382" i="7" s="1"/>
  <c r="A383" i="7" l="1"/>
  <c r="B383" i="7"/>
  <c r="C383" i="7" s="1"/>
  <c r="D384" i="7"/>
  <c r="D385" i="7" l="1"/>
  <c r="A384" i="7"/>
  <c r="B384" i="7"/>
  <c r="C384" i="7" s="1"/>
  <c r="A385" i="7" l="1"/>
  <c r="B385" i="7"/>
  <c r="C385" i="7" s="1"/>
  <c r="D386" i="7"/>
  <c r="D387" i="7" l="1"/>
  <c r="A386" i="7"/>
  <c r="B386" i="7"/>
  <c r="C386" i="7" s="1"/>
  <c r="A387" i="7" l="1"/>
  <c r="B387" i="7"/>
  <c r="C387" i="7" s="1"/>
  <c r="D388" i="7"/>
  <c r="D389" i="7" l="1"/>
  <c r="A388" i="7"/>
  <c r="B388" i="7"/>
  <c r="C388" i="7" s="1"/>
  <c r="A389" i="7" l="1"/>
  <c r="B389" i="7"/>
  <c r="C389" i="7" s="1"/>
  <c r="D390" i="7"/>
  <c r="D391" i="7" l="1"/>
  <c r="B390" i="7"/>
  <c r="C390" i="7" s="1"/>
  <c r="A390" i="7"/>
  <c r="A391" i="7" l="1"/>
  <c r="B391" i="7"/>
  <c r="C391" i="7" s="1"/>
  <c r="D392" i="7"/>
  <c r="D393" i="7" l="1"/>
  <c r="A392" i="7"/>
  <c r="B392" i="7"/>
  <c r="C392" i="7" s="1"/>
  <c r="A393" i="7" l="1"/>
  <c r="B393" i="7"/>
  <c r="C393" i="7" s="1"/>
  <c r="D394" i="7"/>
  <c r="D395" i="7" l="1"/>
  <c r="A394" i="7"/>
  <c r="B394" i="7"/>
  <c r="C394" i="7" s="1"/>
  <c r="A395" i="7" l="1"/>
  <c r="B395" i="7"/>
  <c r="C395" i="7" s="1"/>
  <c r="D396" i="7"/>
  <c r="D397" i="7" l="1"/>
  <c r="A396" i="7"/>
  <c r="B396" i="7"/>
  <c r="C396" i="7" s="1"/>
  <c r="D398" i="7" l="1"/>
  <c r="A397" i="7"/>
  <c r="B397" i="7"/>
  <c r="C397" i="7" s="1"/>
  <c r="D399" i="7" l="1"/>
  <c r="A398" i="7"/>
  <c r="B398" i="7"/>
  <c r="C398" i="7" s="1"/>
  <c r="A399" i="7" l="1"/>
  <c r="B399" i="7"/>
  <c r="C399" i="7" s="1"/>
  <c r="D400" i="7"/>
  <c r="D401" i="7" l="1"/>
  <c r="A400" i="7"/>
  <c r="B400" i="7"/>
  <c r="C400" i="7" s="1"/>
  <c r="A401" i="7" l="1"/>
  <c r="B401" i="7"/>
  <c r="C401" i="7" s="1"/>
  <c r="D402" i="7"/>
  <c r="D403" i="7" l="1"/>
  <c r="A402" i="7"/>
  <c r="B402" i="7"/>
  <c r="C402" i="7" s="1"/>
  <c r="A403" i="7" l="1"/>
  <c r="B403" i="7"/>
  <c r="C403" i="7" s="1"/>
  <c r="D404" i="7"/>
  <c r="D405" i="7" l="1"/>
  <c r="A404" i="7"/>
  <c r="B404" i="7"/>
  <c r="C404" i="7" s="1"/>
  <c r="A405" i="7" l="1"/>
  <c r="B405" i="7"/>
  <c r="C405" i="7" s="1"/>
  <c r="D406" i="7"/>
  <c r="D407" i="7" l="1"/>
  <c r="A406" i="7"/>
  <c r="B406" i="7"/>
  <c r="C406" i="7" s="1"/>
  <c r="A407" i="7" l="1"/>
  <c r="B407" i="7"/>
  <c r="C407" i="7" s="1"/>
  <c r="D408" i="7"/>
  <c r="D409" i="7" l="1"/>
  <c r="A408" i="7"/>
  <c r="B408" i="7"/>
  <c r="C408" i="7" s="1"/>
  <c r="A409" i="7" l="1"/>
  <c r="B409" i="7"/>
  <c r="C409" i="7" s="1"/>
  <c r="D410" i="7"/>
  <c r="D411" i="7" l="1"/>
  <c r="A410" i="7"/>
  <c r="B410" i="7"/>
  <c r="C410" i="7" s="1"/>
  <c r="A411" i="7" l="1"/>
  <c r="B411" i="7"/>
  <c r="C411" i="7" s="1"/>
  <c r="D412" i="7"/>
  <c r="D413" i="7" l="1"/>
  <c r="A412" i="7"/>
  <c r="B412" i="7"/>
  <c r="C412" i="7" s="1"/>
  <c r="A413" i="7" l="1"/>
  <c r="B413" i="7"/>
  <c r="C413" i="7" s="1"/>
  <c r="D414" i="7"/>
  <c r="D415" i="7" l="1"/>
  <c r="A414" i="7"/>
  <c r="B414" i="7"/>
  <c r="C414" i="7" s="1"/>
  <c r="A415" i="7" l="1"/>
  <c r="B415" i="7"/>
  <c r="C415" i="7" s="1"/>
  <c r="D416" i="7"/>
  <c r="D417" i="7" l="1"/>
  <c r="A416" i="7"/>
  <c r="B416" i="7"/>
  <c r="C416" i="7" s="1"/>
  <c r="A417" i="7" l="1"/>
  <c r="B417" i="7"/>
  <c r="C417" i="7" s="1"/>
  <c r="D418" i="7"/>
  <c r="D419" i="7" l="1"/>
  <c r="A418" i="7"/>
  <c r="B418" i="7"/>
  <c r="C418" i="7" s="1"/>
  <c r="A419" i="7" l="1"/>
  <c r="B419" i="7"/>
  <c r="C419" i="7" s="1"/>
  <c r="D420" i="7"/>
  <c r="D421" i="7" l="1"/>
  <c r="A420" i="7"/>
  <c r="B420" i="7"/>
  <c r="C420" i="7" s="1"/>
  <c r="A421" i="7" l="1"/>
  <c r="B421" i="7"/>
  <c r="C421" i="7" s="1"/>
  <c r="D422" i="7"/>
  <c r="D423" i="7" l="1"/>
  <c r="A422" i="7"/>
  <c r="B422" i="7"/>
  <c r="C422" i="7" s="1"/>
  <c r="A423" i="7" l="1"/>
  <c r="B423" i="7"/>
  <c r="C423" i="7" s="1"/>
  <c r="D424" i="7"/>
  <c r="D425" i="7" l="1"/>
  <c r="A424" i="7"/>
  <c r="B424" i="7"/>
  <c r="C424" i="7" s="1"/>
  <c r="A425" i="7" l="1"/>
  <c r="B425" i="7"/>
  <c r="C425" i="7" s="1"/>
  <c r="D426" i="7"/>
  <c r="D427" i="7" l="1"/>
  <c r="A426" i="7"/>
  <c r="B426" i="7"/>
  <c r="C426" i="7" s="1"/>
  <c r="A427" i="7" l="1"/>
  <c r="B427" i="7"/>
  <c r="C427" i="7" s="1"/>
  <c r="D428" i="7"/>
  <c r="D429" i="7" l="1"/>
  <c r="A428" i="7"/>
  <c r="B428" i="7"/>
  <c r="C428" i="7" s="1"/>
  <c r="A429" i="7" l="1"/>
  <c r="B429" i="7"/>
  <c r="C429" i="7" s="1"/>
  <c r="D430" i="7"/>
  <c r="D431" i="7" l="1"/>
  <c r="A430" i="7"/>
  <c r="B430" i="7"/>
  <c r="C430" i="7" s="1"/>
  <c r="A431" i="7" l="1"/>
  <c r="B431" i="7"/>
  <c r="C431" i="7" s="1"/>
  <c r="D432" i="7"/>
  <c r="D433" i="7" l="1"/>
  <c r="A432" i="7"/>
  <c r="B432" i="7"/>
  <c r="C432" i="7" s="1"/>
  <c r="A433" i="7" l="1"/>
  <c r="B433" i="7"/>
  <c r="C433" i="7" s="1"/>
  <c r="D434" i="7"/>
  <c r="D435" i="7" l="1"/>
  <c r="A434" i="7"/>
  <c r="B434" i="7"/>
  <c r="C434" i="7" s="1"/>
  <c r="A435" i="7" l="1"/>
  <c r="B435" i="7"/>
  <c r="C435" i="7" s="1"/>
  <c r="D436" i="7"/>
  <c r="D437" i="7" l="1"/>
  <c r="A436" i="7"/>
  <c r="B436" i="7"/>
  <c r="C436" i="7" s="1"/>
  <c r="A437" i="7" l="1"/>
  <c r="B437" i="7"/>
  <c r="C437" i="7" s="1"/>
  <c r="D438" i="7"/>
  <c r="D439" i="7" l="1"/>
  <c r="A438" i="7"/>
  <c r="B438" i="7"/>
  <c r="C438" i="7" s="1"/>
  <c r="A439" i="7" l="1"/>
  <c r="B439" i="7"/>
  <c r="C439" i="7" s="1"/>
  <c r="D440" i="7"/>
  <c r="D441" i="7" l="1"/>
  <c r="A440" i="7"/>
  <c r="B440" i="7"/>
  <c r="C440" i="7" s="1"/>
  <c r="A441" i="7" l="1"/>
  <c r="B441" i="7"/>
  <c r="C441" i="7" s="1"/>
  <c r="D442" i="7"/>
  <c r="D443" i="7" l="1"/>
  <c r="A442" i="7"/>
  <c r="B442" i="7"/>
  <c r="C442" i="7" s="1"/>
  <c r="A443" i="7" l="1"/>
  <c r="B443" i="7"/>
  <c r="C443" i="7" s="1"/>
  <c r="D444" i="7"/>
  <c r="D445" i="7" l="1"/>
  <c r="A444" i="7"/>
  <c r="B444" i="7"/>
  <c r="C444" i="7" s="1"/>
  <c r="A445" i="7" l="1"/>
  <c r="B445" i="7"/>
  <c r="C445" i="7" s="1"/>
  <c r="D446" i="7"/>
  <c r="D447" i="7" l="1"/>
  <c r="A446" i="7"/>
  <c r="B446" i="7"/>
  <c r="C446" i="7" s="1"/>
  <c r="A447" i="7" l="1"/>
  <c r="B447" i="7"/>
  <c r="C447" i="7" s="1"/>
  <c r="D448" i="7"/>
  <c r="D449" i="7" l="1"/>
  <c r="A448" i="7"/>
  <c r="B448" i="7"/>
  <c r="C448" i="7" s="1"/>
  <c r="A449" i="7" l="1"/>
  <c r="D450" i="7"/>
  <c r="B449" i="7"/>
  <c r="C449" i="7" s="1"/>
  <c r="D451" i="7" l="1"/>
  <c r="A450" i="7"/>
  <c r="B450" i="7"/>
  <c r="C450" i="7" s="1"/>
  <c r="A451" i="7" l="1"/>
  <c r="B451" i="7"/>
  <c r="C451" i="7" s="1"/>
  <c r="D452" i="7"/>
  <c r="D453" i="7" l="1"/>
  <c r="A452" i="7"/>
  <c r="B452" i="7"/>
  <c r="C452" i="7" s="1"/>
  <c r="A453" i="7" l="1"/>
  <c r="B453" i="7"/>
  <c r="C453" i="7" s="1"/>
  <c r="D454" i="7"/>
  <c r="D455" i="7" l="1"/>
  <c r="A454" i="7"/>
  <c r="B454" i="7"/>
  <c r="C454" i="7" s="1"/>
  <c r="A455" i="7" l="1"/>
  <c r="B455" i="7"/>
  <c r="C455" i="7" s="1"/>
  <c r="D456" i="7"/>
  <c r="B456" i="7" l="1"/>
  <c r="C456" i="7" s="1"/>
  <c r="D457" i="7"/>
  <c r="A456" i="7"/>
  <c r="A457" i="7" l="1"/>
  <c r="B457" i="7"/>
  <c r="C457" i="7" s="1"/>
  <c r="D458" i="7"/>
  <c r="D459" i="7" l="1"/>
  <c r="A458" i="7"/>
  <c r="B458" i="7"/>
  <c r="C458" i="7" s="1"/>
  <c r="A459" i="7" l="1"/>
  <c r="B459" i="7"/>
  <c r="C459" i="7" s="1"/>
  <c r="D460" i="7"/>
  <c r="A460" i="7" l="1"/>
  <c r="D461" i="7"/>
  <c r="B460" i="7"/>
  <c r="C460" i="7" s="1"/>
  <c r="A461" i="7" l="1"/>
  <c r="B461" i="7"/>
  <c r="C461" i="7" s="1"/>
  <c r="D462" i="7"/>
  <c r="B462" i="7" l="1"/>
  <c r="C462" i="7" s="1"/>
  <c r="D463" i="7"/>
  <c r="A462" i="7"/>
  <c r="B463" i="7" l="1"/>
  <c r="C463" i="7" s="1"/>
  <c r="D464" i="7"/>
  <c r="A463" i="7"/>
  <c r="A464" i="7" l="1"/>
  <c r="B464" i="7"/>
  <c r="C464" i="7" s="1"/>
  <c r="D465" i="7"/>
  <c r="A465" i="7" l="1"/>
  <c r="B465" i="7"/>
  <c r="C465" i="7" s="1"/>
  <c r="D466" i="7"/>
  <c r="D467" i="7" l="1"/>
  <c r="B466" i="7"/>
  <c r="C466" i="7" s="1"/>
  <c r="A466" i="7"/>
  <c r="A467" i="7" l="1"/>
  <c r="B467" i="7"/>
  <c r="C467" i="7" s="1"/>
  <c r="D468" i="7"/>
  <c r="A468" i="7" l="1"/>
  <c r="B468" i="7"/>
  <c r="C468" i="7" s="1"/>
  <c r="D469" i="7"/>
  <c r="A469" i="7" l="1"/>
  <c r="B469" i="7"/>
  <c r="C469" i="7" s="1"/>
  <c r="D470" i="7"/>
  <c r="D471" i="7" l="1"/>
  <c r="A470" i="7"/>
  <c r="B470" i="7"/>
  <c r="C470" i="7" s="1"/>
  <c r="A471" i="7" l="1"/>
  <c r="B471" i="7"/>
  <c r="C471" i="7" s="1"/>
  <c r="D472" i="7"/>
  <c r="B472" i="7" l="1"/>
  <c r="C472" i="7" s="1"/>
  <c r="D473" i="7"/>
  <c r="A472" i="7"/>
  <c r="D474" i="7" l="1"/>
  <c r="A473" i="7"/>
  <c r="B473" i="7"/>
  <c r="C473" i="7" s="1"/>
  <c r="A474" i="7" l="1"/>
  <c r="B474" i="7"/>
  <c r="C474" i="7" s="1"/>
  <c r="D475" i="7"/>
  <c r="A475" i="7" l="1"/>
  <c r="B475" i="7"/>
  <c r="C475" i="7" s="1"/>
  <c r="D476" i="7"/>
  <c r="D477" i="7" l="1"/>
  <c r="A476" i="7"/>
  <c r="B476" i="7"/>
  <c r="C476" i="7" s="1"/>
  <c r="D478" i="7" l="1"/>
  <c r="A477" i="7"/>
  <c r="B477" i="7"/>
  <c r="C477" i="7" s="1"/>
  <c r="D479" i="7" l="1"/>
  <c r="A478" i="7"/>
  <c r="B478" i="7"/>
  <c r="C478" i="7" s="1"/>
  <c r="A479" i="7" l="1"/>
  <c r="B479" i="7"/>
  <c r="C479" i="7" s="1"/>
  <c r="D480" i="7"/>
  <c r="A480" i="7" l="1"/>
  <c r="B480" i="7"/>
  <c r="C480" i="7" s="1"/>
  <c r="D481" i="7"/>
  <c r="D482" i="7" l="1"/>
  <c r="A481" i="7"/>
  <c r="B481" i="7"/>
  <c r="C481" i="7" s="1"/>
  <c r="D483" i="7" l="1"/>
  <c r="A482" i="7"/>
  <c r="B482" i="7"/>
  <c r="C482" i="7" s="1"/>
  <c r="A483" i="7" l="1"/>
  <c r="B483" i="7"/>
  <c r="C483" i="7" s="1"/>
  <c r="D484" i="7"/>
  <c r="A484" i="7" l="1"/>
  <c r="B484" i="7"/>
  <c r="C484" i="7" s="1"/>
  <c r="D485" i="7"/>
  <c r="A485" i="7" l="1"/>
  <c r="B485" i="7"/>
  <c r="C485" i="7" s="1"/>
  <c r="D486" i="7"/>
  <c r="A486" i="7" l="1"/>
  <c r="D487" i="7"/>
  <c r="B486" i="7"/>
  <c r="C486" i="7" s="1"/>
  <c r="A487" i="7" l="1"/>
  <c r="B487" i="7"/>
  <c r="C487" i="7" s="1"/>
  <c r="D488" i="7"/>
  <c r="D489" i="7" l="1"/>
  <c r="A488" i="7"/>
  <c r="B488" i="7"/>
  <c r="C488" i="7" s="1"/>
  <c r="A489" i="7" l="1"/>
  <c r="B489" i="7"/>
  <c r="C489" i="7" s="1"/>
  <c r="D490" i="7"/>
  <c r="A490" i="7" l="1"/>
  <c r="D491" i="7"/>
  <c r="B490" i="7"/>
  <c r="C490" i="7" s="1"/>
  <c r="A491" i="7" l="1"/>
  <c r="B491" i="7"/>
  <c r="C491" i="7" s="1"/>
  <c r="D492" i="7"/>
  <c r="D493" i="7" l="1"/>
  <c r="A492" i="7"/>
  <c r="B492" i="7"/>
  <c r="C492" i="7" s="1"/>
  <c r="D494" i="7" l="1"/>
  <c r="A493" i="7"/>
  <c r="B493" i="7"/>
  <c r="C493" i="7" s="1"/>
  <c r="D495" i="7" l="1"/>
  <c r="A494" i="7"/>
  <c r="B494" i="7"/>
  <c r="C494" i="7" s="1"/>
  <c r="A495" i="7" l="1"/>
  <c r="B495" i="7"/>
  <c r="C495" i="7" s="1"/>
  <c r="D496" i="7"/>
  <c r="D497" i="7" l="1"/>
  <c r="A496" i="7"/>
  <c r="B496" i="7"/>
  <c r="C496" i="7" s="1"/>
  <c r="D498" i="7" l="1"/>
  <c r="A497" i="7"/>
  <c r="B497" i="7"/>
  <c r="C497" i="7" s="1"/>
  <c r="D499" i="7" l="1"/>
  <c r="A498" i="7"/>
  <c r="B498" i="7"/>
  <c r="C498" i="7" s="1"/>
  <c r="A499" i="7" l="1"/>
  <c r="B499" i="7"/>
  <c r="C499" i="7" s="1"/>
  <c r="D500" i="7"/>
  <c r="D501" i="7" l="1"/>
  <c r="A500" i="7"/>
  <c r="B500" i="7"/>
  <c r="C500" i="7" s="1"/>
  <c r="A501" i="7" l="1"/>
  <c r="B501" i="7"/>
  <c r="C501" i="7" s="1"/>
  <c r="D502" i="7"/>
  <c r="D503" i="7" l="1"/>
  <c r="A502" i="7"/>
  <c r="B502" i="7"/>
  <c r="C502" i="7" s="1"/>
  <c r="D504" i="7" l="1"/>
  <c r="A503" i="7"/>
  <c r="B503" i="7"/>
  <c r="C503" i="7" s="1"/>
  <c r="D505" i="7" l="1"/>
  <c r="A504" i="7"/>
  <c r="B504" i="7"/>
  <c r="C504" i="7" s="1"/>
  <c r="D506" i="7" l="1"/>
  <c r="A505" i="7"/>
  <c r="B505" i="7"/>
  <c r="C505" i="7" s="1"/>
  <c r="D507" i="7" l="1"/>
  <c r="A506" i="7"/>
  <c r="B506" i="7"/>
  <c r="C506" i="7" s="1"/>
  <c r="A507" i="7" l="1"/>
  <c r="B507" i="7"/>
  <c r="C507" i="7" s="1"/>
  <c r="D508" i="7"/>
  <c r="D509" i="7" l="1"/>
  <c r="A508" i="7"/>
  <c r="B508" i="7"/>
  <c r="C508" i="7" s="1"/>
  <c r="A509" i="7" l="1"/>
  <c r="B509" i="7"/>
  <c r="C509" i="7" s="1"/>
  <c r="D510" i="7"/>
  <c r="A510" i="7" l="1"/>
  <c r="B510" i="7"/>
  <c r="C510" i="7" s="1"/>
  <c r="D511" i="7"/>
  <c r="A511" i="7" l="1"/>
  <c r="B511" i="7"/>
  <c r="C511" i="7" s="1"/>
  <c r="D512" i="7"/>
  <c r="D513" i="7" l="1"/>
  <c r="A512" i="7"/>
  <c r="B512" i="7"/>
  <c r="C512" i="7" s="1"/>
  <c r="A513" i="7" l="1"/>
  <c r="B513" i="7"/>
  <c r="C513" i="7" s="1"/>
  <c r="D514" i="7"/>
  <c r="D515" i="7" l="1"/>
  <c r="A514" i="7"/>
  <c r="B514" i="7"/>
  <c r="C514" i="7" s="1"/>
  <c r="D516" i="7" l="1"/>
  <c r="A515" i="7"/>
  <c r="B515" i="7"/>
  <c r="C515" i="7" s="1"/>
  <c r="D517" i="7" l="1"/>
  <c r="A516" i="7"/>
  <c r="B516" i="7"/>
  <c r="C516" i="7" s="1"/>
  <c r="A517" i="7" l="1"/>
  <c r="B517" i="7"/>
  <c r="C517" i="7" s="1"/>
  <c r="D518" i="7"/>
  <c r="D519" i="7" l="1"/>
  <c r="A518" i="7"/>
  <c r="B518" i="7"/>
  <c r="C518" i="7" s="1"/>
  <c r="A519" i="7" l="1"/>
  <c r="B519" i="7"/>
  <c r="C519" i="7" s="1"/>
  <c r="D520" i="7"/>
  <c r="D521" i="7" l="1"/>
  <c r="A520" i="7"/>
  <c r="B520" i="7"/>
  <c r="C520" i="7" s="1"/>
  <c r="D522" i="7" l="1"/>
  <c r="A521" i="7"/>
  <c r="B521" i="7"/>
  <c r="C521" i="7" s="1"/>
  <c r="D523" i="7" l="1"/>
  <c r="A522" i="7"/>
  <c r="B522" i="7"/>
  <c r="C522" i="7" s="1"/>
  <c r="A523" i="7" l="1"/>
  <c r="B523" i="7"/>
  <c r="C523" i="7" s="1"/>
  <c r="D524" i="7"/>
  <c r="D525" i="7" l="1"/>
  <c r="A524" i="7"/>
  <c r="B524" i="7"/>
  <c r="C524" i="7" s="1"/>
  <c r="A525" i="7" l="1"/>
  <c r="B525" i="7"/>
  <c r="C525" i="7" s="1"/>
  <c r="D526" i="7"/>
  <c r="A526" i="7" l="1"/>
  <c r="B526" i="7"/>
  <c r="C526" i="7" s="1"/>
  <c r="D527" i="7"/>
  <c r="A527" i="7" l="1"/>
  <c r="B527" i="7"/>
  <c r="C527" i="7" s="1"/>
  <c r="D528" i="7"/>
  <c r="D529" i="7" l="1"/>
  <c r="A528" i="7"/>
  <c r="B528" i="7"/>
  <c r="C528" i="7" s="1"/>
  <c r="D530" i="7" l="1"/>
  <c r="A529" i="7"/>
  <c r="B529" i="7"/>
  <c r="C529" i="7" s="1"/>
  <c r="D531" i="7" l="1"/>
  <c r="B530" i="7"/>
  <c r="C530" i="7" s="1"/>
  <c r="A530" i="7"/>
  <c r="A531" i="7" l="1"/>
  <c r="B531" i="7"/>
  <c r="C531" i="7" s="1"/>
  <c r="D532" i="7"/>
  <c r="A532" i="7" l="1"/>
  <c r="D533" i="7"/>
  <c r="B532" i="7"/>
  <c r="C532" i="7" s="1"/>
  <c r="D534" i="7" l="1"/>
  <c r="A533" i="7"/>
  <c r="B533" i="7"/>
  <c r="C533" i="7" s="1"/>
  <c r="D535" i="7" l="1"/>
  <c r="A534" i="7"/>
  <c r="B534" i="7"/>
  <c r="C534" i="7" s="1"/>
  <c r="D536" i="7" l="1"/>
  <c r="A535" i="7"/>
  <c r="B535" i="7"/>
  <c r="C535" i="7" s="1"/>
  <c r="D537" i="7" l="1"/>
  <c r="A536" i="7"/>
  <c r="B536" i="7"/>
  <c r="C536" i="7" s="1"/>
  <c r="D538" i="7" l="1"/>
  <c r="A537" i="7"/>
  <c r="B537" i="7"/>
  <c r="C537" i="7" s="1"/>
  <c r="D539" i="7" l="1"/>
  <c r="A538" i="7"/>
  <c r="B538" i="7"/>
  <c r="C538" i="7" s="1"/>
  <c r="A539" i="7" l="1"/>
  <c r="B539" i="7"/>
  <c r="C539" i="7" s="1"/>
  <c r="D540" i="7"/>
  <c r="D541" i="7" l="1"/>
  <c r="A540" i="7"/>
  <c r="B540" i="7"/>
  <c r="C540" i="7" s="1"/>
  <c r="A541" i="7" l="1"/>
  <c r="B541" i="7"/>
  <c r="C541" i="7" s="1"/>
  <c r="D542" i="7"/>
  <c r="D543" i="7" l="1"/>
  <c r="A542" i="7"/>
  <c r="B542" i="7"/>
  <c r="C542" i="7" s="1"/>
  <c r="A543" i="7" l="1"/>
  <c r="B543" i="7"/>
  <c r="C543" i="7" s="1"/>
  <c r="D544" i="7"/>
  <c r="A544" i="7" l="1"/>
  <c r="B544" i="7"/>
  <c r="C544" i="7" s="1"/>
  <c r="D545" i="7"/>
  <c r="A545" i="7" l="1"/>
  <c r="B545" i="7"/>
  <c r="C545" i="7" s="1"/>
  <c r="D546" i="7"/>
  <c r="D547" i="7" l="1"/>
  <c r="A546" i="7"/>
  <c r="B546" i="7"/>
  <c r="C546" i="7" s="1"/>
  <c r="A547" i="7" l="1"/>
  <c r="B547" i="7"/>
  <c r="C547" i="7" s="1"/>
  <c r="D548" i="7"/>
  <c r="D549" i="7" l="1"/>
  <c r="A548" i="7"/>
  <c r="B548" i="7"/>
  <c r="C548" i="7" s="1"/>
  <c r="A549" i="7" l="1"/>
  <c r="B549" i="7"/>
  <c r="C549" i="7" s="1"/>
  <c r="D550" i="7"/>
  <c r="D551" i="7" l="1"/>
  <c r="A550" i="7"/>
  <c r="B550" i="7"/>
  <c r="C550" i="7" s="1"/>
  <c r="A551" i="7" l="1"/>
  <c r="B551" i="7"/>
  <c r="C551" i="7" s="1"/>
  <c r="D552" i="7"/>
  <c r="A552" i="7" l="1"/>
  <c r="D553" i="7"/>
  <c r="B552" i="7"/>
  <c r="C552" i="7" s="1"/>
  <c r="A553" i="7" l="1"/>
  <c r="B553" i="7"/>
  <c r="C553" i="7" s="1"/>
  <c r="D554" i="7"/>
  <c r="D555" i="7" l="1"/>
  <c r="A554" i="7"/>
  <c r="B554" i="7"/>
  <c r="C554" i="7" s="1"/>
  <c r="A555" i="7" l="1"/>
  <c r="B555" i="7"/>
  <c r="C555" i="7" s="1"/>
  <c r="D556" i="7"/>
  <c r="D557" i="7" l="1"/>
  <c r="A556" i="7"/>
  <c r="B556" i="7"/>
  <c r="C556" i="7" s="1"/>
  <c r="A557" i="7" l="1"/>
  <c r="B557" i="7"/>
  <c r="C557" i="7" s="1"/>
  <c r="D558" i="7"/>
  <c r="D559" i="7" l="1"/>
  <c r="A558" i="7"/>
  <c r="B558" i="7"/>
  <c r="C558" i="7" s="1"/>
  <c r="A559" i="7" l="1"/>
  <c r="B559" i="7"/>
  <c r="C559" i="7" s="1"/>
  <c r="D560" i="7"/>
  <c r="D561" i="7" l="1"/>
  <c r="A560" i="7"/>
  <c r="B560" i="7"/>
  <c r="C560" i="7" s="1"/>
  <c r="D562" i="7" l="1"/>
  <c r="A561" i="7"/>
  <c r="B561" i="7"/>
  <c r="C561" i="7" s="1"/>
  <c r="A562" i="7" l="1"/>
  <c r="B562" i="7"/>
  <c r="C562" i="7" s="1"/>
  <c r="D563" i="7"/>
  <c r="A563" i="7" l="1"/>
  <c r="B563" i="7"/>
  <c r="C563" i="7" s="1"/>
  <c r="D564" i="7"/>
  <c r="D565" i="7" l="1"/>
  <c r="A564" i="7"/>
  <c r="B564" i="7"/>
  <c r="C564" i="7" s="1"/>
  <c r="A565" i="7" l="1"/>
  <c r="B565" i="7"/>
  <c r="C565" i="7" s="1"/>
  <c r="D566" i="7"/>
  <c r="D567" i="7" l="1"/>
  <c r="A566" i="7"/>
  <c r="B566" i="7"/>
  <c r="C566" i="7" s="1"/>
  <c r="A567" i="7" l="1"/>
  <c r="B567" i="7"/>
  <c r="C567" i="7" s="1"/>
  <c r="D568" i="7"/>
  <c r="D569" i="7" l="1"/>
  <c r="A568" i="7"/>
  <c r="B568" i="7"/>
  <c r="C568" i="7" s="1"/>
  <c r="A569" i="7" l="1"/>
  <c r="D570" i="7"/>
  <c r="B569" i="7"/>
  <c r="C569" i="7" s="1"/>
  <c r="A570" i="7" l="1"/>
  <c r="D571" i="7"/>
  <c r="B570" i="7"/>
  <c r="C570" i="7" s="1"/>
  <c r="A571" i="7" l="1"/>
  <c r="B571" i="7"/>
  <c r="C571" i="7" s="1"/>
  <c r="D572" i="7"/>
  <c r="A572" i="7" l="1"/>
  <c r="B572" i="7"/>
  <c r="C572" i="7" s="1"/>
  <c r="D573" i="7"/>
  <c r="A573" i="7" l="1"/>
  <c r="B573" i="7"/>
  <c r="C573" i="7" s="1"/>
  <c r="D574" i="7"/>
  <c r="D575" i="7" l="1"/>
  <c r="A574" i="7"/>
  <c r="B574" i="7"/>
  <c r="C574" i="7" s="1"/>
  <c r="A575" i="7" l="1"/>
  <c r="D576" i="7"/>
  <c r="B575" i="7"/>
  <c r="C575" i="7" s="1"/>
  <c r="D577" i="7" l="1"/>
  <c r="A576" i="7"/>
  <c r="B576" i="7"/>
  <c r="C576" i="7" s="1"/>
  <c r="A577" i="7" l="1"/>
  <c r="D578" i="7"/>
  <c r="B577" i="7"/>
  <c r="C577" i="7" s="1"/>
  <c r="D579" i="7" l="1"/>
  <c r="A578" i="7"/>
  <c r="B578" i="7"/>
  <c r="C578" i="7" s="1"/>
  <c r="D580" i="7" l="1"/>
  <c r="A579" i="7"/>
  <c r="B579" i="7"/>
  <c r="C579" i="7" s="1"/>
  <c r="D581" i="7" l="1"/>
  <c r="A580" i="7"/>
  <c r="B580" i="7"/>
  <c r="C580" i="7" s="1"/>
  <c r="A581" i="7" l="1"/>
  <c r="B581" i="7"/>
  <c r="C581" i="7" s="1"/>
  <c r="D582" i="7"/>
  <c r="D583" i="7" l="1"/>
  <c r="A582" i="7"/>
  <c r="B582" i="7"/>
  <c r="C582" i="7" s="1"/>
  <c r="A583" i="7" l="1"/>
  <c r="B583" i="7"/>
  <c r="C583" i="7" s="1"/>
  <c r="D584" i="7"/>
  <c r="D585" i="7" l="1"/>
  <c r="A584" i="7"/>
  <c r="B584" i="7"/>
  <c r="C584" i="7" s="1"/>
  <c r="D586" i="7" l="1"/>
  <c r="A585" i="7"/>
  <c r="B585" i="7"/>
  <c r="C585" i="7" s="1"/>
  <c r="D587" i="7" l="1"/>
  <c r="A586" i="7"/>
  <c r="B586" i="7"/>
  <c r="C586" i="7" s="1"/>
  <c r="A587" i="7" l="1"/>
  <c r="B587" i="7"/>
  <c r="C587" i="7" s="1"/>
  <c r="D588" i="7"/>
  <c r="A588" i="7" l="1"/>
  <c r="D589" i="7"/>
  <c r="B588" i="7"/>
  <c r="C588" i="7" s="1"/>
  <c r="A589" i="7" l="1"/>
  <c r="B589" i="7"/>
  <c r="C589" i="7" s="1"/>
  <c r="D590" i="7"/>
  <c r="A590" i="7" l="1"/>
  <c r="B590" i="7"/>
  <c r="C590" i="7" s="1"/>
  <c r="D591" i="7"/>
  <c r="D592" i="7" l="1"/>
  <c r="A591" i="7"/>
  <c r="B591" i="7"/>
  <c r="C591" i="7" s="1"/>
  <c r="D593" i="7" l="1"/>
  <c r="B592" i="7"/>
  <c r="C592" i="7" s="1"/>
  <c r="A592" i="7"/>
  <c r="A593" i="7" l="1"/>
  <c r="B593" i="7"/>
  <c r="C593" i="7" s="1"/>
  <c r="D594" i="7"/>
  <c r="D595" i="7" l="1"/>
  <c r="A594" i="7"/>
  <c r="B594" i="7"/>
  <c r="C594" i="7" s="1"/>
  <c r="D596" i="7" l="1"/>
  <c r="B595" i="7"/>
  <c r="C595" i="7" s="1"/>
  <c r="A595" i="7"/>
  <c r="D597" i="7" l="1"/>
  <c r="A596" i="7"/>
  <c r="B596" i="7"/>
  <c r="C596" i="7" s="1"/>
  <c r="A597" i="7" l="1"/>
  <c r="D598" i="7"/>
  <c r="B597" i="7"/>
  <c r="C597" i="7" s="1"/>
  <c r="D599" i="7" l="1"/>
  <c r="A598" i="7"/>
  <c r="B598" i="7"/>
  <c r="C598" i="7" s="1"/>
  <c r="A599" i="7" l="1"/>
  <c r="B599" i="7"/>
  <c r="C599" i="7" s="1"/>
  <c r="D600" i="7"/>
  <c r="D601" i="7" l="1"/>
  <c r="A600" i="7"/>
  <c r="B600" i="7"/>
  <c r="C600" i="7" s="1"/>
  <c r="D602" i="7" l="1"/>
  <c r="A601" i="7"/>
  <c r="B601" i="7"/>
  <c r="C601" i="7" s="1"/>
  <c r="B602" i="7" l="1"/>
  <c r="C602" i="7" s="1"/>
  <c r="D603" i="7"/>
  <c r="A602" i="7"/>
  <c r="A603" i="7" l="1"/>
  <c r="D604" i="7"/>
  <c r="B603" i="7"/>
  <c r="C603" i="7" s="1"/>
  <c r="D605" i="7" l="1"/>
  <c r="A604" i="7"/>
  <c r="B604" i="7"/>
  <c r="C604" i="7" s="1"/>
  <c r="A605" i="7" l="1"/>
  <c r="B605" i="7"/>
  <c r="C605" i="7" s="1"/>
  <c r="D606" i="7"/>
  <c r="D607" i="7" l="1"/>
  <c r="A606" i="7"/>
  <c r="B606" i="7"/>
  <c r="C606" i="7" s="1"/>
  <c r="A607" i="7" l="1"/>
  <c r="B607" i="7"/>
  <c r="C607" i="7" s="1"/>
  <c r="D608" i="7"/>
  <c r="A608" i="7" l="1"/>
  <c r="B608" i="7"/>
  <c r="C608" i="7" s="1"/>
  <c r="D609" i="7"/>
  <c r="A609" i="7" l="1"/>
  <c r="B609" i="7"/>
  <c r="C609" i="7"/>
  <c r="D610" i="7"/>
  <c r="D611" i="7" l="1"/>
  <c r="B610" i="7"/>
  <c r="C610" i="7" s="1"/>
  <c r="A610" i="7"/>
  <c r="A611" i="7" l="1"/>
  <c r="D612" i="7"/>
  <c r="B611" i="7"/>
  <c r="C611" i="7" s="1"/>
  <c r="B612" i="7" l="1"/>
  <c r="C612" i="7" s="1"/>
  <c r="D613" i="7"/>
  <c r="A612" i="7"/>
  <c r="A613" i="7" l="1"/>
  <c r="B613" i="7"/>
  <c r="C613" i="7" s="1"/>
  <c r="D614" i="7"/>
  <c r="D615" i="7" l="1"/>
  <c r="A614" i="7"/>
  <c r="B614" i="7"/>
  <c r="C614" i="7" s="1"/>
  <c r="A615" i="7" l="1"/>
  <c r="B615" i="7"/>
  <c r="C615" i="7" s="1"/>
  <c r="D616" i="7"/>
  <c r="D617" i="7" l="1"/>
  <c r="A616" i="7"/>
  <c r="B616" i="7"/>
  <c r="C616" i="7" s="1"/>
  <c r="D618" i="7" l="1"/>
  <c r="A617" i="7"/>
  <c r="B617" i="7"/>
  <c r="C617" i="7" s="1"/>
  <c r="A618" i="7" l="1"/>
  <c r="D619" i="7"/>
  <c r="B618" i="7"/>
  <c r="C618" i="7" s="1"/>
  <c r="A619" i="7" l="1"/>
  <c r="B619" i="7"/>
  <c r="C619" i="7" s="1"/>
  <c r="D620" i="7"/>
  <c r="D621" i="7" l="1"/>
  <c r="A620" i="7"/>
  <c r="B620" i="7"/>
  <c r="C620" i="7" s="1"/>
  <c r="D622" i="7" l="1"/>
  <c r="A621" i="7"/>
  <c r="B621" i="7"/>
  <c r="C621" i="7" s="1"/>
  <c r="D623" i="7" l="1"/>
  <c r="A622" i="7"/>
  <c r="B622" i="7"/>
  <c r="C622" i="7" s="1"/>
  <c r="D624" i="7" l="1"/>
  <c r="A623" i="7"/>
  <c r="B623" i="7"/>
  <c r="C623" i="7" s="1"/>
  <c r="A624" i="7" l="1"/>
  <c r="B624" i="7"/>
  <c r="C624" i="7" s="1"/>
  <c r="D625" i="7"/>
  <c r="D626" i="7" l="1"/>
  <c r="A625" i="7"/>
  <c r="B625" i="7"/>
  <c r="C625" i="7" s="1"/>
  <c r="D627" i="7" l="1"/>
  <c r="A626" i="7"/>
  <c r="B626" i="7"/>
  <c r="C626" i="7" s="1"/>
  <c r="A627" i="7" l="1"/>
  <c r="B627" i="7"/>
  <c r="C627" i="7" s="1"/>
  <c r="D628" i="7"/>
  <c r="A628" i="7" l="1"/>
  <c r="D629" i="7"/>
  <c r="B628" i="7"/>
  <c r="C628" i="7" s="1"/>
  <c r="A629" i="7" l="1"/>
  <c r="B629" i="7"/>
  <c r="C629" i="7" s="1"/>
  <c r="D630" i="7"/>
  <c r="D631" i="7" l="1"/>
  <c r="A630" i="7"/>
  <c r="B630" i="7"/>
  <c r="C630" i="7" s="1"/>
  <c r="A631" i="7" l="1"/>
  <c r="B631" i="7"/>
  <c r="C631" i="7" s="1"/>
  <c r="D632" i="7"/>
  <c r="D633" i="7" l="1"/>
  <c r="A632" i="7"/>
  <c r="B632" i="7"/>
  <c r="C632" i="7" s="1"/>
  <c r="D634" i="7" l="1"/>
  <c r="A633" i="7"/>
  <c r="B633" i="7"/>
  <c r="C633" i="7" s="1"/>
  <c r="D635" i="7" l="1"/>
  <c r="A634" i="7"/>
  <c r="B634" i="7"/>
  <c r="C634" i="7" s="1"/>
  <c r="A635" i="7" l="1"/>
  <c r="B635" i="7"/>
  <c r="C635" i="7" s="1"/>
  <c r="D636" i="7"/>
  <c r="A636" i="7" l="1"/>
  <c r="D637" i="7"/>
  <c r="B636" i="7"/>
  <c r="C636" i="7" s="1"/>
  <c r="A637" i="7" l="1"/>
  <c r="B637" i="7"/>
  <c r="C637" i="7" s="1"/>
  <c r="D638" i="7"/>
  <c r="D639" i="7" l="1"/>
  <c r="A638" i="7"/>
  <c r="B638" i="7"/>
  <c r="C638" i="7" s="1"/>
  <c r="A639" i="7" l="1"/>
  <c r="B639" i="7"/>
  <c r="C639" i="7" s="1"/>
  <c r="D640" i="7"/>
  <c r="D641" i="7" l="1"/>
  <c r="A640" i="7"/>
  <c r="B640" i="7"/>
  <c r="C640" i="7" s="1"/>
  <c r="D642" i="7" l="1"/>
  <c r="A641" i="7"/>
  <c r="B641" i="7"/>
  <c r="C641" i="7" s="1"/>
  <c r="D643" i="7" l="1"/>
  <c r="A642" i="7"/>
  <c r="B642" i="7"/>
  <c r="C642" i="7" s="1"/>
  <c r="D644" i="7" l="1"/>
  <c r="A643" i="7"/>
  <c r="B643" i="7"/>
  <c r="C643" i="7" s="1"/>
  <c r="D645" i="7" l="1"/>
  <c r="A644" i="7"/>
  <c r="B644" i="7"/>
  <c r="C644" i="7" s="1"/>
  <c r="D646" i="7" l="1"/>
  <c r="A645" i="7"/>
  <c r="B645" i="7"/>
  <c r="C645" i="7" s="1"/>
  <c r="D647" i="7" l="1"/>
  <c r="A646" i="7"/>
  <c r="B646" i="7"/>
  <c r="C646" i="7" s="1"/>
  <c r="A647" i="7" l="1"/>
  <c r="B647" i="7"/>
  <c r="C647" i="7" s="1"/>
  <c r="D648" i="7"/>
  <c r="D649" i="7" l="1"/>
  <c r="A648" i="7"/>
  <c r="B648" i="7"/>
  <c r="C648" i="7" s="1"/>
  <c r="A649" i="7" l="1"/>
  <c r="B649" i="7"/>
  <c r="C649" i="7" s="1"/>
  <c r="D650" i="7"/>
  <c r="A650" i="7" l="1"/>
  <c r="B650" i="7"/>
  <c r="C650" i="7" s="1"/>
  <c r="D651" i="7"/>
  <c r="A651" i="7" l="1"/>
  <c r="B651" i="7"/>
  <c r="C651" i="7" s="1"/>
  <c r="D652" i="7"/>
  <c r="D653" i="7" l="1"/>
  <c r="A652" i="7"/>
  <c r="B652" i="7"/>
  <c r="C652" i="7" s="1"/>
  <c r="A653" i="7" l="1"/>
  <c r="B653" i="7"/>
  <c r="C653" i="7" s="1"/>
  <c r="D654" i="7"/>
  <c r="D655" i="7" l="1"/>
  <c r="A654" i="7"/>
  <c r="B654" i="7"/>
  <c r="C654" i="7" s="1"/>
  <c r="A655" i="7" l="1"/>
  <c r="B655" i="7"/>
  <c r="C655" i="7" s="1"/>
  <c r="D656" i="7"/>
  <c r="D657" i="7" l="1"/>
  <c r="A656" i="7"/>
  <c r="B656" i="7"/>
  <c r="C656" i="7" s="1"/>
  <c r="A657" i="7" l="1"/>
  <c r="D658" i="7"/>
  <c r="B657" i="7"/>
  <c r="C657" i="7" s="1"/>
  <c r="B658" i="7" l="1"/>
  <c r="C658" i="7" s="1"/>
  <c r="D659" i="7"/>
  <c r="A658" i="7"/>
  <c r="A659" i="7" l="1"/>
  <c r="B659" i="7"/>
  <c r="C659" i="7" s="1"/>
  <c r="D660" i="7"/>
  <c r="D661" i="7" l="1"/>
  <c r="A660" i="7"/>
  <c r="B660" i="7"/>
  <c r="C660" i="7" s="1"/>
  <c r="A661" i="7" l="1"/>
  <c r="B661" i="7"/>
  <c r="C661" i="7" s="1"/>
  <c r="D662" i="7"/>
  <c r="D663" i="7" l="1"/>
  <c r="A662" i="7"/>
  <c r="B662" i="7"/>
  <c r="C662" i="7" s="1"/>
  <c r="A663" i="7" l="1"/>
  <c r="B663" i="7"/>
  <c r="C663" i="7" s="1"/>
  <c r="D664" i="7"/>
  <c r="D665" i="7" l="1"/>
  <c r="A664" i="7"/>
  <c r="B664" i="7"/>
  <c r="C664" i="7" s="1"/>
  <c r="D666" i="7" l="1"/>
  <c r="A665" i="7"/>
  <c r="B665" i="7"/>
  <c r="C665" i="7" s="1"/>
  <c r="D667" i="7" l="1"/>
  <c r="A666" i="7"/>
  <c r="B666" i="7"/>
  <c r="C666" i="7" s="1"/>
  <c r="A667" i="7" l="1"/>
  <c r="B667" i="7"/>
  <c r="C667" i="7" s="1"/>
  <c r="D668" i="7"/>
  <c r="A668" i="7" l="1"/>
  <c r="D669" i="7"/>
  <c r="B668" i="7"/>
  <c r="C668" i="7" s="1"/>
  <c r="A669" i="7" l="1"/>
  <c r="B669" i="7"/>
  <c r="C669" i="7" s="1"/>
  <c r="D670" i="7"/>
  <c r="D671" i="7" l="1"/>
  <c r="A670" i="7"/>
  <c r="B670" i="7"/>
  <c r="C670" i="7" s="1"/>
  <c r="A671" i="7" l="1"/>
  <c r="B671" i="7"/>
  <c r="C671" i="7" s="1"/>
  <c r="D672" i="7"/>
  <c r="D673" i="7" l="1"/>
  <c r="A672" i="7"/>
  <c r="B672" i="7"/>
  <c r="C672" i="7" s="1"/>
  <c r="D674" i="7" l="1"/>
  <c r="A673" i="7"/>
  <c r="B673" i="7"/>
  <c r="C673" i="7" s="1"/>
  <c r="D675" i="7" l="1"/>
  <c r="A674" i="7"/>
  <c r="B674" i="7"/>
  <c r="C674" i="7" s="1"/>
  <c r="A675" i="7" l="1"/>
  <c r="D676" i="7"/>
  <c r="B675" i="7"/>
  <c r="C675" i="7" s="1"/>
  <c r="D677" i="7" l="1"/>
  <c r="A676" i="7"/>
  <c r="B676" i="7"/>
  <c r="C676" i="7" s="1"/>
  <c r="A677" i="7" l="1"/>
  <c r="B677" i="7"/>
  <c r="C677" i="7" s="1"/>
  <c r="D678" i="7"/>
  <c r="D679" i="7" l="1"/>
  <c r="A678" i="7"/>
  <c r="B678" i="7"/>
  <c r="C678" i="7" s="1"/>
  <c r="A679" i="7" l="1"/>
  <c r="B679" i="7"/>
  <c r="C679" i="7" s="1"/>
  <c r="D680" i="7"/>
  <c r="A680" i="7" l="1"/>
  <c r="B680" i="7"/>
  <c r="C680" i="7" s="1"/>
  <c r="D681" i="7"/>
  <c r="A681" i="7" l="1"/>
  <c r="B681" i="7"/>
  <c r="C681" i="7" s="1"/>
  <c r="D682" i="7"/>
  <c r="D683" i="7" l="1"/>
  <c r="A682" i="7"/>
  <c r="B682" i="7"/>
  <c r="C682" i="7" s="1"/>
  <c r="A683" i="7" l="1"/>
  <c r="B683" i="7"/>
  <c r="C683" i="7" s="1"/>
  <c r="D684" i="7"/>
  <c r="D685" i="7" l="1"/>
  <c r="A684" i="7"/>
  <c r="B684" i="7"/>
  <c r="C684" i="7" s="1"/>
  <c r="D686" i="7" l="1"/>
  <c r="A685" i="7"/>
  <c r="B685" i="7"/>
  <c r="C685" i="7" s="1"/>
  <c r="A686" i="7" l="1"/>
  <c r="B686" i="7"/>
  <c r="C686" i="7" s="1"/>
  <c r="D687" i="7"/>
  <c r="A687" i="7" l="1"/>
  <c r="B687" i="7"/>
  <c r="C687" i="7" s="1"/>
  <c r="D688" i="7"/>
  <c r="A688" i="7" l="1"/>
  <c r="B688" i="7"/>
  <c r="C688" i="7" s="1"/>
  <c r="D689" i="7"/>
  <c r="B689" i="7" l="1"/>
  <c r="C689" i="7" s="1"/>
  <c r="D690" i="7"/>
  <c r="A689" i="7"/>
  <c r="D691" i="7" l="1"/>
  <c r="A690" i="7"/>
  <c r="B690" i="7"/>
  <c r="C690" i="7" s="1"/>
  <c r="D692" i="7" l="1"/>
  <c r="A691" i="7"/>
  <c r="B691" i="7"/>
  <c r="C691" i="7" s="1"/>
  <c r="A692" i="7" l="1"/>
  <c r="D693" i="7"/>
  <c r="B692" i="7"/>
  <c r="C692" i="7" s="1"/>
  <c r="D694" i="7" l="1"/>
  <c r="A693" i="7"/>
  <c r="B693" i="7"/>
  <c r="C693" i="7" s="1"/>
  <c r="A694" i="7" l="1"/>
  <c r="B694" i="7"/>
  <c r="C694" i="7" s="1"/>
  <c r="D695" i="7"/>
  <c r="A695" i="7" l="1"/>
  <c r="B695" i="7"/>
  <c r="C695" i="7" s="1"/>
  <c r="D696" i="7"/>
  <c r="D697" i="7" l="1"/>
  <c r="A696" i="7"/>
  <c r="B696" i="7"/>
  <c r="C696" i="7" s="1"/>
  <c r="A697" i="7" l="1"/>
  <c r="B697" i="7"/>
  <c r="C697" i="7" s="1"/>
  <c r="D698" i="7"/>
  <c r="D699" i="7" l="1"/>
  <c r="A698" i="7"/>
  <c r="B698" i="7"/>
  <c r="C698" i="7" s="1"/>
  <c r="B699" i="7" l="1"/>
  <c r="C699" i="7" s="1"/>
  <c r="D700" i="7"/>
  <c r="A699" i="7"/>
  <c r="D701" i="7" l="1"/>
  <c r="A700" i="7"/>
  <c r="B700" i="7"/>
  <c r="C700" i="7" s="1"/>
  <c r="A701" i="7" l="1"/>
  <c r="B701" i="7"/>
  <c r="C701" i="7" s="1"/>
  <c r="D702" i="7"/>
  <c r="A702" i="7" l="1"/>
  <c r="B702" i="7"/>
  <c r="C702" i="7" s="1"/>
  <c r="D703" i="7"/>
  <c r="D704" i="7" l="1"/>
  <c r="A703" i="7"/>
  <c r="B703" i="7"/>
  <c r="C703" i="7" s="1"/>
  <c r="D705" i="7" l="1"/>
  <c r="A704" i="7"/>
  <c r="B704" i="7"/>
  <c r="C704" i="7" s="1"/>
  <c r="A705" i="7" l="1"/>
  <c r="B705" i="7"/>
  <c r="C705" i="7" s="1"/>
  <c r="D706" i="7"/>
  <c r="A706" i="7" l="1"/>
  <c r="B706" i="7"/>
  <c r="C706" i="7" s="1"/>
  <c r="D707" i="7"/>
  <c r="A707" i="7" l="1"/>
  <c r="D708" i="7"/>
  <c r="B707" i="7"/>
  <c r="C707" i="7" s="1"/>
  <c r="A708" i="7" l="1"/>
  <c r="B708" i="7"/>
  <c r="C708" i="7" s="1"/>
  <c r="D709" i="7"/>
  <c r="A709" i="7" l="1"/>
  <c r="B709" i="7"/>
  <c r="C709" i="7" s="1"/>
  <c r="D710" i="7"/>
  <c r="D711" i="7" l="1"/>
  <c r="A710" i="7"/>
  <c r="B710" i="7"/>
  <c r="C710" i="7" s="1"/>
  <c r="A711" i="7" l="1"/>
  <c r="B711" i="7"/>
  <c r="C711" i="7" s="1"/>
  <c r="D712" i="7"/>
  <c r="D713" i="7" l="1"/>
  <c r="A712" i="7"/>
  <c r="B712" i="7"/>
  <c r="C712" i="7" s="1"/>
  <c r="A713" i="7" l="1"/>
  <c r="B713" i="7"/>
  <c r="C713" i="7" s="1"/>
  <c r="D714" i="7"/>
  <c r="A714" i="7" l="1"/>
  <c r="B714" i="7"/>
  <c r="C714" i="7" s="1"/>
  <c r="D715" i="7"/>
  <c r="D716" i="7" l="1"/>
  <c r="A715" i="7"/>
  <c r="B715" i="7"/>
  <c r="C715" i="7" s="1"/>
  <c r="A716" i="7" l="1"/>
  <c r="D717" i="7"/>
  <c r="B716" i="7"/>
  <c r="C716" i="7" s="1"/>
  <c r="D718" i="7" l="1"/>
  <c r="A717" i="7"/>
  <c r="B717" i="7"/>
  <c r="C717" i="7" s="1"/>
  <c r="D719" i="7" l="1"/>
  <c r="A718" i="7"/>
  <c r="B718" i="7"/>
  <c r="C718" i="7" s="1"/>
  <c r="A719" i="7" l="1"/>
  <c r="B719" i="7"/>
  <c r="C719" i="7" s="1"/>
  <c r="D720" i="7"/>
  <c r="D721" i="7" l="1"/>
  <c r="A720" i="7"/>
  <c r="B720" i="7"/>
  <c r="C720" i="7" s="1"/>
  <c r="A721" i="7" l="1"/>
  <c r="D722" i="7"/>
  <c r="B721" i="7"/>
  <c r="C721" i="7" s="1"/>
  <c r="D723" i="7" l="1"/>
  <c r="A722" i="7"/>
  <c r="B722" i="7"/>
  <c r="C722" i="7" s="1"/>
  <c r="A723" i="7" l="1"/>
  <c r="B723" i="7"/>
  <c r="C723" i="7" s="1"/>
  <c r="D724" i="7"/>
  <c r="D725" i="7" l="1"/>
  <c r="A724" i="7"/>
  <c r="B724" i="7"/>
  <c r="C724" i="7" s="1"/>
  <c r="A725" i="7" l="1"/>
  <c r="B725" i="7"/>
  <c r="C725" i="7" s="1"/>
  <c r="D726" i="7"/>
  <c r="A726" i="7" l="1"/>
  <c r="B726" i="7"/>
  <c r="C726" i="7" s="1"/>
  <c r="D727" i="7"/>
  <c r="A727" i="7" l="1"/>
  <c r="B727" i="7"/>
  <c r="C727" i="7" s="1"/>
  <c r="D728" i="7"/>
  <c r="D729" i="7" l="1"/>
  <c r="A728" i="7"/>
  <c r="B728" i="7"/>
  <c r="C728" i="7" s="1"/>
  <c r="A729" i="7" l="1"/>
  <c r="D730" i="7"/>
  <c r="B729" i="7"/>
  <c r="C729" i="7" s="1"/>
  <c r="A730" i="7" l="1"/>
  <c r="B730" i="7"/>
  <c r="C730" i="7" s="1"/>
  <c r="D731" i="7"/>
  <c r="A731" i="7" l="1"/>
  <c r="B731" i="7"/>
  <c r="C731" i="7" s="1"/>
  <c r="D732" i="7"/>
  <c r="D733" i="7" l="1"/>
  <c r="A732" i="7"/>
  <c r="B732" i="7"/>
  <c r="C732" i="7" s="1"/>
  <c r="A733" i="7" l="1"/>
  <c r="B733" i="7"/>
  <c r="C733" i="7" s="1"/>
  <c r="D734" i="7"/>
  <c r="D735" i="7" l="1"/>
  <c r="A734" i="7"/>
  <c r="B734" i="7"/>
  <c r="C734" i="7" s="1"/>
  <c r="A735" i="7" l="1"/>
  <c r="B735" i="7"/>
  <c r="C735" i="7" s="1"/>
  <c r="D736" i="7"/>
  <c r="A736" i="7" l="1"/>
  <c r="D737" i="7"/>
  <c r="B736" i="7"/>
  <c r="C736" i="7" s="1"/>
  <c r="D738" i="7" l="1"/>
  <c r="A737" i="7"/>
  <c r="B737" i="7"/>
  <c r="C737" i="7" s="1"/>
  <c r="D739" i="7" l="1"/>
  <c r="A738" i="7"/>
  <c r="B738" i="7"/>
  <c r="C738" i="7" s="1"/>
  <c r="A739" i="7" l="1"/>
  <c r="B739" i="7"/>
  <c r="C739" i="7" s="1"/>
  <c r="D740" i="7"/>
  <c r="A740" i="7" l="1"/>
  <c r="B740" i="7"/>
  <c r="C740" i="7" s="1"/>
  <c r="D741" i="7"/>
  <c r="A741" i="7" l="1"/>
  <c r="B741" i="7"/>
  <c r="C741" i="7" s="1"/>
  <c r="D742" i="7"/>
  <c r="D743" i="7" l="1"/>
  <c r="A742" i="7"/>
  <c r="B742" i="7"/>
  <c r="C742" i="7" s="1"/>
  <c r="A743" i="7" l="1"/>
  <c r="B743" i="7"/>
  <c r="C743" i="7" s="1"/>
  <c r="D744" i="7"/>
  <c r="D745" i="7" l="1"/>
  <c r="A744" i="7"/>
  <c r="B744" i="7"/>
  <c r="C744" i="7" s="1"/>
  <c r="A745" i="7" l="1"/>
  <c r="B745" i="7"/>
  <c r="C745" i="7" s="1"/>
  <c r="D746" i="7"/>
  <c r="D747" i="7" l="1"/>
  <c r="A746" i="7"/>
  <c r="B746" i="7"/>
  <c r="C746" i="7" s="1"/>
  <c r="A747" i="7" l="1"/>
  <c r="B747" i="7"/>
  <c r="C747" i="7" s="1"/>
  <c r="D748" i="7"/>
  <c r="A748" i="7" l="1"/>
  <c r="D749" i="7"/>
  <c r="B748" i="7"/>
  <c r="C748" i="7" s="1"/>
  <c r="A749" i="7" l="1"/>
  <c r="B749" i="7"/>
  <c r="C749" i="7" s="1"/>
  <c r="D750" i="7"/>
  <c r="D751" i="7" l="1"/>
  <c r="A750" i="7"/>
  <c r="B750" i="7"/>
  <c r="C750" i="7" s="1"/>
  <c r="A751" i="7" l="1"/>
  <c r="B751" i="7"/>
  <c r="C751" i="7" s="1"/>
  <c r="D752" i="7"/>
  <c r="D753" i="7" l="1"/>
  <c r="A752" i="7"/>
  <c r="B752" i="7"/>
  <c r="C752" i="7" s="1"/>
  <c r="D754" i="7" l="1"/>
  <c r="A753" i="7"/>
  <c r="B753" i="7"/>
  <c r="C753" i="7" s="1"/>
  <c r="D755" i="7" l="1"/>
  <c r="A754" i="7"/>
  <c r="B754" i="7"/>
  <c r="C754" i="7" s="1"/>
  <c r="D756" i="7" l="1"/>
  <c r="A755" i="7"/>
  <c r="B755" i="7"/>
  <c r="C755" i="7" s="1"/>
  <c r="A756" i="7" l="1"/>
  <c r="D757" i="7"/>
  <c r="B756" i="7"/>
  <c r="C756" i="7" s="1"/>
  <c r="D758" i="7" l="1"/>
  <c r="A757" i="7"/>
  <c r="B757" i="7"/>
  <c r="C757" i="7" s="1"/>
  <c r="D759" i="7" l="1"/>
  <c r="A758" i="7"/>
  <c r="B758" i="7"/>
  <c r="C758" i="7" s="1"/>
  <c r="A759" i="7" l="1"/>
  <c r="B759" i="7"/>
  <c r="C759" i="7" s="1"/>
  <c r="D760" i="7"/>
  <c r="D761" i="7" l="1"/>
  <c r="A760" i="7"/>
  <c r="B760" i="7"/>
  <c r="C760" i="7" s="1"/>
  <c r="A761" i="7" l="1"/>
  <c r="B761" i="7"/>
  <c r="C761" i="7" s="1"/>
  <c r="D762" i="7"/>
  <c r="D763" i="7" l="1"/>
  <c r="A762" i="7"/>
  <c r="B762" i="7"/>
  <c r="C762" i="7" s="1"/>
  <c r="D764" i="7" l="1"/>
  <c r="A763" i="7"/>
  <c r="B763" i="7"/>
  <c r="C763" i="7" s="1"/>
  <c r="D765" i="7" l="1"/>
  <c r="A764" i="7"/>
  <c r="B764" i="7"/>
  <c r="C764" i="7" s="1"/>
  <c r="A765" i="7" l="1"/>
  <c r="B765" i="7"/>
  <c r="C765" i="7" s="1"/>
  <c r="D766" i="7"/>
  <c r="D767" i="7" l="1"/>
  <c r="A766" i="7"/>
  <c r="B766" i="7"/>
  <c r="C766" i="7" s="1"/>
  <c r="A767" i="7" l="1"/>
  <c r="B767" i="7"/>
  <c r="C767" i="7" s="1"/>
  <c r="D768" i="7"/>
  <c r="A768" i="7" l="1"/>
  <c r="B768" i="7"/>
  <c r="C768" i="7" s="1"/>
  <c r="D769" i="7"/>
  <c r="A769" i="7" l="1"/>
  <c r="B769" i="7"/>
  <c r="C769" i="7" s="1"/>
  <c r="D770" i="7"/>
  <c r="D771" i="7" l="1"/>
  <c r="A770" i="7"/>
  <c r="B770" i="7"/>
  <c r="C770" i="7" s="1"/>
  <c r="A771" i="7" l="1"/>
  <c r="B771" i="7"/>
  <c r="C771" i="7" s="1"/>
  <c r="D772" i="7"/>
  <c r="D773" i="7" l="1"/>
  <c r="A772" i="7"/>
  <c r="B772" i="7"/>
  <c r="C772" i="7" s="1"/>
  <c r="A773" i="7" l="1"/>
  <c r="B773" i="7"/>
  <c r="C773" i="7" s="1"/>
  <c r="D774" i="7"/>
  <c r="D775" i="7" l="1"/>
  <c r="A774" i="7"/>
  <c r="B774" i="7"/>
  <c r="C774" i="7" s="1"/>
  <c r="D776" i="7" l="1"/>
  <c r="A775" i="7"/>
  <c r="B775" i="7"/>
  <c r="C775" i="7" s="1"/>
  <c r="D777" i="7" l="1"/>
  <c r="A776" i="7"/>
  <c r="B776" i="7"/>
  <c r="C776" i="7" s="1"/>
  <c r="A777" i="7" l="1"/>
  <c r="B777" i="7"/>
  <c r="C777" i="7" s="1"/>
  <c r="D778" i="7"/>
  <c r="D779" i="7" l="1"/>
  <c r="A778" i="7"/>
  <c r="B778" i="7"/>
  <c r="C778" i="7" s="1"/>
  <c r="A779" i="7" l="1"/>
  <c r="D780" i="7"/>
  <c r="B779" i="7"/>
  <c r="C779" i="7" s="1"/>
  <c r="D781" i="7" l="1"/>
  <c r="A780" i="7"/>
  <c r="B780" i="7"/>
  <c r="C780" i="7" s="1"/>
  <c r="A781" i="7" l="1"/>
  <c r="B781" i="7"/>
  <c r="C781" i="7" s="1"/>
  <c r="D782" i="7"/>
  <c r="A782" i="7" l="1"/>
  <c r="B782" i="7"/>
  <c r="C782" i="7" s="1"/>
  <c r="D783" i="7"/>
  <c r="A783" i="7" l="1"/>
  <c r="B783" i="7"/>
  <c r="C783" i="7" s="1"/>
  <c r="D784" i="7"/>
  <c r="D785" i="7" l="1"/>
  <c r="A784" i="7"/>
  <c r="B784" i="7"/>
  <c r="C784" i="7" s="1"/>
  <c r="A785" i="7" l="1"/>
  <c r="B785" i="7"/>
  <c r="C785" i="7" s="1"/>
  <c r="D786" i="7"/>
  <c r="D787" i="7" l="1"/>
  <c r="B786" i="7"/>
  <c r="C786" i="7" s="1"/>
  <c r="A786" i="7"/>
  <c r="A787" i="7" l="1"/>
  <c r="B787" i="7"/>
  <c r="C787" i="7" s="1"/>
  <c r="D788" i="7"/>
  <c r="D789" i="7" l="1"/>
  <c r="A788" i="7"/>
  <c r="B788" i="7"/>
  <c r="C788" i="7" s="1"/>
  <c r="A789" i="7" l="1"/>
  <c r="D790" i="7"/>
  <c r="B789" i="7"/>
  <c r="C789" i="7" s="1"/>
  <c r="D791" i="7" l="1"/>
  <c r="A790" i="7"/>
  <c r="B790" i="7"/>
  <c r="C790" i="7" s="1"/>
  <c r="A791" i="7" l="1"/>
  <c r="B791" i="7"/>
  <c r="C791" i="7" s="1"/>
  <c r="D792" i="7"/>
  <c r="D793" i="7" l="1"/>
  <c r="A792" i="7"/>
  <c r="B792" i="7"/>
  <c r="C792" i="7" s="1"/>
  <c r="A793" i="7" l="1"/>
  <c r="B793" i="7"/>
  <c r="C793" i="7" s="1"/>
  <c r="D794" i="7"/>
  <c r="A794" i="7" l="1"/>
  <c r="B794" i="7"/>
  <c r="C794" i="7" s="1"/>
  <c r="D795" i="7"/>
  <c r="D796" i="7" l="1"/>
  <c r="A795" i="7"/>
  <c r="B795" i="7"/>
  <c r="C795" i="7" s="1"/>
  <c r="D797" i="7" l="1"/>
  <c r="A796" i="7"/>
  <c r="B796" i="7"/>
  <c r="C796" i="7" s="1"/>
  <c r="A797" i="7" l="1"/>
  <c r="B797" i="7"/>
  <c r="C797" i="7" s="1"/>
  <c r="D798" i="7"/>
  <c r="D799" i="7" l="1"/>
  <c r="A798" i="7"/>
  <c r="B798" i="7"/>
  <c r="C798" i="7" s="1"/>
  <c r="A799" i="7" l="1"/>
  <c r="B799" i="7"/>
  <c r="C799" i="7" s="1"/>
  <c r="D800" i="7"/>
  <c r="D801" i="7" l="1"/>
  <c r="A800" i="7"/>
  <c r="B800" i="7"/>
  <c r="C800" i="7" s="1"/>
  <c r="A801" i="7" l="1"/>
  <c r="B801" i="7"/>
  <c r="C801" i="7" s="1"/>
  <c r="D802" i="7"/>
  <c r="D803" i="7" l="1"/>
  <c r="B802" i="7"/>
  <c r="C802" i="7" s="1"/>
  <c r="A802" i="7"/>
  <c r="D804" i="7" l="1"/>
  <c r="A803" i="7"/>
  <c r="B803" i="7"/>
  <c r="C803" i="7" s="1"/>
  <c r="A804" i="7" l="1"/>
  <c r="B804" i="7"/>
  <c r="C804" i="7" s="1"/>
  <c r="D805" i="7"/>
  <c r="A805" i="7" l="1"/>
  <c r="B805" i="7"/>
  <c r="C805" i="7" s="1"/>
  <c r="D806" i="7"/>
  <c r="D807" i="7" l="1"/>
  <c r="A806" i="7"/>
  <c r="B806" i="7"/>
  <c r="C806" i="7" s="1"/>
  <c r="D808" i="7" l="1"/>
  <c r="A807" i="7"/>
  <c r="B807" i="7"/>
  <c r="C807" i="7" s="1"/>
  <c r="D809" i="7" l="1"/>
  <c r="A808" i="7"/>
  <c r="B808" i="7"/>
  <c r="C808" i="7" s="1"/>
  <c r="A809" i="7" l="1"/>
  <c r="B809" i="7"/>
  <c r="C809" i="7" s="1"/>
  <c r="D810" i="7"/>
  <c r="A810" i="7" l="1"/>
  <c r="B810" i="7"/>
  <c r="C810" i="7" s="1"/>
  <c r="D811" i="7"/>
  <c r="A811" i="7" l="1"/>
  <c r="B811" i="7"/>
  <c r="C811" i="7" s="1"/>
  <c r="D812" i="7"/>
  <c r="D813" i="7" l="1"/>
  <c r="A812" i="7"/>
  <c r="B812" i="7"/>
  <c r="C812" i="7" s="1"/>
  <c r="A813" i="7" l="1"/>
  <c r="B813" i="7"/>
  <c r="C813" i="7" s="1"/>
  <c r="D814" i="7"/>
  <c r="D815" i="7" l="1"/>
  <c r="A814" i="7"/>
  <c r="B814" i="7"/>
  <c r="C814" i="7" s="1"/>
  <c r="A815" i="7" l="1"/>
  <c r="B815" i="7"/>
  <c r="C815" i="7" s="1"/>
  <c r="D816" i="7"/>
  <c r="A816" i="7" l="1"/>
  <c r="D817" i="7"/>
  <c r="B816" i="7"/>
  <c r="C816" i="7" s="1"/>
  <c r="D818" i="7" l="1"/>
  <c r="A817" i="7"/>
  <c r="B817" i="7"/>
  <c r="C817" i="7" s="1"/>
  <c r="A818" i="7" l="1"/>
  <c r="B818" i="7"/>
  <c r="C818" i="7" s="1"/>
  <c r="D819" i="7"/>
  <c r="D820" i="7" l="1"/>
  <c r="A819" i="7"/>
  <c r="B819" i="7"/>
  <c r="C819" i="7" s="1"/>
  <c r="D821" i="7" l="1"/>
  <c r="A820" i="7"/>
  <c r="B820" i="7"/>
  <c r="C820" i="7" s="1"/>
  <c r="A821" i="7" l="1"/>
  <c r="B821" i="7"/>
  <c r="C821" i="7" s="1"/>
  <c r="D822" i="7"/>
  <c r="D823" i="7" l="1"/>
  <c r="A822" i="7"/>
  <c r="B822" i="7"/>
  <c r="C822" i="7" s="1"/>
  <c r="A823" i="7" l="1"/>
  <c r="B823" i="7"/>
  <c r="C823" i="7" s="1"/>
  <c r="D824" i="7"/>
  <c r="D825" i="7" l="1"/>
  <c r="A824" i="7"/>
  <c r="B824" i="7"/>
  <c r="C824" i="7" s="1"/>
  <c r="A825" i="7" l="1"/>
  <c r="B825" i="7"/>
  <c r="C825" i="7" s="1"/>
  <c r="D826" i="7"/>
  <c r="A826" i="7" l="1"/>
  <c r="D827" i="7"/>
  <c r="B826" i="7"/>
  <c r="C826" i="7" s="1"/>
  <c r="A827" i="7" l="1"/>
  <c r="B827" i="7"/>
  <c r="C827" i="7" s="1"/>
  <c r="D828" i="7"/>
  <c r="D829" i="7" l="1"/>
  <c r="A828" i="7"/>
  <c r="B828" i="7"/>
  <c r="C828" i="7" s="1"/>
  <c r="A829" i="7" l="1"/>
  <c r="B829" i="7"/>
  <c r="C829" i="7" s="1"/>
  <c r="D830" i="7"/>
  <c r="A830" i="7" l="1"/>
  <c r="B830" i="7"/>
  <c r="C830" i="7" s="1"/>
  <c r="D831" i="7"/>
  <c r="A831" i="7" l="1"/>
  <c r="B831" i="7"/>
  <c r="C831" i="7" s="1"/>
  <c r="D832" i="7"/>
  <c r="D833" i="7" l="1"/>
  <c r="A832" i="7"/>
  <c r="B832" i="7"/>
  <c r="C832" i="7" s="1"/>
  <c r="A833" i="7" l="1"/>
  <c r="B833" i="7"/>
  <c r="C833" i="7" s="1"/>
  <c r="D834" i="7"/>
  <c r="D835" i="7" l="1"/>
  <c r="A834" i="7"/>
  <c r="B834" i="7"/>
  <c r="C834" i="7" s="1"/>
  <c r="A835" i="7" l="1"/>
  <c r="B835" i="7"/>
  <c r="C835" i="7" s="1"/>
  <c r="D836" i="7"/>
  <c r="D837" i="7" l="1"/>
  <c r="A836" i="7"/>
  <c r="B836" i="7"/>
  <c r="C836" i="7" s="1"/>
  <c r="D838" i="7" l="1"/>
  <c r="A837" i="7"/>
  <c r="B837" i="7"/>
  <c r="C837" i="7" s="1"/>
  <c r="D839" i="7" l="1"/>
  <c r="A838" i="7"/>
  <c r="B838" i="7"/>
  <c r="C838" i="7" s="1"/>
  <c r="B839" i="7" l="1"/>
  <c r="C839" i="7" s="1"/>
  <c r="D840" i="7"/>
  <c r="A839" i="7"/>
  <c r="D841" i="7" l="1"/>
  <c r="A840" i="7"/>
  <c r="B840" i="7"/>
  <c r="C840" i="7" s="1"/>
  <c r="A841" i="7" l="1"/>
  <c r="B841" i="7"/>
  <c r="C841" i="7" s="1"/>
  <c r="D842" i="7"/>
  <c r="A842" i="7" l="1"/>
  <c r="B842" i="7"/>
  <c r="C842" i="7" s="1"/>
  <c r="D843" i="7"/>
  <c r="A843" i="7" l="1"/>
  <c r="B843" i="7"/>
  <c r="C843" i="7" s="1"/>
  <c r="D844" i="7"/>
  <c r="D845" i="7" l="1"/>
  <c r="A844" i="7"/>
  <c r="B844" i="7"/>
  <c r="C844" i="7" s="1"/>
  <c r="D846" i="7" l="1"/>
  <c r="A845" i="7"/>
  <c r="B845" i="7"/>
  <c r="C845" i="7" s="1"/>
  <c r="D847" i="7" l="1"/>
  <c r="A846" i="7"/>
  <c r="B846" i="7"/>
  <c r="C846" i="7" s="1"/>
  <c r="A847" i="7" l="1"/>
  <c r="B847" i="7"/>
  <c r="C847" i="7" s="1"/>
  <c r="D848" i="7"/>
  <c r="D849" i="7" l="1"/>
  <c r="A848" i="7"/>
  <c r="B848" i="7"/>
  <c r="C848" i="7" s="1"/>
  <c r="A849" i="7" l="1"/>
  <c r="B849" i="7"/>
  <c r="C849" i="7" s="1"/>
  <c r="D850" i="7"/>
  <c r="D851" i="7" l="1"/>
  <c r="A850" i="7"/>
  <c r="B850" i="7"/>
  <c r="C850" i="7" s="1"/>
  <c r="A851" i="7" l="1"/>
  <c r="D852" i="7"/>
  <c r="B851" i="7"/>
  <c r="C851" i="7" s="1"/>
  <c r="D853" i="7" l="1"/>
  <c r="A852" i="7"/>
  <c r="B852" i="7"/>
  <c r="C852" i="7" s="1"/>
  <c r="A853" i="7" l="1"/>
  <c r="B853" i="7"/>
  <c r="C853" i="7" s="1"/>
  <c r="D854" i="7"/>
  <c r="D855" i="7" l="1"/>
  <c r="A854" i="7"/>
  <c r="B854" i="7"/>
  <c r="C854" i="7" s="1"/>
  <c r="A855" i="7" l="1"/>
  <c r="B855" i="7"/>
  <c r="C855" i="7" s="1"/>
  <c r="D856" i="7"/>
  <c r="D857" i="7" l="1"/>
  <c r="A856" i="7"/>
  <c r="B856" i="7"/>
  <c r="C856" i="7" s="1"/>
  <c r="A857" i="7" l="1"/>
  <c r="B857" i="7"/>
  <c r="C857" i="7" s="1"/>
  <c r="D858" i="7"/>
  <c r="D859" i="7" l="1"/>
  <c r="A858" i="7"/>
  <c r="B858" i="7"/>
  <c r="C858" i="7" s="1"/>
  <c r="A859" i="7" l="1"/>
  <c r="B859" i="7"/>
  <c r="C859" i="7" s="1"/>
  <c r="D860" i="7"/>
  <c r="D861" i="7" l="1"/>
  <c r="A860" i="7"/>
  <c r="B860" i="7"/>
  <c r="C860" i="7" s="1"/>
  <c r="D862" i="7" l="1"/>
  <c r="A861" i="7"/>
  <c r="B861" i="7"/>
  <c r="C861" i="7" s="1"/>
  <c r="D863" i="7" l="1"/>
  <c r="A862" i="7"/>
  <c r="B862" i="7"/>
  <c r="C862" i="7" s="1"/>
  <c r="A863" i="7" l="1"/>
  <c r="B863" i="7"/>
  <c r="C863" i="7" s="1"/>
  <c r="D864" i="7"/>
  <c r="D865" i="7" l="1"/>
  <c r="A864" i="7"/>
  <c r="B864" i="7"/>
  <c r="C864" i="7" s="1"/>
  <c r="A865" i="7" l="1"/>
  <c r="B865" i="7"/>
  <c r="C865" i="7" s="1"/>
  <c r="D866" i="7"/>
  <c r="D867" i="7" l="1"/>
  <c r="A866" i="7"/>
  <c r="B866" i="7"/>
  <c r="C866" i="7" s="1"/>
  <c r="A867" i="7" l="1"/>
  <c r="B867" i="7"/>
  <c r="C867" i="7" s="1"/>
  <c r="D868" i="7"/>
  <c r="D869" i="7" l="1"/>
  <c r="A868" i="7"/>
  <c r="B868" i="7"/>
  <c r="C868" i="7" s="1"/>
  <c r="A869" i="7" l="1"/>
  <c r="B869" i="7"/>
  <c r="C869" i="7" s="1"/>
  <c r="D870" i="7"/>
  <c r="D871" i="7" l="1"/>
  <c r="A870" i="7"/>
  <c r="B870" i="7"/>
  <c r="C870" i="7" s="1"/>
  <c r="A871" i="7" l="1"/>
  <c r="B871" i="7"/>
  <c r="C871" i="7" s="1"/>
  <c r="D872" i="7"/>
  <c r="D873" i="7" l="1"/>
  <c r="A872" i="7"/>
  <c r="B872" i="7"/>
  <c r="C872" i="7" s="1"/>
  <c r="A873" i="7" l="1"/>
  <c r="B873" i="7"/>
  <c r="C873" i="7" s="1"/>
  <c r="D874" i="7"/>
  <c r="A874" i="7" l="1"/>
  <c r="D875" i="7"/>
  <c r="B874" i="7"/>
  <c r="C874" i="7" s="1"/>
  <c r="A875" i="7" l="1"/>
  <c r="B875" i="7"/>
  <c r="C875" i="7" s="1"/>
  <c r="D876" i="7"/>
  <c r="A876" i="7" l="1"/>
  <c r="D877" i="7"/>
  <c r="B876" i="7"/>
  <c r="C876" i="7" s="1"/>
  <c r="A877" i="7" l="1"/>
  <c r="D878" i="7"/>
  <c r="B877" i="7"/>
  <c r="C877" i="7" s="1"/>
  <c r="D879" i="7" l="1"/>
  <c r="A878" i="7"/>
  <c r="B878" i="7"/>
  <c r="C878" i="7" s="1"/>
  <c r="A879" i="7" l="1"/>
  <c r="B879" i="7"/>
  <c r="C879" i="7" s="1"/>
  <c r="D880" i="7"/>
  <c r="D881" i="7" l="1"/>
  <c r="A880" i="7"/>
  <c r="B880" i="7"/>
  <c r="C880" i="7" s="1"/>
  <c r="A881" i="7" l="1"/>
  <c r="B881" i="7"/>
  <c r="C881" i="7" s="1"/>
  <c r="D882" i="7"/>
  <c r="D883" i="7" l="1"/>
  <c r="A882" i="7"/>
  <c r="B882" i="7"/>
  <c r="C882" i="7" s="1"/>
  <c r="D884" i="7" l="1"/>
  <c r="A883" i="7"/>
  <c r="B883" i="7"/>
  <c r="C883" i="7" s="1"/>
  <c r="D885" i="7" l="1"/>
  <c r="A884" i="7"/>
  <c r="B884" i="7"/>
  <c r="C884" i="7" s="1"/>
  <c r="D886" i="7" l="1"/>
  <c r="A885" i="7"/>
  <c r="B885" i="7"/>
  <c r="C885" i="7" s="1"/>
  <c r="A886" i="7" l="1"/>
  <c r="D887" i="7"/>
  <c r="B886" i="7"/>
  <c r="C886" i="7" s="1"/>
  <c r="A887" i="7" l="1"/>
  <c r="B887" i="7"/>
  <c r="C887" i="7" s="1"/>
  <c r="D888" i="7"/>
  <c r="D889" i="7" l="1"/>
  <c r="A888" i="7"/>
  <c r="B888" i="7"/>
  <c r="C888" i="7" s="1"/>
  <c r="A889" i="7" l="1"/>
  <c r="B889" i="7"/>
  <c r="C889" i="7" s="1"/>
  <c r="D890" i="7"/>
  <c r="D891" i="7" l="1"/>
  <c r="A890" i="7"/>
  <c r="B890" i="7"/>
  <c r="C890" i="7" s="1"/>
  <c r="A891" i="7" l="1"/>
  <c r="B891" i="7"/>
  <c r="C891" i="7" s="1"/>
  <c r="D892" i="7"/>
  <c r="D893" i="7" l="1"/>
  <c r="A892" i="7"/>
  <c r="B892" i="7"/>
  <c r="C892" i="7" s="1"/>
  <c r="A893" i="7" l="1"/>
  <c r="B893" i="7"/>
  <c r="C893" i="7" s="1"/>
  <c r="D894" i="7"/>
  <c r="A894" i="7" l="1"/>
  <c r="B894" i="7"/>
  <c r="C894" i="7" s="1"/>
  <c r="D895" i="7"/>
  <c r="A895" i="7" l="1"/>
  <c r="B895" i="7"/>
  <c r="C895" i="7" s="1"/>
  <c r="D896" i="7"/>
  <c r="D897" i="7" l="1"/>
  <c r="A896" i="7"/>
  <c r="B896" i="7"/>
  <c r="C896" i="7" s="1"/>
  <c r="D898" i="7" l="1"/>
  <c r="A897" i="7"/>
  <c r="B897" i="7"/>
  <c r="C897" i="7" s="1"/>
  <c r="A898" i="7" l="1"/>
  <c r="D899" i="7"/>
  <c r="B898" i="7"/>
  <c r="C898" i="7" s="1"/>
  <c r="A899" i="7" l="1"/>
  <c r="B899" i="7"/>
  <c r="C899" i="7" s="1"/>
  <c r="D900" i="7"/>
  <c r="A900" i="7" l="1"/>
  <c r="B900" i="7"/>
  <c r="C900" i="7" s="1"/>
  <c r="D901" i="7"/>
  <c r="D902" i="7" l="1"/>
  <c r="A901" i="7"/>
  <c r="B901" i="7"/>
  <c r="C901" i="7" s="1"/>
  <c r="D903" i="7" l="1"/>
  <c r="B902" i="7"/>
  <c r="C902" i="7" s="1"/>
  <c r="A902" i="7"/>
  <c r="D904" i="7" l="1"/>
  <c r="A903" i="7"/>
  <c r="B903" i="7"/>
  <c r="C903" i="7" s="1"/>
  <c r="D905" i="7" l="1"/>
  <c r="A904" i="7"/>
  <c r="B904" i="7"/>
  <c r="C904" i="7" s="1"/>
  <c r="A905" i="7" l="1"/>
  <c r="B905" i="7"/>
  <c r="C905" i="7" s="1"/>
  <c r="D906" i="7"/>
  <c r="D907" i="7" l="1"/>
  <c r="A906" i="7"/>
  <c r="B906" i="7"/>
  <c r="C906" i="7" s="1"/>
  <c r="A907" i="7" l="1"/>
  <c r="D908" i="7"/>
  <c r="B907" i="7"/>
  <c r="C907" i="7" s="1"/>
  <c r="D909" i="7" l="1"/>
  <c r="A908" i="7"/>
  <c r="B908" i="7"/>
  <c r="C908" i="7" s="1"/>
  <c r="D910" i="7" l="1"/>
  <c r="A909" i="7"/>
  <c r="B909" i="7"/>
  <c r="C909" i="7" s="1"/>
  <c r="D911" i="7" l="1"/>
  <c r="A910" i="7"/>
  <c r="B910" i="7"/>
  <c r="C910" i="7" s="1"/>
  <c r="A911" i="7" l="1"/>
  <c r="B911" i="7"/>
  <c r="C911" i="7" s="1"/>
  <c r="D912" i="7"/>
  <c r="D913" i="7" l="1"/>
  <c r="A912" i="7"/>
  <c r="B912" i="7"/>
  <c r="C912" i="7" s="1"/>
  <c r="A913" i="7" l="1"/>
  <c r="B913" i="7"/>
  <c r="C913" i="7" s="1"/>
  <c r="D914" i="7"/>
  <c r="D915" i="7" l="1"/>
  <c r="A914" i="7"/>
  <c r="B914" i="7"/>
  <c r="C914" i="7" s="1"/>
  <c r="A915" i="7" l="1"/>
  <c r="D916" i="7"/>
  <c r="B915" i="7"/>
  <c r="C915" i="7" s="1"/>
  <c r="B916" i="7" l="1"/>
  <c r="C916" i="7" s="1"/>
  <c r="D917" i="7"/>
  <c r="A916" i="7"/>
  <c r="A917" i="7" l="1"/>
  <c r="B917" i="7"/>
  <c r="C917" i="7" s="1"/>
  <c r="D918" i="7"/>
  <c r="A918" i="7" l="1"/>
  <c r="B918" i="7"/>
  <c r="C918" i="7" s="1"/>
  <c r="D919" i="7"/>
  <c r="D920" i="7" l="1"/>
  <c r="A919" i="7"/>
  <c r="B919" i="7"/>
  <c r="C919" i="7" s="1"/>
  <c r="D921" i="7" l="1"/>
  <c r="A920" i="7"/>
  <c r="B920" i="7"/>
  <c r="C920" i="7" s="1"/>
  <c r="A921" i="7" l="1"/>
  <c r="B921" i="7"/>
  <c r="C921" i="7" s="1"/>
  <c r="D922" i="7"/>
  <c r="D923" i="7" l="1"/>
  <c r="A922" i="7"/>
  <c r="B922" i="7"/>
  <c r="C922" i="7" s="1"/>
  <c r="A923" i="7" l="1"/>
  <c r="B923" i="7"/>
  <c r="C923" i="7" s="1"/>
  <c r="D924" i="7"/>
  <c r="D925" i="7" l="1"/>
  <c r="A924" i="7"/>
  <c r="B924" i="7"/>
  <c r="C924" i="7" s="1"/>
  <c r="D926" i="7" l="1"/>
  <c r="A925" i="7"/>
  <c r="B925" i="7"/>
  <c r="C925" i="7" s="1"/>
  <c r="A926" i="7" l="1"/>
  <c r="B926" i="7"/>
  <c r="C926" i="7" s="1"/>
  <c r="D927" i="7"/>
  <c r="D928" i="7" l="1"/>
  <c r="A927" i="7"/>
  <c r="B927" i="7"/>
  <c r="C927" i="7" s="1"/>
  <c r="A928" i="7" l="1"/>
  <c r="B928" i="7"/>
  <c r="C928" i="7" s="1"/>
  <c r="D929" i="7"/>
  <c r="D930" i="7" l="1"/>
  <c r="A929" i="7"/>
  <c r="B929" i="7"/>
  <c r="C929" i="7" s="1"/>
  <c r="A930" i="7" l="1"/>
  <c r="B930" i="7"/>
  <c r="C930" i="7" s="1"/>
  <c r="D931" i="7"/>
  <c r="A931" i="7" l="1"/>
  <c r="B931" i="7"/>
  <c r="C931" i="7" s="1"/>
  <c r="D932" i="7"/>
  <c r="A932" i="7" l="1"/>
  <c r="B932" i="7"/>
  <c r="C932" i="7" s="1"/>
  <c r="D933" i="7"/>
  <c r="A933" i="7" l="1"/>
  <c r="D934" i="7"/>
  <c r="B933" i="7"/>
  <c r="C933" i="7" s="1"/>
  <c r="D935" i="7" l="1"/>
  <c r="A934" i="7"/>
  <c r="B934" i="7"/>
  <c r="C934" i="7" s="1"/>
  <c r="A935" i="7" l="1"/>
  <c r="D936" i="7"/>
  <c r="B935" i="7"/>
  <c r="C935" i="7" s="1"/>
  <c r="D937" i="7" l="1"/>
  <c r="A936" i="7"/>
  <c r="B936" i="7"/>
  <c r="C936" i="7" s="1"/>
  <c r="A937" i="7" l="1"/>
  <c r="B937" i="7"/>
  <c r="C937" i="7" s="1"/>
  <c r="D938" i="7"/>
  <c r="D939" i="7" l="1"/>
  <c r="A938" i="7"/>
  <c r="B938" i="7"/>
  <c r="C938" i="7" s="1"/>
  <c r="D940" i="7" l="1"/>
  <c r="A939" i="7"/>
  <c r="B939" i="7"/>
  <c r="C939" i="7" s="1"/>
  <c r="D941" i="7" l="1"/>
  <c r="A940" i="7"/>
  <c r="B940" i="7"/>
  <c r="C940" i="7" s="1"/>
  <c r="A941" i="7" l="1"/>
  <c r="B941" i="7"/>
  <c r="C941" i="7" s="1"/>
  <c r="D942" i="7"/>
  <c r="D943" i="7" l="1"/>
  <c r="A942" i="7"/>
  <c r="B942" i="7"/>
  <c r="C942" i="7" s="1"/>
  <c r="A943" i="7" l="1"/>
  <c r="B943" i="7"/>
  <c r="C943" i="7" s="1"/>
  <c r="D944" i="7"/>
  <c r="A944" i="7" l="1"/>
  <c r="B944" i="7"/>
  <c r="C944" i="7" s="1"/>
  <c r="D945" i="7"/>
  <c r="A945" i="7" l="1"/>
  <c r="B945" i="7"/>
  <c r="C945" i="7" s="1"/>
  <c r="D946" i="7"/>
  <c r="A946" i="7" l="1"/>
  <c r="B946" i="7"/>
  <c r="C946" i="7" s="1"/>
  <c r="D947" i="7"/>
  <c r="A947" i="7" l="1"/>
  <c r="B947" i="7"/>
  <c r="C947" i="7" s="1"/>
  <c r="D948" i="7"/>
  <c r="D949" i="7" l="1"/>
  <c r="B948" i="7"/>
  <c r="C948" i="7" s="1"/>
  <c r="A948" i="7"/>
  <c r="A949" i="7" l="1"/>
  <c r="B949" i="7"/>
  <c r="C949" i="7" s="1"/>
  <c r="D950" i="7"/>
  <c r="D951" i="7" l="1"/>
  <c r="A950" i="7"/>
  <c r="B950" i="7"/>
  <c r="C950" i="7" s="1"/>
  <c r="A951" i="7" l="1"/>
  <c r="B951" i="7"/>
  <c r="C951" i="7" s="1"/>
  <c r="D952" i="7"/>
  <c r="D953" i="7" l="1"/>
  <c r="A952" i="7"/>
  <c r="B952" i="7"/>
  <c r="C952" i="7" s="1"/>
  <c r="A953" i="7" l="1"/>
  <c r="B953" i="7"/>
  <c r="C953" i="7" s="1"/>
  <c r="D954" i="7"/>
  <c r="D955" i="7" l="1"/>
  <c r="A954" i="7"/>
  <c r="B954" i="7"/>
  <c r="C954" i="7" s="1"/>
  <c r="D956" i="7" l="1"/>
  <c r="A955" i="7"/>
  <c r="B955" i="7"/>
  <c r="C955" i="7" s="1"/>
  <c r="D957" i="7" l="1"/>
  <c r="A956" i="7"/>
  <c r="B956" i="7"/>
  <c r="C956" i="7" s="1"/>
  <c r="A957" i="7" l="1"/>
  <c r="D958" i="7"/>
  <c r="B957" i="7"/>
  <c r="C957" i="7" s="1"/>
  <c r="A958" i="7" l="1"/>
  <c r="D959" i="7"/>
  <c r="B958" i="7"/>
  <c r="C958" i="7" s="1"/>
  <c r="A959" i="7" l="1"/>
  <c r="B959" i="7"/>
  <c r="C959" i="7" s="1"/>
  <c r="D960" i="7"/>
  <c r="D961" i="7" l="1"/>
  <c r="A960" i="7"/>
  <c r="B960" i="7"/>
  <c r="C960" i="7" s="1"/>
  <c r="A961" i="7" l="1"/>
  <c r="B961" i="7"/>
  <c r="C961" i="7" s="1"/>
  <c r="D962" i="7"/>
  <c r="A962" i="7" l="1"/>
  <c r="D963" i="7"/>
  <c r="B962" i="7"/>
  <c r="C962" i="7" s="1"/>
  <c r="D964" i="7" l="1"/>
  <c r="B963" i="7"/>
  <c r="C963" i="7" s="1"/>
  <c r="A963" i="7"/>
  <c r="D965" i="7" l="1"/>
  <c r="A964" i="7"/>
  <c r="B964" i="7"/>
  <c r="C964" i="7" s="1"/>
  <c r="A965" i="7" l="1"/>
  <c r="B965" i="7"/>
  <c r="C965" i="7" s="1"/>
  <c r="D966" i="7"/>
  <c r="D967" i="7" l="1"/>
  <c r="A966" i="7"/>
  <c r="B966" i="7"/>
  <c r="C966" i="7" s="1"/>
  <c r="A967" i="7" l="1"/>
  <c r="D968" i="7"/>
  <c r="B967" i="7"/>
  <c r="C967" i="7" s="1"/>
  <c r="D969" i="7" l="1"/>
  <c r="A968" i="7"/>
  <c r="B968" i="7"/>
  <c r="C968" i="7" s="1"/>
  <c r="A969" i="7" l="1"/>
  <c r="B969" i="7"/>
  <c r="C969" i="7" s="1"/>
  <c r="D970" i="7"/>
  <c r="D971" i="7" l="1"/>
  <c r="A970" i="7"/>
  <c r="B970" i="7"/>
  <c r="C970" i="7" s="1"/>
  <c r="A971" i="7" l="1"/>
  <c r="B971" i="7"/>
  <c r="C971" i="7" s="1"/>
  <c r="D972" i="7"/>
  <c r="D973" i="7" l="1"/>
  <c r="A972" i="7"/>
  <c r="B972" i="7"/>
  <c r="C972" i="7" s="1"/>
  <c r="A973" i="7" l="1"/>
  <c r="B973" i="7"/>
  <c r="C973" i="7" s="1"/>
  <c r="D974" i="7"/>
  <c r="D975" i="7" l="1"/>
  <c r="A974" i="7"/>
  <c r="B974" i="7"/>
  <c r="C974" i="7" s="1"/>
  <c r="D976" i="7" l="1"/>
  <c r="A975" i="7"/>
  <c r="B975" i="7"/>
  <c r="C975" i="7" s="1"/>
  <c r="D977" i="7" l="1"/>
  <c r="A976" i="7"/>
  <c r="B976" i="7"/>
  <c r="C976" i="7" s="1"/>
  <c r="D978" i="7" l="1"/>
  <c r="A977" i="7"/>
  <c r="B977" i="7"/>
  <c r="C977" i="7" s="1"/>
  <c r="D979" i="7" l="1"/>
  <c r="A978" i="7"/>
  <c r="B978" i="7"/>
  <c r="C978" i="7" s="1"/>
  <c r="D980" i="7" l="1"/>
  <c r="A979" i="7"/>
  <c r="B979" i="7"/>
  <c r="C979" i="7" s="1"/>
  <c r="D981" i="7" l="1"/>
  <c r="A980" i="7"/>
  <c r="B980" i="7"/>
  <c r="C980" i="7" s="1"/>
  <c r="A981" i="7" l="1"/>
  <c r="B981" i="7"/>
  <c r="C981" i="7" s="1"/>
  <c r="D982" i="7"/>
  <c r="D983" i="7" l="1"/>
  <c r="A982" i="7"/>
  <c r="B982" i="7"/>
  <c r="C982" i="7" s="1"/>
  <c r="D984" i="7" l="1"/>
  <c r="A983" i="7"/>
  <c r="B983" i="7"/>
  <c r="C983" i="7" s="1"/>
  <c r="D985" i="7" l="1"/>
  <c r="A984" i="7"/>
  <c r="B984" i="7"/>
  <c r="C984" i="7" s="1"/>
  <c r="D986" i="7" l="1"/>
  <c r="A985" i="7"/>
  <c r="B985" i="7"/>
  <c r="C985" i="7" s="1"/>
  <c r="D987" i="7" l="1"/>
  <c r="A986" i="7"/>
  <c r="B986" i="7"/>
  <c r="C986" i="7" s="1"/>
  <c r="D988" i="7" l="1"/>
  <c r="A987" i="7"/>
  <c r="B987" i="7"/>
  <c r="C987" i="7" s="1"/>
  <c r="D989" i="7" l="1"/>
  <c r="A988" i="7"/>
  <c r="B988" i="7"/>
  <c r="C988" i="7" s="1"/>
  <c r="A989" i="7" l="1"/>
  <c r="B989" i="7"/>
  <c r="C989" i="7" s="1"/>
  <c r="D990" i="7"/>
  <c r="D991" i="7" l="1"/>
  <c r="A990" i="7"/>
  <c r="B990" i="7"/>
  <c r="C990" i="7" s="1"/>
  <c r="A991" i="7" l="1"/>
  <c r="B991" i="7"/>
  <c r="C991" i="7" s="1"/>
  <c r="D992" i="7"/>
  <c r="D993" i="7" l="1"/>
  <c r="A992" i="7"/>
  <c r="B992" i="7"/>
  <c r="C992" i="7" s="1"/>
  <c r="D994" i="7" l="1"/>
  <c r="A993" i="7"/>
  <c r="B993" i="7"/>
  <c r="C993" i="7" s="1"/>
  <c r="A994" i="7" l="1"/>
  <c r="B994" i="7"/>
  <c r="C994" i="7" s="1"/>
  <c r="D995" i="7"/>
  <c r="D996" i="7" l="1"/>
  <c r="A995" i="7"/>
  <c r="B995" i="7"/>
  <c r="C995" i="7" s="1"/>
  <c r="A996" i="7" l="1"/>
  <c r="D997" i="7"/>
  <c r="B996" i="7"/>
  <c r="C996" i="7" s="1"/>
  <c r="D998" i="7" l="1"/>
  <c r="A997" i="7"/>
  <c r="B997" i="7"/>
  <c r="C997" i="7" s="1"/>
  <c r="D999" i="7" l="1"/>
  <c r="A998" i="7"/>
  <c r="B998" i="7"/>
  <c r="C998" i="7" s="1"/>
  <c r="A999" i="7" l="1"/>
  <c r="B999" i="7"/>
  <c r="C999" i="7" s="1"/>
  <c r="D1000" i="7"/>
  <c r="A1000" i="7" l="1"/>
  <c r="B1000" i="7"/>
  <c r="C1000" i="7" s="1"/>
  <c r="D1001" i="7"/>
  <c r="A1001" i="7" l="1"/>
  <c r="B1001" i="7"/>
  <c r="C1001" i="7" s="1"/>
  <c r="D1002" i="7"/>
  <c r="D1003" i="7" l="1"/>
  <c r="A1002" i="7"/>
  <c r="B1002" i="7"/>
  <c r="C1002" i="7" s="1"/>
  <c r="D1004" i="7" l="1"/>
  <c r="A1003" i="7"/>
  <c r="B1003" i="7"/>
  <c r="C1003" i="7" s="1"/>
  <c r="A1004" i="7" l="1"/>
  <c r="B1004" i="7"/>
  <c r="C1004" i="7" s="1"/>
  <c r="D1005" i="7"/>
  <c r="A1005" i="7" l="1"/>
  <c r="B1005" i="7"/>
  <c r="C1005" i="7" s="1"/>
  <c r="D1006" i="7"/>
  <c r="A1006" i="7" l="1"/>
  <c r="B1006" i="7"/>
  <c r="C1006" i="7" s="1"/>
  <c r="D1007" i="7"/>
  <c r="A1007" i="7" l="1"/>
  <c r="B1007" i="7"/>
  <c r="C1007" i="7" s="1"/>
  <c r="D1008" i="7"/>
  <c r="D1009" i="7" l="1"/>
  <c r="A1008" i="7"/>
  <c r="B1008" i="7"/>
  <c r="C1008" i="7" s="1"/>
  <c r="A1009" i="7" l="1"/>
  <c r="B1009" i="7"/>
  <c r="C1009" i="7" s="1"/>
  <c r="D1010" i="7"/>
  <c r="D1011" i="7" l="1"/>
  <c r="A1010" i="7"/>
  <c r="B1010" i="7"/>
  <c r="C1010" i="7" s="1"/>
  <c r="D1012" i="7" l="1"/>
  <c r="A1011" i="7"/>
  <c r="B1011" i="7"/>
  <c r="C1011" i="7" s="1"/>
  <c r="A1012" i="7" l="1"/>
  <c r="B1012" i="7"/>
  <c r="C1012" i="7" s="1"/>
  <c r="D1013" i="7"/>
  <c r="A1013" i="7" l="1"/>
  <c r="B1013" i="7"/>
  <c r="C1013" i="7" s="1"/>
  <c r="D1014" i="7"/>
  <c r="A1014" i="7" l="1"/>
  <c r="D1015" i="7"/>
  <c r="B1014" i="7"/>
  <c r="C1014" i="7" s="1"/>
  <c r="D1016" i="7" l="1"/>
  <c r="A1015" i="7"/>
  <c r="B1015" i="7"/>
  <c r="C1015" i="7" s="1"/>
  <c r="D1017" i="7" l="1"/>
  <c r="A1016" i="7"/>
  <c r="B1016" i="7"/>
  <c r="C1016" i="7" s="1"/>
  <c r="A1017" i="7" l="1"/>
  <c r="B1017" i="7"/>
  <c r="C1017" i="7" s="1"/>
  <c r="D1018" i="7"/>
  <c r="D1019" i="7" l="1"/>
  <c r="A1018" i="7"/>
  <c r="B1018" i="7"/>
  <c r="C1018" i="7" s="1"/>
  <c r="A1019" i="7" l="1"/>
  <c r="B1019" i="7"/>
  <c r="C1019" i="7" s="1"/>
  <c r="D1020" i="7"/>
  <c r="A1020" i="7" l="1"/>
  <c r="B1020" i="7"/>
  <c r="C1020" i="7" s="1"/>
  <c r="D1021" i="7"/>
  <c r="A1021" i="7" l="1"/>
  <c r="D1022" i="7"/>
  <c r="B1021" i="7"/>
  <c r="C1021" i="7" s="1"/>
  <c r="D1023" i="7" l="1"/>
  <c r="A1022" i="7"/>
  <c r="B1022" i="7"/>
  <c r="C1022" i="7" s="1"/>
  <c r="A1023" i="7" l="1"/>
  <c r="B1023" i="7"/>
  <c r="C1023" i="7" s="1"/>
  <c r="D1024" i="7"/>
  <c r="D1025" i="7" l="1"/>
  <c r="A1024" i="7"/>
  <c r="B1024" i="7"/>
  <c r="C1024" i="7" s="1"/>
  <c r="A1025" i="7" l="1"/>
  <c r="B1025" i="7"/>
  <c r="C1025" i="7" s="1"/>
  <c r="D1026" i="7"/>
  <c r="D1027" i="7" l="1"/>
  <c r="A1026" i="7"/>
  <c r="B1026" i="7"/>
  <c r="C1026" i="7" s="1"/>
  <c r="A1027" i="7" l="1"/>
  <c r="B1027" i="7"/>
  <c r="C1027" i="7" s="1"/>
  <c r="D1028" i="7"/>
  <c r="D1029" i="7" l="1"/>
  <c r="A1028" i="7"/>
  <c r="B1028" i="7"/>
  <c r="C1028" i="7" s="1"/>
  <c r="A1029" i="7" l="1"/>
  <c r="B1029" i="7"/>
  <c r="C1029" i="7" s="1"/>
  <c r="D1030" i="7"/>
  <c r="D1031" i="7" l="1"/>
  <c r="A1030" i="7"/>
  <c r="B1030" i="7"/>
  <c r="C1030" i="7" s="1"/>
  <c r="D1032" i="7" l="1"/>
  <c r="A1031" i="7"/>
  <c r="B1031" i="7"/>
  <c r="C1031" i="7" s="1"/>
  <c r="A1032" i="7" l="1"/>
  <c r="D1033" i="7"/>
  <c r="B1032" i="7"/>
  <c r="C1032" i="7" s="1"/>
  <c r="A1033" i="7" l="1"/>
  <c r="B1033" i="7"/>
  <c r="C1033" i="7" s="1"/>
  <c r="D1034" i="7"/>
  <c r="D1035" i="7" l="1"/>
  <c r="A1034" i="7"/>
  <c r="B1034" i="7"/>
  <c r="C1034" i="7" s="1"/>
  <c r="A1035" i="7" l="1"/>
  <c r="B1035" i="7"/>
  <c r="C1035" i="7" s="1"/>
  <c r="D1036" i="7"/>
  <c r="D1037" i="7" l="1"/>
  <c r="A1036" i="7"/>
  <c r="B1036" i="7"/>
  <c r="C1036" i="7" s="1"/>
  <c r="D1038" i="7" l="1"/>
  <c r="A1037" i="7"/>
  <c r="B1037" i="7"/>
  <c r="C1037" i="7" s="1"/>
  <c r="D1039" i="7" l="1"/>
  <c r="A1038" i="7"/>
  <c r="B1038" i="7"/>
  <c r="C1038" i="7" s="1"/>
  <c r="D1040" i="7" l="1"/>
  <c r="A1039" i="7"/>
  <c r="B1039" i="7"/>
  <c r="C1039" i="7" s="1"/>
  <c r="D1041" i="7" l="1"/>
  <c r="A1040" i="7"/>
  <c r="B1040" i="7"/>
  <c r="C1040" i="7" s="1"/>
  <c r="A1041" i="7" l="1"/>
  <c r="B1041" i="7"/>
  <c r="C1041" i="7" s="1"/>
  <c r="D1042" i="7"/>
  <c r="D1043" i="7" l="1"/>
  <c r="B1042" i="7"/>
  <c r="C1042" i="7" s="1"/>
  <c r="A1042" i="7"/>
  <c r="A1043" i="7" l="1"/>
  <c r="B1043" i="7"/>
  <c r="C1043" i="7" s="1"/>
  <c r="D1044" i="7"/>
  <c r="D1045" i="7" l="1"/>
  <c r="A1044" i="7"/>
  <c r="B1044" i="7"/>
  <c r="C1044" i="7" s="1"/>
  <c r="A1045" i="7" l="1"/>
  <c r="D1046" i="7"/>
  <c r="B1045" i="7"/>
  <c r="C1045" i="7" s="1"/>
  <c r="D1047" i="7" l="1"/>
  <c r="A1046" i="7"/>
  <c r="B1046" i="7"/>
  <c r="C1046" i="7" s="1"/>
  <c r="D1048" i="7" l="1"/>
  <c r="A1047" i="7"/>
  <c r="B1047" i="7"/>
  <c r="C1047" i="7" s="1"/>
  <c r="D1049" i="7" l="1"/>
  <c r="A1048" i="7"/>
  <c r="B1048" i="7"/>
  <c r="C1048" i="7" s="1"/>
  <c r="A1049" i="7" l="1"/>
  <c r="B1049" i="7"/>
  <c r="C1049" i="7" s="1"/>
  <c r="D1050" i="7"/>
  <c r="D1051" i="7" l="1"/>
  <c r="A1050" i="7"/>
  <c r="B1050" i="7"/>
  <c r="C1050" i="7" s="1"/>
  <c r="A1051" i="7" l="1"/>
  <c r="B1051" i="7"/>
  <c r="C1051" i="7" s="1"/>
  <c r="D1052" i="7"/>
  <c r="D1053" i="7" l="1"/>
  <c r="A1052" i="7"/>
  <c r="B1052" i="7"/>
  <c r="C1052" i="7" s="1"/>
  <c r="A1053" i="7" l="1"/>
  <c r="B1053" i="7"/>
  <c r="C1053" i="7" s="1"/>
  <c r="D1054" i="7"/>
  <c r="D1055" i="7" l="1"/>
  <c r="A1054" i="7"/>
  <c r="B1054" i="7"/>
  <c r="C1054" i="7" s="1"/>
  <c r="A1055" i="7" l="1"/>
  <c r="B1055" i="7"/>
  <c r="C1055" i="7" s="1"/>
  <c r="D1056" i="7"/>
  <c r="D1057" i="7" l="1"/>
  <c r="A1056" i="7"/>
  <c r="B1056" i="7"/>
  <c r="C1056" i="7" s="1"/>
  <c r="A1057" i="7" l="1"/>
  <c r="D1058" i="7"/>
  <c r="B1057" i="7"/>
  <c r="C1057" i="7" s="1"/>
  <c r="D1059" i="7" l="1"/>
  <c r="A1058" i="7"/>
  <c r="B1058" i="7"/>
  <c r="C1058" i="7" s="1"/>
  <c r="A1059" i="7" l="1"/>
  <c r="B1059" i="7"/>
  <c r="C1059" i="7" s="1"/>
  <c r="D1060" i="7"/>
  <c r="A1060" i="7" l="1"/>
  <c r="B1060" i="7"/>
  <c r="C1060" i="7" s="1"/>
  <c r="D1061" i="7"/>
  <c r="D1062" i="7" l="1"/>
  <c r="A1061" i="7"/>
  <c r="B1061" i="7"/>
  <c r="C1061" i="7" s="1"/>
  <c r="A1062" i="7" l="1"/>
  <c r="B1062" i="7"/>
  <c r="C1062" i="7" s="1"/>
  <c r="D1063" i="7"/>
  <c r="A1063" i="7" l="1"/>
  <c r="B1063" i="7"/>
  <c r="C1063" i="7" s="1"/>
  <c r="D1064" i="7"/>
  <c r="A1064" i="7" l="1"/>
  <c r="B1064" i="7"/>
  <c r="C1064" i="7" s="1"/>
  <c r="D1065" i="7"/>
  <c r="D1066" i="7" l="1"/>
  <c r="A1065" i="7"/>
  <c r="B1065" i="7"/>
  <c r="C1065" i="7" s="1"/>
  <c r="B1066" i="7" l="1"/>
  <c r="C1066" i="7" s="1"/>
  <c r="D1067" i="7"/>
  <c r="A1066" i="7"/>
  <c r="A1067" i="7" l="1"/>
  <c r="B1067" i="7"/>
  <c r="C1067" i="7" s="1"/>
  <c r="D1068" i="7"/>
  <c r="D1069" i="7" l="1"/>
  <c r="A1068" i="7"/>
  <c r="B1068" i="7"/>
  <c r="C1068" i="7" s="1"/>
  <c r="A1069" i="7" l="1"/>
  <c r="D1070" i="7"/>
  <c r="B1069" i="7"/>
  <c r="C1069" i="7" s="1"/>
  <c r="D1071" i="7" l="1"/>
  <c r="A1070" i="7"/>
  <c r="B1070" i="7"/>
  <c r="C1070" i="7" s="1"/>
  <c r="A1071" i="7" l="1"/>
  <c r="B1071" i="7"/>
  <c r="C1071" i="7" s="1"/>
  <c r="D1072" i="7"/>
  <c r="D1073" i="7" l="1"/>
  <c r="A1072" i="7"/>
  <c r="B1072" i="7"/>
  <c r="C1072" i="7" s="1"/>
  <c r="A1073" i="7" l="1"/>
  <c r="B1073" i="7"/>
  <c r="C1073" i="7" s="1"/>
  <c r="D1074" i="7"/>
  <c r="D1075" i="7" l="1"/>
  <c r="A1074" i="7"/>
  <c r="B1074" i="7"/>
  <c r="C1074" i="7" s="1"/>
  <c r="A1075" i="7" l="1"/>
  <c r="B1075" i="7"/>
  <c r="C1075" i="7" s="1"/>
  <c r="D1076" i="7"/>
  <c r="D1077" i="7" l="1"/>
  <c r="A1076" i="7"/>
  <c r="B1076" i="7"/>
  <c r="C1076" i="7" s="1"/>
  <c r="A1077" i="7" l="1"/>
  <c r="B1077" i="7"/>
  <c r="C1077" i="7" s="1"/>
  <c r="D1078" i="7"/>
  <c r="A1078" i="7" l="1"/>
  <c r="B1078" i="7"/>
  <c r="C1078" i="7" s="1"/>
  <c r="D1079" i="7"/>
  <c r="A1079" i="7" l="1"/>
  <c r="B1079" i="7"/>
  <c r="C1079" i="7" s="1"/>
  <c r="D1080" i="7"/>
  <c r="A1080" i="7" l="1"/>
  <c r="B1080" i="7"/>
  <c r="C1080" i="7" s="1"/>
  <c r="D1081" i="7"/>
  <c r="D1082" i="7" l="1"/>
  <c r="A1081" i="7"/>
  <c r="B1081" i="7"/>
  <c r="C1081" i="7" s="1"/>
  <c r="D1083" i="7" l="1"/>
  <c r="A1082" i="7"/>
  <c r="B1082" i="7"/>
  <c r="C1082" i="7" s="1"/>
  <c r="A1083" i="7" l="1"/>
  <c r="B1083" i="7"/>
  <c r="C1083" i="7" s="1"/>
  <c r="D1084" i="7"/>
  <c r="D1085" i="7" l="1"/>
  <c r="A1084" i="7"/>
  <c r="B1084" i="7"/>
  <c r="C1084" i="7" s="1"/>
  <c r="A1085" i="7" l="1"/>
  <c r="B1085" i="7"/>
  <c r="C1085" i="7" s="1"/>
  <c r="D1086" i="7"/>
  <c r="D1087" i="7" l="1"/>
  <c r="A1086" i="7"/>
  <c r="B1086" i="7"/>
  <c r="C1086" i="7" s="1"/>
  <c r="D1088" i="7" l="1"/>
  <c r="A1087" i="7"/>
  <c r="B1087" i="7"/>
  <c r="C1087" i="7" s="1"/>
  <c r="D1089" i="7" l="1"/>
  <c r="A1088" i="7"/>
  <c r="B1088" i="7"/>
  <c r="C1088" i="7" s="1"/>
  <c r="A1089" i="7" l="1"/>
  <c r="B1089" i="7"/>
  <c r="C1089" i="7" s="1"/>
  <c r="D1090" i="7"/>
  <c r="A1090" i="7" l="1"/>
  <c r="D1091" i="7"/>
  <c r="B1090" i="7"/>
  <c r="C1090" i="7" s="1"/>
  <c r="A1091" i="7" l="1"/>
  <c r="B1091" i="7"/>
  <c r="C1091" i="7" s="1"/>
  <c r="D1092" i="7"/>
  <c r="D1093" i="7" l="1"/>
  <c r="A1092" i="7"/>
  <c r="B1092" i="7"/>
  <c r="C1092" i="7" s="1"/>
  <c r="A1093" i="7" l="1"/>
  <c r="B1093" i="7"/>
  <c r="C1093" i="7" s="1"/>
  <c r="D1094" i="7"/>
  <c r="D1095" i="7" l="1"/>
  <c r="A1094" i="7"/>
  <c r="B1094" i="7"/>
  <c r="C1094" i="7" s="1"/>
  <c r="A1095" i="7" l="1"/>
  <c r="B1095" i="7"/>
  <c r="C1095" i="7" s="1"/>
  <c r="D1096" i="7"/>
  <c r="D1097" i="7" l="1"/>
  <c r="A1096" i="7"/>
  <c r="B1096" i="7"/>
  <c r="C1096" i="7" s="1"/>
  <c r="A1097" i="7" l="1"/>
  <c r="B1097" i="7"/>
  <c r="C1097" i="7" s="1"/>
  <c r="D1098" i="7"/>
  <c r="A1098" i="7" l="1"/>
  <c r="B1098" i="7"/>
  <c r="C1098" i="7" s="1"/>
  <c r="D1099" i="7"/>
  <c r="A1099" i="7" l="1"/>
  <c r="B1099" i="7"/>
  <c r="C1099" i="7" s="1"/>
  <c r="D1100" i="7"/>
  <c r="D1101" i="7" l="1"/>
  <c r="A1100" i="7"/>
  <c r="B1100" i="7"/>
  <c r="C1100" i="7" s="1"/>
  <c r="A1101" i="7" l="1"/>
  <c r="B1101" i="7"/>
  <c r="C1101" i="7" s="1"/>
  <c r="D1102" i="7"/>
  <c r="D1103" i="7" l="1"/>
  <c r="A1102" i="7"/>
  <c r="B1102" i="7"/>
  <c r="C1102" i="7" s="1"/>
  <c r="D1104" i="7" l="1"/>
  <c r="A1103" i="7"/>
  <c r="B1103" i="7"/>
  <c r="C1103" i="7" s="1"/>
  <c r="D1105" i="7" l="1"/>
  <c r="B1104" i="7"/>
  <c r="C1104" i="7" s="1"/>
  <c r="A1104" i="7"/>
  <c r="A1105" i="7" l="1"/>
  <c r="B1105" i="7"/>
  <c r="C1105" i="7" s="1"/>
  <c r="D1106" i="7"/>
  <c r="D1107" i="7" l="1"/>
  <c r="A1106" i="7"/>
  <c r="B1106" i="7"/>
  <c r="C1106" i="7" s="1"/>
  <c r="A1107" i="7" l="1"/>
  <c r="B1107" i="7"/>
  <c r="C1107" i="7" s="1"/>
  <c r="D1108" i="7"/>
  <c r="A1108" i="7" l="1"/>
  <c r="B1108" i="7"/>
  <c r="C1108" i="7" s="1"/>
  <c r="D1109" i="7"/>
  <c r="A1109" i="7" l="1"/>
  <c r="B1109" i="7"/>
  <c r="C1109" i="7" s="1"/>
  <c r="D1110" i="7"/>
  <c r="D1111" i="7" l="1"/>
  <c r="A1110" i="7"/>
  <c r="B1110" i="7"/>
  <c r="C1110" i="7" s="1"/>
  <c r="A1111" i="7" l="1"/>
  <c r="B1111" i="7"/>
  <c r="C1111" i="7" s="1"/>
  <c r="D1112" i="7"/>
  <c r="A1112" i="7" l="1"/>
  <c r="B1112" i="7"/>
  <c r="C1112" i="7" s="1"/>
  <c r="D1113" i="7"/>
  <c r="A1113" i="7" l="1"/>
  <c r="B1113" i="7"/>
  <c r="C1113" i="7" s="1"/>
  <c r="D1114" i="7"/>
  <c r="D1115" i="7" l="1"/>
  <c r="A1114" i="7"/>
  <c r="B1114" i="7"/>
  <c r="C1114" i="7" s="1"/>
  <c r="A1115" i="7" l="1"/>
  <c r="B1115" i="7"/>
  <c r="C1115" i="7" s="1"/>
  <c r="D1116" i="7"/>
  <c r="D1117" i="7" l="1"/>
  <c r="A1116" i="7"/>
  <c r="B1116" i="7"/>
  <c r="C1116" i="7" s="1"/>
  <c r="A1117" i="7" l="1"/>
  <c r="B1117" i="7"/>
  <c r="C1117" i="7" s="1"/>
  <c r="D1118" i="7"/>
  <c r="D1119" i="7" l="1"/>
  <c r="A1118" i="7"/>
  <c r="B1118" i="7"/>
  <c r="C1118" i="7" s="1"/>
  <c r="A1119" i="7" l="1"/>
  <c r="B1119" i="7"/>
  <c r="C1119" i="7" s="1"/>
  <c r="D1120" i="7"/>
  <c r="D1121" i="7" l="1"/>
  <c r="A1120" i="7"/>
  <c r="B1120" i="7"/>
  <c r="C1120" i="7" s="1"/>
  <c r="A1121" i="7" l="1"/>
  <c r="D1122" i="7"/>
  <c r="B1121" i="7"/>
  <c r="C1121" i="7" s="1"/>
  <c r="D1123" i="7" l="1"/>
  <c r="A1122" i="7"/>
  <c r="B1122" i="7"/>
  <c r="C1122" i="7" s="1"/>
  <c r="A1123" i="7" l="1"/>
  <c r="B1123" i="7"/>
  <c r="C1123" i="7" s="1"/>
  <c r="D1124" i="7"/>
  <c r="D1125" i="7" l="1"/>
  <c r="A1124" i="7"/>
  <c r="B1124" i="7"/>
  <c r="C1124" i="7" s="1"/>
  <c r="A1125" i="7" l="1"/>
  <c r="B1125" i="7"/>
  <c r="C1125" i="7" s="1"/>
  <c r="D1126" i="7"/>
  <c r="D1127" i="7" l="1"/>
  <c r="A1126" i="7"/>
  <c r="B1126" i="7"/>
  <c r="C1126" i="7" s="1"/>
  <c r="A1127" i="7" l="1"/>
  <c r="D1128" i="7"/>
  <c r="B1127" i="7"/>
  <c r="C1127" i="7" s="1"/>
  <c r="D1129" i="7" l="1"/>
  <c r="A1128" i="7"/>
  <c r="B1128" i="7"/>
  <c r="C1128" i="7" s="1"/>
  <c r="A1129" i="7" l="1"/>
  <c r="B1129" i="7"/>
  <c r="C1129" i="7" s="1"/>
  <c r="D1130" i="7"/>
  <c r="D1131" i="7" l="1"/>
  <c r="A1130" i="7"/>
  <c r="B1130" i="7"/>
  <c r="C1130" i="7" s="1"/>
  <c r="A1131" i="7" l="1"/>
  <c r="B1131" i="7"/>
  <c r="C1131" i="7" s="1"/>
  <c r="D1132" i="7"/>
  <c r="D1133" i="7" l="1"/>
  <c r="A1132" i="7"/>
  <c r="B1132" i="7"/>
  <c r="C1132" i="7" s="1"/>
  <c r="A1133" i="7" l="1"/>
  <c r="B1133" i="7"/>
  <c r="C1133" i="7" s="1"/>
  <c r="D1134" i="7"/>
  <c r="D1135" i="7" l="1"/>
  <c r="A1134" i="7"/>
  <c r="B1134" i="7"/>
  <c r="C1134" i="7" s="1"/>
  <c r="A1135" i="7" l="1"/>
  <c r="B1135" i="7"/>
  <c r="C1135" i="7" s="1"/>
  <c r="D1136" i="7"/>
  <c r="A1136" i="7" l="1"/>
  <c r="B1136" i="7"/>
  <c r="C1136" i="7" s="1"/>
  <c r="D1137" i="7"/>
  <c r="D1138" i="7" l="1"/>
  <c r="A1137" i="7"/>
  <c r="B1137" i="7"/>
  <c r="C1137" i="7" s="1"/>
  <c r="D1139" i="7" l="1"/>
  <c r="A1138" i="7"/>
  <c r="B1138" i="7"/>
  <c r="C1138" i="7" s="1"/>
  <c r="A1139" i="7" l="1"/>
  <c r="B1139" i="7"/>
  <c r="C1139" i="7" s="1"/>
  <c r="D1140" i="7"/>
  <c r="D1141" i="7" l="1"/>
  <c r="A1140" i="7"/>
  <c r="B1140" i="7"/>
  <c r="C1140" i="7" s="1"/>
  <c r="A1141" i="7" l="1"/>
  <c r="B1141" i="7"/>
  <c r="C1141" i="7" s="1"/>
  <c r="D1142" i="7"/>
  <c r="D1143" i="7" l="1"/>
  <c r="A1142" i="7"/>
  <c r="B1142" i="7"/>
  <c r="C1142" i="7" s="1"/>
  <c r="B1143" i="7" l="1"/>
  <c r="C1143" i="7" s="1"/>
  <c r="D1144" i="7"/>
  <c r="A1143" i="7"/>
  <c r="A1144" i="7" l="1"/>
  <c r="B1144" i="7"/>
  <c r="C1144" i="7" s="1"/>
  <c r="D1145" i="7"/>
  <c r="A1145" i="7" l="1"/>
  <c r="D1146" i="7"/>
  <c r="B1145" i="7"/>
  <c r="C1145" i="7" s="1"/>
  <c r="A1146" i="7" l="1"/>
  <c r="B1146" i="7"/>
  <c r="C1146" i="7" s="1"/>
  <c r="D1147" i="7"/>
  <c r="A1147" i="7" l="1"/>
  <c r="B1147" i="7"/>
  <c r="C1147" i="7" s="1"/>
  <c r="D1148" i="7"/>
  <c r="D1149" i="7" l="1"/>
  <c r="A1148" i="7"/>
  <c r="B1148" i="7"/>
  <c r="C1148" i="7" s="1"/>
  <c r="A1149" i="7" l="1"/>
  <c r="B1149" i="7"/>
  <c r="C1149" i="7" s="1"/>
  <c r="D1150" i="7"/>
  <c r="A1150" i="7" l="1"/>
  <c r="D1151" i="7"/>
  <c r="B1150" i="7"/>
  <c r="C1150" i="7" s="1"/>
  <c r="A1151" i="7" l="1"/>
  <c r="B1151" i="7"/>
  <c r="C1151" i="7" s="1"/>
  <c r="D1152" i="7"/>
  <c r="D1153" i="7" l="1"/>
  <c r="A1152" i="7"/>
  <c r="B1152" i="7"/>
  <c r="C1152" i="7" s="1"/>
  <c r="D1154" i="7" l="1"/>
  <c r="A1153" i="7"/>
  <c r="B1153" i="7"/>
  <c r="C1153" i="7" s="1"/>
  <c r="D1155" i="7" l="1"/>
  <c r="A1154" i="7"/>
  <c r="B1154" i="7"/>
  <c r="C1154" i="7" s="1"/>
  <c r="A1155" i="7" l="1"/>
  <c r="D1156" i="7"/>
  <c r="B1155" i="7"/>
  <c r="C1155" i="7" s="1"/>
  <c r="D1157" i="7" l="1"/>
  <c r="A1156" i="7"/>
  <c r="B1156" i="7"/>
  <c r="C1156" i="7" s="1"/>
  <c r="A1157" i="7" l="1"/>
  <c r="B1157" i="7"/>
  <c r="C1157" i="7" s="1"/>
  <c r="D1158" i="7"/>
  <c r="D1159" i="7" l="1"/>
  <c r="A1158" i="7"/>
  <c r="B1158" i="7"/>
  <c r="C1158" i="7" s="1"/>
  <c r="A1159" i="7" l="1"/>
  <c r="D1160" i="7"/>
  <c r="B1159" i="7"/>
  <c r="C1159" i="7" s="1"/>
  <c r="D1161" i="7" l="1"/>
  <c r="B1160" i="7"/>
  <c r="C1160" i="7" s="1"/>
  <c r="A1160" i="7"/>
  <c r="A1161" i="7" l="1"/>
  <c r="B1161" i="7"/>
  <c r="C1161" i="7" s="1"/>
  <c r="D1162" i="7"/>
  <c r="A1162" i="7" l="1"/>
  <c r="B1162" i="7"/>
  <c r="C1162" i="7" s="1"/>
  <c r="D1163" i="7"/>
  <c r="A1163" i="7" l="1"/>
  <c r="B1163" i="7"/>
  <c r="C1163" i="7" s="1"/>
  <c r="D1164" i="7"/>
  <c r="D1165" i="7" l="1"/>
  <c r="A1164" i="7"/>
  <c r="B1164" i="7"/>
  <c r="C1164" i="7" s="1"/>
  <c r="A1165" i="7" l="1"/>
  <c r="B1165" i="7"/>
  <c r="C1165" i="7" s="1"/>
  <c r="D1166" i="7"/>
  <c r="D1167" i="7" l="1"/>
  <c r="A1166" i="7"/>
  <c r="B1166" i="7"/>
  <c r="C1166" i="7" s="1"/>
  <c r="A1167" i="7" l="1"/>
  <c r="B1167" i="7"/>
  <c r="C1167" i="7" s="1"/>
  <c r="D1168" i="7"/>
  <c r="D1169" i="7" l="1"/>
  <c r="A1168" i="7"/>
  <c r="B1168" i="7"/>
  <c r="C1168" i="7" s="1"/>
  <c r="D1170" i="7" l="1"/>
  <c r="A1169" i="7"/>
  <c r="B1169" i="7"/>
  <c r="C1169" i="7" s="1"/>
  <c r="D1171" i="7" l="1"/>
  <c r="B1170" i="7"/>
  <c r="C1170" i="7" s="1"/>
  <c r="A1170" i="7"/>
  <c r="D1172" i="7" l="1"/>
  <c r="A1171" i="7"/>
  <c r="B1171" i="7"/>
  <c r="C1171" i="7" s="1"/>
  <c r="D1173" i="7" l="1"/>
  <c r="A1172" i="7"/>
  <c r="B1172" i="7"/>
  <c r="C1172" i="7" s="1"/>
  <c r="A1173" i="7" l="1"/>
  <c r="D1174" i="7"/>
  <c r="B1173" i="7"/>
  <c r="C1173" i="7" s="1"/>
  <c r="D1175" i="7" l="1"/>
  <c r="A1174" i="7"/>
  <c r="B1174" i="7"/>
  <c r="C1174" i="7" s="1"/>
  <c r="A1175" i="7" l="1"/>
  <c r="B1175" i="7"/>
  <c r="C1175" i="7" s="1"/>
  <c r="D1176" i="7"/>
  <c r="D1177" i="7" l="1"/>
  <c r="A1176" i="7"/>
  <c r="B1176" i="7"/>
  <c r="C1176" i="7" s="1"/>
  <c r="A1177" i="7" l="1"/>
  <c r="B1177" i="7"/>
  <c r="C1177" i="7" s="1"/>
  <c r="D1178" i="7"/>
  <c r="D1179" i="7" l="1"/>
  <c r="A1178" i="7"/>
  <c r="B1178" i="7"/>
  <c r="C1178" i="7" s="1"/>
  <c r="A1179" i="7" l="1"/>
  <c r="B1179" i="7"/>
  <c r="C1179" i="7" s="1"/>
  <c r="D1180" i="7"/>
  <c r="A1180" i="7" l="1"/>
  <c r="B1180" i="7"/>
  <c r="C1180" i="7" s="1"/>
  <c r="D1181" i="7"/>
  <c r="A1181" i="7" l="1"/>
  <c r="B1181" i="7"/>
  <c r="C1181" i="7" s="1"/>
  <c r="D1182" i="7"/>
  <c r="D1183" i="7" l="1"/>
  <c r="A1182" i="7"/>
  <c r="B1182" i="7"/>
  <c r="C1182" i="7" s="1"/>
  <c r="A1183" i="7" l="1"/>
  <c r="B1183" i="7"/>
  <c r="C1183" i="7" s="1"/>
  <c r="D1184" i="7"/>
  <c r="D1185" i="7" l="1"/>
  <c r="A1184" i="7"/>
  <c r="B1184" i="7"/>
  <c r="C1184" i="7" s="1"/>
  <c r="A1185" i="7" l="1"/>
  <c r="B1185" i="7"/>
  <c r="C1185" i="7" s="1"/>
  <c r="D1186" i="7"/>
  <c r="A1186" i="7" l="1"/>
  <c r="B1186" i="7"/>
  <c r="C1186" i="7" s="1"/>
  <c r="D1187" i="7"/>
  <c r="A1187" i="7" l="1"/>
  <c r="B1187" i="7"/>
  <c r="C1187" i="7" s="1"/>
  <c r="D1188" i="7"/>
  <c r="D1189" i="7" l="1"/>
  <c r="A1188" i="7"/>
  <c r="B1188" i="7"/>
  <c r="C1188" i="7" s="1"/>
  <c r="A1189" i="7" l="1"/>
  <c r="B1189" i="7"/>
  <c r="C1189" i="7" s="1"/>
  <c r="D1190" i="7"/>
  <c r="D1191" i="7" l="1"/>
  <c r="A1190" i="7"/>
  <c r="B1190" i="7"/>
  <c r="C1190" i="7" s="1"/>
  <c r="D1192" i="7" l="1"/>
  <c r="A1191" i="7"/>
  <c r="B1191" i="7"/>
  <c r="C1191" i="7" s="1"/>
  <c r="D1193" i="7" l="1"/>
  <c r="A1192" i="7"/>
  <c r="B1192" i="7"/>
  <c r="C1192" i="7" s="1"/>
  <c r="A1193" i="7" l="1"/>
  <c r="B1193" i="7"/>
  <c r="C1193" i="7" s="1"/>
  <c r="D1194" i="7"/>
  <c r="D1195" i="7" l="1"/>
  <c r="A1194" i="7"/>
  <c r="B1194" i="7"/>
  <c r="C1194" i="7" s="1"/>
  <c r="D1196" i="7" l="1"/>
  <c r="A1195" i="7"/>
  <c r="B1195" i="7"/>
  <c r="C1195" i="7" s="1"/>
  <c r="D1197" i="7" l="1"/>
  <c r="A1196" i="7"/>
  <c r="B1196" i="7"/>
  <c r="C1196" i="7" s="1"/>
  <c r="A1197" i="7" l="1"/>
  <c r="B1197" i="7"/>
  <c r="C1197" i="7" s="1"/>
  <c r="D1198" i="7"/>
  <c r="D1199" i="7" l="1"/>
  <c r="A1198" i="7"/>
  <c r="B1198" i="7"/>
  <c r="C1198" i="7" s="1"/>
  <c r="A1199" i="7" l="1"/>
  <c r="B1199" i="7"/>
  <c r="C1199" i="7" s="1"/>
  <c r="D1200" i="7"/>
  <c r="D1201" i="7" l="1"/>
  <c r="A1200" i="7"/>
  <c r="B1200" i="7"/>
  <c r="C1200" i="7" s="1"/>
  <c r="D1202" i="7" l="1"/>
  <c r="A1201" i="7"/>
  <c r="B1201" i="7"/>
  <c r="C1201" i="7" s="1"/>
  <c r="D1203" i="7" l="1"/>
  <c r="A1202" i="7"/>
  <c r="B1202" i="7"/>
  <c r="C1202" i="7" s="1"/>
  <c r="A1203" i="7" l="1"/>
  <c r="B1203" i="7"/>
  <c r="C1203" i="7" s="1"/>
  <c r="D1204" i="7"/>
  <c r="D1205" i="7" l="1"/>
  <c r="A1204" i="7"/>
  <c r="B1204" i="7"/>
  <c r="C1204" i="7" s="1"/>
  <c r="D1206" i="7" l="1"/>
  <c r="A1205" i="7"/>
  <c r="B1205" i="7"/>
  <c r="C1205" i="7" s="1"/>
  <c r="D1207" i="7" l="1"/>
  <c r="A1206" i="7"/>
  <c r="B1206" i="7"/>
  <c r="C1206" i="7" s="1"/>
  <c r="A1207" i="7" l="1"/>
  <c r="B1207" i="7"/>
  <c r="C1207" i="7" s="1"/>
  <c r="D1208" i="7"/>
  <c r="D1209" i="7" l="1"/>
  <c r="A1208" i="7"/>
  <c r="B1208" i="7"/>
  <c r="C1208" i="7" s="1"/>
  <c r="A1209" i="7" l="1"/>
  <c r="B1209" i="7"/>
  <c r="C1209" i="7" s="1"/>
  <c r="D1210" i="7"/>
  <c r="D1211" i="7" l="1"/>
  <c r="A1210" i="7"/>
  <c r="B1210" i="7"/>
  <c r="C1210" i="7" s="1"/>
  <c r="A1211" i="7" l="1"/>
  <c r="B1211" i="7"/>
  <c r="C1211" i="7" s="1"/>
  <c r="D1212" i="7"/>
  <c r="A1212" i="7" l="1"/>
  <c r="B1212" i="7"/>
  <c r="C1212" i="7" s="1"/>
  <c r="D1213" i="7"/>
  <c r="A1213" i="7" l="1"/>
  <c r="B1213" i="7"/>
  <c r="C1213" i="7" s="1"/>
  <c r="D1214" i="7"/>
  <c r="D1215" i="7" l="1"/>
  <c r="A1214" i="7"/>
  <c r="B1214" i="7"/>
  <c r="C1214" i="7" s="1"/>
  <c r="A1215" i="7" l="1"/>
  <c r="B1215" i="7"/>
  <c r="C1215" i="7" s="1"/>
  <c r="D1216" i="7"/>
  <c r="A1216" i="7" l="1"/>
  <c r="B1216" i="7"/>
  <c r="C1216" i="7" s="1"/>
  <c r="D1217" i="7"/>
  <c r="A1217" i="7" l="1"/>
  <c r="B1217" i="7"/>
  <c r="C1217" i="7" s="1"/>
  <c r="D1218" i="7"/>
  <c r="D1219" i="7" l="1"/>
  <c r="A1218" i="7"/>
  <c r="B1218" i="7"/>
  <c r="C1218" i="7" s="1"/>
  <c r="A1219" i="7" l="1"/>
  <c r="B1219" i="7"/>
  <c r="C1219" i="7" s="1"/>
  <c r="D1220" i="7"/>
  <c r="D1221" i="7" l="1"/>
  <c r="A1220" i="7"/>
  <c r="B1220" i="7"/>
  <c r="C1220" i="7" s="1"/>
  <c r="A1221" i="7" l="1"/>
  <c r="B1221" i="7"/>
  <c r="C1221" i="7" s="1"/>
  <c r="D1222" i="7"/>
  <c r="A1222" i="7" l="1"/>
  <c r="B1222" i="7"/>
  <c r="C1222" i="7" s="1"/>
  <c r="D1223" i="7"/>
  <c r="D1224" i="7" l="1"/>
  <c r="A1223" i="7"/>
  <c r="B1223" i="7"/>
  <c r="C1223" i="7" s="1"/>
  <c r="D1225" i="7" l="1"/>
  <c r="A1224" i="7"/>
  <c r="B1224" i="7"/>
  <c r="C1224" i="7" s="1"/>
  <c r="A1225" i="7" l="1"/>
  <c r="B1225" i="7"/>
  <c r="C1225" i="7" s="1"/>
  <c r="D1226" i="7"/>
  <c r="D1227" i="7" l="1"/>
  <c r="A1226" i="7"/>
  <c r="B1226" i="7"/>
  <c r="C1226" i="7" s="1"/>
  <c r="A1227" i="7" l="1"/>
  <c r="D1228" i="7"/>
  <c r="B1227" i="7"/>
  <c r="C1227" i="7" s="1"/>
  <c r="D1229" i="7" l="1"/>
  <c r="A1228" i="7"/>
  <c r="B1228" i="7"/>
  <c r="C1228" i="7" s="1"/>
  <c r="A1229" i="7" l="1"/>
  <c r="B1229" i="7"/>
  <c r="C1229" i="7" s="1"/>
  <c r="D1230" i="7"/>
  <c r="D1231" i="7" l="1"/>
  <c r="A1230" i="7"/>
  <c r="B1230" i="7"/>
  <c r="C1230" i="7" s="1"/>
  <c r="A1231" i="7" l="1"/>
  <c r="D1232" i="7"/>
  <c r="B1231" i="7"/>
  <c r="C1231" i="7" s="1"/>
  <c r="D1233" i="7" l="1"/>
  <c r="A1232" i="7"/>
  <c r="B1232" i="7"/>
  <c r="C1232" i="7" s="1"/>
  <c r="A1233" i="7" l="1"/>
  <c r="D1234" i="7"/>
  <c r="B1233" i="7"/>
  <c r="C1233" i="7" s="1"/>
  <c r="D1235" i="7" l="1"/>
  <c r="A1234" i="7"/>
  <c r="B1234" i="7"/>
  <c r="C1234" i="7" s="1"/>
  <c r="A1235" i="7" l="1"/>
  <c r="B1235" i="7"/>
  <c r="C1235" i="7" s="1"/>
  <c r="D1236" i="7"/>
  <c r="A1236" i="7" l="1"/>
  <c r="D1237" i="7"/>
  <c r="B1236" i="7"/>
  <c r="C1236" i="7" s="1"/>
  <c r="D1238" i="7" l="1"/>
  <c r="A1237" i="7"/>
  <c r="B1237" i="7"/>
  <c r="C1237" i="7" s="1"/>
  <c r="D1239" i="7" l="1"/>
  <c r="A1238" i="7"/>
  <c r="B1238" i="7"/>
  <c r="C1238" i="7" s="1"/>
  <c r="D1240" i="7" l="1"/>
  <c r="A1239" i="7"/>
  <c r="B1239" i="7"/>
  <c r="C1239" i="7" s="1"/>
  <c r="D1241" i="7" l="1"/>
  <c r="A1240" i="7"/>
  <c r="B1240" i="7"/>
  <c r="C1240" i="7" s="1"/>
  <c r="A1241" i="7" l="1"/>
  <c r="B1241" i="7"/>
  <c r="C1241" i="7" s="1"/>
  <c r="D1242" i="7"/>
  <c r="D1243" i="7" l="1"/>
  <c r="A1242" i="7"/>
  <c r="B1242" i="7"/>
  <c r="C1242" i="7" s="1"/>
  <c r="A1243" i="7" l="1"/>
  <c r="B1243" i="7"/>
  <c r="C1243" i="7" s="1"/>
  <c r="D1244" i="7"/>
  <c r="A1244" i="7" l="1"/>
  <c r="B1244" i="7"/>
  <c r="C1244" i="7" s="1"/>
  <c r="D1245" i="7"/>
  <c r="A1245" i="7" l="1"/>
  <c r="B1245" i="7"/>
  <c r="C1245" i="7" s="1"/>
  <c r="D1246" i="7"/>
  <c r="D1247" i="7" l="1"/>
  <c r="A1246" i="7"/>
  <c r="B1246" i="7"/>
  <c r="C1246" i="7" s="1"/>
  <c r="D1248" i="7" l="1"/>
  <c r="A1247" i="7"/>
  <c r="B1247" i="7"/>
  <c r="C1247" i="7" s="1"/>
  <c r="D1249" i="7" l="1"/>
  <c r="A1248" i="7"/>
  <c r="B1248" i="7"/>
  <c r="C1248" i="7" s="1"/>
  <c r="A1249" i="7" l="1"/>
  <c r="B1249" i="7"/>
  <c r="C1249" i="7" s="1"/>
  <c r="D1250" i="7"/>
  <c r="D1251" i="7" l="1"/>
  <c r="A1250" i="7"/>
  <c r="B1250" i="7"/>
  <c r="C1250" i="7" s="1"/>
  <c r="A1251" i="7" l="1"/>
  <c r="D1252" i="7"/>
  <c r="B1251" i="7"/>
  <c r="C1251" i="7" s="1"/>
  <c r="D1253" i="7" l="1"/>
  <c r="A1252" i="7"/>
  <c r="B1252" i="7"/>
  <c r="C1252" i="7" s="1"/>
  <c r="A1253" i="7" l="1"/>
  <c r="B1253" i="7"/>
  <c r="C1253" i="7" s="1"/>
  <c r="D1254" i="7"/>
  <c r="D1255" i="7" l="1"/>
  <c r="A1254" i="7"/>
  <c r="B1254" i="7"/>
  <c r="C1254" i="7" s="1"/>
  <c r="A1255" i="7" l="1"/>
  <c r="B1255" i="7"/>
  <c r="C1255" i="7" s="1"/>
  <c r="D1256" i="7"/>
  <c r="D1257" i="7" l="1"/>
  <c r="A1256" i="7"/>
  <c r="B1256" i="7"/>
  <c r="C1256" i="7" s="1"/>
  <c r="A1257" i="7" l="1"/>
  <c r="B1257" i="7"/>
  <c r="C1257" i="7" s="1"/>
  <c r="D1258" i="7"/>
  <c r="D1259" i="7" l="1"/>
  <c r="A1258" i="7"/>
  <c r="B1258" i="7"/>
  <c r="C1258" i="7" s="1"/>
  <c r="A1259" i="7" l="1"/>
  <c r="B1259" i="7"/>
  <c r="C1259" i="7" s="1"/>
  <c r="D1260" i="7"/>
  <c r="A1260" i="7" l="1"/>
  <c r="B1260" i="7"/>
  <c r="C1260" i="7" s="1"/>
  <c r="D1261" i="7"/>
  <c r="A1261" i="7" l="1"/>
  <c r="B1261" i="7"/>
  <c r="C1261" i="7" s="1"/>
  <c r="D1262" i="7"/>
  <c r="D1263" i="7" l="1"/>
  <c r="A1262" i="7"/>
  <c r="B1262" i="7"/>
  <c r="C1262" i="7" s="1"/>
  <c r="D1264" i="7" l="1"/>
  <c r="A1263" i="7"/>
  <c r="B1263" i="7"/>
  <c r="C1263" i="7" s="1"/>
  <c r="A1264" i="7" l="1"/>
  <c r="D1265" i="7"/>
  <c r="B1264" i="7"/>
  <c r="C1264" i="7" s="1"/>
  <c r="D1266" i="7" l="1"/>
  <c r="A1265" i="7"/>
  <c r="B1265" i="7"/>
  <c r="C1265" i="7" s="1"/>
  <c r="A1266" i="7" l="1"/>
  <c r="B1266" i="7"/>
  <c r="C1266" i="7" s="1"/>
  <c r="D1267" i="7"/>
  <c r="A1267" i="7" l="1"/>
  <c r="B1267" i="7"/>
  <c r="C1267" i="7" s="1"/>
  <c r="D1268" i="7"/>
  <c r="D1269" i="7" l="1"/>
  <c r="A1268" i="7"/>
  <c r="B1268" i="7"/>
  <c r="C1268" i="7" s="1"/>
  <c r="D1270" i="7" l="1"/>
  <c r="A1269" i="7"/>
  <c r="B1269" i="7"/>
  <c r="C1269" i="7" s="1"/>
  <c r="D1271" i="7" l="1"/>
  <c r="A1270" i="7"/>
  <c r="B1270" i="7"/>
  <c r="C1270" i="7" s="1"/>
  <c r="D1272" i="7" l="1"/>
  <c r="A1271" i="7"/>
  <c r="B1271" i="7"/>
  <c r="C1271" i="7" s="1"/>
  <c r="D1273" i="7" l="1"/>
  <c r="A1272" i="7"/>
  <c r="B1272" i="7"/>
  <c r="C1272" i="7" s="1"/>
  <c r="A1273" i="7" l="1"/>
  <c r="B1273" i="7"/>
  <c r="C1273" i="7" s="1"/>
  <c r="D1274" i="7"/>
  <c r="D1275" i="7" l="1"/>
  <c r="A1274" i="7"/>
  <c r="B1274" i="7"/>
  <c r="C1274" i="7" s="1"/>
  <c r="A1275" i="7" l="1"/>
  <c r="B1275" i="7"/>
  <c r="C1275" i="7" s="1"/>
  <c r="D1276" i="7"/>
  <c r="A1276" i="7" l="1"/>
  <c r="D1277" i="7"/>
  <c r="B1276" i="7"/>
  <c r="C1276" i="7" s="1"/>
  <c r="A1277" i="7" l="1"/>
  <c r="B1277" i="7"/>
  <c r="C1277" i="7" s="1"/>
  <c r="D1278" i="7"/>
  <c r="D1279" i="7" l="1"/>
  <c r="A1278" i="7"/>
  <c r="B1278" i="7"/>
  <c r="C1278" i="7" s="1"/>
  <c r="B1279" i="7" l="1"/>
  <c r="C1279" i="7" s="1"/>
  <c r="D1280" i="7"/>
  <c r="A1279" i="7"/>
  <c r="A1280" i="7" l="1"/>
  <c r="B1280" i="7"/>
  <c r="C1280" i="7" s="1"/>
  <c r="D1281" i="7"/>
  <c r="B1281" i="7" l="1"/>
  <c r="C1281" i="7" s="1"/>
  <c r="D1282" i="7"/>
  <c r="A1281" i="7"/>
  <c r="D1283" i="7" l="1"/>
  <c r="A1282" i="7"/>
  <c r="B1282" i="7"/>
  <c r="C1282" i="7" s="1"/>
  <c r="D1284" i="7" l="1"/>
  <c r="A1283" i="7"/>
  <c r="B1283" i="7"/>
  <c r="C1283" i="7" s="1"/>
  <c r="A1284" i="7" l="1"/>
  <c r="B1284" i="7"/>
  <c r="C1284" i="7" s="1"/>
  <c r="D1285" i="7"/>
  <c r="A1285" i="7" l="1"/>
  <c r="D1286" i="7"/>
  <c r="B1285" i="7"/>
  <c r="C1285" i="7" s="1"/>
  <c r="D1287" i="7" l="1"/>
  <c r="B1286" i="7"/>
  <c r="C1286" i="7" s="1"/>
  <c r="A1286" i="7"/>
  <c r="A1287" i="7" l="1"/>
  <c r="D1288" i="7"/>
  <c r="B1287" i="7"/>
  <c r="C1287" i="7" s="1"/>
  <c r="A1288" i="7" l="1"/>
  <c r="B1288" i="7"/>
  <c r="C1288" i="7" s="1"/>
  <c r="D1289" i="7"/>
  <c r="D1290" i="7" l="1"/>
  <c r="B1289" i="7"/>
  <c r="C1289" i="7" s="1"/>
  <c r="A1289" i="7"/>
  <c r="D1291" i="7" l="1"/>
  <c r="A1290" i="7"/>
  <c r="B1290" i="7"/>
  <c r="C1290" i="7" s="1"/>
  <c r="A1291" i="7" l="1"/>
  <c r="D1292" i="7"/>
  <c r="B1291" i="7"/>
  <c r="C1291" i="7" s="1"/>
  <c r="A1292" i="7" l="1"/>
  <c r="D1293" i="7"/>
  <c r="B1292" i="7"/>
  <c r="C1292" i="7" s="1"/>
  <c r="D1294" i="7" l="1"/>
  <c r="A1293" i="7"/>
  <c r="B1293" i="7"/>
  <c r="C1293" i="7" s="1"/>
  <c r="D1295" i="7" l="1"/>
  <c r="A1294" i="7"/>
  <c r="B1294" i="7"/>
  <c r="C1294" i="7" s="1"/>
  <c r="D1296" i="7" l="1"/>
  <c r="A1295" i="7"/>
  <c r="B1295" i="7"/>
  <c r="C1295" i="7" s="1"/>
  <c r="D1297" i="7" l="1"/>
  <c r="A1296" i="7"/>
  <c r="B1296" i="7"/>
  <c r="C1296" i="7" s="1"/>
  <c r="D1298" i="7" l="1"/>
  <c r="A1297" i="7"/>
  <c r="B1297" i="7"/>
  <c r="C1297" i="7" s="1"/>
  <c r="D1299" i="7" l="1"/>
  <c r="B1298" i="7"/>
  <c r="C1298" i="7" s="1"/>
  <c r="A1298" i="7"/>
  <c r="A1299" i="7" l="1"/>
  <c r="D1300" i="7"/>
  <c r="B1299" i="7"/>
  <c r="C1299" i="7" s="1"/>
  <c r="A1300" i="7" l="1"/>
  <c r="D1301" i="7"/>
  <c r="B1300" i="7"/>
  <c r="C1300" i="7" s="1"/>
  <c r="A1301" i="7" l="1"/>
  <c r="D1302" i="7"/>
  <c r="B1301" i="7"/>
  <c r="C1301" i="7" s="1"/>
  <c r="D1303" i="7" l="1"/>
  <c r="A1302" i="7"/>
  <c r="B1302" i="7"/>
  <c r="C1302" i="7" s="1"/>
  <c r="D1304" i="7" l="1"/>
  <c r="A1303" i="7"/>
  <c r="B1303" i="7"/>
  <c r="C1303" i="7" s="1"/>
  <c r="A1304" i="7" l="1"/>
  <c r="D1305" i="7"/>
  <c r="B1304" i="7"/>
  <c r="C1304" i="7" s="1"/>
  <c r="A1305" i="7" l="1"/>
  <c r="D1306" i="7"/>
  <c r="B1305" i="7"/>
  <c r="C1305" i="7" s="1"/>
  <c r="D1307" i="7" l="1"/>
  <c r="A1306" i="7"/>
  <c r="B1306" i="7"/>
  <c r="C1306" i="7" s="1"/>
  <c r="B1307" i="7" l="1"/>
  <c r="C1307" i="7" s="1"/>
  <c r="D1308" i="7"/>
  <c r="A1307" i="7"/>
  <c r="D1309" i="7" l="1"/>
  <c r="A1308" i="7"/>
  <c r="B1308" i="7"/>
  <c r="C1308" i="7" s="1"/>
  <c r="D1310" i="7" l="1"/>
  <c r="A1309" i="7"/>
  <c r="B1309" i="7"/>
  <c r="C1309" i="7" s="1"/>
  <c r="D1311" i="7" l="1"/>
  <c r="A1310" i="7"/>
  <c r="B1310" i="7"/>
  <c r="C1310" i="7" s="1"/>
  <c r="D1312" i="7" l="1"/>
  <c r="A1311" i="7"/>
  <c r="B1311" i="7"/>
  <c r="C1311" i="7" s="1"/>
  <c r="D1313" i="7" l="1"/>
  <c r="A1312" i="7"/>
  <c r="B1312" i="7"/>
  <c r="C1312" i="7" s="1"/>
  <c r="D1314" i="7" l="1"/>
  <c r="A1313" i="7"/>
  <c r="B1313" i="7"/>
  <c r="C1313" i="7" s="1"/>
  <c r="D1315" i="7" l="1"/>
  <c r="A1314" i="7"/>
  <c r="B1314" i="7"/>
  <c r="C1314" i="7" s="1"/>
  <c r="D1316" i="7" l="1"/>
  <c r="A1315" i="7"/>
  <c r="B1315" i="7"/>
  <c r="C1315" i="7" s="1"/>
  <c r="D1317" i="7" l="1"/>
  <c r="A1316" i="7"/>
  <c r="B1316" i="7"/>
  <c r="C1316" i="7" s="1"/>
  <c r="A1317" i="7" l="1"/>
  <c r="B1317" i="7"/>
  <c r="C1317" i="7" s="1"/>
  <c r="D1318" i="7"/>
  <c r="A1318" i="7" l="1"/>
  <c r="D1319" i="7"/>
  <c r="B1318" i="7"/>
  <c r="C1318" i="7" s="1"/>
  <c r="A1319" i="7" l="1"/>
  <c r="B1319" i="7"/>
  <c r="C1319" i="7" s="1"/>
  <c r="D1320" i="7"/>
  <c r="A1320" i="7" l="1"/>
  <c r="B1320" i="7"/>
  <c r="C1320" i="7" s="1"/>
  <c r="D1321" i="7"/>
  <c r="A1321" i="7" l="1"/>
  <c r="B1321" i="7"/>
  <c r="C1321" i="7" s="1"/>
  <c r="D1322" i="7"/>
  <c r="A1322" i="7" l="1"/>
  <c r="B1322" i="7"/>
  <c r="C1322" i="7" s="1"/>
  <c r="D1323" i="7"/>
  <c r="A1323" i="7" l="1"/>
  <c r="B1323" i="7"/>
  <c r="C1323" i="7" s="1"/>
  <c r="D1324" i="7"/>
  <c r="D1325" i="7" l="1"/>
  <c r="A1324" i="7"/>
  <c r="B1324" i="7"/>
  <c r="C1324" i="7" s="1"/>
  <c r="A1325" i="7" l="1"/>
  <c r="D1326" i="7"/>
  <c r="B1325" i="7"/>
  <c r="C1325" i="7" s="1"/>
  <c r="D1327" i="7" l="1"/>
  <c r="A1326" i="7"/>
  <c r="B1326" i="7"/>
  <c r="C1326" i="7" s="1"/>
  <c r="A1327" i="7" l="1"/>
  <c r="B1327" i="7"/>
  <c r="C1327" i="7" s="1"/>
  <c r="D1328" i="7"/>
  <c r="D1329" i="7" l="1"/>
  <c r="A1328" i="7"/>
  <c r="B1328" i="7"/>
  <c r="C1328" i="7" s="1"/>
  <c r="A1329" i="7" l="1"/>
  <c r="B1329" i="7"/>
  <c r="C1329" i="7" s="1"/>
  <c r="D1330" i="7"/>
  <c r="A1330" i="7" l="1"/>
  <c r="B1330" i="7"/>
  <c r="C1330" i="7" s="1"/>
  <c r="D1331" i="7"/>
  <c r="A1331" i="7" l="1"/>
  <c r="B1331" i="7"/>
  <c r="C1331" i="7" s="1"/>
  <c r="D1332" i="7"/>
  <c r="D1333" i="7" l="1"/>
  <c r="A1332" i="7"/>
  <c r="B1332" i="7"/>
  <c r="C1332" i="7" s="1"/>
  <c r="A1333" i="7" l="1"/>
  <c r="B1333" i="7"/>
  <c r="C1333" i="7" s="1"/>
  <c r="D1334" i="7"/>
  <c r="D1335" i="7" l="1"/>
  <c r="A1334" i="7"/>
  <c r="B1334" i="7"/>
  <c r="C1334" i="7" s="1"/>
  <c r="A1335" i="7" l="1"/>
  <c r="D1336" i="7"/>
  <c r="B1335" i="7"/>
  <c r="C1335" i="7" s="1"/>
  <c r="D1337" i="7" l="1"/>
  <c r="A1336" i="7"/>
  <c r="B1336" i="7"/>
  <c r="C1336" i="7" s="1"/>
  <c r="A1337" i="7" l="1"/>
  <c r="B1337" i="7"/>
  <c r="C1337" i="7" s="1"/>
  <c r="D1338" i="7"/>
  <c r="A1338" i="7" l="1"/>
  <c r="B1338" i="7"/>
  <c r="C1338" i="7" s="1"/>
  <c r="D1339" i="7"/>
  <c r="D1340" i="7" l="1"/>
  <c r="A1339" i="7"/>
  <c r="B1339" i="7"/>
  <c r="C1339" i="7" s="1"/>
  <c r="A1340" i="7" l="1"/>
  <c r="B1340" i="7"/>
  <c r="C1340" i="7" s="1"/>
  <c r="D1341" i="7"/>
  <c r="A1341" i="7" l="1"/>
  <c r="B1341" i="7"/>
  <c r="C1341" i="7" s="1"/>
  <c r="D1342" i="7"/>
  <c r="D1343" i="7" l="1"/>
  <c r="A1342" i="7"/>
  <c r="B1342" i="7"/>
  <c r="C1342" i="7" s="1"/>
  <c r="A1343" i="7" l="1"/>
  <c r="B1343" i="7"/>
  <c r="C1343" i="7" s="1"/>
  <c r="D1344" i="7"/>
  <c r="D1345" i="7" l="1"/>
  <c r="A1344" i="7"/>
  <c r="B1344" i="7"/>
  <c r="C1344" i="7" s="1"/>
  <c r="A1345" i="7" l="1"/>
  <c r="B1345" i="7"/>
  <c r="C1345" i="7" s="1"/>
  <c r="D1346" i="7"/>
  <c r="D1347" i="7" l="1"/>
  <c r="A1346" i="7"/>
  <c r="B1346" i="7"/>
  <c r="C1346" i="7" s="1"/>
  <c r="A1347" i="7" l="1"/>
  <c r="B1347" i="7"/>
  <c r="C1347" i="7" s="1"/>
  <c r="D1348" i="7"/>
  <c r="D1349" i="7" l="1"/>
  <c r="A1348" i="7"/>
  <c r="B1348" i="7"/>
  <c r="C1348" i="7" s="1"/>
  <c r="D1350" i="7" l="1"/>
  <c r="A1349" i="7"/>
  <c r="B1349" i="7"/>
  <c r="C1349" i="7" s="1"/>
  <c r="A1350" i="7" l="1"/>
  <c r="B1350" i="7"/>
  <c r="C1350" i="7" s="1"/>
  <c r="D1351" i="7"/>
  <c r="A1351" i="7" l="1"/>
  <c r="B1351" i="7"/>
  <c r="C1351" i="7" s="1"/>
  <c r="D1352" i="7"/>
  <c r="D1353" i="7" l="1"/>
  <c r="A1352" i="7"/>
  <c r="B1352" i="7"/>
  <c r="C1352" i="7" s="1"/>
  <c r="A1353" i="7" l="1"/>
  <c r="B1353" i="7"/>
  <c r="C1353" i="7" s="1"/>
  <c r="D1354" i="7"/>
  <c r="A1354" i="7" l="1"/>
  <c r="D1355" i="7"/>
  <c r="B1354" i="7"/>
  <c r="C1354" i="7" s="1"/>
  <c r="A1355" i="7" l="1"/>
  <c r="B1355" i="7"/>
  <c r="C1355" i="7" s="1"/>
  <c r="D1356" i="7"/>
  <c r="D1357" i="7" l="1"/>
  <c r="A1356" i="7"/>
  <c r="B1356" i="7"/>
  <c r="C1356" i="7" s="1"/>
  <c r="A1357" i="7" l="1"/>
  <c r="B1357" i="7"/>
  <c r="C1357" i="7" s="1"/>
  <c r="D1358" i="7"/>
  <c r="D1359" i="7" l="1"/>
  <c r="A1358" i="7"/>
  <c r="B1358" i="7"/>
  <c r="C1358" i="7" s="1"/>
  <c r="A1359" i="7" l="1"/>
  <c r="B1359" i="7"/>
  <c r="C1359" i="7" s="1"/>
  <c r="D1360" i="7"/>
  <c r="A1360" i="7" l="1"/>
  <c r="D1361" i="7"/>
  <c r="B1360" i="7"/>
  <c r="C1360" i="7" s="1"/>
  <c r="A1361" i="7" l="1"/>
  <c r="B1361" i="7"/>
  <c r="C1361" i="7" s="1"/>
  <c r="D1362" i="7"/>
  <c r="A1362" i="7" l="1"/>
  <c r="B1362" i="7"/>
  <c r="C1362" i="7" s="1"/>
  <c r="D1363" i="7"/>
  <c r="A1363" i="7" l="1"/>
  <c r="D1364" i="7"/>
  <c r="B1363" i="7"/>
  <c r="C1363" i="7" s="1"/>
  <c r="D1365" i="7" l="1"/>
  <c r="A1364" i="7"/>
  <c r="B1364" i="7"/>
  <c r="C1364" i="7" s="1"/>
  <c r="A1365" i="7" l="1"/>
  <c r="B1365" i="7"/>
  <c r="C1365" i="7" s="1"/>
  <c r="D1366" i="7"/>
  <c r="D1367" i="7" l="1"/>
  <c r="A1366" i="7"/>
  <c r="B1366" i="7"/>
  <c r="C1366" i="7" s="1"/>
  <c r="A1367" i="7" l="1"/>
  <c r="B1367" i="7"/>
  <c r="C1367" i="7" s="1"/>
  <c r="D1368" i="7"/>
  <c r="D1369" i="7" l="1"/>
  <c r="A1368" i="7"/>
  <c r="B1368" i="7"/>
  <c r="C1368" i="7" s="1"/>
  <c r="A1369" i="7" l="1"/>
  <c r="B1369" i="7"/>
  <c r="C1369" i="7" s="1"/>
  <c r="D1370" i="7"/>
  <c r="D1371" i="7" l="1"/>
  <c r="A1370" i="7"/>
  <c r="B1370" i="7"/>
  <c r="C1370" i="7" s="1"/>
  <c r="A1371" i="7" l="1"/>
  <c r="D1372" i="7"/>
  <c r="B1371" i="7"/>
  <c r="C1371" i="7" s="1"/>
  <c r="A1372" i="7" l="1"/>
  <c r="B1372" i="7"/>
  <c r="C1372" i="7" s="1"/>
  <c r="D1373" i="7"/>
  <c r="A1373" i="7" l="1"/>
  <c r="B1373" i="7"/>
  <c r="C1373" i="7" s="1"/>
  <c r="D1374" i="7"/>
  <c r="D1375" i="7" l="1"/>
  <c r="A1374" i="7"/>
  <c r="B1374" i="7"/>
  <c r="C1374" i="7" s="1"/>
  <c r="A1375" i="7" l="1"/>
  <c r="B1375" i="7"/>
  <c r="C1375" i="7" s="1"/>
  <c r="D1376" i="7"/>
  <c r="D1377" i="7" l="1"/>
  <c r="A1376" i="7"/>
  <c r="B1376" i="7"/>
  <c r="C1376" i="7" s="1"/>
  <c r="D1378" i="7" l="1"/>
  <c r="B1377" i="7"/>
  <c r="C1377" i="7" s="1"/>
  <c r="A1377" i="7"/>
  <c r="D1379" i="7" l="1"/>
  <c r="A1378" i="7"/>
  <c r="B1378" i="7"/>
  <c r="C1378" i="7" s="1"/>
  <c r="A1379" i="7" l="1"/>
  <c r="B1379" i="7"/>
  <c r="C1379" i="7" s="1"/>
  <c r="D1380" i="7"/>
  <c r="D1381" i="7" l="1"/>
  <c r="A1380" i="7"/>
  <c r="B1380" i="7"/>
  <c r="C1380" i="7" s="1"/>
  <c r="D1382" i="7" l="1"/>
  <c r="A1381" i="7"/>
  <c r="B1381" i="7"/>
  <c r="C1381" i="7" s="1"/>
  <c r="A1382" i="7" l="1"/>
  <c r="B1382" i="7"/>
  <c r="C1382" i="7" s="1"/>
  <c r="D1383" i="7"/>
  <c r="A1383" i="7" l="1"/>
  <c r="B1383" i="7"/>
  <c r="C1383" i="7" s="1"/>
  <c r="D1384" i="7"/>
  <c r="A1384" i="7" l="1"/>
  <c r="D1385" i="7"/>
  <c r="B1384" i="7"/>
  <c r="C1384" i="7" s="1"/>
  <c r="A1385" i="7" l="1"/>
  <c r="B1385" i="7"/>
  <c r="C1385" i="7" s="1"/>
  <c r="D1386" i="7"/>
  <c r="D1387" i="7" l="1"/>
  <c r="A1386" i="7"/>
  <c r="B1386" i="7"/>
  <c r="C1386" i="7" s="1"/>
  <c r="D1388" i="7" l="1"/>
  <c r="A1387" i="7"/>
  <c r="B1387" i="7"/>
  <c r="C1387" i="7" s="1"/>
  <c r="A1388" i="7" l="1"/>
  <c r="D1389" i="7"/>
  <c r="B1388" i="7"/>
  <c r="C1388" i="7" s="1"/>
  <c r="A1389" i="7" l="1"/>
  <c r="D1390" i="7"/>
  <c r="B1389" i="7"/>
  <c r="C1389" i="7" s="1"/>
  <c r="D1391" i="7" l="1"/>
  <c r="A1390" i="7"/>
  <c r="B1390" i="7"/>
  <c r="C1390" i="7" s="1"/>
  <c r="A1391" i="7" l="1"/>
  <c r="B1391" i="7"/>
  <c r="C1391" i="7" s="1"/>
  <c r="D1392" i="7"/>
  <c r="D1393" i="7" l="1"/>
  <c r="A1392" i="7"/>
  <c r="B1392" i="7"/>
  <c r="C1392" i="7" s="1"/>
  <c r="A1393" i="7" l="1"/>
  <c r="B1393" i="7"/>
  <c r="C1393" i="7" s="1"/>
  <c r="D1394" i="7"/>
  <c r="D1395" i="7" l="1"/>
  <c r="A1394" i="7"/>
  <c r="B1394" i="7"/>
  <c r="C1394" i="7" s="1"/>
  <c r="A1395" i="7" l="1"/>
  <c r="B1395" i="7"/>
  <c r="C1395" i="7" s="1"/>
  <c r="D1396" i="7"/>
  <c r="D1397" i="7" l="1"/>
  <c r="A1396" i="7"/>
  <c r="B1396" i="7"/>
  <c r="C1396" i="7" s="1"/>
  <c r="D1398" i="7" l="1"/>
  <c r="A1397" i="7"/>
  <c r="B1397" i="7"/>
  <c r="C1397" i="7" s="1"/>
  <c r="D1399" i="7" l="1"/>
  <c r="A1398" i="7"/>
  <c r="B1398" i="7"/>
  <c r="C1398" i="7" s="1"/>
  <c r="D1400" i="7" l="1"/>
  <c r="A1399" i="7"/>
  <c r="B1399" i="7"/>
  <c r="C1399" i="7" s="1"/>
  <c r="D1401" i="7" l="1"/>
  <c r="A1400" i="7"/>
  <c r="B1400" i="7"/>
  <c r="C1400" i="7" s="1"/>
  <c r="A1401" i="7" l="1"/>
  <c r="B1401" i="7"/>
  <c r="C1401" i="7" s="1"/>
  <c r="D1402" i="7"/>
  <c r="D1403" i="7" l="1"/>
  <c r="A1402" i="7"/>
  <c r="B1402" i="7"/>
  <c r="C1402" i="7" s="1"/>
  <c r="A1403" i="7" l="1"/>
  <c r="B1403" i="7"/>
  <c r="C1403" i="7" s="1"/>
  <c r="D1404" i="7"/>
  <c r="D1405" i="7" l="1"/>
  <c r="A1404" i="7"/>
  <c r="B1404" i="7"/>
  <c r="C1404" i="7" s="1"/>
  <c r="A1405" i="7" l="1"/>
  <c r="B1405" i="7"/>
  <c r="C1405" i="7" s="1"/>
  <c r="D1406" i="7"/>
  <c r="D1407" i="7" l="1"/>
  <c r="A1406" i="7"/>
  <c r="B1406" i="7"/>
  <c r="C1406" i="7" s="1"/>
  <c r="A1407" i="7" l="1"/>
  <c r="D1408" i="7"/>
  <c r="B1407" i="7"/>
  <c r="C1407" i="7" s="1"/>
  <c r="D1409" i="7" l="1"/>
  <c r="A1408" i="7"/>
  <c r="B1408" i="7"/>
  <c r="C1408" i="7" s="1"/>
  <c r="A1409" i="7" l="1"/>
  <c r="B1409" i="7"/>
  <c r="C1409" i="7" s="1"/>
  <c r="D1410" i="7"/>
  <c r="D1411" i="7" l="1"/>
  <c r="A1410" i="7"/>
  <c r="B1410" i="7"/>
  <c r="C1410" i="7" s="1"/>
  <c r="A1411" i="7" l="1"/>
  <c r="B1411" i="7"/>
  <c r="C1411" i="7" s="1"/>
  <c r="D1412" i="7"/>
  <c r="D1413" i="7" l="1"/>
  <c r="B1412" i="7"/>
  <c r="C1412" i="7" s="1"/>
  <c r="A1412" i="7"/>
  <c r="A1413" i="7" l="1"/>
  <c r="B1413" i="7"/>
  <c r="C1413" i="7" s="1"/>
  <c r="D1414" i="7"/>
  <c r="A1414" i="7" l="1"/>
  <c r="B1414" i="7"/>
  <c r="C1414" i="7" s="1"/>
  <c r="D1415" i="7"/>
  <c r="A1415" i="7" l="1"/>
  <c r="B1415" i="7"/>
  <c r="C1415" i="7" s="1"/>
  <c r="D1416" i="7"/>
  <c r="D1417" i="7" l="1"/>
  <c r="A1416" i="7"/>
  <c r="B1416" i="7"/>
  <c r="C1416" i="7" s="1"/>
  <c r="D1418" i="7" l="1"/>
  <c r="A1417" i="7"/>
  <c r="B1417" i="7"/>
  <c r="C1417" i="7" s="1"/>
  <c r="D1419" i="7" l="1"/>
  <c r="A1418" i="7"/>
  <c r="B1418" i="7"/>
  <c r="C1418" i="7" s="1"/>
  <c r="A1419" i="7" l="1"/>
  <c r="B1419" i="7"/>
  <c r="C1419" i="7" s="1"/>
  <c r="D1420" i="7"/>
  <c r="A1420" i="7" l="1"/>
  <c r="B1420" i="7"/>
  <c r="C1420" i="7" s="1"/>
  <c r="D1421" i="7"/>
  <c r="D1422" i="7" l="1"/>
  <c r="A1421" i="7"/>
  <c r="B1421" i="7"/>
  <c r="C1421" i="7" s="1"/>
  <c r="D1423" i="7" l="1"/>
  <c r="A1422" i="7"/>
  <c r="B1422" i="7"/>
  <c r="C1422" i="7" s="1"/>
  <c r="D1424" i="7" l="1"/>
  <c r="A1423" i="7"/>
  <c r="B1423" i="7"/>
  <c r="C1423" i="7" s="1"/>
  <c r="D1425" i="7" l="1"/>
  <c r="A1424" i="7"/>
  <c r="B1424" i="7"/>
  <c r="C1424" i="7" s="1"/>
  <c r="D1426" i="7" l="1"/>
  <c r="A1425" i="7"/>
  <c r="B1425" i="7"/>
  <c r="C1425" i="7" s="1"/>
  <c r="D1427" i="7" l="1"/>
  <c r="A1426" i="7"/>
  <c r="B1426" i="7"/>
  <c r="C1426" i="7" s="1"/>
  <c r="A1427" i="7" l="1"/>
  <c r="B1427" i="7"/>
  <c r="C1427" i="7" s="1"/>
  <c r="D1428" i="7"/>
  <c r="D1429" i="7" l="1"/>
  <c r="A1428" i="7"/>
  <c r="B1428" i="7"/>
  <c r="C1428" i="7" s="1"/>
  <c r="D1430" i="7" l="1"/>
  <c r="A1429" i="7"/>
  <c r="B1429" i="7"/>
  <c r="C1429" i="7" s="1"/>
  <c r="D1431" i="7" l="1"/>
  <c r="A1430" i="7"/>
  <c r="B1430" i="7"/>
  <c r="C1430" i="7" s="1"/>
  <c r="A1431" i="7" l="1"/>
  <c r="B1431" i="7"/>
  <c r="C1431" i="7" s="1"/>
  <c r="D1432" i="7"/>
  <c r="D1433" i="7" l="1"/>
  <c r="A1432" i="7"/>
  <c r="B1432" i="7"/>
  <c r="C1432" i="7" s="1"/>
  <c r="A1433" i="7" l="1"/>
  <c r="B1433" i="7"/>
  <c r="C1433" i="7" s="1"/>
  <c r="D1434" i="7"/>
  <c r="D1435" i="7" l="1"/>
  <c r="A1434" i="7"/>
  <c r="B1434" i="7"/>
  <c r="C1434" i="7" s="1"/>
  <c r="A1435" i="7" l="1"/>
  <c r="B1435" i="7"/>
  <c r="C1435" i="7" s="1"/>
  <c r="D1436" i="7"/>
  <c r="D1437" i="7" l="1"/>
  <c r="A1436" i="7"/>
  <c r="B1436" i="7"/>
  <c r="C1436" i="7" s="1"/>
  <c r="A1437" i="7" l="1"/>
  <c r="B1437" i="7"/>
  <c r="C1437" i="7" s="1"/>
  <c r="D1438" i="7"/>
  <c r="D1439" i="7" l="1"/>
  <c r="A1438" i="7"/>
  <c r="B1438" i="7"/>
  <c r="C1438" i="7" s="1"/>
  <c r="A1439" i="7" l="1"/>
  <c r="B1439" i="7"/>
  <c r="C1439" i="7" s="1"/>
  <c r="D1440" i="7"/>
  <c r="D1441" i="7" l="1"/>
  <c r="A1440" i="7"/>
  <c r="B1440" i="7"/>
  <c r="C1440" i="7" s="1"/>
  <c r="A1441" i="7" l="1"/>
  <c r="B1441" i="7"/>
  <c r="C1441" i="7" s="1"/>
  <c r="D1442" i="7"/>
  <c r="D1443" i="7" l="1"/>
  <c r="B1442" i="7"/>
  <c r="C1442" i="7" s="1"/>
  <c r="A1442" i="7"/>
  <c r="A1443" i="7" l="1"/>
  <c r="B1443" i="7"/>
  <c r="C1443" i="7" s="1"/>
  <c r="D1444" i="7"/>
  <c r="D1445" i="7" l="1"/>
  <c r="B1444" i="7"/>
  <c r="C1444" i="7" s="1"/>
  <c r="A1444" i="7"/>
  <c r="A1445" i="7" l="1"/>
  <c r="B1445" i="7"/>
  <c r="C1445" i="7" s="1"/>
  <c r="D1446" i="7"/>
  <c r="D1447" i="7" l="1"/>
  <c r="B1446" i="7"/>
  <c r="C1446" i="7" s="1"/>
  <c r="A1446" i="7"/>
  <c r="A1447" i="7" l="1"/>
  <c r="B1447" i="7"/>
  <c r="C1447" i="7" s="1"/>
  <c r="D1448" i="7"/>
  <c r="A1448" i="7" l="1"/>
  <c r="D1449" i="7"/>
  <c r="B1448" i="7"/>
  <c r="C1448" i="7" s="1"/>
  <c r="A1449" i="7" l="1"/>
  <c r="D1450" i="7"/>
  <c r="B1449" i="7"/>
  <c r="C1449" i="7" s="1"/>
  <c r="D1451" i="7" l="1"/>
  <c r="A1450" i="7"/>
  <c r="B1450" i="7"/>
  <c r="C1450" i="7" s="1"/>
  <c r="A1451" i="7" l="1"/>
  <c r="B1451" i="7"/>
  <c r="C1451" i="7" s="1"/>
  <c r="D1452" i="7"/>
  <c r="D1453" i="7" l="1"/>
  <c r="B1452" i="7"/>
  <c r="C1452" i="7" s="1"/>
  <c r="A1452" i="7"/>
  <c r="A1453" i="7" l="1"/>
  <c r="B1453" i="7"/>
  <c r="C1453" i="7" s="1"/>
  <c r="D1454" i="7"/>
  <c r="D1455" i="7" l="1"/>
  <c r="A1454" i="7"/>
  <c r="B1454" i="7"/>
  <c r="C1454" i="7" s="1"/>
  <c r="D1456" i="7" l="1"/>
  <c r="A1455" i="7"/>
  <c r="B1455" i="7"/>
  <c r="C1455" i="7" s="1"/>
  <c r="D1457" i="7" l="1"/>
  <c r="A1456" i="7"/>
  <c r="B1456" i="7"/>
  <c r="C1456" i="7" s="1"/>
  <c r="A1457" i="7" l="1"/>
  <c r="B1457" i="7"/>
  <c r="C1457" i="7" s="1"/>
  <c r="D1458" i="7"/>
  <c r="A1458" i="7" l="1"/>
  <c r="B1458" i="7"/>
  <c r="C1458" i="7" s="1"/>
  <c r="D1459" i="7"/>
  <c r="D1460" i="7" l="1"/>
  <c r="A1459" i="7"/>
  <c r="B1459" i="7"/>
  <c r="C1459" i="7" s="1"/>
  <c r="D1461" i="7" l="1"/>
  <c r="A1460" i="7"/>
  <c r="B1460" i="7"/>
  <c r="C1460" i="7" s="1"/>
  <c r="D1462" i="7" l="1"/>
  <c r="A1461" i="7"/>
  <c r="B1461" i="7"/>
  <c r="C1461" i="7" s="1"/>
  <c r="D1463" i="7" l="1"/>
  <c r="A1462" i="7"/>
  <c r="B1462" i="7"/>
  <c r="C1462" i="7" s="1"/>
  <c r="A1463" i="7" l="1"/>
  <c r="B1463" i="7"/>
  <c r="C1463" i="7" s="1"/>
  <c r="D1464" i="7"/>
  <c r="D1465" i="7" l="1"/>
  <c r="A1464" i="7"/>
  <c r="B1464" i="7"/>
  <c r="C1464" i="7" s="1"/>
  <c r="D1466" i="7" l="1"/>
  <c r="A1465" i="7"/>
  <c r="B1465" i="7"/>
  <c r="C1465" i="7" s="1"/>
  <c r="A1466" i="7" l="1"/>
  <c r="B1466" i="7"/>
  <c r="C1466" i="7" s="1"/>
  <c r="D1467" i="7"/>
  <c r="A1467" i="7" l="1"/>
  <c r="B1467" i="7"/>
  <c r="C1467" i="7" s="1"/>
  <c r="D1468" i="7"/>
  <c r="D1469" i="7" l="1"/>
  <c r="A1468" i="7"/>
  <c r="B1468" i="7"/>
  <c r="C1468" i="7" s="1"/>
  <c r="D1470" i="7" l="1"/>
  <c r="A1469" i="7"/>
  <c r="B1469" i="7"/>
  <c r="C1469" i="7" s="1"/>
  <c r="D1471" i="7" l="1"/>
  <c r="B1470" i="7"/>
  <c r="C1470" i="7" s="1"/>
  <c r="A1470" i="7"/>
  <c r="A1471" i="7" l="1"/>
  <c r="D1472" i="7"/>
  <c r="B1471" i="7"/>
  <c r="C1471" i="7" s="1"/>
  <c r="D1473" i="7" l="1"/>
  <c r="B1472" i="7"/>
  <c r="C1472" i="7" s="1"/>
  <c r="A1472" i="7"/>
  <c r="A1473" i="7" l="1"/>
  <c r="B1473" i="7"/>
  <c r="C1473" i="7" s="1"/>
  <c r="D1474" i="7"/>
  <c r="A1474" i="7" l="1"/>
  <c r="B1474" i="7"/>
  <c r="C1474" i="7" s="1"/>
  <c r="D1475" i="7"/>
  <c r="A1475" i="7" l="1"/>
  <c r="B1475" i="7"/>
  <c r="C1475" i="7" s="1"/>
  <c r="D1476" i="7"/>
  <c r="D1477" i="7" l="1"/>
  <c r="B1476" i="7"/>
  <c r="C1476" i="7" s="1"/>
  <c r="A1476" i="7"/>
  <c r="A1477" i="7" l="1"/>
  <c r="B1477" i="7"/>
  <c r="C1477" i="7" s="1"/>
  <c r="D1478" i="7"/>
  <c r="D1479" i="7" l="1"/>
  <c r="A1478" i="7"/>
  <c r="B1478" i="7"/>
  <c r="C1478" i="7" s="1"/>
  <c r="A1479" i="7" l="1"/>
  <c r="B1479" i="7"/>
  <c r="C1479" i="7" s="1"/>
  <c r="D1480" i="7"/>
  <c r="D1481" i="7" l="1"/>
  <c r="B1480" i="7"/>
  <c r="C1480" i="7" s="1"/>
  <c r="A1480" i="7"/>
  <c r="A1481" i="7" l="1"/>
  <c r="B1481" i="7"/>
  <c r="C1481" i="7" s="1"/>
  <c r="D1482" i="7"/>
  <c r="D1483" i="7" l="1"/>
  <c r="B1482" i="7"/>
  <c r="C1482" i="7" s="1"/>
  <c r="A1482" i="7"/>
  <c r="D1484" i="7" l="1"/>
  <c r="A1483" i="7"/>
  <c r="B1483" i="7"/>
  <c r="C1483" i="7" s="1"/>
  <c r="D1485" i="7" l="1"/>
  <c r="A1484" i="7"/>
  <c r="B1484" i="7"/>
  <c r="C1484" i="7" s="1"/>
  <c r="A1485" i="7" l="1"/>
  <c r="B1485" i="7"/>
  <c r="C1485" i="7" s="1"/>
  <c r="D1486" i="7"/>
  <c r="D1487" i="7" l="1"/>
  <c r="A1486" i="7"/>
  <c r="B1486" i="7"/>
  <c r="C1486" i="7" s="1"/>
  <c r="A1487" i="7" l="1"/>
  <c r="B1487" i="7"/>
  <c r="C1487" i="7" s="1"/>
  <c r="D1488" i="7"/>
  <c r="D1489" i="7" l="1"/>
  <c r="B1488" i="7"/>
  <c r="C1488" i="7" s="1"/>
  <c r="A1488" i="7"/>
  <c r="A1489" i="7" l="1"/>
  <c r="B1489" i="7"/>
  <c r="C1489" i="7" s="1"/>
  <c r="D1490" i="7"/>
  <c r="A1490" i="7" l="1"/>
  <c r="B1490" i="7"/>
  <c r="C1490" i="7" s="1"/>
  <c r="D1491" i="7"/>
  <c r="D1492" i="7" l="1"/>
  <c r="B1491" i="7"/>
  <c r="C1491" i="7" s="1"/>
  <c r="A1491" i="7"/>
  <c r="A1492" i="7" l="1"/>
  <c r="B1492" i="7"/>
  <c r="C1492" i="7" s="1"/>
  <c r="D1493" i="7"/>
  <c r="A1493" i="7" l="1"/>
  <c r="B1493" i="7"/>
  <c r="C1493" i="7" s="1"/>
  <c r="D1494" i="7"/>
  <c r="D1495" i="7" l="1"/>
  <c r="A1494" i="7"/>
  <c r="B1494" i="7"/>
  <c r="C1494" i="7" s="1"/>
  <c r="A1495" i="7" l="1"/>
  <c r="B1495" i="7"/>
  <c r="C1495" i="7" s="1"/>
  <c r="D1496" i="7"/>
  <c r="D1497" i="7" l="1"/>
  <c r="A1496" i="7"/>
  <c r="B1496" i="7"/>
  <c r="C1496" i="7" s="1"/>
  <c r="A1497" i="7" l="1"/>
  <c r="D1498" i="7"/>
  <c r="B1497" i="7"/>
  <c r="C1497" i="7" s="1"/>
  <c r="A1498" i="7" l="1"/>
  <c r="B1498" i="7"/>
  <c r="C1498" i="7" s="1"/>
  <c r="D1499" i="7"/>
  <c r="D1500" i="7" l="1"/>
  <c r="A1499" i="7"/>
  <c r="B1499" i="7"/>
  <c r="C1499" i="7" s="1"/>
  <c r="A1500" i="7" l="1"/>
  <c r="B1500" i="7"/>
  <c r="C1500" i="7" s="1"/>
  <c r="D1501" i="7"/>
  <c r="D1502" i="7" l="1"/>
  <c r="A1501" i="7"/>
  <c r="B1501" i="7"/>
  <c r="C1501" i="7" s="1"/>
  <c r="D1503" i="7" l="1"/>
  <c r="A1502" i="7"/>
  <c r="B1502" i="7"/>
  <c r="C1502" i="7" s="1"/>
  <c r="D1504" i="7" l="1"/>
  <c r="A1503" i="7"/>
  <c r="B1503" i="7"/>
  <c r="C1503" i="7" s="1"/>
  <c r="A1504" i="7" l="1"/>
  <c r="B1504" i="7"/>
  <c r="C1504" i="7" s="1"/>
  <c r="D1505" i="7"/>
  <c r="A1505" i="7" l="1"/>
  <c r="D1506" i="7"/>
  <c r="B1505" i="7"/>
  <c r="C1505" i="7" s="1"/>
  <c r="A1506" i="7" l="1"/>
  <c r="B1506" i="7"/>
  <c r="C1506" i="7" s="1"/>
  <c r="D1507" i="7"/>
  <c r="D1508" i="7" l="1"/>
  <c r="A1507" i="7"/>
  <c r="B1507" i="7"/>
  <c r="C1507" i="7" s="1"/>
  <c r="A1508" i="7" l="1"/>
  <c r="B1508" i="7"/>
  <c r="C1508" i="7" s="1"/>
  <c r="D1509" i="7"/>
  <c r="A1509" i="7" l="1"/>
  <c r="B1509" i="7"/>
  <c r="C1509" i="7" s="1"/>
  <c r="D1510" i="7"/>
  <c r="A1510" i="7" l="1"/>
  <c r="B1510" i="7"/>
  <c r="C1510" i="7" s="1"/>
  <c r="D1511" i="7"/>
  <c r="D1512" i="7" l="1"/>
  <c r="A1511" i="7"/>
  <c r="B1511" i="7"/>
  <c r="C1511" i="7" s="1"/>
  <c r="D1513" i="7" l="1"/>
  <c r="B1512" i="7"/>
  <c r="C1512" i="7" s="1"/>
  <c r="A1512" i="7"/>
  <c r="A1513" i="7" l="1"/>
  <c r="B1513" i="7"/>
  <c r="C1513" i="7" s="1"/>
  <c r="D1514" i="7"/>
  <c r="D1515" i="7" l="1"/>
  <c r="A1514" i="7"/>
  <c r="B1514" i="7"/>
  <c r="C1514" i="7" s="1"/>
  <c r="A1515" i="7" l="1"/>
  <c r="B1515" i="7"/>
  <c r="C1515" i="7" s="1"/>
  <c r="D1516" i="7"/>
  <c r="D1517" i="7" l="1"/>
  <c r="A1516" i="7"/>
  <c r="B1516" i="7"/>
  <c r="C1516" i="7" s="1"/>
  <c r="A1517" i="7" l="1"/>
  <c r="D1518" i="7"/>
  <c r="B1517" i="7"/>
  <c r="C1517" i="7" s="1"/>
  <c r="B1518" i="7" l="1"/>
  <c r="C1518" i="7" s="1"/>
  <c r="D1519" i="7"/>
  <c r="A1518" i="7"/>
  <c r="A1519" i="7" l="1"/>
  <c r="B1519" i="7"/>
  <c r="C1519" i="7" s="1"/>
  <c r="D1520" i="7"/>
  <c r="D1521" i="7" l="1"/>
  <c r="A1520" i="7"/>
  <c r="B1520" i="7"/>
  <c r="C1520" i="7" s="1"/>
  <c r="A1521" i="7" l="1"/>
  <c r="B1521" i="7"/>
  <c r="C1521" i="7" s="1"/>
  <c r="D1522" i="7"/>
  <c r="D1523" i="7" l="1"/>
  <c r="B1522" i="7"/>
  <c r="C1522" i="7" s="1"/>
  <c r="A1522" i="7"/>
  <c r="D1524" i="7" l="1"/>
  <c r="A1523" i="7"/>
  <c r="B1523" i="7"/>
  <c r="C1523" i="7" s="1"/>
  <c r="D1525" i="7" l="1"/>
  <c r="A1524" i="7"/>
  <c r="B1524" i="7"/>
  <c r="C1524" i="7" s="1"/>
  <c r="A1525" i="7" l="1"/>
  <c r="B1525" i="7"/>
  <c r="C1525" i="7" s="1"/>
  <c r="D1526" i="7"/>
  <c r="D1527" i="7" l="1"/>
  <c r="A1526" i="7"/>
  <c r="B1526" i="7"/>
  <c r="C1526" i="7" s="1"/>
  <c r="A1527" i="7" l="1"/>
  <c r="B1527" i="7"/>
  <c r="C1527" i="7" s="1"/>
  <c r="D1528" i="7"/>
  <c r="D1529" i="7" l="1"/>
  <c r="A1528" i="7"/>
  <c r="B1528" i="7"/>
  <c r="C1528" i="7" s="1"/>
  <c r="A1529" i="7" l="1"/>
  <c r="B1529" i="7"/>
  <c r="C1529" i="7" s="1"/>
  <c r="D1530" i="7"/>
  <c r="D1531" i="7" l="1"/>
  <c r="A1530" i="7"/>
  <c r="B1530" i="7"/>
  <c r="C1530" i="7" s="1"/>
  <c r="A1531" i="7" l="1"/>
  <c r="B1531" i="7"/>
  <c r="C1531" i="7" s="1"/>
  <c r="D1532" i="7"/>
  <c r="D1533" i="7" l="1"/>
  <c r="A1532" i="7"/>
  <c r="B1532" i="7"/>
  <c r="C1532" i="7" s="1"/>
  <c r="A1533" i="7" l="1"/>
  <c r="B1533" i="7"/>
  <c r="C1533" i="7" s="1"/>
  <c r="D1534" i="7"/>
  <c r="A1534" i="7" l="1"/>
  <c r="B1534" i="7"/>
  <c r="C1534" i="7" s="1"/>
  <c r="D1535" i="7"/>
  <c r="A1535" i="7" l="1"/>
  <c r="B1535" i="7"/>
  <c r="C1535" i="7" s="1"/>
  <c r="D1536" i="7"/>
  <c r="D1537" i="7" l="1"/>
  <c r="A1536" i="7"/>
  <c r="B1536" i="7"/>
  <c r="C1536" i="7" s="1"/>
  <c r="A1537" i="7" l="1"/>
  <c r="B1537" i="7"/>
  <c r="C1537" i="7" s="1"/>
  <c r="D1538" i="7"/>
  <c r="D1539" i="7" l="1"/>
  <c r="A1538" i="7"/>
  <c r="B1538" i="7"/>
  <c r="C1538" i="7" s="1"/>
  <c r="A1539" i="7" l="1"/>
  <c r="B1539" i="7"/>
  <c r="C1539" i="7" s="1"/>
  <c r="D1540" i="7"/>
  <c r="D1541" i="7" l="1"/>
  <c r="A1540" i="7"/>
  <c r="B1540" i="7"/>
  <c r="C1540" i="7" s="1"/>
  <c r="D1542" i="7" l="1"/>
  <c r="A1541" i="7"/>
  <c r="B1541" i="7"/>
  <c r="C1541" i="7" s="1"/>
  <c r="A1542" i="7" l="1"/>
  <c r="B1542" i="7"/>
  <c r="C1542" i="7" s="1"/>
  <c r="D1543" i="7"/>
  <c r="B1543" i="7" l="1"/>
  <c r="C1543" i="7" s="1"/>
  <c r="D1544" i="7"/>
  <c r="A1543" i="7"/>
  <c r="A1544" i="7" l="1"/>
  <c r="D1545" i="7"/>
  <c r="B1544" i="7"/>
  <c r="C1544" i="7" s="1"/>
  <c r="D1546" i="7" l="1"/>
  <c r="A1545" i="7"/>
  <c r="B1545" i="7"/>
  <c r="C1545" i="7" s="1"/>
  <c r="A1546" i="7" l="1"/>
  <c r="D1547" i="7"/>
  <c r="B1546" i="7"/>
  <c r="C1546" i="7" s="1"/>
  <c r="A1547" i="7" l="1"/>
  <c r="B1547" i="7"/>
  <c r="C1547" i="7" s="1"/>
  <c r="D1548" i="7"/>
  <c r="D1549" i="7" l="1"/>
  <c r="B1548" i="7"/>
  <c r="C1548" i="7" s="1"/>
  <c r="A1548" i="7"/>
  <c r="B1549" i="7" l="1"/>
  <c r="C1549" i="7" s="1"/>
  <c r="D1550" i="7"/>
  <c r="A1549" i="7"/>
  <c r="D1551" i="7" l="1"/>
  <c r="A1550" i="7"/>
  <c r="B1550" i="7"/>
  <c r="C1550" i="7" s="1"/>
  <c r="B1551" i="7" l="1"/>
  <c r="C1551" i="7" s="1"/>
  <c r="D1552" i="7"/>
  <c r="A1551" i="7"/>
  <c r="B1552" i="7" l="1"/>
  <c r="C1552" i="7" s="1"/>
  <c r="D1553" i="7"/>
  <c r="A1552" i="7"/>
  <c r="D1554" i="7" l="1"/>
  <c r="A1553" i="7"/>
  <c r="B1553" i="7"/>
  <c r="C1553" i="7" s="1"/>
  <c r="D1555" i="7" l="1"/>
  <c r="A1554" i="7"/>
  <c r="B1554" i="7"/>
  <c r="C1554" i="7" s="1"/>
  <c r="A1555" i="7" l="1"/>
  <c r="B1555" i="7"/>
  <c r="C1555" i="7" s="1"/>
  <c r="D1556" i="7"/>
  <c r="D1557" i="7" l="1"/>
  <c r="A1556" i="7"/>
  <c r="B1556" i="7"/>
  <c r="C1556" i="7" s="1"/>
  <c r="D1558" i="7" l="1"/>
  <c r="A1557" i="7"/>
  <c r="B1557" i="7"/>
  <c r="C1557" i="7" s="1"/>
  <c r="D1559" i="7" l="1"/>
  <c r="A1558" i="7"/>
  <c r="B1558" i="7"/>
  <c r="C1558" i="7" s="1"/>
  <c r="A1559" i="7" l="1"/>
  <c r="B1559" i="7"/>
  <c r="C1559" i="7" s="1"/>
  <c r="D1560" i="7"/>
  <c r="D1561" i="7" l="1"/>
  <c r="A1560" i="7"/>
  <c r="B1560" i="7"/>
  <c r="C1560" i="7" s="1"/>
  <c r="A1561" i="7" l="1"/>
  <c r="B1561" i="7"/>
  <c r="C1561" i="7" s="1"/>
  <c r="D1562" i="7"/>
  <c r="D1563" i="7" l="1"/>
  <c r="B1562" i="7"/>
  <c r="C1562" i="7" s="1"/>
  <c r="A1562" i="7"/>
  <c r="A1563" i="7" l="1"/>
  <c r="B1563" i="7"/>
  <c r="C1563" i="7" s="1"/>
  <c r="D1564" i="7"/>
  <c r="B1564" i="7" l="1"/>
  <c r="C1564" i="7" s="1"/>
  <c r="D1565" i="7"/>
  <c r="A1564" i="7"/>
  <c r="A1565" i="7" l="1"/>
  <c r="B1565" i="7"/>
  <c r="C1565" i="7" s="1"/>
  <c r="D1566" i="7"/>
  <c r="D1567" i="7" l="1"/>
  <c r="A1566" i="7"/>
  <c r="B1566" i="7"/>
  <c r="C1566" i="7" s="1"/>
  <c r="A1567" i="7" l="1"/>
  <c r="B1567" i="7"/>
  <c r="C1567" i="7" s="1"/>
  <c r="D1568" i="7"/>
  <c r="D1569" i="7" l="1"/>
  <c r="A1568" i="7"/>
  <c r="B1568" i="7"/>
  <c r="C1568" i="7" s="1"/>
  <c r="A1569" i="7" l="1"/>
  <c r="B1569" i="7"/>
  <c r="C1569" i="7" s="1"/>
  <c r="D1570" i="7"/>
  <c r="A1570" i="7" l="1"/>
  <c r="B1570" i="7"/>
  <c r="C1570" i="7" s="1"/>
  <c r="D1571" i="7"/>
  <c r="A1571" i="7" l="1"/>
  <c r="B1571" i="7"/>
  <c r="C1571" i="7" s="1"/>
  <c r="D1572" i="7"/>
  <c r="D1573" i="7" l="1"/>
  <c r="A1572" i="7"/>
  <c r="B1572" i="7"/>
  <c r="C1572" i="7" s="1"/>
  <c r="A1573" i="7" l="1"/>
  <c r="B1573" i="7"/>
  <c r="C1573" i="7" s="1"/>
  <c r="D1574" i="7"/>
  <c r="D1575" i="7" l="1"/>
  <c r="A1574" i="7"/>
  <c r="B1574" i="7"/>
  <c r="C1574" i="7" s="1"/>
  <c r="A1575" i="7" l="1"/>
  <c r="B1575" i="7"/>
  <c r="C1575" i="7" s="1"/>
  <c r="D1576" i="7"/>
  <c r="D1577" i="7" l="1"/>
  <c r="A1576" i="7"/>
  <c r="B1576" i="7"/>
  <c r="C1576" i="7" s="1"/>
  <c r="B1577" i="7" l="1"/>
  <c r="C1577" i="7" s="1"/>
  <c r="D1578" i="7"/>
  <c r="A1577" i="7"/>
  <c r="A1578" i="7" l="1"/>
  <c r="B1578" i="7"/>
  <c r="C1578" i="7" s="1"/>
  <c r="D1579" i="7"/>
  <c r="A1579" i="7" l="1"/>
  <c r="B1579" i="7"/>
  <c r="C1579" i="7" s="1"/>
  <c r="D1580" i="7"/>
  <c r="D1581" i="7" l="1"/>
  <c r="A1580" i="7"/>
  <c r="B1580" i="7"/>
  <c r="C1580" i="7" s="1"/>
  <c r="D1582" i="7" l="1"/>
  <c r="A1581" i="7"/>
  <c r="B1581" i="7"/>
  <c r="C1581" i="7" s="1"/>
  <c r="D1583" i="7" l="1"/>
  <c r="A1582" i="7"/>
  <c r="B1582" i="7"/>
  <c r="C1582" i="7" s="1"/>
  <c r="D1584" i="7" l="1"/>
  <c r="A1583" i="7"/>
  <c r="B1583" i="7"/>
  <c r="C1583" i="7" s="1"/>
  <c r="D1585" i="7" l="1"/>
  <c r="A1584" i="7"/>
  <c r="B1584" i="7"/>
  <c r="C1584" i="7" s="1"/>
  <c r="A1585" i="7" l="1"/>
  <c r="B1585" i="7"/>
  <c r="C1585" i="7" s="1"/>
  <c r="D1586" i="7"/>
  <c r="D1587" i="7" l="1"/>
  <c r="A1586" i="7"/>
  <c r="B1586" i="7"/>
  <c r="C1586" i="7" s="1"/>
  <c r="D1588" i="7" l="1"/>
  <c r="A1587" i="7"/>
  <c r="B1587" i="7"/>
  <c r="C1587" i="7" s="1"/>
  <c r="D1589" i="7" l="1"/>
  <c r="A1588" i="7"/>
  <c r="B1588" i="7"/>
  <c r="C1588" i="7" s="1"/>
  <c r="A1589" i="7" l="1"/>
  <c r="B1589" i="7"/>
  <c r="C1589" i="7" s="1"/>
  <c r="D1590" i="7"/>
  <c r="D1591" i="7" l="1"/>
  <c r="A1590" i="7"/>
  <c r="B1590" i="7"/>
  <c r="C1590" i="7" s="1"/>
  <c r="A1591" i="7" l="1"/>
  <c r="B1591" i="7"/>
  <c r="C1591" i="7" s="1"/>
  <c r="D1592" i="7"/>
  <c r="B1592" i="7" l="1"/>
  <c r="C1592" i="7" s="1"/>
  <c r="D1593" i="7"/>
  <c r="A1592" i="7"/>
  <c r="A1593" i="7" l="1"/>
  <c r="B1593" i="7"/>
  <c r="C1593" i="7" s="1"/>
  <c r="D1594" i="7"/>
  <c r="B1594" i="7" l="1"/>
  <c r="C1594" i="7" s="1"/>
  <c r="D1595" i="7"/>
  <c r="A1594" i="7"/>
  <c r="D1596" i="7" l="1"/>
  <c r="A1595" i="7"/>
  <c r="B1595" i="7"/>
  <c r="C1595" i="7" s="1"/>
  <c r="D1597" i="7" l="1"/>
  <c r="A1596" i="7"/>
  <c r="B1596" i="7"/>
  <c r="C1596" i="7" s="1"/>
  <c r="A1597" i="7" l="1"/>
  <c r="B1597" i="7"/>
  <c r="C1597" i="7" s="1"/>
  <c r="D1598" i="7"/>
  <c r="D1599" i="7" l="1"/>
  <c r="A1598" i="7"/>
  <c r="B1598" i="7"/>
  <c r="C1598" i="7" s="1"/>
  <c r="A1599" i="7" l="1"/>
  <c r="B1599" i="7"/>
  <c r="C1599" i="7" s="1"/>
  <c r="D1600" i="7"/>
  <c r="D1601" i="7" l="1"/>
  <c r="A1600" i="7"/>
  <c r="B1600" i="7"/>
  <c r="C1600" i="7" s="1"/>
  <c r="D1602" i="7" l="1"/>
  <c r="B1601" i="7"/>
  <c r="C1601" i="7" s="1"/>
  <c r="A1601" i="7"/>
  <c r="B1602" i="7" l="1"/>
  <c r="C1602" i="7" s="1"/>
  <c r="D1603" i="7"/>
  <c r="A1602" i="7"/>
  <c r="D1604" i="7" l="1"/>
  <c r="A1603" i="7"/>
  <c r="B1603" i="7"/>
  <c r="C1603" i="7" s="1"/>
  <c r="D1605" i="7" l="1"/>
  <c r="A1604" i="7"/>
  <c r="B1604" i="7"/>
  <c r="C1604" i="7" s="1"/>
  <c r="D1606" i="7" l="1"/>
  <c r="A1605" i="7"/>
  <c r="B1605" i="7"/>
  <c r="C1605" i="7" s="1"/>
  <c r="D1607" i="7" l="1"/>
  <c r="A1606" i="7"/>
  <c r="B1606" i="7"/>
  <c r="C1606" i="7" s="1"/>
  <c r="A1607" i="7" l="1"/>
  <c r="B1607" i="7"/>
  <c r="C1607" i="7" s="1"/>
  <c r="D1608" i="7"/>
  <c r="D1609" i="7" l="1"/>
  <c r="A1608" i="7"/>
  <c r="B1608" i="7"/>
  <c r="C1608" i="7" s="1"/>
  <c r="A1609" i="7" l="1"/>
  <c r="B1609" i="7"/>
  <c r="C1609" i="7" s="1"/>
  <c r="D1610" i="7"/>
  <c r="A1610" i="7" l="1"/>
  <c r="B1610" i="7"/>
  <c r="C1610" i="7" s="1"/>
  <c r="D1611" i="7"/>
  <c r="A1611" i="7" l="1"/>
  <c r="B1611" i="7"/>
  <c r="C1611" i="7" s="1"/>
  <c r="D1612" i="7"/>
  <c r="D1613" i="7" l="1"/>
  <c r="A1612" i="7"/>
  <c r="B1612" i="7"/>
  <c r="C1612" i="7" s="1"/>
  <c r="A1613" i="7" l="1"/>
  <c r="B1613" i="7"/>
  <c r="C1613" i="7" s="1"/>
  <c r="D1614" i="7"/>
  <c r="D1615" i="7" l="1"/>
  <c r="A1614" i="7"/>
  <c r="B1614" i="7"/>
  <c r="C1614" i="7" s="1"/>
  <c r="A1615" i="7" l="1"/>
  <c r="B1615" i="7"/>
  <c r="C1615" i="7" s="1"/>
  <c r="D1616" i="7"/>
  <c r="D1617" i="7" l="1"/>
  <c r="B1616" i="7"/>
  <c r="C1616" i="7" s="1"/>
  <c r="A1616" i="7"/>
  <c r="D1618" i="7" l="1"/>
  <c r="A1617" i="7"/>
  <c r="B1617" i="7"/>
  <c r="C1617" i="7" s="1"/>
  <c r="D1619" i="7" l="1"/>
  <c r="A1618" i="7"/>
  <c r="B1618" i="7"/>
  <c r="C1618" i="7" s="1"/>
  <c r="A1619" i="7" l="1"/>
  <c r="B1619" i="7"/>
  <c r="C1619" i="7" s="1"/>
  <c r="D1620" i="7"/>
  <c r="D1621" i="7" l="1"/>
  <c r="A1620" i="7"/>
  <c r="B1620" i="7"/>
  <c r="C1620" i="7" s="1"/>
  <c r="A1621" i="7" l="1"/>
  <c r="B1621" i="7"/>
  <c r="C1621" i="7" s="1"/>
  <c r="D1622" i="7"/>
  <c r="D1623" i="7" l="1"/>
  <c r="A1622" i="7"/>
  <c r="B1622" i="7"/>
  <c r="C1622" i="7" s="1"/>
  <c r="D1624" i="7" l="1"/>
  <c r="A1623" i="7"/>
  <c r="B1623" i="7"/>
  <c r="C1623" i="7" s="1"/>
  <c r="D1625" i="7" l="1"/>
  <c r="A1624" i="7"/>
  <c r="B1624" i="7"/>
  <c r="C1624" i="7" s="1"/>
  <c r="A1625" i="7" l="1"/>
  <c r="D1626" i="7"/>
  <c r="B1625" i="7"/>
  <c r="C1625" i="7" s="1"/>
  <c r="D1627" i="7" l="1"/>
  <c r="A1626" i="7"/>
  <c r="B1626" i="7"/>
  <c r="C1626" i="7" s="1"/>
  <c r="D1628" i="7" l="1"/>
  <c r="A1627" i="7"/>
  <c r="B1627" i="7"/>
  <c r="C1627" i="7" s="1"/>
  <c r="D1629" i="7" l="1"/>
  <c r="A1628" i="7"/>
  <c r="B1628" i="7"/>
  <c r="C1628" i="7" s="1"/>
  <c r="A1629" i="7" l="1"/>
  <c r="B1629" i="7"/>
  <c r="C1629" i="7" s="1"/>
  <c r="D1630" i="7"/>
  <c r="D1631" i="7" l="1"/>
  <c r="A1630" i="7"/>
  <c r="B1630" i="7"/>
  <c r="C1630" i="7" s="1"/>
  <c r="A1631" i="7" l="1"/>
  <c r="B1631" i="7"/>
  <c r="C1631" i="7" s="1"/>
  <c r="D1632" i="7"/>
  <c r="B1632" i="7" l="1"/>
  <c r="C1632" i="7" s="1"/>
  <c r="D1633" i="7"/>
  <c r="A1632" i="7"/>
  <c r="D1634" i="7" l="1"/>
  <c r="A1633" i="7"/>
  <c r="B1633" i="7"/>
  <c r="C1633" i="7" s="1"/>
  <c r="D1635" i="7" l="1"/>
  <c r="A1634" i="7"/>
  <c r="B1634" i="7"/>
  <c r="C1634" i="7" s="1"/>
  <c r="D1636" i="7" l="1"/>
  <c r="A1635" i="7"/>
  <c r="B1635" i="7"/>
  <c r="C1635" i="7" s="1"/>
  <c r="D1637" i="7" l="1"/>
  <c r="A1636" i="7"/>
  <c r="B1636" i="7"/>
  <c r="C1636" i="7" s="1"/>
  <c r="A1637" i="7" l="1"/>
  <c r="B1637" i="7"/>
  <c r="C1637" i="7" s="1"/>
  <c r="D1638" i="7"/>
  <c r="D1639" i="7" l="1"/>
  <c r="A1638" i="7"/>
  <c r="B1638" i="7"/>
  <c r="C1638" i="7" s="1"/>
  <c r="A1639" i="7" l="1"/>
  <c r="B1639" i="7"/>
  <c r="C1639" i="7" s="1"/>
  <c r="D1640" i="7"/>
  <c r="A1640" i="7" l="1"/>
  <c r="B1640" i="7"/>
  <c r="C1640" i="7" s="1"/>
  <c r="D1641" i="7"/>
  <c r="A1641" i="7" l="1"/>
  <c r="B1641" i="7"/>
  <c r="C1641" i="7" s="1"/>
  <c r="D1642" i="7"/>
  <c r="B1642" i="7" l="1"/>
  <c r="C1642" i="7" s="1"/>
  <c r="D1643" i="7"/>
  <c r="A1642" i="7"/>
  <c r="D1644" i="7" l="1"/>
  <c r="A1643" i="7"/>
  <c r="B1643" i="7"/>
  <c r="C1643" i="7" s="1"/>
  <c r="D1645" i="7" l="1"/>
  <c r="A1644" i="7"/>
  <c r="B1644" i="7"/>
  <c r="C1644" i="7" s="1"/>
  <c r="D1646" i="7" l="1"/>
  <c r="A1645" i="7"/>
  <c r="B1645" i="7"/>
  <c r="C1645" i="7" s="1"/>
  <c r="D1647" i="7" l="1"/>
  <c r="A1646" i="7"/>
  <c r="B1646" i="7"/>
  <c r="C1646" i="7" s="1"/>
  <c r="D1648" i="7" l="1"/>
  <c r="A1647" i="7"/>
  <c r="B1647" i="7"/>
  <c r="C1647" i="7" s="1"/>
  <c r="D1649" i="7" l="1"/>
  <c r="A1648" i="7"/>
  <c r="B1648" i="7"/>
  <c r="C1648" i="7" s="1"/>
  <c r="B1649" i="7" l="1"/>
  <c r="C1649" i="7" s="1"/>
  <c r="D1650" i="7"/>
  <c r="A1649" i="7"/>
  <c r="D1651" i="7" l="1"/>
  <c r="A1650" i="7"/>
  <c r="B1650" i="7"/>
  <c r="C1650" i="7" s="1"/>
  <c r="A1651" i="7" l="1"/>
  <c r="B1651" i="7"/>
  <c r="C1651" i="7" s="1"/>
  <c r="D1652" i="7"/>
  <c r="D1653" i="7" l="1"/>
  <c r="A1652" i="7"/>
  <c r="B1652" i="7"/>
  <c r="C1652" i="7" s="1"/>
  <c r="A1653" i="7" l="1"/>
  <c r="B1653" i="7"/>
  <c r="C1653" i="7" s="1"/>
  <c r="D1654" i="7"/>
  <c r="D1655" i="7" l="1"/>
  <c r="A1654" i="7"/>
  <c r="B1654" i="7"/>
  <c r="C1654" i="7" s="1"/>
  <c r="A1655" i="7" l="1"/>
  <c r="B1655" i="7"/>
  <c r="C1655" i="7" s="1"/>
  <c r="D1656" i="7"/>
  <c r="D1657" i="7" l="1"/>
  <c r="A1656" i="7"/>
  <c r="B1656" i="7"/>
  <c r="C1656" i="7" s="1"/>
  <c r="A1657" i="7" l="1"/>
  <c r="B1657" i="7"/>
  <c r="C1657" i="7" s="1"/>
  <c r="D1658" i="7"/>
  <c r="D1659" i="7" l="1"/>
  <c r="A1658" i="7"/>
  <c r="B1658" i="7"/>
  <c r="C1658" i="7" s="1"/>
  <c r="A1659" i="7" l="1"/>
  <c r="B1659" i="7"/>
  <c r="C1659" i="7" s="1"/>
  <c r="D1660" i="7"/>
  <c r="D1661" i="7" l="1"/>
  <c r="A1660" i="7"/>
  <c r="B1660" i="7"/>
  <c r="C1660" i="7" s="1"/>
  <c r="A1661" i="7" l="1"/>
  <c r="B1661" i="7"/>
  <c r="C1661" i="7" s="1"/>
  <c r="D1662" i="7"/>
  <c r="B1662" i="7" l="1"/>
  <c r="C1662" i="7" s="1"/>
  <c r="D1663" i="7"/>
  <c r="A1662" i="7"/>
  <c r="A1663" i="7" l="1"/>
  <c r="B1663" i="7"/>
  <c r="C1663" i="7" s="1"/>
  <c r="D1664" i="7"/>
  <c r="B1664" i="7" l="1"/>
  <c r="C1664" i="7" s="1"/>
  <c r="D1665" i="7"/>
  <c r="A1664" i="7"/>
  <c r="A1665" i="7" l="1"/>
  <c r="B1665" i="7"/>
  <c r="C1665" i="7" s="1"/>
  <c r="D1666" i="7"/>
  <c r="B1666" i="7" l="1"/>
  <c r="C1666" i="7" s="1"/>
  <c r="D1667" i="7"/>
  <c r="A1666" i="7"/>
  <c r="A1667" i="7" l="1"/>
  <c r="B1667" i="7"/>
  <c r="C1667" i="7" s="1"/>
  <c r="D1668" i="7"/>
  <c r="B1668" i="7" l="1"/>
  <c r="C1668" i="7" s="1"/>
  <c r="D1669" i="7"/>
  <c r="A1668" i="7"/>
  <c r="A1669" i="7" l="1"/>
  <c r="B1669" i="7"/>
  <c r="C1669" i="7" s="1"/>
  <c r="D1670" i="7"/>
  <c r="D1671" i="7" l="1"/>
  <c r="A1670" i="7"/>
  <c r="B1670" i="7"/>
  <c r="C1670" i="7" s="1"/>
  <c r="D1672" i="7" l="1"/>
  <c r="A1671" i="7"/>
  <c r="B1671" i="7"/>
  <c r="C1671" i="7" s="1"/>
  <c r="B1672" i="7" l="1"/>
  <c r="C1672" i="7" s="1"/>
  <c r="D1673" i="7"/>
  <c r="A1672" i="7"/>
  <c r="D1674" i="7" l="1"/>
  <c r="A1673" i="7"/>
  <c r="B1673" i="7"/>
  <c r="C1673" i="7" s="1"/>
  <c r="A1674" i="7" l="1"/>
  <c r="B1674" i="7"/>
  <c r="C1674" i="7" s="1"/>
  <c r="D1675" i="7"/>
  <c r="D1676" i="7" l="1"/>
  <c r="A1675" i="7"/>
  <c r="B1675" i="7"/>
  <c r="C1675" i="7" s="1"/>
  <c r="D1677" i="7" l="1"/>
  <c r="B1676" i="7"/>
  <c r="C1676" i="7" s="1"/>
  <c r="A1676" i="7"/>
  <c r="D1678" i="7" l="1"/>
  <c r="A1677" i="7"/>
  <c r="B1677" i="7"/>
  <c r="C1677" i="7" s="1"/>
  <c r="B1678" i="7" l="1"/>
  <c r="C1678" i="7" s="1"/>
  <c r="D1679" i="7"/>
  <c r="A1678" i="7"/>
  <c r="A1679" i="7" l="1"/>
  <c r="B1679" i="7"/>
  <c r="C1679" i="7" s="1"/>
  <c r="D1680" i="7"/>
  <c r="D1681" i="7" l="1"/>
  <c r="A1680" i="7"/>
  <c r="B1680" i="7"/>
  <c r="C1680" i="7" s="1"/>
  <c r="D1682" i="7" l="1"/>
  <c r="A1681" i="7"/>
  <c r="B1681" i="7"/>
  <c r="C1681" i="7" s="1"/>
  <c r="D1683" i="7" l="1"/>
  <c r="A1682" i="7"/>
  <c r="B1682" i="7"/>
  <c r="C1682" i="7" s="1"/>
  <c r="D1684" i="7" l="1"/>
  <c r="A1683" i="7"/>
  <c r="B1683" i="7"/>
  <c r="C1683" i="7" s="1"/>
  <c r="D1685" i="7" l="1"/>
  <c r="A1684" i="7"/>
  <c r="B1684" i="7"/>
  <c r="C1684" i="7" s="1"/>
  <c r="A1685" i="7" l="1"/>
  <c r="B1685" i="7"/>
  <c r="C1685" i="7" s="1"/>
  <c r="D1686" i="7"/>
  <c r="D1687" i="7" l="1"/>
  <c r="A1686" i="7"/>
  <c r="B1686" i="7"/>
  <c r="C1686" i="7" s="1"/>
  <c r="A1687" i="7" l="1"/>
  <c r="B1687" i="7"/>
  <c r="C1687" i="7" s="1"/>
  <c r="D1688" i="7"/>
  <c r="D1689" i="7" l="1"/>
  <c r="A1688" i="7"/>
  <c r="B1688" i="7"/>
  <c r="C1688" i="7" s="1"/>
  <c r="A1689" i="7" l="1"/>
  <c r="B1689" i="7"/>
  <c r="C1689" i="7" s="1"/>
  <c r="D1690" i="7"/>
  <c r="D1691" i="7" l="1"/>
  <c r="A1690" i="7"/>
  <c r="B1690" i="7"/>
  <c r="C1690" i="7" s="1"/>
  <c r="A1691" i="7" l="1"/>
  <c r="B1691" i="7"/>
  <c r="C1691" i="7" s="1"/>
  <c r="D1692" i="7"/>
  <c r="D1693" i="7" l="1"/>
  <c r="A1692" i="7"/>
  <c r="B1692" i="7"/>
  <c r="C1692" i="7" s="1"/>
  <c r="A1693" i="7" l="1"/>
  <c r="B1693" i="7"/>
  <c r="C1693" i="7" s="1"/>
  <c r="D1694" i="7"/>
  <c r="D1695" i="7" l="1"/>
  <c r="A1694" i="7"/>
  <c r="B1694" i="7"/>
  <c r="C1694" i="7" s="1"/>
  <c r="D1696" i="7" l="1"/>
  <c r="A1695" i="7"/>
  <c r="B1695" i="7"/>
  <c r="C1695" i="7" s="1"/>
  <c r="D1697" i="7" l="1"/>
  <c r="A1696" i="7"/>
  <c r="B1696" i="7"/>
  <c r="C1696" i="7" s="1"/>
  <c r="D1698" i="7" l="1"/>
  <c r="A1697" i="7"/>
  <c r="B1697" i="7"/>
  <c r="C1697" i="7" s="1"/>
  <c r="D1699" i="7" l="1"/>
  <c r="A1698" i="7"/>
  <c r="B1698" i="7"/>
  <c r="C1698" i="7" s="1"/>
  <c r="A1699" i="7" l="1"/>
  <c r="B1699" i="7"/>
  <c r="C1699" i="7" s="1"/>
  <c r="D1700" i="7"/>
  <c r="B1700" i="7" l="1"/>
  <c r="C1700" i="7" s="1"/>
  <c r="D1701" i="7"/>
  <c r="A1700" i="7"/>
  <c r="D1702" i="7" l="1"/>
  <c r="A1701" i="7"/>
  <c r="B1701" i="7"/>
  <c r="C1701" i="7" s="1"/>
  <c r="D1703" i="7" l="1"/>
  <c r="A1702" i="7"/>
  <c r="B1702" i="7"/>
  <c r="C1702" i="7" s="1"/>
  <c r="A1703" i="7" l="1"/>
  <c r="B1703" i="7"/>
  <c r="C1703" i="7" s="1"/>
  <c r="D1704" i="7"/>
  <c r="D1705" i="7" l="1"/>
  <c r="A1704" i="7"/>
  <c r="B1704" i="7"/>
  <c r="C1704" i="7" s="1"/>
  <c r="D1706" i="7" l="1"/>
  <c r="A1705" i="7"/>
  <c r="B1705" i="7"/>
  <c r="C1705" i="7" s="1"/>
  <c r="B1706" i="7" l="1"/>
  <c r="C1706" i="7" s="1"/>
  <c r="D1707" i="7"/>
  <c r="A1706" i="7"/>
  <c r="D1708" i="7" l="1"/>
  <c r="A1707" i="7"/>
  <c r="B1707" i="7"/>
  <c r="C1707" i="7" s="1"/>
  <c r="D1709" i="7" l="1"/>
  <c r="A1708" i="7"/>
  <c r="B1708" i="7"/>
  <c r="C1708" i="7" s="1"/>
  <c r="A1709" i="7" l="1"/>
  <c r="D1710" i="7"/>
  <c r="B1709" i="7"/>
  <c r="C1709" i="7" s="1"/>
  <c r="B1710" i="7" l="1"/>
  <c r="C1710" i="7" s="1"/>
  <c r="D1711" i="7"/>
  <c r="A1710" i="7"/>
  <c r="D1712" i="7" l="1"/>
  <c r="A1711" i="7"/>
  <c r="B1711" i="7"/>
  <c r="C1711" i="7" s="1"/>
  <c r="D1713" i="7" l="1"/>
  <c r="A1712" i="7"/>
  <c r="B1712" i="7"/>
  <c r="C1712" i="7" s="1"/>
  <c r="D1714" i="7" l="1"/>
  <c r="A1713" i="7"/>
  <c r="B1713" i="7"/>
  <c r="C1713" i="7" s="1"/>
  <c r="D1715" i="7" l="1"/>
  <c r="A1714" i="7"/>
  <c r="B1714" i="7"/>
  <c r="C1714" i="7" s="1"/>
  <c r="D1716" i="7" l="1"/>
  <c r="A1715" i="7"/>
  <c r="B1715" i="7"/>
  <c r="C1715" i="7" s="1"/>
  <c r="D1717" i="7" l="1"/>
  <c r="A1716" i="7"/>
  <c r="B1716" i="7"/>
  <c r="C1716" i="7" s="1"/>
  <c r="A1717" i="7" l="1"/>
  <c r="B1717" i="7"/>
  <c r="C1717" i="7" s="1"/>
  <c r="D1718" i="7"/>
  <c r="D1719" i="7" l="1"/>
  <c r="A1718" i="7"/>
  <c r="B1718" i="7"/>
  <c r="C1718" i="7" s="1"/>
  <c r="A1719" i="7" l="1"/>
  <c r="B1719" i="7"/>
  <c r="C1719" i="7" s="1"/>
  <c r="D1720" i="7"/>
  <c r="D1721" i="7" l="1"/>
  <c r="A1720" i="7"/>
  <c r="B1720" i="7"/>
  <c r="C1720" i="7" s="1"/>
  <c r="D1722" i="7" l="1"/>
  <c r="A1721" i="7"/>
  <c r="B1721" i="7"/>
  <c r="C1721" i="7" s="1"/>
  <c r="D1723" i="7" l="1"/>
  <c r="A1722" i="7"/>
  <c r="B1722" i="7"/>
  <c r="C1722" i="7" s="1"/>
  <c r="A1723" i="7" l="1"/>
  <c r="B1723" i="7"/>
  <c r="C1723" i="7" s="1"/>
  <c r="D1724" i="7"/>
  <c r="D1725" i="7" l="1"/>
  <c r="A1724" i="7"/>
  <c r="B1724" i="7"/>
  <c r="C1724" i="7" s="1"/>
  <c r="D1726" i="7" l="1"/>
  <c r="A1725" i="7"/>
  <c r="B1725" i="7"/>
  <c r="C1725" i="7" s="1"/>
  <c r="D1727" i="7" l="1"/>
  <c r="A1726" i="7"/>
  <c r="B1726" i="7"/>
  <c r="C1726" i="7" s="1"/>
  <c r="B1727" i="7" l="1"/>
  <c r="C1727" i="7" s="1"/>
  <c r="D1728" i="7"/>
  <c r="A1727" i="7"/>
  <c r="D1729" i="7" l="1"/>
  <c r="A1728" i="7"/>
  <c r="B1728" i="7"/>
  <c r="C1728" i="7" s="1"/>
  <c r="A1729" i="7" l="1"/>
  <c r="D1730" i="7"/>
  <c r="B1729" i="7"/>
  <c r="C1729" i="7" s="1"/>
  <c r="D1731" i="7" l="1"/>
  <c r="A1730" i="7"/>
  <c r="B1730" i="7"/>
  <c r="C1730" i="7" s="1"/>
  <c r="D1732" i="7" l="1"/>
  <c r="A1731" i="7"/>
  <c r="B1731" i="7"/>
  <c r="C1731" i="7" s="1"/>
  <c r="D1733" i="7" l="1"/>
  <c r="A1732" i="7"/>
  <c r="B1732" i="7"/>
  <c r="C1732" i="7" s="1"/>
  <c r="A1733" i="7" l="1"/>
  <c r="B1733" i="7"/>
  <c r="C1733" i="7" s="1"/>
  <c r="D1734" i="7"/>
  <c r="D1735" i="7" l="1"/>
  <c r="A1734" i="7"/>
  <c r="B1734" i="7"/>
  <c r="C1734" i="7" s="1"/>
  <c r="D1736" i="7" l="1"/>
  <c r="A1735" i="7"/>
  <c r="B1735" i="7"/>
  <c r="C1735" i="7" s="1"/>
  <c r="D1737" i="7" l="1"/>
  <c r="A1736" i="7"/>
  <c r="B1736" i="7"/>
  <c r="C1736" i="7" s="1"/>
  <c r="D1738" i="7" l="1"/>
  <c r="A1737" i="7"/>
  <c r="B1737" i="7"/>
  <c r="C1737" i="7" s="1"/>
  <c r="A1738" i="7" l="1"/>
  <c r="B1738" i="7"/>
  <c r="C1738" i="7" s="1"/>
  <c r="D1739" i="7"/>
  <c r="D1740" i="7" l="1"/>
  <c r="A1739" i="7"/>
  <c r="B1739" i="7"/>
  <c r="C1739" i="7" s="1"/>
  <c r="D1741" i="7" l="1"/>
  <c r="A1740" i="7"/>
  <c r="B1740" i="7"/>
  <c r="C1740" i="7" s="1"/>
  <c r="D1742" i="7" l="1"/>
  <c r="A1741" i="7"/>
  <c r="B1741" i="7"/>
  <c r="C1741" i="7" s="1"/>
  <c r="B1742" i="7" l="1"/>
  <c r="C1742" i="7" s="1"/>
  <c r="D1743" i="7"/>
  <c r="A1742" i="7"/>
  <c r="A1743" i="7" l="1"/>
  <c r="B1743" i="7"/>
  <c r="C1743" i="7" s="1"/>
  <c r="D1744" i="7"/>
  <c r="D1745" i="7" l="1"/>
  <c r="A1744" i="7"/>
  <c r="B1744" i="7"/>
  <c r="C1744" i="7" s="1"/>
  <c r="B1745" i="7" l="1"/>
  <c r="C1745" i="7" s="1"/>
  <c r="D1746" i="7"/>
  <c r="A1745" i="7"/>
  <c r="D1747" i="7" l="1"/>
  <c r="A1746" i="7"/>
  <c r="B1746" i="7"/>
  <c r="C1746" i="7" s="1"/>
  <c r="A1747" i="7" l="1"/>
  <c r="B1747" i="7"/>
  <c r="C1747" i="7" s="1"/>
  <c r="D1748" i="7"/>
  <c r="D1749" i="7" l="1"/>
  <c r="A1748" i="7"/>
  <c r="B1748" i="7"/>
  <c r="C1748" i="7" s="1"/>
  <c r="D1750" i="7" l="1"/>
  <c r="A1749" i="7"/>
  <c r="B1749" i="7"/>
  <c r="C1749" i="7" s="1"/>
  <c r="D1751" i="7" l="1"/>
  <c r="A1750" i="7"/>
  <c r="B1750" i="7"/>
  <c r="C1750" i="7" s="1"/>
  <c r="D1752" i="7" l="1"/>
  <c r="A1751" i="7"/>
  <c r="B1751" i="7"/>
  <c r="C1751" i="7" s="1"/>
  <c r="D1753" i="7" l="1"/>
  <c r="A1752" i="7"/>
  <c r="B1752" i="7"/>
  <c r="C1752" i="7" s="1"/>
  <c r="A1753" i="7" l="1"/>
  <c r="B1753" i="7"/>
  <c r="C1753" i="7" s="1"/>
  <c r="D1754" i="7"/>
  <c r="D1755" i="7" l="1"/>
  <c r="A1754" i="7"/>
  <c r="B1754" i="7"/>
  <c r="C1754" i="7" s="1"/>
  <c r="A1755" i="7" l="1"/>
  <c r="B1755" i="7"/>
  <c r="C1755" i="7" s="1"/>
  <c r="D1756" i="7"/>
  <c r="B1756" i="7" l="1"/>
  <c r="C1756" i="7" s="1"/>
  <c r="D1757" i="7"/>
  <c r="A1756" i="7"/>
  <c r="D1758" i="7" l="1"/>
  <c r="A1757" i="7"/>
  <c r="B1757" i="7"/>
  <c r="C1757" i="7" s="1"/>
  <c r="D1759" i="7" l="1"/>
  <c r="A1758" i="7"/>
  <c r="B1758" i="7"/>
  <c r="C1758" i="7" s="1"/>
  <c r="D1760" i="7" l="1"/>
  <c r="A1759" i="7"/>
  <c r="B1759" i="7"/>
  <c r="C1759" i="7" s="1"/>
  <c r="B1760" i="7" l="1"/>
  <c r="C1760" i="7" s="1"/>
  <c r="D1761" i="7"/>
  <c r="A1760" i="7"/>
  <c r="D1762" i="7" l="1"/>
  <c r="A1761" i="7"/>
  <c r="B1761" i="7"/>
  <c r="C1761" i="7" s="1"/>
  <c r="B1762" i="7" l="1"/>
  <c r="C1762" i="7" s="1"/>
  <c r="D1763" i="7"/>
  <c r="A1762" i="7"/>
  <c r="A1763" i="7" l="1"/>
  <c r="B1763" i="7"/>
  <c r="C1763" i="7" s="1"/>
  <c r="D1764" i="7"/>
  <c r="D1765" i="7" l="1"/>
  <c r="A1764" i="7"/>
  <c r="B1764" i="7"/>
  <c r="C1764" i="7" s="1"/>
  <c r="D1766" i="7" l="1"/>
  <c r="A1765" i="7"/>
  <c r="B1765" i="7"/>
  <c r="C1765" i="7" s="1"/>
  <c r="D1767" i="7" l="1"/>
  <c r="A1766" i="7"/>
  <c r="B1766" i="7"/>
  <c r="C1766" i="7" s="1"/>
  <c r="D1768" i="7" l="1"/>
  <c r="A1767" i="7"/>
  <c r="B1767" i="7"/>
  <c r="C1767" i="7" s="1"/>
  <c r="D1769" i="7" l="1"/>
  <c r="A1768" i="7"/>
  <c r="B1768" i="7"/>
  <c r="C1768" i="7" s="1"/>
  <c r="A1769" i="7" l="1"/>
  <c r="B1769" i="7"/>
  <c r="C1769" i="7" s="1"/>
  <c r="D1770" i="7"/>
  <c r="D1771" i="7" l="1"/>
  <c r="A1770" i="7"/>
  <c r="B1770" i="7"/>
  <c r="C1770" i="7" s="1"/>
  <c r="D1772" i="7" l="1"/>
  <c r="A1771" i="7"/>
  <c r="B1771" i="7"/>
  <c r="C1771" i="7" s="1"/>
  <c r="D1773" i="7" l="1"/>
  <c r="A1772" i="7"/>
  <c r="B1772" i="7"/>
  <c r="C1772" i="7" s="1"/>
  <c r="A1773" i="7" l="1"/>
  <c r="B1773" i="7"/>
  <c r="C1773" i="7" s="1"/>
  <c r="D1774" i="7"/>
  <c r="B1774" i="7" l="1"/>
  <c r="C1774" i="7" s="1"/>
  <c r="D1775" i="7"/>
  <c r="A1774" i="7"/>
  <c r="D1776" i="7" l="1"/>
  <c r="A1775" i="7"/>
  <c r="B1775" i="7"/>
  <c r="C1775" i="7" s="1"/>
  <c r="D1777" i="7" l="1"/>
  <c r="B1776" i="7"/>
  <c r="C1776" i="7" s="1"/>
  <c r="A1776" i="7"/>
  <c r="A1777" i="7" l="1"/>
  <c r="B1777" i="7"/>
  <c r="C1777" i="7" s="1"/>
  <c r="D1778" i="7"/>
  <c r="D1779" i="7" l="1"/>
  <c r="A1778" i="7"/>
  <c r="B1778" i="7"/>
  <c r="C1778" i="7" s="1"/>
  <c r="B1779" i="7" l="1"/>
  <c r="C1779" i="7" s="1"/>
  <c r="D1780" i="7"/>
  <c r="A1779" i="7"/>
  <c r="D1781" i="7" l="1"/>
  <c r="A1780" i="7"/>
  <c r="B1780" i="7"/>
  <c r="C1780" i="7" s="1"/>
  <c r="D1782" i="7" l="1"/>
  <c r="A1781" i="7"/>
  <c r="B1781" i="7"/>
  <c r="C1781" i="7" s="1"/>
  <c r="D1783" i="7" l="1"/>
  <c r="A1782" i="7"/>
  <c r="B1782" i="7"/>
  <c r="C1782" i="7" s="1"/>
  <c r="D1784" i="7" l="1"/>
  <c r="A1783" i="7"/>
  <c r="B1783" i="7"/>
  <c r="C1783" i="7" s="1"/>
  <c r="D1785" i="7" l="1"/>
  <c r="A1784" i="7"/>
  <c r="B1784" i="7"/>
  <c r="C1784" i="7" s="1"/>
  <c r="A1785" i="7" l="1"/>
  <c r="B1785" i="7"/>
  <c r="C1785" i="7" s="1"/>
  <c r="D1786" i="7"/>
  <c r="B1786" i="7" l="1"/>
  <c r="C1786" i="7" s="1"/>
  <c r="D1787" i="7"/>
  <c r="A1786" i="7"/>
  <c r="A1787" i="7" l="1"/>
  <c r="B1787" i="7"/>
  <c r="C1787" i="7" s="1"/>
  <c r="D1788" i="7"/>
  <c r="B1788" i="7" l="1"/>
  <c r="C1788" i="7" s="1"/>
  <c r="D1789" i="7"/>
  <c r="A1788" i="7"/>
  <c r="A1789" i="7" l="1"/>
  <c r="B1789" i="7"/>
  <c r="C1789" i="7" s="1"/>
  <c r="D1790" i="7"/>
  <c r="D1791" i="7" l="1"/>
  <c r="A1790" i="7"/>
  <c r="B1790" i="7"/>
  <c r="C1790" i="7" s="1"/>
  <c r="D1792" i="7" l="1"/>
  <c r="A1791" i="7"/>
  <c r="B1791" i="7"/>
  <c r="C1791" i="7" s="1"/>
  <c r="D1793" i="7" l="1"/>
  <c r="A1792" i="7"/>
  <c r="B1792" i="7"/>
  <c r="C1792" i="7" s="1"/>
  <c r="A1793" i="7" l="1"/>
  <c r="D1794" i="7"/>
  <c r="B1793" i="7"/>
  <c r="C1793" i="7" s="1"/>
  <c r="B1794" i="7" l="1"/>
  <c r="C1794" i="7" s="1"/>
  <c r="D1795" i="7"/>
  <c r="A1794" i="7"/>
  <c r="A1795" i="7" l="1"/>
  <c r="B1795" i="7"/>
  <c r="C1795" i="7" s="1"/>
  <c r="D1796" i="7"/>
  <c r="B1796" i="7" l="1"/>
  <c r="C1796" i="7" s="1"/>
  <c r="D1797" i="7"/>
  <c r="A1796" i="7"/>
  <c r="D1798" i="7" l="1"/>
  <c r="A1797" i="7"/>
  <c r="B1797" i="7"/>
  <c r="C1797" i="7" s="1"/>
  <c r="A1798" i="7" l="1"/>
  <c r="B1798" i="7"/>
  <c r="C1798" i="7" s="1"/>
  <c r="D1799" i="7"/>
  <c r="A1799" i="7" l="1"/>
  <c r="B1799" i="7"/>
  <c r="C1799" i="7" s="1"/>
  <c r="D1800" i="7"/>
  <c r="B1800" i="7" l="1"/>
  <c r="C1800" i="7" s="1"/>
  <c r="D1801" i="7"/>
  <c r="A1800" i="7"/>
  <c r="D1802" i="7" l="1"/>
  <c r="A1801" i="7"/>
  <c r="B1801" i="7"/>
  <c r="C1801" i="7" s="1"/>
  <c r="B1802" i="7" l="1"/>
  <c r="C1802" i="7" s="1"/>
  <c r="D1803" i="7"/>
  <c r="A1802" i="7"/>
  <c r="A1803" i="7" l="1"/>
  <c r="B1803" i="7"/>
  <c r="C1803" i="7" s="1"/>
  <c r="D1804" i="7"/>
  <c r="D1805" i="7" l="1"/>
  <c r="A1804" i="7"/>
  <c r="B1804" i="7"/>
  <c r="C1804" i="7" s="1"/>
  <c r="A1805" i="7" l="1"/>
  <c r="B1805" i="7"/>
  <c r="C1805" i="7" s="1"/>
  <c r="D1806" i="7"/>
  <c r="D1807" i="7" l="1"/>
  <c r="A1806" i="7"/>
  <c r="B1806" i="7"/>
  <c r="C1806" i="7" s="1"/>
  <c r="A1807" i="7" l="1"/>
  <c r="B1807" i="7"/>
  <c r="C1807" i="7" s="1"/>
  <c r="D1808" i="7"/>
  <c r="D1809" i="7" l="1"/>
  <c r="A1808" i="7"/>
  <c r="B1808" i="7"/>
  <c r="C1808" i="7" s="1"/>
  <c r="A1809" i="7" l="1"/>
  <c r="B1809" i="7"/>
  <c r="C1809" i="7" s="1"/>
  <c r="D1810" i="7"/>
  <c r="B1810" i="7" l="1"/>
  <c r="C1810" i="7" s="1"/>
  <c r="A1810" i="7"/>
  <c r="D1811" i="7"/>
  <c r="A1811" i="7" l="1"/>
  <c r="B1811" i="7"/>
  <c r="C1811" i="7" s="1"/>
  <c r="D1812" i="7"/>
  <c r="B1812" i="7" l="1"/>
  <c r="C1812" i="7" s="1"/>
  <c r="D1813" i="7"/>
  <c r="A1812" i="7"/>
  <c r="A1813" i="7" l="1"/>
  <c r="B1813" i="7"/>
  <c r="C1813" i="7" s="1"/>
  <c r="D1814" i="7"/>
  <c r="D1815" i="7" l="1"/>
  <c r="A1814" i="7"/>
  <c r="B1814" i="7"/>
  <c r="C1814" i="7" s="1"/>
  <c r="A1815" i="7" l="1"/>
  <c r="B1815" i="7"/>
  <c r="C1815" i="7" s="1"/>
  <c r="D1816" i="7"/>
  <c r="D1817" i="7" l="1"/>
  <c r="A1816" i="7"/>
  <c r="B1816" i="7"/>
  <c r="C1816" i="7" s="1"/>
  <c r="D1818" i="7" l="1"/>
  <c r="A1817" i="7"/>
  <c r="B1817" i="7"/>
  <c r="C1817" i="7" s="1"/>
  <c r="D1819" i="7" l="1"/>
  <c r="A1818" i="7"/>
  <c r="B1818" i="7"/>
  <c r="C1818" i="7" s="1"/>
  <c r="B1819" i="7" l="1"/>
  <c r="C1819" i="7" s="1"/>
  <c r="D1820" i="7"/>
  <c r="A1819" i="7"/>
  <c r="D1821" i="7" l="1"/>
  <c r="A1820" i="7"/>
  <c r="B1820" i="7"/>
  <c r="C1820" i="7" s="1"/>
  <c r="D1822" i="7" l="1"/>
  <c r="A1821" i="7"/>
  <c r="B1821" i="7"/>
  <c r="C1821" i="7" s="1"/>
  <c r="A1822" i="7" l="1"/>
  <c r="B1822" i="7"/>
  <c r="C1822" i="7" s="1"/>
  <c r="D1823" i="7"/>
  <c r="A1823" i="7" l="1"/>
  <c r="B1823" i="7"/>
  <c r="C1823" i="7" s="1"/>
  <c r="D1824" i="7"/>
  <c r="B1824" i="7" l="1"/>
  <c r="C1824" i="7" s="1"/>
  <c r="D1825" i="7"/>
  <c r="A1824" i="7"/>
  <c r="A1825" i="7" l="1"/>
  <c r="B1825" i="7"/>
  <c r="C1825" i="7" s="1"/>
  <c r="D1826" i="7"/>
  <c r="B1826" i="7" l="1"/>
  <c r="C1826" i="7" s="1"/>
  <c r="D1827" i="7"/>
  <c r="A1826" i="7"/>
  <c r="D1828" i="7" l="1"/>
  <c r="A1827" i="7"/>
  <c r="B1827" i="7"/>
  <c r="C1827" i="7" s="1"/>
  <c r="A1828" i="7" l="1"/>
  <c r="B1828" i="7"/>
  <c r="C1828" i="7" s="1"/>
  <c r="D1829" i="7"/>
  <c r="B1829" i="7" l="1"/>
  <c r="C1829" i="7" s="1"/>
  <c r="D1830" i="7"/>
  <c r="A1829" i="7"/>
  <c r="D1831" i="7" l="1"/>
  <c r="A1830" i="7"/>
  <c r="B1830" i="7"/>
  <c r="C1830" i="7" s="1"/>
  <c r="D1832" i="7" l="1"/>
  <c r="A1831" i="7"/>
  <c r="B1831" i="7"/>
  <c r="C1831" i="7" s="1"/>
  <c r="D1833" i="7" l="1"/>
  <c r="A1832" i="7"/>
  <c r="B1832" i="7"/>
  <c r="C1832" i="7" s="1"/>
  <c r="D1834" i="7" l="1"/>
  <c r="A1833" i="7"/>
  <c r="B1833" i="7"/>
  <c r="C1833" i="7" s="1"/>
  <c r="B1834" i="7" l="1"/>
  <c r="C1834" i="7" s="1"/>
  <c r="D1835" i="7"/>
  <c r="A1834" i="7"/>
  <c r="A1835" i="7" l="1"/>
  <c r="B1835" i="7"/>
  <c r="C1835" i="7" s="1"/>
  <c r="D1836" i="7"/>
  <c r="B1836" i="7" l="1"/>
  <c r="C1836" i="7" s="1"/>
  <c r="D1837" i="7"/>
  <c r="A1836" i="7"/>
  <c r="A1837" i="7" l="1"/>
  <c r="B1837" i="7"/>
  <c r="C1837" i="7" s="1"/>
  <c r="D1838" i="7"/>
  <c r="B1838" i="7" l="1"/>
  <c r="C1838" i="7" s="1"/>
  <c r="D1839" i="7"/>
  <c r="A1838" i="7"/>
  <c r="D1840" i="7" l="1"/>
  <c r="A1839" i="7"/>
  <c r="B1839" i="7"/>
  <c r="C1839" i="7" s="1"/>
  <c r="B1840" i="7" l="1"/>
  <c r="C1840" i="7" s="1"/>
  <c r="D1841" i="7"/>
  <c r="A1840" i="7"/>
  <c r="A1841" i="7" l="1"/>
  <c r="B1841" i="7"/>
  <c r="C1841" i="7" s="1"/>
  <c r="D1842" i="7"/>
  <c r="A1842" i="7" l="1"/>
  <c r="B1842" i="7"/>
  <c r="C1842" i="7" s="1"/>
  <c r="D1843" i="7"/>
  <c r="A1843" i="7" l="1"/>
  <c r="B1843" i="7"/>
  <c r="C1843" i="7" s="1"/>
  <c r="D1844" i="7"/>
  <c r="D1845" i="7" l="1"/>
  <c r="B1844" i="7"/>
  <c r="C1844" i="7" s="1"/>
  <c r="A1844" i="7"/>
  <c r="A1845" i="7" l="1"/>
  <c r="B1845" i="7"/>
  <c r="C1845" i="7" s="1"/>
  <c r="D1846" i="7"/>
  <c r="D1847" i="7" l="1"/>
  <c r="A1846" i="7"/>
  <c r="B1846" i="7"/>
  <c r="C1846" i="7" s="1"/>
  <c r="A1847" i="7" l="1"/>
  <c r="B1847" i="7"/>
  <c r="C1847" i="7" s="1"/>
  <c r="D1848" i="7"/>
  <c r="B1848" i="7" l="1"/>
  <c r="C1848" i="7" s="1"/>
  <c r="D1849" i="7"/>
  <c r="A1848" i="7"/>
  <c r="A1849" i="7" l="1"/>
  <c r="B1849" i="7"/>
  <c r="C1849" i="7" s="1"/>
  <c r="D1850" i="7"/>
  <c r="D1851" i="7" l="1"/>
  <c r="A1850" i="7"/>
  <c r="B1850" i="7"/>
  <c r="C1850" i="7" s="1"/>
  <c r="A1851" i="7" l="1"/>
  <c r="B1851" i="7"/>
  <c r="C1851" i="7" s="1"/>
  <c r="D1852" i="7"/>
  <c r="D1853" i="7" l="1"/>
  <c r="A1852" i="7"/>
  <c r="B1852" i="7"/>
  <c r="C1852" i="7" s="1"/>
  <c r="A1853" i="7" l="1"/>
  <c r="B1853" i="7"/>
  <c r="C1853" i="7" s="1"/>
  <c r="D1854" i="7"/>
  <c r="A1854" i="7" l="1"/>
  <c r="B1854" i="7"/>
  <c r="C1854" i="7" s="1"/>
  <c r="D1855" i="7"/>
  <c r="A1855" i="7" l="1"/>
  <c r="B1855" i="7"/>
  <c r="C1855" i="7" s="1"/>
  <c r="D1856" i="7"/>
  <c r="B1856" i="7" l="1"/>
  <c r="C1856" i="7" s="1"/>
  <c r="D1857" i="7"/>
  <c r="A1856" i="7"/>
  <c r="D1858" i="7" l="1"/>
  <c r="A1857" i="7"/>
  <c r="B1857" i="7"/>
  <c r="C1857" i="7" s="1"/>
  <c r="B1858" i="7" l="1"/>
  <c r="C1858" i="7" s="1"/>
  <c r="D1859" i="7"/>
  <c r="A1858" i="7"/>
  <c r="B1859" i="7" l="1"/>
  <c r="C1859" i="7" s="1"/>
  <c r="D1860" i="7"/>
  <c r="A1859" i="7"/>
  <c r="D1861" i="7" l="1"/>
  <c r="A1860" i="7"/>
  <c r="B1860" i="7"/>
  <c r="C1860" i="7" s="1"/>
  <c r="A1861" i="7" l="1"/>
  <c r="B1861" i="7"/>
  <c r="C1861" i="7" s="1"/>
  <c r="D1862" i="7"/>
  <c r="A1862" i="7" l="1"/>
  <c r="B1862" i="7"/>
  <c r="C1862" i="7" s="1"/>
  <c r="D1863" i="7"/>
  <c r="A1863" i="7" l="1"/>
  <c r="B1863" i="7"/>
  <c r="C1863" i="7" s="1"/>
  <c r="D1864" i="7"/>
  <c r="B1864" i="7" l="1"/>
  <c r="C1864" i="7" s="1"/>
  <c r="D1865" i="7"/>
  <c r="A1864" i="7"/>
  <c r="A1865" i="7" l="1"/>
  <c r="B1865" i="7"/>
  <c r="C1865" i="7" s="1"/>
  <c r="D1866" i="7"/>
  <c r="D1867" i="7" l="1"/>
  <c r="A1866" i="7"/>
  <c r="B1866" i="7"/>
  <c r="C1866" i="7" s="1"/>
  <c r="A1867" i="7" l="1"/>
  <c r="B1867" i="7"/>
  <c r="C1867" i="7" s="1"/>
  <c r="D1868" i="7"/>
  <c r="D1869" i="7" l="1"/>
  <c r="A1868" i="7"/>
  <c r="B1868" i="7"/>
  <c r="C1868" i="7" s="1"/>
  <c r="D1870" i="7" l="1"/>
  <c r="A1869" i="7"/>
  <c r="B1869" i="7"/>
  <c r="C1869" i="7" s="1"/>
  <c r="D1871" i="7" l="1"/>
  <c r="A1870" i="7"/>
  <c r="B1870" i="7"/>
  <c r="C1870" i="7" s="1"/>
  <c r="A1871" i="7" l="1"/>
  <c r="D1872" i="7"/>
  <c r="B1871" i="7"/>
  <c r="C1871" i="7" s="1"/>
  <c r="D1873" i="7" l="1"/>
  <c r="A1872" i="7"/>
  <c r="B1872" i="7"/>
  <c r="C1872" i="7" s="1"/>
  <c r="A1873" i="7" l="1"/>
  <c r="B1873" i="7"/>
  <c r="C1873" i="7" s="1"/>
  <c r="D1874" i="7"/>
  <c r="D1875" i="7" l="1"/>
  <c r="A1874" i="7"/>
  <c r="B1874" i="7"/>
  <c r="C1874" i="7" s="1"/>
  <c r="D1876" i="7" l="1"/>
  <c r="A1875" i="7"/>
  <c r="B1875" i="7"/>
  <c r="C1875" i="7" s="1"/>
  <c r="D1877" i="7" l="1"/>
  <c r="A1876" i="7"/>
  <c r="B1876" i="7"/>
  <c r="C1876" i="7" s="1"/>
  <c r="A1877" i="7" l="1"/>
  <c r="B1877" i="7"/>
  <c r="C1877" i="7" s="1"/>
  <c r="D1878" i="7"/>
  <c r="D1879" i="7" l="1"/>
  <c r="A1878" i="7"/>
  <c r="B1878" i="7"/>
  <c r="C1878" i="7" s="1"/>
  <c r="D1880" i="7" l="1"/>
  <c r="A1879" i="7"/>
  <c r="B1879" i="7"/>
  <c r="C1879" i="7" s="1"/>
  <c r="D1881" i="7" l="1"/>
  <c r="A1880" i="7"/>
  <c r="B1880" i="7"/>
  <c r="C1880" i="7" s="1"/>
  <c r="A1881" i="7" l="1"/>
  <c r="B1881" i="7"/>
  <c r="C1881" i="7" s="1"/>
  <c r="D1882" i="7"/>
  <c r="B1882" i="7" l="1"/>
  <c r="C1882" i="7" s="1"/>
  <c r="D1883" i="7"/>
  <c r="A1882" i="7"/>
  <c r="D1884" i="7" l="1"/>
  <c r="A1883" i="7"/>
  <c r="B1883" i="7"/>
  <c r="C1883" i="7" s="1"/>
  <c r="B1884" i="7" l="1"/>
  <c r="C1884" i="7" s="1"/>
  <c r="D1885" i="7"/>
  <c r="A1884" i="7"/>
  <c r="A1885" i="7" l="1"/>
  <c r="D1886" i="7"/>
  <c r="B1885" i="7"/>
  <c r="C1885" i="7" s="1"/>
  <c r="D1887" i="7" l="1"/>
  <c r="A1886" i="7"/>
  <c r="B1886" i="7"/>
  <c r="C1886" i="7" s="1"/>
  <c r="A1887" i="7" l="1"/>
  <c r="B1887" i="7"/>
  <c r="C1887" i="7" s="1"/>
  <c r="D1888" i="7"/>
  <c r="B1888" i="7" l="1"/>
  <c r="C1888" i="7" s="1"/>
  <c r="D1889" i="7"/>
  <c r="A1888" i="7"/>
  <c r="B1889" i="7" l="1"/>
  <c r="C1889" i="7" s="1"/>
  <c r="D1890" i="7"/>
  <c r="A1889" i="7"/>
  <c r="A1890" i="7" l="1"/>
  <c r="B1890" i="7"/>
  <c r="C1890" i="7" s="1"/>
  <c r="D1891" i="7"/>
  <c r="B1891" i="7" l="1"/>
  <c r="C1891" i="7" s="1"/>
  <c r="D1892" i="7"/>
  <c r="A1891" i="7"/>
  <c r="D1893" i="7" l="1"/>
  <c r="A1892" i="7"/>
  <c r="B1892" i="7"/>
  <c r="C1892" i="7" s="1"/>
  <c r="B1893" i="7" l="1"/>
  <c r="C1893" i="7" s="1"/>
  <c r="D1894" i="7"/>
  <c r="A1893" i="7"/>
  <c r="B1894" i="7" l="1"/>
  <c r="C1894" i="7" s="1"/>
  <c r="D1895" i="7"/>
  <c r="A1894" i="7"/>
  <c r="D1896" i="7" l="1"/>
  <c r="A1895" i="7"/>
  <c r="B1895" i="7"/>
  <c r="C1895" i="7" s="1"/>
  <c r="D1897" i="7" l="1"/>
  <c r="A1896" i="7"/>
  <c r="B1896" i="7"/>
  <c r="C1896" i="7" s="1"/>
  <c r="D1898" i="7" l="1"/>
  <c r="A1897" i="7"/>
  <c r="B1897" i="7"/>
  <c r="C1897" i="7" s="1"/>
  <c r="D1899" i="7" l="1"/>
  <c r="A1898" i="7"/>
  <c r="B1898" i="7"/>
  <c r="C1898" i="7" s="1"/>
  <c r="B1899" i="7" l="1"/>
  <c r="C1899" i="7" s="1"/>
  <c r="D1900" i="7"/>
  <c r="A1899" i="7"/>
  <c r="A1900" i="7" l="1"/>
  <c r="B1900" i="7"/>
  <c r="C1900" i="7" s="1"/>
  <c r="D1901" i="7"/>
  <c r="D1902" i="7" l="1"/>
  <c r="A1901" i="7"/>
  <c r="B1901" i="7"/>
  <c r="C1901" i="7" s="1"/>
  <c r="D1903" i="7" l="1"/>
  <c r="A1902" i="7"/>
  <c r="B1902" i="7"/>
  <c r="C1902" i="7" s="1"/>
  <c r="A1903" i="7" l="1"/>
  <c r="B1903" i="7"/>
  <c r="C1903" i="7" s="1"/>
  <c r="D1904" i="7"/>
  <c r="D1905" i="7" l="1"/>
  <c r="A1904" i="7"/>
  <c r="B1904" i="7"/>
  <c r="C1904" i="7" s="1"/>
  <c r="B1905" i="7" l="1"/>
  <c r="C1905" i="7" s="1"/>
  <c r="D1906" i="7"/>
  <c r="A1905" i="7"/>
  <c r="D1907" i="7" l="1"/>
  <c r="A1906" i="7"/>
  <c r="B1906" i="7"/>
  <c r="C1906" i="7" s="1"/>
  <c r="A1907" i="7" l="1"/>
  <c r="D1908" i="7"/>
  <c r="B1907" i="7"/>
  <c r="C1907" i="7" s="1"/>
  <c r="A1908" i="7" l="1"/>
  <c r="B1908" i="7"/>
  <c r="C1908" i="7" s="1"/>
  <c r="D1909" i="7"/>
  <c r="A1909" i="7" l="1"/>
  <c r="B1909" i="7"/>
  <c r="C1909" i="7" s="1"/>
  <c r="D1910" i="7"/>
  <c r="D1911" i="7" l="1"/>
  <c r="A1910" i="7"/>
  <c r="B1910" i="7"/>
  <c r="C1910" i="7" s="1"/>
  <c r="D1912" i="7" l="1"/>
  <c r="A1911" i="7"/>
  <c r="B1911" i="7"/>
  <c r="C1911" i="7" s="1"/>
  <c r="B1912" i="7" l="1"/>
  <c r="C1912" i="7" s="1"/>
  <c r="D1913" i="7"/>
  <c r="A1912" i="7"/>
  <c r="A1913" i="7" l="1"/>
  <c r="B1913" i="7"/>
  <c r="C1913" i="7" s="1"/>
  <c r="D1914" i="7"/>
  <c r="B1914" i="7" l="1"/>
  <c r="C1914" i="7" s="1"/>
  <c r="D1915" i="7"/>
  <c r="A1914" i="7"/>
  <c r="D1916" i="7" l="1"/>
  <c r="A1915" i="7"/>
  <c r="B1915" i="7"/>
  <c r="C1915" i="7" s="1"/>
  <c r="D1917" i="7" l="1"/>
  <c r="A1916" i="7"/>
  <c r="B1916" i="7"/>
  <c r="C1916" i="7" s="1"/>
  <c r="D1918" i="7" l="1"/>
  <c r="A1917" i="7"/>
  <c r="B1917" i="7"/>
  <c r="C1917" i="7" s="1"/>
  <c r="D1919" i="7" l="1"/>
  <c r="B1918" i="7"/>
  <c r="C1918" i="7" s="1"/>
  <c r="A1918" i="7"/>
  <c r="D1920" i="7" l="1"/>
  <c r="A1919" i="7"/>
  <c r="B1919" i="7"/>
  <c r="C1919" i="7" s="1"/>
  <c r="B1920" i="7" l="1"/>
  <c r="C1920" i="7" s="1"/>
  <c r="D1921" i="7"/>
  <c r="A1920" i="7"/>
  <c r="A1921" i="7" l="1"/>
  <c r="B1921" i="7"/>
  <c r="C1921" i="7" s="1"/>
  <c r="D1922" i="7"/>
  <c r="A1922" i="7" l="1"/>
  <c r="B1922" i="7"/>
  <c r="C1922" i="7" s="1"/>
  <c r="D1923" i="7"/>
  <c r="A1923" i="7" l="1"/>
  <c r="B1923" i="7"/>
  <c r="C1923" i="7" s="1"/>
  <c r="D1924" i="7"/>
  <c r="D1925" i="7" l="1"/>
  <c r="A1924" i="7"/>
  <c r="B1924" i="7"/>
  <c r="C1924" i="7" s="1"/>
  <c r="D1926" i="7" l="1"/>
  <c r="A1925" i="7"/>
  <c r="B1925" i="7"/>
  <c r="C1925" i="7" s="1"/>
  <c r="B1926" i="7" l="1"/>
  <c r="C1926" i="7" s="1"/>
  <c r="D1927" i="7"/>
  <c r="A1926" i="7"/>
  <c r="B1927" i="7" l="1"/>
  <c r="D1928" i="7"/>
  <c r="A1927" i="7"/>
  <c r="C1927" i="7"/>
  <c r="D1929" i="7" l="1"/>
  <c r="A1928" i="7"/>
  <c r="B1928" i="7"/>
  <c r="C1928" i="7" s="1"/>
  <c r="D1930" i="7" l="1"/>
  <c r="A1929" i="7"/>
  <c r="B1929" i="7"/>
  <c r="C1929" i="7" s="1"/>
  <c r="D1931" i="7" l="1"/>
  <c r="A1930" i="7"/>
  <c r="B1930" i="7"/>
  <c r="C1930" i="7" s="1"/>
  <c r="A1931" i="7" l="1"/>
  <c r="B1931" i="7"/>
  <c r="C1931" i="7" s="1"/>
  <c r="D1932" i="7"/>
  <c r="D1933" i="7" l="1"/>
  <c r="B1932" i="7"/>
  <c r="C1932" i="7" s="1"/>
  <c r="A1932" i="7"/>
  <c r="D1934" i="7" l="1"/>
  <c r="A1933" i="7"/>
  <c r="B1933" i="7"/>
  <c r="C1933" i="7" s="1"/>
  <c r="D1935" i="7" l="1"/>
  <c r="B1934" i="7"/>
  <c r="C1934" i="7" s="1"/>
  <c r="A1934" i="7"/>
  <c r="D1936" i="7" l="1"/>
  <c r="A1935" i="7"/>
  <c r="B1935" i="7"/>
  <c r="C1935" i="7" s="1"/>
  <c r="D1937" i="7" l="1"/>
  <c r="A1936" i="7"/>
  <c r="B1936" i="7"/>
  <c r="C1936" i="7" s="1"/>
  <c r="B1937" i="7" l="1"/>
  <c r="C1937" i="7" s="1"/>
  <c r="D1938" i="7"/>
  <c r="A1937" i="7"/>
  <c r="D1939" i="7" l="1"/>
  <c r="B1938" i="7"/>
  <c r="C1938" i="7" s="1"/>
  <c r="A1938" i="7"/>
  <c r="D1940" i="7" l="1"/>
  <c r="A1939" i="7"/>
  <c r="B1939" i="7"/>
  <c r="C1939" i="7" s="1"/>
  <c r="A1940" i="7" l="1"/>
  <c r="B1940" i="7"/>
  <c r="C1940" i="7" s="1"/>
  <c r="D1941" i="7"/>
  <c r="A1941" i="7" l="1"/>
  <c r="B1941" i="7"/>
  <c r="C1941" i="7" s="1"/>
  <c r="D1942" i="7"/>
  <c r="D1943" i="7" l="1"/>
  <c r="A1942" i="7"/>
  <c r="B1942" i="7"/>
  <c r="C1942" i="7" s="1"/>
  <c r="A1943" i="7" l="1"/>
  <c r="B1943" i="7"/>
  <c r="C1943" i="7" s="1"/>
  <c r="D1944" i="7"/>
  <c r="D1945" i="7" l="1"/>
  <c r="A1944" i="7"/>
  <c r="B1944" i="7"/>
  <c r="C1944" i="7" s="1"/>
  <c r="A1945" i="7" l="1"/>
  <c r="B1945" i="7"/>
  <c r="C1945" i="7" s="1"/>
  <c r="D1946" i="7"/>
  <c r="B1946" i="7" l="1"/>
  <c r="C1946" i="7" s="1"/>
  <c r="D1947" i="7"/>
  <c r="A1946" i="7"/>
  <c r="A1947" i="7" l="1"/>
  <c r="B1947" i="7"/>
  <c r="C1947" i="7" s="1"/>
  <c r="D1948" i="7"/>
  <c r="D1949" i="7" l="1"/>
  <c r="A1948" i="7"/>
  <c r="B1948" i="7"/>
  <c r="C1948" i="7" s="1"/>
  <c r="D1950" i="7" l="1"/>
  <c r="A1949" i="7"/>
  <c r="B1949" i="7"/>
  <c r="C1949" i="7" s="1"/>
  <c r="B1950" i="7" l="1"/>
  <c r="C1950" i="7" s="1"/>
  <c r="D1951" i="7"/>
  <c r="A1950" i="7"/>
  <c r="A1951" i="7" l="1"/>
  <c r="B1951" i="7"/>
  <c r="C1951" i="7" s="1"/>
  <c r="D1952" i="7"/>
  <c r="D1953" i="7" l="1"/>
  <c r="A1952" i="7"/>
  <c r="B1952" i="7"/>
  <c r="C1952" i="7" s="1"/>
  <c r="A1953" i="7" l="1"/>
  <c r="B1953" i="7"/>
  <c r="C1953" i="7" s="1"/>
  <c r="D1954" i="7"/>
  <c r="D1955" i="7" l="1"/>
  <c r="A1954" i="7"/>
  <c r="B1954" i="7"/>
  <c r="C1954" i="7" s="1"/>
  <c r="A1955" i="7" l="1"/>
  <c r="B1955" i="7"/>
  <c r="C1955" i="7" s="1"/>
  <c r="D1956" i="7"/>
  <c r="B1956" i="7" l="1"/>
  <c r="C1956" i="7" s="1"/>
  <c r="D1957" i="7"/>
  <c r="A1956" i="7"/>
  <c r="D1958" i="7" l="1"/>
  <c r="A1957" i="7"/>
  <c r="B1957" i="7"/>
  <c r="C1957" i="7" s="1"/>
  <c r="D1959" i="7" l="1"/>
  <c r="A1958" i="7"/>
  <c r="B1958" i="7"/>
  <c r="C1958" i="7" s="1"/>
  <c r="D1960" i="7" l="1"/>
  <c r="A1959" i="7"/>
  <c r="B1959" i="7"/>
  <c r="C1959" i="7" s="1"/>
  <c r="B1960" i="7" l="1"/>
  <c r="C1960" i="7" s="1"/>
  <c r="D1961" i="7"/>
  <c r="A1960" i="7"/>
  <c r="A1961" i="7" l="1"/>
  <c r="B1961" i="7"/>
  <c r="C1961" i="7" s="1"/>
  <c r="D1962" i="7"/>
  <c r="D1963" i="7" l="1"/>
  <c r="A1962" i="7"/>
  <c r="B1962" i="7"/>
  <c r="C1962" i="7" s="1"/>
  <c r="D1964" i="7" l="1"/>
  <c r="A1963" i="7"/>
  <c r="B1963" i="7"/>
  <c r="C1963" i="7" s="1"/>
  <c r="D1965" i="7" l="1"/>
  <c r="A1964" i="7"/>
  <c r="B1964" i="7"/>
  <c r="C1964" i="7" s="1"/>
  <c r="D1966" i="7" l="1"/>
  <c r="A1965" i="7"/>
  <c r="B1965" i="7"/>
  <c r="C1965" i="7" s="1"/>
  <c r="A1966" i="7" l="1"/>
  <c r="B1966" i="7"/>
  <c r="C1966" i="7" s="1"/>
  <c r="D1967" i="7"/>
  <c r="D1968" i="7" l="1"/>
  <c r="A1967" i="7"/>
  <c r="B1967" i="7"/>
  <c r="C1967" i="7" s="1"/>
  <c r="A1968" i="7" l="1"/>
  <c r="B1968" i="7"/>
  <c r="C1968" i="7" s="1"/>
  <c r="D1969" i="7"/>
  <c r="B1969" i="7" l="1"/>
  <c r="D1970" i="7"/>
  <c r="A1969" i="7"/>
  <c r="C1969" i="7"/>
  <c r="D1971" i="7" l="1"/>
  <c r="A1970" i="7"/>
  <c r="B1970" i="7"/>
  <c r="C1970" i="7" s="1"/>
  <c r="D1972" i="7" l="1"/>
  <c r="A1971" i="7"/>
  <c r="B1971" i="7"/>
  <c r="C1971" i="7" s="1"/>
  <c r="A1972" i="7" l="1"/>
  <c r="B1972" i="7"/>
  <c r="C1972" i="7" s="1"/>
  <c r="D1973" i="7"/>
  <c r="A1973" i="7" l="1"/>
  <c r="D1974" i="7"/>
  <c r="B1973" i="7"/>
  <c r="C1973" i="7" s="1"/>
  <c r="B1974" i="7" l="1"/>
  <c r="C1974" i="7" s="1"/>
  <c r="D1975" i="7"/>
  <c r="A1974" i="7"/>
  <c r="A1975" i="7" l="1"/>
  <c r="B1975" i="7"/>
  <c r="C1975" i="7" s="1"/>
  <c r="D1976" i="7"/>
  <c r="D1977" i="7" l="1"/>
  <c r="A1976" i="7"/>
  <c r="B1976" i="7"/>
  <c r="C1976" i="7" s="1"/>
  <c r="A1977" i="7" l="1"/>
  <c r="B1977" i="7"/>
  <c r="C1977" i="7" s="1"/>
  <c r="D1978" i="7"/>
  <c r="A1978" i="7" l="1"/>
  <c r="B1978" i="7"/>
  <c r="C1978" i="7" s="1"/>
  <c r="D1979" i="7"/>
  <c r="A1979" i="7" l="1"/>
  <c r="B1979" i="7"/>
  <c r="C1979" i="7" s="1"/>
  <c r="D1980" i="7"/>
  <c r="B1980" i="7" l="1"/>
  <c r="C1980" i="7" s="1"/>
  <c r="D1981" i="7"/>
  <c r="A1980" i="7"/>
  <c r="A1981" i="7" l="1"/>
  <c r="B1981" i="7"/>
  <c r="C1981" i="7" s="1"/>
  <c r="D1982" i="7"/>
  <c r="B1982" i="7" l="1"/>
  <c r="C1982" i="7" s="1"/>
  <c r="D1983" i="7"/>
  <c r="A1982" i="7"/>
  <c r="D1984" i="7" l="1"/>
  <c r="A1983" i="7"/>
  <c r="B1983" i="7"/>
  <c r="C1983" i="7" s="1"/>
  <c r="D1985" i="7" l="1"/>
  <c r="A1984" i="7"/>
  <c r="B1984" i="7"/>
  <c r="C1984" i="7" s="1"/>
  <c r="D1986" i="7" l="1"/>
  <c r="A1985" i="7"/>
  <c r="B1985" i="7"/>
  <c r="C1985" i="7" s="1"/>
  <c r="A1986" i="7" l="1"/>
  <c r="B1986" i="7"/>
  <c r="C1986" i="7" s="1"/>
  <c r="D1987" i="7"/>
  <c r="D1988" i="7" l="1"/>
  <c r="A1987" i="7"/>
  <c r="B1987" i="7"/>
  <c r="C1987" i="7" s="1"/>
  <c r="D1989" i="7" l="1"/>
  <c r="A1988" i="7"/>
  <c r="B1988" i="7"/>
  <c r="C1988" i="7" s="1"/>
  <c r="B1989" i="7" l="1"/>
  <c r="C1989" i="7" s="1"/>
  <c r="D1990" i="7"/>
  <c r="A1989" i="7"/>
  <c r="A1990" i="7" l="1"/>
  <c r="B1990" i="7"/>
  <c r="C1990" i="7" s="1"/>
  <c r="D1991" i="7"/>
  <c r="A1991" i="7" l="1"/>
  <c r="B1991" i="7"/>
  <c r="C1991" i="7" s="1"/>
  <c r="D1992" i="7"/>
  <c r="D1993" i="7" l="1"/>
  <c r="A1992" i="7"/>
  <c r="B1992" i="7"/>
  <c r="C1992" i="7" s="1"/>
  <c r="A1993" i="7" l="1"/>
  <c r="B1993" i="7"/>
  <c r="C1993" i="7" s="1"/>
  <c r="D1994" i="7"/>
  <c r="A1994" i="7" l="1"/>
  <c r="B1994" i="7"/>
  <c r="C1994" i="7" s="1"/>
  <c r="D1995" i="7"/>
  <c r="A1995" i="7" l="1"/>
  <c r="B1995" i="7"/>
  <c r="C1995" i="7" s="1"/>
  <c r="D1996" i="7"/>
  <c r="D1997" i="7" l="1"/>
  <c r="A1996" i="7"/>
  <c r="B1996" i="7"/>
  <c r="C1996" i="7" s="1"/>
  <c r="D1998" i="7" l="1"/>
  <c r="A1997" i="7"/>
  <c r="B1997" i="7"/>
  <c r="C1997" i="7" s="1"/>
  <c r="A1998" i="7" l="1"/>
  <c r="B1998" i="7"/>
  <c r="C1998" i="7" s="1"/>
  <c r="D1999" i="7"/>
  <c r="A1999" i="7" l="1"/>
  <c r="B1999" i="7"/>
  <c r="C1999" i="7" s="1"/>
  <c r="D2000" i="7"/>
  <c r="B2000" i="7" l="1"/>
  <c r="C2000" i="7" s="1"/>
  <c r="D2001" i="7"/>
  <c r="A2000" i="7"/>
  <c r="B2001" i="7" l="1"/>
  <c r="C2001" i="7" s="1"/>
  <c r="D2002" i="7"/>
  <c r="A2001" i="7"/>
  <c r="D2003" i="7" l="1"/>
  <c r="A2002" i="7"/>
  <c r="B2002" i="7"/>
  <c r="C2002" i="7" s="1"/>
  <c r="A2003" i="7" l="1"/>
  <c r="B2003" i="7"/>
  <c r="C2003" i="7" s="1"/>
  <c r="D2004" i="7"/>
  <c r="A2004" i="7" l="1"/>
  <c r="B2004" i="7"/>
  <c r="C2004" i="7" s="1"/>
  <c r="D2005" i="7"/>
  <c r="D2006" i="7" l="1"/>
  <c r="A2005" i="7"/>
  <c r="B2005" i="7"/>
  <c r="C2005" i="7" s="1"/>
  <c r="A2006" i="7" l="1"/>
  <c r="B2006" i="7"/>
  <c r="C2006" i="7" s="1"/>
  <c r="D2007" i="7"/>
  <c r="A2007" i="7" l="1"/>
  <c r="B2007" i="7"/>
  <c r="C2007" i="7" s="1"/>
  <c r="D2008" i="7"/>
  <c r="D2009" i="7" l="1"/>
  <c r="A2008" i="7"/>
  <c r="B2008" i="7"/>
  <c r="C2008" i="7" s="1"/>
  <c r="A2009" i="7" l="1"/>
  <c r="B2009" i="7"/>
  <c r="C2009" i="7" s="1"/>
  <c r="D2010" i="7"/>
  <c r="A2010" i="7" l="1"/>
  <c r="B2010" i="7"/>
  <c r="C2010" i="7" s="1"/>
  <c r="D2011" i="7"/>
  <c r="D2012" i="7" l="1"/>
  <c r="A2011" i="7"/>
  <c r="B2011" i="7"/>
  <c r="C2011" i="7" s="1"/>
  <c r="D2013" i="7" l="1"/>
  <c r="A2012" i="7"/>
  <c r="B2012" i="7"/>
  <c r="C2012" i="7" s="1"/>
  <c r="B2013" i="7" l="1"/>
  <c r="C2013" i="7" s="1"/>
  <c r="D2014" i="7"/>
  <c r="A2013" i="7"/>
  <c r="D2015" i="7" l="1"/>
  <c r="A2014" i="7"/>
  <c r="B2014" i="7"/>
  <c r="C2014" i="7" s="1"/>
  <c r="B2015" i="7" l="1"/>
  <c r="C2015" i="7" s="1"/>
  <c r="D2016" i="7"/>
  <c r="A2015" i="7"/>
  <c r="D2017" i="7" l="1"/>
  <c r="A2016" i="7"/>
  <c r="B2016" i="7"/>
  <c r="C2016" i="7" s="1"/>
  <c r="A2017" i="7" l="1"/>
  <c r="B2017" i="7"/>
  <c r="C2017" i="7" s="1"/>
  <c r="D2018" i="7"/>
  <c r="D2019" i="7" l="1"/>
  <c r="A2018" i="7"/>
  <c r="B2018" i="7"/>
  <c r="C2018" i="7" s="1"/>
  <c r="D2020" i="7" l="1"/>
  <c r="A2019" i="7"/>
  <c r="B2019" i="7"/>
  <c r="C2019" i="7" s="1"/>
  <c r="D2021" i="7" l="1"/>
  <c r="A2020" i="7"/>
  <c r="B2020" i="7"/>
  <c r="C2020" i="7" s="1"/>
  <c r="D2022" i="7" l="1"/>
  <c r="A2021" i="7"/>
  <c r="B2021" i="7"/>
  <c r="C2021" i="7" s="1"/>
  <c r="D2023" i="7" l="1"/>
  <c r="A2022" i="7"/>
  <c r="B2022" i="7"/>
  <c r="C2022" i="7" s="1"/>
  <c r="B2023" i="7" l="1"/>
  <c r="C2023" i="7" s="1"/>
  <c r="D2024" i="7"/>
  <c r="A2023" i="7"/>
  <c r="D2025" i="7" l="1"/>
  <c r="A2024" i="7"/>
  <c r="B2024" i="7"/>
  <c r="C2024" i="7" s="1"/>
  <c r="B2025" i="7" l="1"/>
  <c r="C2025" i="7" s="1"/>
  <c r="D2026" i="7"/>
  <c r="A2025" i="7"/>
  <c r="D2027" i="7" l="1"/>
  <c r="A2026" i="7"/>
  <c r="B2026" i="7"/>
  <c r="C2026" i="7" s="1"/>
  <c r="B2027" i="7" l="1"/>
  <c r="C2027" i="7" s="1"/>
  <c r="D2028" i="7"/>
  <c r="A2027" i="7"/>
  <c r="A2028" i="7" l="1"/>
  <c r="B2028" i="7"/>
  <c r="C2028" i="7" s="1"/>
  <c r="D2029" i="7"/>
  <c r="B2029" i="7" l="1"/>
  <c r="C2029" i="7" s="1"/>
  <c r="D2030" i="7"/>
  <c r="A2029" i="7"/>
  <c r="A2030" i="7" l="1"/>
  <c r="B2030" i="7"/>
  <c r="C2030" i="7" s="1"/>
  <c r="D2031" i="7"/>
  <c r="A2031" i="7" l="1"/>
  <c r="B2031" i="7"/>
  <c r="C2031" i="7" s="1"/>
  <c r="D2032" i="7"/>
  <c r="D2033" i="7" l="1"/>
  <c r="A2032" i="7"/>
  <c r="B2032" i="7"/>
  <c r="C2032" i="7" s="1"/>
  <c r="D2034" i="7" l="1"/>
  <c r="A2033" i="7"/>
  <c r="B2033" i="7"/>
  <c r="C2033" i="7" s="1"/>
  <c r="D2035" i="7" l="1"/>
  <c r="A2034" i="7"/>
  <c r="B2034" i="7"/>
  <c r="C2034" i="7" s="1"/>
  <c r="A2035" i="7" l="1"/>
  <c r="B2035" i="7"/>
  <c r="C2035" i="7" s="1"/>
  <c r="D2036" i="7"/>
  <c r="B2036" i="7" l="1"/>
  <c r="C2036" i="7" s="1"/>
  <c r="D2037" i="7"/>
  <c r="A2036" i="7"/>
  <c r="D2038" i="7" l="1"/>
  <c r="A2037" i="7"/>
  <c r="B2037" i="7"/>
  <c r="C2037" i="7" s="1"/>
  <c r="B2038" i="7" l="1"/>
  <c r="C2038" i="7" s="1"/>
  <c r="D2039" i="7"/>
  <c r="A2038" i="7"/>
  <c r="B2039" i="7" l="1"/>
  <c r="C2039" i="7" s="1"/>
  <c r="D2040" i="7"/>
  <c r="A2039" i="7"/>
  <c r="D2041" i="7" l="1"/>
  <c r="A2040" i="7"/>
  <c r="B2040" i="7"/>
  <c r="C2040" i="7" s="1"/>
  <c r="D2042" i="7" l="1"/>
  <c r="A2041" i="7"/>
  <c r="B2041" i="7"/>
  <c r="C2041" i="7" s="1"/>
  <c r="D2043" i="7" l="1"/>
  <c r="A2042" i="7"/>
  <c r="B2042" i="7"/>
  <c r="C2042" i="7" s="1"/>
  <c r="D2044" i="7" l="1"/>
  <c r="A2043" i="7"/>
  <c r="B2043" i="7"/>
  <c r="C2043" i="7" s="1"/>
  <c r="D2045" i="7" l="1"/>
  <c r="A2044" i="7"/>
  <c r="B2044" i="7"/>
  <c r="C2044" i="7" s="1"/>
  <c r="A2045" i="7" l="1"/>
  <c r="B2045" i="7"/>
  <c r="C2045" i="7" s="1"/>
  <c r="D2046" i="7"/>
  <c r="A2046" i="7" l="1"/>
  <c r="B2046" i="7"/>
  <c r="C2046" i="7" s="1"/>
  <c r="D2047" i="7"/>
  <c r="D2048" i="7" l="1"/>
  <c r="A2047" i="7"/>
  <c r="B2047" i="7"/>
  <c r="C2047" i="7" s="1"/>
  <c r="D2049" i="7" l="1"/>
  <c r="A2048" i="7"/>
  <c r="B2048" i="7"/>
  <c r="C2048" i="7" s="1"/>
  <c r="A2049" i="7" l="1"/>
  <c r="B2049" i="7"/>
  <c r="C2049" i="7" s="1"/>
  <c r="D2050" i="7"/>
  <c r="D2051" i="7" l="1"/>
  <c r="A2050" i="7"/>
  <c r="B2050" i="7"/>
  <c r="C2050" i="7" s="1"/>
  <c r="D2052" i="7" l="1"/>
  <c r="A2051" i="7"/>
  <c r="B2051" i="7"/>
  <c r="C2051" i="7" s="1"/>
  <c r="A2052" i="7" l="1"/>
  <c r="B2052" i="7"/>
  <c r="C2052" i="7" s="1"/>
  <c r="D2053" i="7"/>
  <c r="D2054" i="7" l="1"/>
  <c r="A2053" i="7"/>
  <c r="B2053" i="7"/>
  <c r="C2053" i="7" s="1"/>
  <c r="D2055" i="7" l="1"/>
  <c r="A2054" i="7"/>
  <c r="B2054" i="7"/>
  <c r="C2054" i="7" s="1"/>
  <c r="D2056" i="7" l="1"/>
  <c r="A2055" i="7"/>
  <c r="B2055" i="7"/>
  <c r="C2055" i="7" s="1"/>
  <c r="A2056" i="7" l="1"/>
  <c r="B2056" i="7"/>
  <c r="C2056" i="7" s="1"/>
  <c r="D2057" i="7"/>
  <c r="A2057" i="7" l="1"/>
  <c r="B2057" i="7"/>
  <c r="C2057" i="7" s="1"/>
  <c r="D2058" i="7"/>
  <c r="A2058" i="7" l="1"/>
  <c r="B2058" i="7"/>
  <c r="C2058" i="7" s="1"/>
  <c r="D2059" i="7"/>
  <c r="A2059" i="7" l="1"/>
  <c r="B2059" i="7"/>
  <c r="C2059" i="7" s="1"/>
  <c r="D2060" i="7"/>
  <c r="A2060" i="7" l="1"/>
  <c r="B2060" i="7"/>
  <c r="C2060" i="7" s="1"/>
  <c r="D2061" i="7"/>
  <c r="B2061" i="7" l="1"/>
  <c r="D2062" i="7"/>
  <c r="A2061" i="7"/>
  <c r="C2061" i="7"/>
  <c r="B2062" i="7" l="1"/>
  <c r="C2062" i="7" s="1"/>
  <c r="D2063" i="7"/>
  <c r="A2062" i="7"/>
  <c r="B2063" i="7" l="1"/>
  <c r="C2063" i="7" s="1"/>
  <c r="D2064" i="7"/>
  <c r="A2063" i="7"/>
  <c r="D2065" i="7" l="1"/>
  <c r="A2064" i="7"/>
  <c r="B2064" i="7"/>
  <c r="C2064" i="7" s="1"/>
  <c r="B2065" i="7" l="1"/>
  <c r="C2065" i="7" s="1"/>
  <c r="D2066" i="7"/>
  <c r="A2065" i="7"/>
  <c r="A2066" i="7" l="1"/>
  <c r="B2066" i="7"/>
  <c r="C2066" i="7" s="1"/>
  <c r="D2067" i="7"/>
  <c r="D2068" i="7" l="1"/>
  <c r="A2067" i="7"/>
  <c r="B2067" i="7"/>
  <c r="C2067" i="7" s="1"/>
  <c r="D2069" i="7" l="1"/>
  <c r="A2068" i="7"/>
  <c r="B2068" i="7"/>
  <c r="C2068" i="7" s="1"/>
  <c r="D2070" i="7" l="1"/>
  <c r="A2069" i="7"/>
  <c r="B2069" i="7"/>
  <c r="C2069" i="7" s="1"/>
  <c r="B2070" i="7" l="1"/>
  <c r="C2070" i="7" s="1"/>
  <c r="D2071" i="7"/>
  <c r="A2070" i="7"/>
  <c r="D2072" i="7" l="1"/>
  <c r="A2071" i="7"/>
  <c r="B2071" i="7"/>
  <c r="C2071" i="7" s="1"/>
  <c r="D2073" i="7" l="1"/>
  <c r="A2072" i="7"/>
  <c r="B2072" i="7"/>
  <c r="C2072" i="7" s="1"/>
  <c r="D2074" i="7" l="1"/>
  <c r="A2073" i="7"/>
  <c r="B2073" i="7"/>
  <c r="C2073" i="7" s="1"/>
  <c r="B2074" i="7" l="1"/>
  <c r="C2074" i="7" s="1"/>
  <c r="D2075" i="7"/>
  <c r="A2074" i="7"/>
  <c r="B2075" i="7" l="1"/>
  <c r="C2075" i="7" s="1"/>
  <c r="D2076" i="7"/>
  <c r="A2075" i="7"/>
  <c r="D2077" i="7" l="1"/>
  <c r="A2076" i="7"/>
  <c r="B2076" i="7"/>
  <c r="C2076" i="7" s="1"/>
  <c r="A2077" i="7" l="1"/>
  <c r="B2077" i="7"/>
  <c r="C2077" i="7" s="1"/>
  <c r="D2078" i="7"/>
  <c r="B2078" i="7" l="1"/>
  <c r="C2078" i="7" s="1"/>
  <c r="D2079" i="7"/>
  <c r="A2078" i="7"/>
  <c r="D2080" i="7" l="1"/>
  <c r="A2079" i="7"/>
  <c r="B2079" i="7"/>
  <c r="C2079" i="7" s="1"/>
  <c r="A2080" i="7" l="1"/>
  <c r="B2080" i="7"/>
  <c r="C2080" i="7" s="1"/>
  <c r="D2081" i="7"/>
  <c r="A2081" i="7" l="1"/>
  <c r="D2082" i="7"/>
  <c r="B2081" i="7"/>
  <c r="C2081" i="7" s="1"/>
  <c r="D2083" i="7" l="1"/>
  <c r="A2082" i="7"/>
  <c r="B2082" i="7"/>
  <c r="C2082" i="7" s="1"/>
  <c r="D2084" i="7" l="1"/>
  <c r="A2083" i="7"/>
  <c r="B2083" i="7"/>
  <c r="C2083" i="7" s="1"/>
  <c r="A2084" i="7" l="1"/>
  <c r="B2084" i="7"/>
  <c r="C2084" i="7" s="1"/>
  <c r="D2085" i="7"/>
  <c r="D2086" i="7" l="1"/>
  <c r="A2085" i="7"/>
  <c r="B2085" i="7"/>
  <c r="C2085" i="7" s="1"/>
  <c r="D2087" i="7" l="1"/>
  <c r="A2086" i="7"/>
  <c r="B2086" i="7"/>
  <c r="C2086" i="7" s="1"/>
  <c r="A2087" i="7" l="1"/>
  <c r="B2087" i="7"/>
  <c r="C2087" i="7" s="1"/>
  <c r="D2088" i="7"/>
  <c r="A2088" i="7" l="1"/>
  <c r="D2089" i="7"/>
  <c r="B2088" i="7"/>
  <c r="C2088" i="7" s="1"/>
  <c r="A2089" i="7" l="1"/>
  <c r="D2090" i="7"/>
  <c r="B2089" i="7"/>
  <c r="C2089" i="7" s="1"/>
  <c r="D2091" i="7" l="1"/>
  <c r="A2090" i="7"/>
  <c r="B2090" i="7"/>
  <c r="C2090" i="7" s="1"/>
  <c r="B2091" i="7" l="1"/>
  <c r="C2091" i="7" s="1"/>
  <c r="D2092" i="7"/>
  <c r="A2091" i="7"/>
  <c r="D2093" i="7" l="1"/>
  <c r="A2092" i="7"/>
  <c r="B2092" i="7"/>
  <c r="C2092" i="7" s="1"/>
  <c r="D2094" i="7" l="1"/>
  <c r="A2093" i="7"/>
  <c r="B2093" i="7"/>
  <c r="C2093" i="7" s="1"/>
  <c r="A2094" i="7" l="1"/>
  <c r="D2095" i="7"/>
  <c r="B2094" i="7"/>
  <c r="C2094" i="7" s="1"/>
  <c r="A2095" i="7" l="1"/>
  <c r="B2095" i="7"/>
  <c r="C2095" i="7" s="1"/>
  <c r="D2096" i="7"/>
  <c r="B2096" i="7" l="1"/>
  <c r="C2096" i="7" s="1"/>
  <c r="D2097" i="7"/>
  <c r="A2096" i="7"/>
  <c r="A2097" i="7" l="1"/>
  <c r="B2097" i="7"/>
  <c r="C2097" i="7" s="1"/>
  <c r="D2098" i="7"/>
  <c r="D2099" i="7" l="1"/>
  <c r="A2098" i="7"/>
  <c r="B2098" i="7"/>
  <c r="C2098" i="7" s="1"/>
  <c r="D2100" i="7" l="1"/>
  <c r="A2099" i="7"/>
  <c r="B2099" i="7"/>
  <c r="C2099" i="7" s="1"/>
  <c r="D2101" i="7" l="1"/>
  <c r="A2100" i="7"/>
  <c r="B2100" i="7"/>
  <c r="C2100" i="7" s="1"/>
  <c r="A2101" i="7" l="1"/>
  <c r="B2101" i="7"/>
  <c r="C2101" i="7" s="1"/>
  <c r="D2102" i="7"/>
  <c r="D2103" i="7" l="1"/>
  <c r="A2102" i="7"/>
  <c r="B2102" i="7"/>
  <c r="C2102" i="7" s="1"/>
  <c r="D2104" i="7" l="1"/>
  <c r="A2103" i="7"/>
  <c r="B2103" i="7"/>
  <c r="C2103" i="7" s="1"/>
  <c r="B2104" i="7" l="1"/>
  <c r="C2104" i="7" s="1"/>
  <c r="D2105" i="7"/>
  <c r="A2104" i="7"/>
  <c r="D2106" i="7" l="1"/>
  <c r="A2105" i="7"/>
  <c r="B2105" i="7"/>
  <c r="C2105" i="7" s="1"/>
  <c r="D2107" i="7" l="1"/>
  <c r="A2106" i="7"/>
  <c r="B2106" i="7"/>
  <c r="C2106" i="7" s="1"/>
  <c r="A2107" i="7" l="1"/>
  <c r="B2107" i="7"/>
  <c r="C2107" i="7" s="1"/>
  <c r="D2108" i="7"/>
  <c r="B2108" i="7" l="1"/>
  <c r="C2108" i="7" s="1"/>
  <c r="D2109" i="7"/>
  <c r="A2108" i="7"/>
  <c r="B2109" i="7" l="1"/>
  <c r="C2109" i="7" s="1"/>
  <c r="D2110" i="7"/>
  <c r="A2109" i="7"/>
  <c r="D2111" i="7" l="1"/>
  <c r="A2110" i="7"/>
  <c r="B2110" i="7"/>
  <c r="C2110" i="7" s="1"/>
  <c r="D2112" i="7" l="1"/>
  <c r="A2111" i="7"/>
  <c r="B2111" i="7"/>
  <c r="C2111" i="7" s="1"/>
  <c r="D2113" i="7" l="1"/>
  <c r="A2112" i="7"/>
  <c r="B2112" i="7"/>
  <c r="C2112" i="7" s="1"/>
  <c r="A2113" i="7" l="1"/>
  <c r="B2113" i="7"/>
  <c r="C2113" i="7" s="1"/>
  <c r="D2114" i="7"/>
  <c r="A2114" i="7" l="1"/>
  <c r="D2115" i="7"/>
  <c r="B2114" i="7"/>
  <c r="C2114" i="7" s="1"/>
  <c r="B2115" i="7" l="1"/>
  <c r="C2115" i="7" s="1"/>
  <c r="A2115" i="7"/>
  <c r="D2116" i="7"/>
  <c r="A2116" i="7" l="1"/>
  <c r="B2116" i="7"/>
  <c r="C2116" i="7" s="1"/>
  <c r="D2117" i="7"/>
  <c r="D2118" i="7" l="1"/>
  <c r="A2117" i="7"/>
  <c r="B2117" i="7"/>
  <c r="C2117" i="7" s="1"/>
  <c r="A2118" i="7" l="1"/>
  <c r="B2118" i="7"/>
  <c r="C2118" i="7" s="1"/>
  <c r="D2119" i="7"/>
  <c r="D2120" i="7" l="1"/>
  <c r="A2119" i="7"/>
  <c r="B2119" i="7"/>
  <c r="C2119" i="7" s="1"/>
  <c r="D2121" i="7" l="1"/>
  <c r="A2120" i="7"/>
  <c r="B2120" i="7"/>
  <c r="C2120" i="7" s="1"/>
  <c r="B2121" i="7" l="1"/>
  <c r="C2121" i="7" s="1"/>
  <c r="D2122" i="7"/>
  <c r="A2121" i="7"/>
  <c r="A2122" i="7" l="1"/>
  <c r="B2122" i="7"/>
  <c r="C2122" i="7" s="1"/>
  <c r="D2123" i="7"/>
  <c r="A2123" i="7" l="1"/>
  <c r="B2123" i="7"/>
  <c r="C2123" i="7" s="1"/>
  <c r="D2124" i="7"/>
  <c r="D2125" i="7" l="1"/>
  <c r="A2124" i="7"/>
  <c r="B2124" i="7"/>
  <c r="C2124" i="7" s="1"/>
  <c r="D2126" i="7" l="1"/>
  <c r="A2125" i="7"/>
  <c r="B2125" i="7"/>
  <c r="C2125" i="7" s="1"/>
  <c r="B2126" i="7" l="1"/>
  <c r="C2126" i="7" s="1"/>
  <c r="D2127" i="7"/>
  <c r="A2126" i="7"/>
  <c r="D2128" i="7" l="1"/>
  <c r="A2127" i="7"/>
  <c r="B2127" i="7"/>
  <c r="C2127" i="7" s="1"/>
  <c r="D2129" i="7" l="1"/>
  <c r="A2128" i="7"/>
  <c r="B2128" i="7"/>
  <c r="C2128" i="7" s="1"/>
  <c r="A2129" i="7" l="1"/>
  <c r="B2129" i="7"/>
  <c r="C2129" i="7" s="1"/>
  <c r="D2130" i="7"/>
  <c r="D2131" i="7" l="1"/>
  <c r="B2130" i="7"/>
  <c r="C2130" i="7" s="1"/>
  <c r="A2130" i="7"/>
  <c r="A2131" i="7" l="1"/>
  <c r="B2131" i="7"/>
  <c r="C2131" i="7" s="1"/>
  <c r="D2132" i="7"/>
  <c r="D2133" i="7" l="1"/>
  <c r="A2132" i="7"/>
  <c r="B2132" i="7"/>
  <c r="C2132" i="7" s="1"/>
  <c r="A2133" i="7" l="1"/>
  <c r="B2133" i="7"/>
  <c r="C2133" i="7" s="1"/>
  <c r="D2134" i="7"/>
  <c r="D2135" i="7" l="1"/>
  <c r="A2134" i="7"/>
  <c r="B2134" i="7"/>
  <c r="C2134" i="7" s="1"/>
  <c r="D2136" i="7" l="1"/>
  <c r="A2135" i="7"/>
  <c r="B2135" i="7"/>
  <c r="C2135" i="7" s="1"/>
  <c r="D2137" i="7" l="1"/>
  <c r="B2136" i="7"/>
  <c r="C2136" i="7" s="1"/>
  <c r="A2136" i="7"/>
  <c r="A2137" i="7" l="1"/>
  <c r="B2137" i="7"/>
  <c r="C2137" i="7" s="1"/>
  <c r="D2138" i="7"/>
  <c r="A2138" i="7" l="1"/>
  <c r="B2138" i="7"/>
  <c r="C2138" i="7" s="1"/>
  <c r="D2139" i="7"/>
  <c r="B2139" i="7" l="1"/>
  <c r="C2139" i="7" s="1"/>
  <c r="A2139" i="7"/>
  <c r="D2140" i="7"/>
  <c r="A2140" i="7" l="1"/>
  <c r="B2140" i="7"/>
  <c r="C2140" i="7" s="1"/>
  <c r="D2141" i="7"/>
  <c r="B2141" i="7" l="1"/>
  <c r="C2141" i="7" s="1"/>
  <c r="D2142" i="7"/>
  <c r="A2141" i="7"/>
  <c r="A2142" i="7" l="1"/>
  <c r="B2142" i="7"/>
  <c r="C2142" i="7" s="1"/>
  <c r="D2143" i="7"/>
  <c r="D2144" i="7" l="1"/>
  <c r="A2143" i="7"/>
  <c r="B2143" i="7"/>
  <c r="C2143" i="7" s="1"/>
  <c r="D2145" i="7" l="1"/>
  <c r="A2144" i="7"/>
  <c r="B2144" i="7"/>
  <c r="C2144" i="7" s="1"/>
  <c r="D2146" i="7" l="1"/>
  <c r="A2145" i="7"/>
  <c r="B2145" i="7"/>
  <c r="C2145" i="7" s="1"/>
  <c r="A2146" i="7" l="1"/>
  <c r="B2146" i="7"/>
  <c r="C2146" i="7" s="1"/>
  <c r="D2147" i="7"/>
  <c r="D2148" i="7" l="1"/>
  <c r="A2147" i="7"/>
  <c r="B2147" i="7"/>
  <c r="C2147" i="7" s="1"/>
  <c r="D2149" i="7" l="1"/>
  <c r="A2148" i="7"/>
  <c r="B2148" i="7"/>
  <c r="C2148" i="7" s="1"/>
  <c r="A2149" i="7" l="1"/>
  <c r="D2150" i="7"/>
  <c r="B2149" i="7"/>
  <c r="C2149" i="7" s="1"/>
  <c r="A2150" i="7" l="1"/>
  <c r="B2150" i="7"/>
  <c r="C2150" i="7" s="1"/>
  <c r="D2151" i="7"/>
  <c r="A2151" i="7" l="1"/>
  <c r="B2151" i="7"/>
  <c r="C2151" i="7" s="1"/>
  <c r="D2152" i="7"/>
  <c r="A2152" i="7" l="1"/>
  <c r="B2152" i="7"/>
  <c r="C2152" i="7" s="1"/>
  <c r="D2153" i="7"/>
  <c r="B2153" i="7" l="1"/>
  <c r="C2153" i="7" s="1"/>
  <c r="D2154" i="7"/>
  <c r="A2153" i="7"/>
  <c r="A2154" i="7" l="1"/>
  <c r="B2154" i="7"/>
  <c r="C2154" i="7" s="1"/>
  <c r="D2155" i="7"/>
  <c r="A2155" i="7" l="1"/>
  <c r="B2155" i="7"/>
  <c r="C2155" i="7" s="1"/>
  <c r="D2156" i="7"/>
  <c r="D2157" i="7" l="1"/>
  <c r="A2156" i="7"/>
  <c r="B2156" i="7"/>
  <c r="C2156" i="7" s="1"/>
  <c r="A2157" i="7" l="1"/>
  <c r="B2157" i="7"/>
  <c r="C2157" i="7" s="1"/>
  <c r="D2158" i="7"/>
  <c r="D2159" i="7" l="1"/>
  <c r="A2158" i="7"/>
  <c r="B2158" i="7"/>
  <c r="C2158" i="7" s="1"/>
  <c r="D2160" i="7" l="1"/>
  <c r="A2159" i="7"/>
  <c r="B2159" i="7"/>
  <c r="C2159" i="7" s="1"/>
  <c r="A2160" i="7" l="1"/>
  <c r="B2160" i="7"/>
  <c r="C2160" i="7" s="1"/>
  <c r="D2161" i="7"/>
  <c r="A2161" i="7" l="1"/>
  <c r="B2161" i="7"/>
  <c r="C2161" i="7" s="1"/>
  <c r="D2162" i="7"/>
  <c r="A2162" i="7" l="1"/>
  <c r="B2162" i="7"/>
  <c r="C2162" i="7" s="1"/>
  <c r="D2163" i="7"/>
  <c r="A2163" i="7" l="1"/>
  <c r="B2163" i="7"/>
  <c r="C2163" i="7" s="1"/>
  <c r="D2164" i="7"/>
  <c r="B2164" i="7" l="1"/>
  <c r="C2164" i="7" s="1"/>
  <c r="D2165" i="7"/>
  <c r="A2164" i="7"/>
  <c r="A2165" i="7" l="1"/>
  <c r="B2165" i="7"/>
  <c r="C2165" i="7" s="1"/>
  <c r="D2166" i="7"/>
  <c r="D2167" i="7" l="1"/>
  <c r="A2166" i="7"/>
  <c r="B2166" i="7"/>
  <c r="C2166" i="7" s="1"/>
  <c r="A2167" i="7" l="1"/>
  <c r="D2168" i="7"/>
  <c r="B2167" i="7"/>
  <c r="C2167" i="7" s="1"/>
  <c r="B2168" i="7" l="1"/>
  <c r="C2168" i="7" s="1"/>
  <c r="D2169" i="7"/>
  <c r="A2168" i="7"/>
  <c r="A2169" i="7" l="1"/>
  <c r="D2170" i="7"/>
  <c r="B2169" i="7"/>
  <c r="C2169" i="7" s="1"/>
  <c r="A2170" i="7" l="1"/>
  <c r="B2170" i="7"/>
  <c r="C2170" i="7" s="1"/>
  <c r="D2171" i="7"/>
  <c r="B2171" i="7" l="1"/>
  <c r="D2172" i="7"/>
  <c r="A2171" i="7"/>
  <c r="C2171" i="7"/>
  <c r="B2172" i="7" l="1"/>
  <c r="C2172" i="7" s="1"/>
  <c r="D2173" i="7"/>
  <c r="A2172" i="7"/>
  <c r="D2174" i="7" l="1"/>
  <c r="A2173" i="7"/>
  <c r="B2173" i="7"/>
  <c r="C2173" i="7" s="1"/>
  <c r="D2175" i="7" l="1"/>
  <c r="A2174" i="7"/>
  <c r="B2174" i="7"/>
  <c r="C2174" i="7" s="1"/>
  <c r="D2176" i="7" l="1"/>
  <c r="A2175" i="7"/>
  <c r="B2175" i="7"/>
  <c r="C2175" i="7" s="1"/>
  <c r="D2177" i="7" l="1"/>
  <c r="A2176" i="7"/>
  <c r="B2176" i="7"/>
  <c r="C2176" i="7" s="1"/>
  <c r="D2178" i="7" l="1"/>
  <c r="A2177" i="7"/>
  <c r="B2177" i="7"/>
  <c r="C2177" i="7" s="1"/>
  <c r="B2178" i="7" l="1"/>
  <c r="C2178" i="7" s="1"/>
  <c r="D2179" i="7"/>
  <c r="A2178" i="7"/>
  <c r="D2180" i="7" l="1"/>
  <c r="A2179" i="7"/>
  <c r="B2179" i="7"/>
  <c r="C2179" i="7" s="1"/>
  <c r="A2180" i="7" l="1"/>
  <c r="D2181" i="7"/>
  <c r="B2180" i="7"/>
  <c r="C2180" i="7" s="1"/>
  <c r="B2181" i="7" l="1"/>
  <c r="C2181" i="7" s="1"/>
  <c r="D2182" i="7"/>
  <c r="A2181" i="7"/>
  <c r="B2182" i="7" l="1"/>
  <c r="C2182" i="7" s="1"/>
  <c r="D2183" i="7"/>
  <c r="A2182" i="7"/>
  <c r="D2184" i="7" l="1"/>
  <c r="A2183" i="7"/>
  <c r="B2183" i="7"/>
  <c r="C2183" i="7" s="1"/>
  <c r="A2184" i="7" l="1"/>
  <c r="B2184" i="7"/>
  <c r="C2184" i="7" s="1"/>
  <c r="D2185" i="7"/>
  <c r="D2186" i="7" l="1"/>
  <c r="A2185" i="7"/>
  <c r="B2185" i="7"/>
  <c r="C2185" i="7" s="1"/>
  <c r="B2186" i="7" l="1"/>
  <c r="C2186" i="7" s="1"/>
  <c r="D2187" i="7"/>
  <c r="A2186" i="7"/>
  <c r="B2187" i="7" l="1"/>
  <c r="C2187" i="7" s="1"/>
  <c r="D2188" i="7"/>
  <c r="A2187" i="7"/>
  <c r="A2188" i="7" l="1"/>
  <c r="D2189" i="7"/>
  <c r="B2188" i="7"/>
  <c r="C2188" i="7" s="1"/>
  <c r="B2189" i="7" l="1"/>
  <c r="C2189" i="7" s="1"/>
  <c r="D2190" i="7"/>
  <c r="A2189" i="7"/>
  <c r="D2191" i="7" l="1"/>
  <c r="B2190" i="7"/>
  <c r="C2190" i="7" s="1"/>
  <c r="A2190" i="7"/>
  <c r="A2191" i="7" l="1"/>
  <c r="B2191" i="7"/>
  <c r="C2191" i="7" s="1"/>
  <c r="D2192" i="7"/>
  <c r="A2192" i="7" l="1"/>
  <c r="B2192" i="7"/>
  <c r="C2192" i="7" s="1"/>
  <c r="D2193" i="7"/>
  <c r="B2193" i="7" l="1"/>
  <c r="C2193" i="7" s="1"/>
  <c r="D2194" i="7"/>
  <c r="A2193" i="7"/>
  <c r="D2195" i="7" l="1"/>
  <c r="A2194" i="7"/>
  <c r="B2194" i="7"/>
  <c r="C2194" i="7" s="1"/>
  <c r="A2195" i="7" l="1"/>
  <c r="D2196" i="7"/>
  <c r="B2195" i="7"/>
  <c r="C2195" i="7" s="1"/>
  <c r="A2196" i="7" l="1"/>
  <c r="B2196" i="7"/>
  <c r="C2196" i="7" s="1"/>
  <c r="D2197" i="7"/>
  <c r="D2198" i="7" l="1"/>
  <c r="A2197" i="7"/>
  <c r="B2197" i="7"/>
  <c r="C2197" i="7" s="1"/>
  <c r="D2199" i="7" l="1"/>
  <c r="A2198" i="7"/>
  <c r="B2198" i="7"/>
  <c r="C2198" i="7" s="1"/>
  <c r="D2200" i="7" l="1"/>
  <c r="A2199" i="7"/>
  <c r="B2199" i="7"/>
  <c r="C2199" i="7" s="1"/>
  <c r="A2200" i="7" l="1"/>
  <c r="B2200" i="7"/>
  <c r="C2200" i="7" s="1"/>
  <c r="D2201" i="7"/>
  <c r="D2202" i="7" l="1"/>
  <c r="A2201" i="7"/>
  <c r="B2201" i="7"/>
  <c r="C2201" i="7" s="1"/>
  <c r="D2203" i="7" l="1"/>
  <c r="A2202" i="7"/>
  <c r="B2202" i="7"/>
  <c r="C2202" i="7" s="1"/>
  <c r="A2203" i="7" l="1"/>
  <c r="B2203" i="7"/>
  <c r="C2203" i="7" s="1"/>
  <c r="D2204" i="7"/>
  <c r="A2204" i="7" l="1"/>
  <c r="B2204" i="7"/>
  <c r="C2204" i="7" s="1"/>
  <c r="D2205" i="7"/>
  <c r="D2206" i="7" l="1"/>
  <c r="A2205" i="7"/>
  <c r="B2205" i="7"/>
  <c r="C2205" i="7" s="1"/>
  <c r="D2207" i="7" l="1"/>
  <c r="A2206" i="7"/>
  <c r="B2206" i="7"/>
  <c r="C2206" i="7" s="1"/>
  <c r="B2207" i="7" l="1"/>
  <c r="C2207" i="7" s="1"/>
  <c r="D2208" i="7"/>
  <c r="A2207" i="7"/>
  <c r="D2209" i="7" l="1"/>
  <c r="A2208" i="7"/>
  <c r="B2208" i="7"/>
  <c r="C2208" i="7" s="1"/>
  <c r="B2209" i="7" l="1"/>
  <c r="C2209" i="7" s="1"/>
  <c r="D2210" i="7"/>
  <c r="A2209" i="7"/>
  <c r="D2211" i="7" l="1"/>
  <c r="A2210" i="7"/>
  <c r="B2210" i="7"/>
  <c r="C2210" i="7" s="1"/>
  <c r="A2211" i="7" l="1"/>
  <c r="B2211" i="7"/>
  <c r="C2211" i="7" s="1"/>
  <c r="D2212" i="7"/>
  <c r="D2213" i="7" l="1"/>
  <c r="A2212" i="7"/>
  <c r="B2212" i="7"/>
  <c r="C2212" i="7" s="1"/>
  <c r="D2214" i="7" l="1"/>
  <c r="A2213" i="7"/>
  <c r="B2213" i="7"/>
  <c r="C2213" i="7" s="1"/>
  <c r="A2214" i="7" l="1"/>
  <c r="B2214" i="7"/>
  <c r="C2214" i="7" s="1"/>
  <c r="D2215" i="7"/>
  <c r="A2215" i="7" l="1"/>
  <c r="B2215" i="7"/>
  <c r="C2215" i="7" s="1"/>
  <c r="D2216" i="7"/>
  <c r="D2217" i="7" l="1"/>
  <c r="A2216" i="7"/>
  <c r="B2216" i="7"/>
  <c r="C2216" i="7" s="1"/>
  <c r="A2217" i="7" l="1"/>
  <c r="B2217" i="7"/>
  <c r="C2217" i="7" s="1"/>
  <c r="D2218" i="7"/>
  <c r="A2218" i="7" l="1"/>
  <c r="B2218" i="7"/>
  <c r="C2218" i="7" s="1"/>
  <c r="D2219" i="7"/>
  <c r="A2219" i="7" l="1"/>
  <c r="B2219" i="7"/>
  <c r="C2219" i="7" s="1"/>
  <c r="D2220" i="7"/>
  <c r="D2221" i="7" l="1"/>
  <c r="A2220" i="7"/>
  <c r="B2220" i="7"/>
  <c r="C2220" i="7" s="1"/>
  <c r="A2221" i="7" l="1"/>
  <c r="D2222" i="7"/>
  <c r="B2221" i="7"/>
  <c r="C2221" i="7" s="1"/>
  <c r="D2223" i="7" l="1"/>
  <c r="A2222" i="7"/>
  <c r="B2222" i="7"/>
  <c r="C2222" i="7" s="1"/>
  <c r="A2223" i="7" l="1"/>
  <c r="B2223" i="7"/>
  <c r="C2223" i="7" s="1"/>
  <c r="D2224" i="7"/>
  <c r="D2225" i="7" l="1"/>
  <c r="A2224" i="7"/>
  <c r="B2224" i="7"/>
  <c r="C2224" i="7" s="1"/>
  <c r="A2225" i="7" l="1"/>
  <c r="B2225" i="7"/>
  <c r="C2225" i="7" s="1"/>
  <c r="D2226" i="7"/>
  <c r="D2227" i="7" l="1"/>
  <c r="A2226" i="7"/>
  <c r="B2226" i="7"/>
  <c r="C2226" i="7" s="1"/>
  <c r="D2228" i="7" l="1"/>
  <c r="A2227" i="7"/>
  <c r="B2227" i="7"/>
  <c r="C2227" i="7" s="1"/>
  <c r="A2228" i="7" l="1"/>
  <c r="B2228" i="7"/>
  <c r="C2228" i="7" s="1"/>
  <c r="D2229" i="7"/>
  <c r="A2229" i="7" l="1"/>
  <c r="B2229" i="7"/>
  <c r="C2229" i="7" s="1"/>
  <c r="D2230" i="7"/>
  <c r="A2230" i="7" l="1"/>
  <c r="D2231" i="7"/>
  <c r="B2230" i="7"/>
  <c r="C2230" i="7" s="1"/>
  <c r="A2231" i="7" l="1"/>
  <c r="B2231" i="7"/>
  <c r="C2231" i="7" s="1"/>
  <c r="D2232" i="7"/>
  <c r="A2232" i="7" l="1"/>
  <c r="B2232" i="7"/>
  <c r="C2232" i="7" s="1"/>
  <c r="D2233" i="7"/>
  <c r="A2233" i="7" l="1"/>
  <c r="B2233" i="7"/>
  <c r="C2233" i="7" s="1"/>
  <c r="D2234" i="7"/>
  <c r="D2235" i="7" l="1"/>
  <c r="A2234" i="7"/>
  <c r="B2234" i="7"/>
  <c r="C2234" i="7" s="1"/>
  <c r="D2236" i="7" l="1"/>
  <c r="A2235" i="7"/>
  <c r="B2235" i="7"/>
  <c r="C2235" i="7" s="1"/>
  <c r="D2237" i="7" l="1"/>
  <c r="A2236" i="7"/>
  <c r="B2236" i="7"/>
  <c r="C2236" i="7" s="1"/>
  <c r="A2237" i="7" l="1"/>
  <c r="D2238" i="7"/>
  <c r="B2237" i="7"/>
  <c r="C2237" i="7" s="1"/>
  <c r="D2239" i="7" l="1"/>
  <c r="A2238" i="7"/>
  <c r="B2238" i="7"/>
  <c r="C2238" i="7" s="1"/>
  <c r="A2239" i="7" l="1"/>
  <c r="B2239" i="7"/>
  <c r="C2239" i="7" s="1"/>
  <c r="D2240" i="7"/>
  <c r="A2240" i="7" l="1"/>
  <c r="B2240" i="7"/>
  <c r="C2240" i="7" s="1"/>
  <c r="D2241" i="7"/>
  <c r="A2241" i="7" l="1"/>
  <c r="B2241" i="7"/>
  <c r="C2241" i="7" s="1"/>
  <c r="D2242" i="7"/>
  <c r="B2242" i="7" l="1"/>
  <c r="C2242" i="7" s="1"/>
  <c r="D2243" i="7"/>
  <c r="A2242" i="7"/>
  <c r="A2243" i="7" l="1"/>
  <c r="B2243" i="7"/>
  <c r="C2243" i="7" s="1"/>
  <c r="D2244" i="7"/>
  <c r="D2245" i="7" l="1"/>
  <c r="A2244" i="7"/>
  <c r="B2244" i="7"/>
  <c r="C2244" i="7" s="1"/>
  <c r="A2245" i="7" l="1"/>
  <c r="B2245" i="7"/>
  <c r="C2245" i="7" s="1"/>
  <c r="D2246" i="7"/>
  <c r="D2247" i="7" l="1"/>
  <c r="A2246" i="7"/>
  <c r="B2246" i="7"/>
  <c r="C2246" i="7" s="1"/>
  <c r="A2247" i="7" l="1"/>
  <c r="B2247" i="7"/>
  <c r="C2247" i="7" s="1"/>
  <c r="D2248" i="7"/>
  <c r="D2249" i="7" l="1"/>
  <c r="A2248" i="7"/>
  <c r="B2248" i="7"/>
  <c r="C2248" i="7" s="1"/>
  <c r="A2249" i="7" l="1"/>
  <c r="B2249" i="7"/>
  <c r="C2249" i="7" s="1"/>
  <c r="D2250" i="7"/>
  <c r="D2251" i="7" l="1"/>
  <c r="A2250" i="7"/>
  <c r="B2250" i="7"/>
  <c r="C2250" i="7" s="1"/>
  <c r="A2251" i="7" l="1"/>
  <c r="B2251" i="7"/>
  <c r="C2251" i="7" s="1"/>
  <c r="D2252" i="7"/>
  <c r="B2252" i="7" l="1"/>
  <c r="C2252" i="7" s="1"/>
  <c r="D2253" i="7"/>
  <c r="A2252" i="7"/>
  <c r="A2253" i="7" l="1"/>
  <c r="B2253" i="7"/>
  <c r="C2253" i="7" s="1"/>
  <c r="D2254" i="7"/>
  <c r="B2254" i="7" l="1"/>
  <c r="C2254" i="7" s="1"/>
  <c r="D2255" i="7"/>
  <c r="A2254" i="7"/>
  <c r="A2255" i="7" l="1"/>
  <c r="D2256" i="7"/>
  <c r="B2255" i="7"/>
  <c r="C2255" i="7" s="1"/>
  <c r="D2257" i="7" l="1"/>
  <c r="A2256" i="7"/>
  <c r="B2256" i="7"/>
  <c r="C2256" i="7" s="1"/>
  <c r="B2257" i="7" l="1"/>
  <c r="C2257" i="7" s="1"/>
  <c r="D2258" i="7"/>
  <c r="A2257" i="7"/>
  <c r="A2258" i="7" l="1"/>
  <c r="D2259" i="7"/>
  <c r="B2258" i="7"/>
  <c r="C2258" i="7" s="1"/>
  <c r="D2260" i="7" l="1"/>
  <c r="A2259" i="7"/>
  <c r="B2259" i="7"/>
  <c r="C2259" i="7" s="1"/>
  <c r="D2261" i="7" l="1"/>
  <c r="A2260" i="7"/>
  <c r="B2260" i="7"/>
  <c r="C2260" i="7" s="1"/>
  <c r="A2261" i="7" l="1"/>
  <c r="B2261" i="7"/>
  <c r="C2261" i="7" s="1"/>
  <c r="D2262" i="7"/>
  <c r="A2262" i="7" l="1"/>
  <c r="D2263" i="7"/>
  <c r="B2262" i="7"/>
  <c r="C2262" i="7" s="1"/>
  <c r="B2263" i="7" l="1"/>
  <c r="C2263" i="7" s="1"/>
  <c r="D2264" i="7"/>
  <c r="A2263" i="7"/>
  <c r="D2265" i="7" l="1"/>
  <c r="A2264" i="7"/>
  <c r="B2264" i="7"/>
  <c r="C2264" i="7" s="1"/>
  <c r="B2265" i="7" l="1"/>
  <c r="C2265" i="7" s="1"/>
  <c r="D2266" i="7"/>
  <c r="A2265" i="7"/>
  <c r="A2266" i="7" l="1"/>
  <c r="B2266" i="7"/>
  <c r="C2266" i="7" s="1"/>
  <c r="D2267" i="7"/>
  <c r="D2268" i="7" l="1"/>
  <c r="A2267" i="7"/>
  <c r="B2267" i="7"/>
  <c r="C2267" i="7" s="1"/>
  <c r="D2269" i="7" l="1"/>
  <c r="A2268" i="7"/>
  <c r="B2268" i="7"/>
  <c r="C2268" i="7" s="1"/>
  <c r="D2270" i="7" l="1"/>
  <c r="A2269" i="7"/>
  <c r="B2269" i="7"/>
  <c r="C2269" i="7" s="1"/>
  <c r="A2270" i="7" l="1"/>
  <c r="B2270" i="7"/>
  <c r="C2270" i="7" s="1"/>
  <c r="D2271" i="7"/>
  <c r="A2271" i="7" l="1"/>
  <c r="B2271" i="7"/>
  <c r="C2271" i="7" s="1"/>
  <c r="D2272" i="7"/>
  <c r="D2273" i="7" l="1"/>
  <c r="A2272" i="7"/>
  <c r="B2272" i="7"/>
  <c r="C2272" i="7" s="1"/>
  <c r="D2274" i="7" l="1"/>
  <c r="A2273" i="7"/>
  <c r="B2273" i="7"/>
  <c r="C2273" i="7" s="1"/>
  <c r="A2274" i="7" l="1"/>
  <c r="B2274" i="7"/>
  <c r="C2274" i="7" s="1"/>
  <c r="D2275" i="7"/>
  <c r="D2276" i="7" l="1"/>
  <c r="A2275" i="7"/>
  <c r="B2275" i="7"/>
  <c r="C2275" i="7" s="1"/>
  <c r="D2277" i="7" l="1"/>
  <c r="A2276" i="7"/>
  <c r="B2276" i="7"/>
  <c r="C2276" i="7" s="1"/>
  <c r="A2277" i="7" l="1"/>
  <c r="B2277" i="7"/>
  <c r="C2277" i="7" s="1"/>
  <c r="D2278" i="7"/>
  <c r="A2278" i="7" l="1"/>
  <c r="B2278" i="7"/>
  <c r="C2278" i="7" s="1"/>
  <c r="D2279" i="7"/>
  <c r="A2279" i="7" l="1"/>
  <c r="D2280" i="7"/>
  <c r="B2279" i="7"/>
  <c r="C2279" i="7" s="1"/>
  <c r="A2280" i="7" l="1"/>
  <c r="B2280" i="7"/>
  <c r="C2280" i="7" s="1"/>
  <c r="D2281" i="7"/>
  <c r="D2282" i="7" l="1"/>
  <c r="A2281" i="7"/>
  <c r="B2281" i="7"/>
  <c r="C2281" i="7" s="1"/>
  <c r="D2283" i="7" l="1"/>
  <c r="A2282" i="7"/>
  <c r="B2282" i="7"/>
  <c r="C2282" i="7" s="1"/>
  <c r="A2283" i="7" l="1"/>
  <c r="D2284" i="7"/>
  <c r="B2283" i="7"/>
  <c r="C2283" i="7" s="1"/>
  <c r="D2285" i="7" l="1"/>
  <c r="A2284" i="7"/>
  <c r="B2284" i="7"/>
  <c r="C2284" i="7" s="1"/>
  <c r="D2286" i="7" l="1"/>
  <c r="A2285" i="7"/>
  <c r="B2285" i="7"/>
  <c r="C2285" i="7" s="1"/>
  <c r="A2286" i="7" l="1"/>
  <c r="D2287" i="7"/>
  <c r="B2286" i="7"/>
  <c r="C2286" i="7" s="1"/>
  <c r="D2288" i="7" l="1"/>
  <c r="A2287" i="7"/>
  <c r="B2287" i="7"/>
  <c r="C2287" i="7" s="1"/>
  <c r="A2288" i="7" l="1"/>
  <c r="B2288" i="7"/>
  <c r="C2288" i="7" s="1"/>
  <c r="D2289" i="7"/>
  <c r="D2290" i="7" l="1"/>
  <c r="A2289" i="7"/>
  <c r="B2289" i="7"/>
  <c r="C2289" i="7" s="1"/>
  <c r="A2290" i="7" l="1"/>
  <c r="B2290" i="7"/>
  <c r="C2290" i="7" s="1"/>
  <c r="D2291" i="7"/>
  <c r="A2291" i="7" l="1"/>
  <c r="B2291" i="7"/>
  <c r="C2291" i="7" s="1"/>
  <c r="D2292" i="7"/>
  <c r="D2293" i="7" l="1"/>
  <c r="A2292" i="7"/>
  <c r="B2292" i="7"/>
  <c r="C2292" i="7" s="1"/>
  <c r="A2293" i="7" l="1"/>
  <c r="B2293" i="7"/>
  <c r="C2293" i="7" s="1"/>
  <c r="D2294" i="7"/>
  <c r="A2294" i="7" l="1"/>
  <c r="B2294" i="7"/>
  <c r="C2294" i="7" s="1"/>
  <c r="D2295" i="7"/>
  <c r="A2295" i="7" l="1"/>
  <c r="B2295" i="7"/>
  <c r="C2295" i="7" s="1"/>
  <c r="D2296" i="7"/>
  <c r="D2297" i="7" l="1"/>
  <c r="A2296" i="7"/>
  <c r="B2296" i="7"/>
  <c r="C2296" i="7" s="1"/>
  <c r="D2298" i="7" l="1"/>
  <c r="A2297" i="7"/>
  <c r="B2297" i="7"/>
  <c r="C2297" i="7" s="1"/>
  <c r="A2298" i="7" l="1"/>
  <c r="B2298" i="7"/>
  <c r="C2298" i="7" s="1"/>
  <c r="D2299" i="7"/>
  <c r="A2299" i="7" l="1"/>
  <c r="B2299" i="7"/>
  <c r="C2299" i="7" s="1"/>
  <c r="D2300" i="7"/>
  <c r="D2301" i="7" l="1"/>
  <c r="A2300" i="7"/>
  <c r="B2300" i="7"/>
  <c r="C2300" i="7" s="1"/>
  <c r="D2302" i="7" l="1"/>
  <c r="A2301" i="7"/>
  <c r="B2301" i="7"/>
  <c r="C2301" i="7" s="1"/>
  <c r="A2302" i="7" l="1"/>
  <c r="B2302" i="7"/>
  <c r="C2302" i="7" s="1"/>
  <c r="D2303" i="7"/>
  <c r="A2303" i="7" l="1"/>
  <c r="B2303" i="7"/>
  <c r="C2303" i="7" s="1"/>
  <c r="D2304" i="7"/>
  <c r="D2305" i="7" l="1"/>
  <c r="A2304" i="7"/>
  <c r="B2304" i="7"/>
  <c r="C2304" i="7" s="1"/>
  <c r="B2305" i="7" l="1"/>
  <c r="C2305" i="7" s="1"/>
  <c r="D2306" i="7"/>
  <c r="A2305" i="7"/>
  <c r="D2307" i="7" l="1"/>
  <c r="A2306" i="7"/>
  <c r="B2306" i="7"/>
  <c r="C2306" i="7" s="1"/>
  <c r="D2308" i="7" l="1"/>
  <c r="A2307" i="7"/>
  <c r="B2307" i="7"/>
  <c r="C2307" i="7" s="1"/>
  <c r="D2309" i="7" l="1"/>
  <c r="A2308" i="7"/>
  <c r="B2308" i="7"/>
  <c r="C2308" i="7" s="1"/>
  <c r="D2310" i="7" l="1"/>
  <c r="A2309" i="7"/>
  <c r="B2309" i="7"/>
  <c r="C2309" i="7" s="1"/>
  <c r="A2310" i="7" l="1"/>
  <c r="B2310" i="7"/>
  <c r="C2310" i="7" s="1"/>
  <c r="D2311" i="7"/>
  <c r="A2311" i="7" l="1"/>
  <c r="D2312" i="7"/>
  <c r="B2311" i="7"/>
  <c r="C2311" i="7" s="1"/>
  <c r="D2313" i="7" l="1"/>
  <c r="A2312" i="7"/>
  <c r="B2312" i="7"/>
  <c r="C2312" i="7" s="1"/>
  <c r="A2313" i="7" l="1"/>
  <c r="B2313" i="7"/>
  <c r="C2313" i="7" s="1"/>
  <c r="D2314" i="7"/>
  <c r="D2315" i="7" l="1"/>
  <c r="A2314" i="7"/>
  <c r="B2314" i="7"/>
  <c r="C2314" i="7" s="1"/>
  <c r="A2315" i="7" l="1"/>
  <c r="D2316" i="7"/>
  <c r="B2315" i="7"/>
  <c r="C2315" i="7" s="1"/>
  <c r="D2317" i="7" l="1"/>
  <c r="A2316" i="7"/>
  <c r="B2316" i="7"/>
  <c r="C2316" i="7" s="1"/>
  <c r="A2317" i="7" l="1"/>
  <c r="B2317" i="7"/>
  <c r="C2317" i="7" s="1"/>
  <c r="D2318" i="7"/>
  <c r="B2318" i="7" l="1"/>
  <c r="C2318" i="7" s="1"/>
  <c r="D2319" i="7"/>
  <c r="A2318" i="7"/>
  <c r="D2320" i="7" l="1"/>
  <c r="A2319" i="7"/>
  <c r="B2319" i="7"/>
  <c r="C2319" i="7" s="1"/>
  <c r="D2321" i="7" l="1"/>
  <c r="A2320" i="7"/>
  <c r="B2320" i="7"/>
  <c r="C2320" i="7" s="1"/>
  <c r="A2321" i="7" l="1"/>
  <c r="B2321" i="7"/>
  <c r="C2321" i="7" s="1"/>
  <c r="D2322" i="7"/>
  <c r="A2322" i="7" l="1"/>
  <c r="D2323" i="7"/>
  <c r="B2322" i="7"/>
  <c r="C2322" i="7" s="1"/>
  <c r="D2324" i="7" l="1"/>
  <c r="A2323" i="7"/>
  <c r="B2323" i="7"/>
  <c r="C2323" i="7" s="1"/>
  <c r="D2325" i="7" l="1"/>
  <c r="A2324" i="7"/>
  <c r="B2324" i="7"/>
  <c r="C2324" i="7" s="1"/>
  <c r="A2325" i="7" l="1"/>
  <c r="B2325" i="7"/>
  <c r="C2325" i="7" s="1"/>
  <c r="D2326" i="7"/>
  <c r="D2327" i="7" l="1"/>
  <c r="A2326" i="7"/>
  <c r="B2326" i="7"/>
  <c r="C2326" i="7" s="1"/>
  <c r="A2327" i="7" l="1"/>
  <c r="B2327" i="7"/>
  <c r="C2327" i="7" s="1"/>
  <c r="D2328" i="7"/>
  <c r="D2329" i="7" l="1"/>
  <c r="A2328" i="7"/>
  <c r="B2328" i="7"/>
  <c r="C2328" i="7" s="1"/>
  <c r="A2329" i="7" l="1"/>
  <c r="B2329" i="7"/>
  <c r="C2329" i="7" s="1"/>
  <c r="D2330" i="7"/>
  <c r="A2330" i="7" l="1"/>
  <c r="B2330" i="7"/>
  <c r="C2330" i="7" s="1"/>
  <c r="D2331" i="7"/>
  <c r="B2331" i="7" l="1"/>
  <c r="C2331" i="7" s="1"/>
  <c r="D2332" i="7"/>
  <c r="A2331" i="7"/>
  <c r="A2332" i="7" l="1"/>
  <c r="B2332" i="7"/>
  <c r="C2332" i="7" s="1"/>
  <c r="D2333" i="7"/>
  <c r="A2333" i="7" l="1"/>
  <c r="B2333" i="7"/>
  <c r="C2333" i="7" s="1"/>
  <c r="D2334" i="7"/>
  <c r="D2335" i="7" l="1"/>
  <c r="A2334" i="7"/>
  <c r="B2334" i="7"/>
  <c r="C2334" i="7" s="1"/>
  <c r="B2335" i="7" l="1"/>
  <c r="C2335" i="7" s="1"/>
  <c r="D2336" i="7"/>
  <c r="A2335" i="7"/>
  <c r="A2336" i="7" l="1"/>
  <c r="B2336" i="7"/>
  <c r="C2336" i="7" s="1"/>
  <c r="D2337" i="7"/>
  <c r="A2337" i="7" l="1"/>
  <c r="B2337" i="7"/>
  <c r="C2337" i="7" s="1"/>
  <c r="D2338" i="7"/>
  <c r="A2338" i="7" l="1"/>
  <c r="B2338" i="7"/>
  <c r="C2338" i="7" s="1"/>
  <c r="D2339" i="7"/>
  <c r="A2339" i="7" l="1"/>
  <c r="B2339" i="7"/>
  <c r="C2339" i="7" s="1"/>
  <c r="D2340" i="7"/>
  <c r="A2340" i="7" l="1"/>
  <c r="D2341" i="7"/>
  <c r="B2340" i="7"/>
  <c r="C2340" i="7" s="1"/>
  <c r="A2341" i="7" l="1"/>
  <c r="B2341" i="7"/>
  <c r="C2341" i="7" s="1"/>
  <c r="D2342" i="7"/>
  <c r="B2342" i="7" l="1"/>
  <c r="C2342" i="7" s="1"/>
  <c r="D2343" i="7"/>
  <c r="A2342" i="7"/>
  <c r="D2344" i="7" l="1"/>
  <c r="A2343" i="7"/>
  <c r="B2343" i="7"/>
  <c r="C2343" i="7" s="1"/>
  <c r="D2345" i="7" l="1"/>
  <c r="A2344" i="7"/>
  <c r="B2344" i="7"/>
  <c r="C2344" i="7" s="1"/>
  <c r="A2345" i="7" l="1"/>
  <c r="D2346" i="7"/>
  <c r="B2345" i="7"/>
  <c r="C2345" i="7" s="1"/>
  <c r="D2347" i="7" l="1"/>
  <c r="A2346" i="7"/>
  <c r="B2346" i="7"/>
  <c r="C2346" i="7" s="1"/>
  <c r="A2347" i="7" l="1"/>
  <c r="B2347" i="7"/>
  <c r="C2347" i="7" s="1"/>
  <c r="D2348" i="7"/>
  <c r="A2348" i="7" l="1"/>
  <c r="B2348" i="7"/>
  <c r="C2348" i="7" s="1"/>
  <c r="D2349" i="7"/>
  <c r="A2349" i="7" l="1"/>
  <c r="D2350" i="7"/>
  <c r="B2349" i="7"/>
  <c r="C2349" i="7" s="1"/>
  <c r="D2351" i="7" l="1"/>
  <c r="A2350" i="7"/>
  <c r="B2350" i="7"/>
  <c r="C2350" i="7" s="1"/>
  <c r="A2351" i="7" l="1"/>
  <c r="B2351" i="7"/>
  <c r="C2351" i="7" s="1"/>
  <c r="D2352" i="7"/>
  <c r="D2353" i="7" l="1"/>
  <c r="A2352" i="7"/>
  <c r="B2352" i="7"/>
  <c r="C2352" i="7" s="1"/>
  <c r="B2353" i="7" l="1"/>
  <c r="C2353" i="7" s="1"/>
  <c r="D2354" i="7"/>
  <c r="A2353" i="7"/>
  <c r="D2355" i="7" l="1"/>
  <c r="A2354" i="7"/>
  <c r="B2354" i="7"/>
  <c r="C2354" i="7" s="1"/>
  <c r="A2355" i="7" l="1"/>
  <c r="B2355" i="7"/>
  <c r="C2355" i="7" s="1"/>
  <c r="D2356" i="7"/>
  <c r="D2357" i="7" l="1"/>
  <c r="A2356" i="7"/>
  <c r="B2356" i="7"/>
  <c r="C2356" i="7" s="1"/>
  <c r="D2358" i="7" l="1"/>
  <c r="A2357" i="7"/>
  <c r="B2357" i="7"/>
  <c r="C2357" i="7" s="1"/>
  <c r="D2359" i="7" l="1"/>
  <c r="A2358" i="7"/>
  <c r="B2358" i="7"/>
  <c r="C2358" i="7" s="1"/>
  <c r="A2359" i="7" l="1"/>
  <c r="B2359" i="7"/>
  <c r="C2359" i="7" s="1"/>
  <c r="D2360" i="7"/>
  <c r="D2361" i="7" l="1"/>
  <c r="A2360" i="7"/>
  <c r="B2360" i="7"/>
  <c r="C2360" i="7" s="1"/>
  <c r="A2361" i="7" l="1"/>
  <c r="B2361" i="7"/>
  <c r="C2361" i="7" s="1"/>
  <c r="D2362" i="7"/>
  <c r="A2362" i="7" l="1"/>
  <c r="B2362" i="7"/>
  <c r="C2362" i="7" s="1"/>
  <c r="D2363" i="7"/>
  <c r="D2364" i="7" l="1"/>
  <c r="A2363" i="7"/>
  <c r="B2363" i="7"/>
  <c r="C2363" i="7" s="1"/>
  <c r="D2365" i="7" l="1"/>
  <c r="A2364" i="7"/>
  <c r="B2364" i="7"/>
  <c r="C2364" i="7" s="1"/>
  <c r="A2365" i="7" l="1"/>
  <c r="D2366" i="7"/>
  <c r="B2365" i="7"/>
  <c r="C2365" i="7" s="1"/>
  <c r="A2366" i="7" l="1"/>
  <c r="B2366" i="7"/>
  <c r="C2366" i="7" s="1"/>
  <c r="D2367" i="7"/>
  <c r="D2368" i="7" l="1"/>
  <c r="A2367" i="7"/>
  <c r="B2367" i="7"/>
  <c r="C2367" i="7" s="1"/>
  <c r="D2369" i="7" l="1"/>
  <c r="A2368" i="7"/>
  <c r="B2368" i="7"/>
  <c r="C2368" i="7" s="1"/>
  <c r="A2369" i="7" l="1"/>
  <c r="D2370" i="7"/>
  <c r="B2369" i="7"/>
  <c r="C2369" i="7" s="1"/>
  <c r="D2371" i="7" l="1"/>
  <c r="A2370" i="7"/>
  <c r="B2370" i="7"/>
  <c r="C2370" i="7" s="1"/>
  <c r="A2371" i="7" l="1"/>
  <c r="B2371" i="7"/>
  <c r="C2371" i="7" s="1"/>
  <c r="D2372" i="7"/>
  <c r="A2372" i="7" l="1"/>
  <c r="B2372" i="7"/>
  <c r="C2372" i="7" s="1"/>
  <c r="D2373" i="7"/>
  <c r="A2373" i="7" l="1"/>
  <c r="B2373" i="7"/>
  <c r="C2373" i="7" s="1"/>
  <c r="D2374" i="7"/>
  <c r="A2374" i="7" l="1"/>
  <c r="B2374" i="7"/>
  <c r="C2374" i="7" s="1"/>
  <c r="D2375" i="7"/>
  <c r="A2375" i="7" l="1"/>
  <c r="B2375" i="7"/>
  <c r="C2375" i="7" s="1"/>
  <c r="D2376" i="7"/>
  <c r="D2377" i="7" l="1"/>
  <c r="A2376" i="7"/>
  <c r="B2376" i="7"/>
  <c r="C2376" i="7" s="1"/>
  <c r="D2378" i="7" l="1"/>
  <c r="A2377" i="7"/>
  <c r="B2377" i="7"/>
  <c r="C2377" i="7" s="1"/>
  <c r="D2379" i="7" l="1"/>
  <c r="A2378" i="7"/>
  <c r="B2378" i="7"/>
  <c r="C2378" i="7" s="1"/>
  <c r="A2379" i="7" l="1"/>
  <c r="D2380" i="7"/>
  <c r="B2379" i="7"/>
  <c r="C2379" i="7" s="1"/>
  <c r="D2381" i="7" l="1"/>
  <c r="A2380" i="7"/>
  <c r="B2380" i="7"/>
  <c r="C2380" i="7" s="1"/>
  <c r="A2381" i="7" l="1"/>
  <c r="B2381" i="7"/>
  <c r="C2381" i="7" s="1"/>
  <c r="D2382" i="7"/>
  <c r="D2383" i="7" l="1"/>
  <c r="A2382" i="7"/>
  <c r="B2382" i="7"/>
  <c r="C2382" i="7" s="1"/>
  <c r="A2383" i="7" l="1"/>
  <c r="B2383" i="7"/>
  <c r="C2383" i="7" s="1"/>
  <c r="D2384" i="7"/>
  <c r="D2385" i="7" l="1"/>
  <c r="A2384" i="7"/>
  <c r="B2384" i="7"/>
  <c r="C2384" i="7" s="1"/>
  <c r="A2385" i="7" l="1"/>
  <c r="D2386" i="7"/>
  <c r="B2385" i="7"/>
  <c r="C2385" i="7" s="1"/>
  <c r="D2387" i="7" l="1"/>
  <c r="A2386" i="7"/>
  <c r="B2386" i="7"/>
  <c r="C2386" i="7" s="1"/>
  <c r="A2387" i="7" l="1"/>
  <c r="B2387" i="7"/>
  <c r="C2387" i="7" s="1"/>
  <c r="D2388" i="7"/>
  <c r="D2389" i="7" l="1"/>
  <c r="A2388" i="7"/>
  <c r="B2388" i="7"/>
  <c r="C2388" i="7" s="1"/>
  <c r="A2389" i="7" l="1"/>
  <c r="D2390" i="7"/>
  <c r="B2389" i="7"/>
  <c r="C2389" i="7" s="1"/>
  <c r="D2391" i="7" l="1"/>
  <c r="A2390" i="7"/>
  <c r="B2390" i="7"/>
  <c r="C2390" i="7" s="1"/>
  <c r="B2391" i="7" l="1"/>
  <c r="C2391" i="7" s="1"/>
  <c r="D2392" i="7"/>
  <c r="A2391" i="7"/>
  <c r="A2392" i="7" l="1"/>
  <c r="B2392" i="7"/>
  <c r="C2392" i="7" s="1"/>
  <c r="D2393" i="7"/>
  <c r="A2393" i="7" l="1"/>
  <c r="B2393" i="7"/>
  <c r="C2393" i="7" s="1"/>
  <c r="D2394" i="7"/>
  <c r="A2394" i="7" l="1"/>
  <c r="B2394" i="7"/>
  <c r="C2394" i="7" s="1"/>
  <c r="D2395" i="7"/>
  <c r="A2395" i="7" l="1"/>
  <c r="B2395" i="7"/>
  <c r="C2395" i="7" s="1"/>
  <c r="D2396" i="7"/>
  <c r="D2397" i="7" l="1"/>
  <c r="A2396" i="7"/>
  <c r="B2396" i="7"/>
  <c r="C2396" i="7" s="1"/>
  <c r="D2398" i="7" l="1"/>
  <c r="A2397" i="7"/>
  <c r="B2397" i="7"/>
  <c r="C2397" i="7" s="1"/>
  <c r="A2398" i="7" l="1"/>
  <c r="B2398" i="7"/>
  <c r="C2398" i="7" s="1"/>
  <c r="D2399" i="7"/>
  <c r="D2400" i="7" l="1"/>
  <c r="A2399" i="7"/>
  <c r="B2399" i="7"/>
  <c r="C2399" i="7" s="1"/>
  <c r="A2400" i="7" l="1"/>
  <c r="B2400" i="7"/>
  <c r="C2400" i="7" s="1"/>
  <c r="D2401" i="7"/>
  <c r="A2401" i="7" l="1"/>
  <c r="B2401" i="7"/>
  <c r="C2401" i="7" s="1"/>
  <c r="D2402" i="7"/>
  <c r="D2403" i="7" l="1"/>
  <c r="A2402" i="7"/>
  <c r="B2402" i="7"/>
  <c r="C2402" i="7" s="1"/>
  <c r="A2403" i="7" l="1"/>
  <c r="B2403" i="7"/>
  <c r="C2403" i="7" s="1"/>
  <c r="D2404" i="7"/>
  <c r="D2405" i="7" l="1"/>
  <c r="A2404" i="7"/>
  <c r="B2404" i="7"/>
  <c r="C2404" i="7" s="1"/>
  <c r="D2406" i="7" l="1"/>
  <c r="A2405" i="7"/>
  <c r="B2405" i="7"/>
  <c r="C2405" i="7" s="1"/>
  <c r="D2407" i="7" l="1"/>
  <c r="A2406" i="7"/>
  <c r="B2406" i="7"/>
  <c r="C2406" i="7" s="1"/>
  <c r="A2407" i="7" l="1"/>
  <c r="B2407" i="7"/>
  <c r="C2407" i="7" s="1"/>
  <c r="D2408" i="7"/>
  <c r="A2408" i="7" l="1"/>
  <c r="B2408" i="7"/>
  <c r="C2408" i="7" s="1"/>
  <c r="D2409" i="7"/>
  <c r="B2409" i="7" l="1"/>
  <c r="C2409" i="7" s="1"/>
  <c r="D2410" i="7"/>
  <c r="A2409" i="7"/>
  <c r="A2410" i="7" l="1"/>
  <c r="B2410" i="7"/>
  <c r="C2410" i="7" s="1"/>
  <c r="D2411" i="7"/>
  <c r="A2411" i="7" l="1"/>
  <c r="B2411" i="7"/>
  <c r="C2411" i="7" s="1"/>
  <c r="D2412" i="7"/>
  <c r="A2412" i="7" l="1"/>
  <c r="D2413" i="7"/>
  <c r="B2412" i="7"/>
  <c r="C2412" i="7" s="1"/>
  <c r="D2414" i="7" l="1"/>
  <c r="A2413" i="7"/>
  <c r="B2413" i="7"/>
  <c r="C2413" i="7" s="1"/>
  <c r="D2415" i="7" l="1"/>
  <c r="A2414" i="7"/>
  <c r="B2414" i="7"/>
  <c r="C2414" i="7" s="1"/>
  <c r="A2415" i="7" l="1"/>
  <c r="D2416" i="7"/>
  <c r="B2415" i="7"/>
  <c r="C2415" i="7" s="1"/>
  <c r="B2416" i="7" l="1"/>
  <c r="C2416" i="7" s="1"/>
  <c r="D2417" i="7"/>
  <c r="A2416" i="7"/>
  <c r="A2417" i="7" l="1"/>
  <c r="B2417" i="7"/>
  <c r="C2417" i="7" s="1"/>
  <c r="D2418" i="7"/>
  <c r="A2418" i="7" l="1"/>
  <c r="D2419" i="7"/>
  <c r="B2418" i="7"/>
  <c r="C2418" i="7" s="1"/>
  <c r="A2419" i="7" l="1"/>
  <c r="D2420" i="7"/>
  <c r="B2419" i="7"/>
  <c r="C2419" i="7" s="1"/>
  <c r="B2420" i="7" l="1"/>
  <c r="C2420" i="7" s="1"/>
  <c r="D2421" i="7"/>
  <c r="A2420" i="7"/>
  <c r="A2421" i="7" l="1"/>
  <c r="B2421" i="7"/>
  <c r="C2421" i="7" s="1"/>
  <c r="D2422" i="7"/>
  <c r="A2422" i="7" l="1"/>
  <c r="D2423" i="7"/>
  <c r="B2422" i="7"/>
  <c r="C2422" i="7" s="1"/>
  <c r="A2423" i="7" l="1"/>
  <c r="B2423" i="7"/>
  <c r="C2423" i="7" s="1"/>
  <c r="D2424" i="7"/>
  <c r="D2425" i="7" l="1"/>
  <c r="A2424" i="7"/>
  <c r="B2424" i="7"/>
  <c r="C2424" i="7" s="1"/>
  <c r="A2425" i="7" l="1"/>
  <c r="B2425" i="7"/>
  <c r="C2425" i="7" s="1"/>
  <c r="D2426" i="7"/>
  <c r="A2426" i="7" l="1"/>
  <c r="B2426" i="7"/>
  <c r="C2426" i="7" s="1"/>
  <c r="D2427" i="7"/>
  <c r="D2428" i="7" l="1"/>
  <c r="A2427" i="7"/>
  <c r="B2427" i="7"/>
  <c r="C2427" i="7" s="1"/>
  <c r="D2429" i="7" l="1"/>
  <c r="A2428" i="7"/>
  <c r="B2428" i="7"/>
  <c r="C2428" i="7" s="1"/>
  <c r="D2430" i="7" l="1"/>
  <c r="A2429" i="7"/>
  <c r="B2429" i="7"/>
  <c r="C2429" i="7" s="1"/>
  <c r="A2430" i="7" l="1"/>
  <c r="B2430" i="7"/>
  <c r="C2430" i="7" s="1"/>
  <c r="D2431" i="7"/>
  <c r="A2431" i="7" l="1"/>
  <c r="B2431" i="7"/>
  <c r="C2431" i="7" s="1"/>
  <c r="D2432" i="7"/>
  <c r="A2432" i="7" l="1"/>
  <c r="B2432" i="7"/>
  <c r="C2432" i="7" s="1"/>
  <c r="D2433" i="7"/>
  <c r="D2434" i="7" l="1"/>
  <c r="A2433" i="7"/>
  <c r="B2433" i="7"/>
  <c r="C2433" i="7" s="1"/>
  <c r="B2434" i="7" l="1"/>
  <c r="C2434" i="7" s="1"/>
  <c r="D2435" i="7"/>
  <c r="A2434" i="7"/>
  <c r="A2435" i="7" l="1"/>
  <c r="B2435" i="7"/>
  <c r="C2435" i="7" s="1"/>
  <c r="D2436" i="7"/>
  <c r="B2436" i="7" l="1"/>
  <c r="C2436" i="7" s="1"/>
  <c r="D2437" i="7"/>
  <c r="A2436" i="7"/>
  <c r="A2437" i="7" l="1"/>
  <c r="B2437" i="7"/>
  <c r="C2437" i="7" s="1"/>
  <c r="D2438" i="7"/>
  <c r="D2439" i="7" l="1"/>
  <c r="A2438" i="7"/>
  <c r="B2438" i="7"/>
  <c r="C2438" i="7" s="1"/>
  <c r="A2439" i="7" l="1"/>
  <c r="B2439" i="7"/>
  <c r="C2439" i="7" s="1"/>
  <c r="D2440" i="7"/>
  <c r="D2441" i="7" l="1"/>
  <c r="A2440" i="7"/>
  <c r="B2440" i="7"/>
  <c r="C2440" i="7" s="1"/>
  <c r="A2441" i="7" l="1"/>
  <c r="D2442" i="7"/>
  <c r="B2441" i="7"/>
  <c r="C2441" i="7" s="1"/>
  <c r="D2443" i="7" l="1"/>
  <c r="A2442" i="7"/>
  <c r="B2442" i="7"/>
  <c r="C2442" i="7" s="1"/>
  <c r="D2444" i="7" l="1"/>
  <c r="A2443" i="7"/>
  <c r="B2443" i="7"/>
  <c r="C2443" i="7" s="1"/>
  <c r="A2444" i="7" l="1"/>
  <c r="D2445" i="7"/>
  <c r="B2444" i="7"/>
  <c r="C2444" i="7" s="1"/>
  <c r="A2445" i="7" l="1"/>
  <c r="B2445" i="7"/>
  <c r="C2445" i="7" s="1"/>
  <c r="D2446" i="7"/>
  <c r="D2447" i="7" l="1"/>
  <c r="A2446" i="7"/>
  <c r="B2446" i="7"/>
  <c r="C2446" i="7" s="1"/>
  <c r="A2447" i="7" l="1"/>
  <c r="B2447" i="7"/>
  <c r="C2447" i="7" s="1"/>
  <c r="D2448" i="7"/>
  <c r="D2449" i="7" l="1"/>
  <c r="A2448" i="7"/>
  <c r="B2448" i="7"/>
  <c r="C2448" i="7" s="1"/>
  <c r="A2449" i="7" l="1"/>
  <c r="B2449" i="7"/>
  <c r="C2449" i="7" s="1"/>
  <c r="D2450" i="7"/>
  <c r="D2451" i="7" l="1"/>
  <c r="A2450" i="7"/>
  <c r="B2450" i="7"/>
  <c r="C2450" i="7" s="1"/>
  <c r="A2451" i="7" l="1"/>
  <c r="B2451" i="7"/>
  <c r="C2451" i="7" s="1"/>
  <c r="D2452" i="7"/>
  <c r="D2453" i="7" l="1"/>
  <c r="A2452" i="7"/>
  <c r="B2452" i="7"/>
  <c r="C2452" i="7" s="1"/>
  <c r="A2453" i="7" l="1"/>
  <c r="B2453" i="7"/>
  <c r="C2453" i="7" s="1"/>
  <c r="D2454" i="7"/>
  <c r="D2455" i="7" l="1"/>
  <c r="A2454" i="7"/>
  <c r="B2454" i="7"/>
  <c r="C2454" i="7" s="1"/>
  <c r="A2455" i="7" l="1"/>
  <c r="B2455" i="7"/>
  <c r="C2455" i="7" s="1"/>
  <c r="D2456" i="7"/>
  <c r="D2457" i="7" l="1"/>
  <c r="A2456" i="7"/>
  <c r="B2456" i="7"/>
  <c r="C2456" i="7" s="1"/>
  <c r="D2458" i="7" l="1"/>
  <c r="A2457" i="7"/>
  <c r="B2457" i="7"/>
  <c r="C2457" i="7" s="1"/>
  <c r="A2458" i="7" l="1"/>
  <c r="D2459" i="7"/>
  <c r="B2458" i="7"/>
  <c r="C2458" i="7" s="1"/>
  <c r="A2459" i="7" l="1"/>
  <c r="B2459" i="7"/>
  <c r="C2459" i="7" s="1"/>
  <c r="D2460" i="7"/>
  <c r="D2461" i="7" l="1"/>
  <c r="A2460" i="7"/>
  <c r="B2460" i="7"/>
  <c r="C2460" i="7" s="1"/>
  <c r="A2461" i="7" l="1"/>
  <c r="B2461" i="7"/>
  <c r="C2461" i="7" s="1"/>
  <c r="D2462" i="7"/>
  <c r="A2462" i="7" l="1"/>
  <c r="B2462" i="7"/>
  <c r="C2462" i="7" s="1"/>
  <c r="D2463" i="7"/>
  <c r="D2464" i="7" l="1"/>
  <c r="A2463" i="7"/>
  <c r="B2463" i="7"/>
  <c r="C2463" i="7" s="1"/>
  <c r="A2464" i="7" l="1"/>
  <c r="B2464" i="7"/>
  <c r="C2464" i="7" s="1"/>
  <c r="D2465" i="7"/>
  <c r="A2465" i="7" l="1"/>
  <c r="B2465" i="7"/>
  <c r="C2465" i="7" s="1"/>
  <c r="D2466" i="7"/>
  <c r="A2466" i="7" l="1"/>
  <c r="B2466" i="7"/>
  <c r="C2466" i="7" s="1"/>
  <c r="D2467" i="7"/>
  <c r="D2468" i="7" l="1"/>
  <c r="A2467" i="7"/>
  <c r="B2467" i="7"/>
  <c r="C2467" i="7" s="1"/>
  <c r="A2468" i="7" l="1"/>
  <c r="D2469" i="7"/>
  <c r="B2468" i="7"/>
  <c r="C2468" i="7" s="1"/>
  <c r="A2469" i="7" l="1"/>
  <c r="B2469" i="7"/>
  <c r="C2469" i="7" s="1"/>
  <c r="D2470" i="7"/>
  <c r="D2471" i="7" l="1"/>
  <c r="A2470" i="7"/>
  <c r="B2470" i="7"/>
  <c r="C2470" i="7" s="1"/>
  <c r="A2471" i="7" l="1"/>
  <c r="B2471" i="7"/>
  <c r="C2471" i="7" s="1"/>
  <c r="D2472" i="7"/>
  <c r="D2473" i="7" l="1"/>
  <c r="A2472" i="7"/>
  <c r="B2472" i="7"/>
  <c r="C2472" i="7" s="1"/>
  <c r="A2473" i="7" l="1"/>
  <c r="B2473" i="7"/>
  <c r="C2473" i="7" s="1"/>
  <c r="D2474" i="7"/>
  <c r="D2475" i="7" l="1"/>
  <c r="A2474" i="7"/>
  <c r="B2474" i="7"/>
  <c r="C2474" i="7" s="1"/>
  <c r="A2475" i="7" l="1"/>
  <c r="D2476" i="7"/>
  <c r="B2475" i="7"/>
  <c r="C2475" i="7" s="1"/>
  <c r="D2477" i="7" l="1"/>
  <c r="A2476" i="7"/>
  <c r="B2476" i="7"/>
  <c r="C2476" i="7" s="1"/>
  <c r="A2477" i="7" l="1"/>
  <c r="B2477" i="7"/>
  <c r="C2477" i="7" s="1"/>
  <c r="D2478" i="7"/>
  <c r="D2479" i="7" l="1"/>
  <c r="A2478" i="7"/>
  <c r="B2478" i="7"/>
  <c r="C2478" i="7" s="1"/>
  <c r="D2480" i="7" l="1"/>
  <c r="A2479" i="7"/>
  <c r="B2479" i="7"/>
  <c r="C2479" i="7" s="1"/>
  <c r="D2481" i="7" l="1"/>
  <c r="A2480" i="7"/>
  <c r="B2480" i="7"/>
  <c r="C2480" i="7" s="1"/>
  <c r="B2481" i="7" l="1"/>
  <c r="C2481" i="7" s="1"/>
  <c r="D2482" i="7"/>
  <c r="A2481" i="7"/>
  <c r="A2482" i="7" l="1"/>
  <c r="B2482" i="7"/>
  <c r="C2482" i="7" s="1"/>
  <c r="D2483" i="7"/>
  <c r="A2483" i="7" l="1"/>
  <c r="B2483" i="7"/>
  <c r="C2483" i="7" s="1"/>
  <c r="D2484" i="7"/>
  <c r="D2485" i="7" l="1"/>
  <c r="A2484" i="7"/>
  <c r="B2484" i="7"/>
  <c r="C2484" i="7" s="1"/>
  <c r="A2485" i="7" l="1"/>
  <c r="B2485" i="7"/>
  <c r="C2485" i="7" s="1"/>
  <c r="D2486" i="7"/>
  <c r="A2486" i="7" l="1"/>
  <c r="B2486" i="7"/>
  <c r="C2486" i="7" s="1"/>
  <c r="D2487" i="7"/>
  <c r="A2487" i="7" l="1"/>
  <c r="B2487" i="7"/>
  <c r="C2487" i="7" s="1"/>
  <c r="D2488" i="7"/>
  <c r="D2489" i="7" l="1"/>
  <c r="A2488" i="7"/>
  <c r="B2488" i="7"/>
  <c r="C2488" i="7" s="1"/>
  <c r="D2490" i="7" l="1"/>
  <c r="A2489" i="7"/>
  <c r="B2489" i="7"/>
  <c r="C2489" i="7" s="1"/>
  <c r="D2491" i="7" l="1"/>
  <c r="A2490" i="7"/>
  <c r="B2490" i="7"/>
  <c r="C2490" i="7" s="1"/>
  <c r="A2491" i="7" l="1"/>
  <c r="B2491" i="7"/>
  <c r="C2491" i="7" s="1"/>
  <c r="D2492" i="7"/>
  <c r="D2493" i="7" l="1"/>
  <c r="A2492" i="7"/>
  <c r="B2492" i="7"/>
  <c r="C2492" i="7" s="1"/>
  <c r="D2494" i="7" l="1"/>
  <c r="A2493" i="7"/>
  <c r="B2493" i="7"/>
  <c r="C2493" i="7" s="1"/>
  <c r="D2495" i="7" l="1"/>
  <c r="A2494" i="7"/>
  <c r="B2494" i="7"/>
  <c r="C2494" i="7" s="1"/>
  <c r="A2495" i="7" l="1"/>
  <c r="B2495" i="7"/>
  <c r="C2495" i="7" s="1"/>
  <c r="D2496" i="7"/>
  <c r="A2496" i="7" l="1"/>
  <c r="B2496" i="7"/>
  <c r="C2496" i="7" s="1"/>
  <c r="D2497" i="7"/>
  <c r="A2497" i="7" l="1"/>
  <c r="D2498" i="7"/>
  <c r="B2497" i="7"/>
  <c r="C2497" i="7" s="1"/>
  <c r="D2499" i="7" l="1"/>
  <c r="A2498" i="7"/>
  <c r="B2498" i="7"/>
  <c r="C2498" i="7" s="1"/>
  <c r="A2499" i="7" l="1"/>
  <c r="B2499" i="7"/>
  <c r="C2499" i="7" s="1"/>
  <c r="D2500" i="7"/>
  <c r="D2501" i="7" l="1"/>
  <c r="A2500" i="7"/>
  <c r="B2500" i="7"/>
  <c r="C2500" i="7" s="1"/>
  <c r="D2502" i="7" l="1"/>
  <c r="A2501" i="7"/>
  <c r="B2501" i="7"/>
  <c r="C2501" i="7" s="1"/>
  <c r="D2503" i="7" l="1"/>
  <c r="A2502" i="7"/>
  <c r="B2502" i="7"/>
  <c r="C2502" i="7" s="1"/>
  <c r="A2503" i="7" l="1"/>
  <c r="B2503" i="7"/>
  <c r="C2503" i="7" s="1"/>
  <c r="D2504" i="7"/>
  <c r="D2505" i="7" l="1"/>
  <c r="A2504" i="7"/>
  <c r="B2504" i="7"/>
  <c r="C2504" i="7" s="1"/>
  <c r="D2506" i="7" l="1"/>
  <c r="A2505" i="7"/>
  <c r="B2505" i="7"/>
  <c r="C2505" i="7" s="1"/>
  <c r="D2507" i="7" l="1"/>
  <c r="A2506" i="7"/>
  <c r="B2506" i="7"/>
  <c r="C2506" i="7" s="1"/>
  <c r="A2507" i="7" l="1"/>
  <c r="D2508" i="7"/>
  <c r="B2507" i="7"/>
  <c r="C2507" i="7" s="1"/>
  <c r="D2509" i="7" l="1"/>
  <c r="A2508" i="7"/>
  <c r="B2508" i="7"/>
  <c r="C2508" i="7" s="1"/>
  <c r="D2510" i="7" l="1"/>
  <c r="A2509" i="7"/>
  <c r="B2509" i="7"/>
  <c r="C2509" i="7" s="1"/>
  <c r="D2511" i="7" l="1"/>
  <c r="A2510" i="7"/>
  <c r="B2510" i="7"/>
  <c r="C2510" i="7" s="1"/>
  <c r="A2511" i="7" l="1"/>
  <c r="B2511" i="7"/>
  <c r="C2511" i="7" s="1"/>
  <c r="D2512" i="7"/>
  <c r="D2513" i="7" l="1"/>
  <c r="A2512" i="7"/>
  <c r="B2512" i="7"/>
  <c r="C2512" i="7" s="1"/>
  <c r="A2513" i="7" l="1"/>
  <c r="B2513" i="7"/>
  <c r="C2513" i="7" s="1"/>
  <c r="D2514" i="7"/>
  <c r="D2515" i="7" l="1"/>
  <c r="A2514" i="7"/>
  <c r="B2514" i="7"/>
  <c r="C2514" i="7" s="1"/>
  <c r="A2515" i="7" l="1"/>
  <c r="B2515" i="7"/>
  <c r="C2515" i="7" s="1"/>
  <c r="D2516" i="7"/>
  <c r="A2516" i="7" l="1"/>
  <c r="B2516" i="7"/>
  <c r="C2516" i="7" s="1"/>
  <c r="D2517" i="7"/>
  <c r="A2517" i="7" l="1"/>
  <c r="D2518" i="7"/>
  <c r="B2517" i="7"/>
  <c r="C2517" i="7" s="1"/>
  <c r="D2519" i="7" l="1"/>
  <c r="A2518" i="7"/>
  <c r="B2518" i="7"/>
  <c r="C2518" i="7" s="1"/>
  <c r="A2519" i="7" l="1"/>
  <c r="B2519" i="7"/>
  <c r="C2519" i="7" s="1"/>
  <c r="D2520" i="7"/>
  <c r="D2521" i="7" l="1"/>
  <c r="A2520" i="7"/>
  <c r="B2520" i="7"/>
  <c r="C2520" i="7" s="1"/>
  <c r="A2521" i="7" l="1"/>
  <c r="B2521" i="7"/>
  <c r="C2521" i="7" s="1"/>
  <c r="D2522" i="7"/>
  <c r="D2523" i="7" l="1"/>
  <c r="A2522" i="7"/>
  <c r="B2522" i="7"/>
  <c r="C2522" i="7" s="1"/>
  <c r="D2524" i="7" l="1"/>
  <c r="A2523" i="7"/>
  <c r="B2523" i="7"/>
  <c r="C2523" i="7" s="1"/>
  <c r="A2524" i="7" l="1"/>
  <c r="B2524" i="7"/>
  <c r="C2524" i="7" s="1"/>
  <c r="D2525" i="7"/>
  <c r="D2526" i="7" l="1"/>
  <c r="A2525" i="7"/>
  <c r="B2525" i="7"/>
  <c r="C2525" i="7" s="1"/>
  <c r="D2527" i="7" l="1"/>
  <c r="A2526" i="7"/>
  <c r="B2526" i="7"/>
  <c r="C2526" i="7" s="1"/>
  <c r="D2528" i="7" l="1"/>
  <c r="A2527" i="7"/>
  <c r="B2527" i="7"/>
  <c r="C2527" i="7" s="1"/>
  <c r="A2528" i="7" l="1"/>
  <c r="B2528" i="7"/>
  <c r="C2528" i="7" s="1"/>
  <c r="D2529" i="7"/>
  <c r="D2530" i="7" l="1"/>
  <c r="A2529" i="7"/>
  <c r="B2529" i="7"/>
  <c r="C2529" i="7" s="1"/>
  <c r="D2531" i="7" l="1"/>
  <c r="A2530" i="7"/>
  <c r="B2530" i="7"/>
  <c r="C2530" i="7" s="1"/>
  <c r="A2531" i="7" l="1"/>
  <c r="B2531" i="7"/>
  <c r="C2531" i="7" s="1"/>
  <c r="D2532" i="7"/>
  <c r="D2533" i="7" l="1"/>
  <c r="B2532" i="7"/>
  <c r="C2532" i="7" s="1"/>
  <c r="A2532" i="7"/>
  <c r="A2533" i="7" l="1"/>
  <c r="B2533" i="7"/>
  <c r="C2533" i="7" s="1"/>
  <c r="D2534" i="7"/>
  <c r="D2535" i="7" l="1"/>
  <c r="A2534" i="7"/>
  <c r="B2534" i="7"/>
  <c r="C2534" i="7" s="1"/>
  <c r="D2536" i="7" l="1"/>
  <c r="A2535" i="7"/>
  <c r="B2535" i="7"/>
  <c r="C2535" i="7" s="1"/>
  <c r="A2536" i="7" l="1"/>
  <c r="D2537" i="7"/>
  <c r="B2536" i="7"/>
  <c r="C2536" i="7" s="1"/>
  <c r="A2537" i="7" l="1"/>
  <c r="D2538" i="7"/>
  <c r="B2537" i="7"/>
  <c r="C2537" i="7" s="1"/>
  <c r="D2539" i="7" l="1"/>
  <c r="A2538" i="7"/>
  <c r="B2538" i="7"/>
  <c r="C2538" i="7" s="1"/>
  <c r="A2539" i="7" l="1"/>
  <c r="B2539" i="7"/>
  <c r="C2539" i="7" s="1"/>
  <c r="D2540" i="7"/>
  <c r="D2541" i="7" l="1"/>
  <c r="A2540" i="7"/>
  <c r="B2540" i="7"/>
  <c r="C2540" i="7" s="1"/>
  <c r="A2541" i="7" l="1"/>
  <c r="B2541" i="7"/>
  <c r="C2541" i="7" s="1"/>
  <c r="D2542" i="7"/>
  <c r="D2543" i="7" l="1"/>
  <c r="A2542" i="7"/>
  <c r="B2542" i="7"/>
  <c r="C2542" i="7" s="1"/>
  <c r="D2544" i="7" l="1"/>
  <c r="A2543" i="7"/>
  <c r="B2543" i="7"/>
  <c r="C2543" i="7" s="1"/>
  <c r="D2545" i="7" l="1"/>
  <c r="A2544" i="7"/>
  <c r="B2544" i="7"/>
  <c r="C2544" i="7" s="1"/>
  <c r="B2545" i="7" l="1"/>
  <c r="C2545" i="7" s="1"/>
  <c r="D2546" i="7"/>
  <c r="A2545" i="7"/>
  <c r="D2547" i="7" l="1"/>
  <c r="A2546" i="7"/>
  <c r="B2546" i="7"/>
  <c r="C2546" i="7" s="1"/>
  <c r="A2547" i="7" l="1"/>
  <c r="B2547" i="7"/>
  <c r="C2547" i="7" s="1"/>
  <c r="D2548" i="7"/>
  <c r="D2549" i="7" l="1"/>
  <c r="A2548" i="7"/>
  <c r="B2548" i="7"/>
  <c r="C2548" i="7" s="1"/>
  <c r="A2549" i="7" l="1"/>
  <c r="B2549" i="7"/>
  <c r="C2549" i="7" s="1"/>
  <c r="D2550" i="7"/>
  <c r="D2551" i="7" l="1"/>
  <c r="A2550" i="7"/>
  <c r="B2550" i="7"/>
  <c r="C2550" i="7" s="1"/>
  <c r="A2551" i="7" l="1"/>
  <c r="B2551" i="7"/>
  <c r="C2551" i="7" s="1"/>
  <c r="D2552" i="7"/>
  <c r="D2553" i="7" l="1"/>
  <c r="A2552" i="7"/>
  <c r="B2552" i="7"/>
  <c r="C2552" i="7" s="1"/>
  <c r="D2554" i="7" l="1"/>
  <c r="A2553" i="7"/>
  <c r="B2553" i="7"/>
  <c r="C2553" i="7" s="1"/>
  <c r="D2555" i="7" l="1"/>
  <c r="A2554" i="7"/>
  <c r="B2554" i="7"/>
  <c r="C2554" i="7" s="1"/>
  <c r="A2555" i="7" l="1"/>
  <c r="B2555" i="7"/>
  <c r="C2555" i="7" s="1"/>
  <c r="D2556" i="7"/>
  <c r="D2557" i="7" l="1"/>
  <c r="A2556" i="7"/>
  <c r="B2556" i="7"/>
  <c r="C2556" i="7" s="1"/>
  <c r="D2558" i="7" l="1"/>
  <c r="A2557" i="7"/>
  <c r="B2557" i="7"/>
  <c r="C2557" i="7" s="1"/>
  <c r="A2558" i="7" l="1"/>
  <c r="B2558" i="7"/>
  <c r="C2558" i="7" s="1"/>
  <c r="D2559" i="7"/>
  <c r="D2560" i="7" l="1"/>
  <c r="A2559" i="7"/>
  <c r="B2559" i="7"/>
  <c r="C2559" i="7" s="1"/>
  <c r="D2561" i="7" l="1"/>
  <c r="A2560" i="7"/>
  <c r="B2560" i="7"/>
  <c r="C2560" i="7" s="1"/>
  <c r="A2561" i="7" l="1"/>
  <c r="B2561" i="7"/>
  <c r="C2561" i="7" s="1"/>
  <c r="D2562" i="7"/>
  <c r="D2563" i="7" l="1"/>
  <c r="B2562" i="7"/>
  <c r="C2562" i="7" s="1"/>
  <c r="A2562" i="7"/>
  <c r="A2563" i="7" l="1"/>
  <c r="D2564" i="7"/>
  <c r="B2563" i="7"/>
  <c r="C2563" i="7" s="1"/>
  <c r="D2565" i="7" l="1"/>
  <c r="A2564" i="7"/>
  <c r="B2564" i="7"/>
  <c r="C2564" i="7" s="1"/>
  <c r="A2565" i="7" l="1"/>
  <c r="D2566" i="7"/>
  <c r="B2565" i="7"/>
  <c r="C2565" i="7" s="1"/>
  <c r="A2566" i="7" l="1"/>
  <c r="B2566" i="7"/>
  <c r="C2566" i="7" s="1"/>
  <c r="D2567" i="7"/>
  <c r="A2567" i="7" l="1"/>
  <c r="B2567" i="7"/>
  <c r="C2567" i="7" s="1"/>
  <c r="D2568" i="7"/>
  <c r="D2569" i="7" l="1"/>
  <c r="A2568" i="7"/>
  <c r="B2568" i="7"/>
  <c r="C2568" i="7" s="1"/>
  <c r="B2569" i="7" l="1"/>
  <c r="C2569" i="7" s="1"/>
  <c r="D2570" i="7"/>
  <c r="A2569" i="7"/>
  <c r="A2570" i="7" l="1"/>
  <c r="B2570" i="7"/>
  <c r="C2570" i="7" s="1"/>
  <c r="D2571" i="7"/>
  <c r="A2571" i="7" l="1"/>
  <c r="B2571" i="7"/>
  <c r="C2571" i="7" s="1"/>
  <c r="D2572" i="7"/>
  <c r="D2573" i="7" l="1"/>
  <c r="A2572" i="7"/>
  <c r="B2572" i="7"/>
  <c r="C2572" i="7" s="1"/>
  <c r="A2573" i="7" l="1"/>
  <c r="B2573" i="7"/>
  <c r="C2573" i="7" s="1"/>
  <c r="D2574" i="7"/>
  <c r="A2574" i="7" l="1"/>
  <c r="B2574" i="7"/>
  <c r="C2574" i="7" s="1"/>
  <c r="D2575" i="7"/>
  <c r="D2576" i="7" l="1"/>
  <c r="A2575" i="7"/>
  <c r="B2575" i="7"/>
  <c r="C2575" i="7" s="1"/>
  <c r="D2577" i="7" l="1"/>
  <c r="B2576" i="7"/>
  <c r="C2576" i="7" s="1"/>
  <c r="A2576" i="7"/>
  <c r="A2577" i="7" l="1"/>
  <c r="B2577" i="7"/>
  <c r="C2577" i="7" s="1"/>
  <c r="D2578" i="7"/>
  <c r="D2579" i="7" l="1"/>
  <c r="A2578" i="7"/>
  <c r="B2578" i="7"/>
  <c r="C2578" i="7" s="1"/>
  <c r="A2579" i="7" l="1"/>
  <c r="B2579" i="7"/>
  <c r="C2579" i="7" s="1"/>
  <c r="D2580" i="7"/>
  <c r="D2581" i="7" l="1"/>
  <c r="B2580" i="7"/>
  <c r="C2580" i="7" s="1"/>
  <c r="A2580" i="7"/>
  <c r="A2581" i="7" l="1"/>
  <c r="B2581" i="7"/>
  <c r="C2581" i="7" s="1"/>
  <c r="D2582" i="7"/>
  <c r="D2583" i="7" l="1"/>
  <c r="A2582" i="7"/>
  <c r="B2582" i="7"/>
  <c r="C2582" i="7" s="1"/>
  <c r="A2583" i="7" l="1"/>
  <c r="B2583" i="7"/>
  <c r="C2583" i="7" s="1"/>
  <c r="D2584" i="7"/>
  <c r="D2585" i="7" l="1"/>
  <c r="A2584" i="7"/>
  <c r="B2584" i="7"/>
  <c r="C2584" i="7" s="1"/>
  <c r="A2585" i="7" l="1"/>
  <c r="B2585" i="7"/>
  <c r="C2585" i="7" s="1"/>
  <c r="D2586" i="7"/>
  <c r="A2586" i="7" l="1"/>
  <c r="B2586" i="7"/>
  <c r="C2586" i="7" s="1"/>
  <c r="D2587" i="7"/>
  <c r="A2587" i="7" l="1"/>
  <c r="B2587" i="7"/>
  <c r="C2587" i="7" s="1"/>
  <c r="D2588" i="7"/>
  <c r="D2589" i="7" l="1"/>
  <c r="A2588" i="7"/>
  <c r="B2588" i="7"/>
  <c r="C2588" i="7" s="1"/>
  <c r="D2590" i="7" l="1"/>
  <c r="A2589" i="7"/>
  <c r="B2589" i="7"/>
  <c r="C2589" i="7" s="1"/>
  <c r="D2591" i="7" l="1"/>
  <c r="A2590" i="7"/>
  <c r="B2590" i="7"/>
  <c r="C2590" i="7" s="1"/>
  <c r="D2592" i="7" l="1"/>
  <c r="A2591" i="7"/>
  <c r="B2591" i="7"/>
  <c r="C2591" i="7" s="1"/>
  <c r="D2593" i="7" l="1"/>
  <c r="A2592" i="7"/>
  <c r="B2592" i="7"/>
  <c r="C2592" i="7" s="1"/>
  <c r="A2593" i="7" l="1"/>
  <c r="D2594" i="7"/>
  <c r="B2593" i="7"/>
  <c r="C2593" i="7" s="1"/>
  <c r="D2595" i="7" l="1"/>
  <c r="A2594" i="7"/>
  <c r="B2594" i="7"/>
  <c r="C2594" i="7" s="1"/>
  <c r="A2595" i="7" l="1"/>
  <c r="B2595" i="7"/>
  <c r="C2595" i="7" s="1"/>
  <c r="D2596" i="7"/>
  <c r="D2597" i="7" l="1"/>
  <c r="A2596" i="7"/>
  <c r="B2596" i="7"/>
  <c r="C2596" i="7" s="1"/>
  <c r="A2597" i="7" l="1"/>
  <c r="B2597" i="7"/>
  <c r="C2597" i="7" s="1"/>
  <c r="D2598" i="7"/>
  <c r="D2599" i="7" l="1"/>
  <c r="A2598" i="7"/>
  <c r="B2598" i="7"/>
  <c r="C2598" i="7" s="1"/>
  <c r="A2599" i="7" l="1"/>
  <c r="D2600" i="7"/>
  <c r="B2599" i="7"/>
  <c r="C2599" i="7" s="1"/>
  <c r="D2601" i="7" l="1"/>
  <c r="A2600" i="7"/>
  <c r="B2600" i="7"/>
  <c r="C2600" i="7" s="1"/>
  <c r="A2601" i="7" l="1"/>
  <c r="D2602" i="7"/>
  <c r="B2601" i="7"/>
  <c r="C2601" i="7" s="1"/>
  <c r="D2603" i="7" l="1"/>
  <c r="A2602" i="7"/>
  <c r="B2602" i="7"/>
  <c r="C2602" i="7" s="1"/>
  <c r="D2604" i="7" l="1"/>
  <c r="A2603" i="7"/>
  <c r="B2603" i="7"/>
  <c r="C2603" i="7" s="1"/>
  <c r="D2605" i="7" l="1"/>
  <c r="A2604" i="7"/>
  <c r="B2604" i="7"/>
  <c r="C2604" i="7" s="1"/>
  <c r="D2606" i="7" l="1"/>
  <c r="A2605" i="7"/>
  <c r="B2605" i="7"/>
  <c r="C2605" i="7" s="1"/>
  <c r="D2607" i="7" l="1"/>
  <c r="A2606" i="7"/>
  <c r="B2606" i="7"/>
  <c r="C2606" i="7" s="1"/>
  <c r="A2607" i="7" l="1"/>
  <c r="B2607" i="7"/>
  <c r="C2607" i="7" s="1"/>
  <c r="D2608" i="7"/>
  <c r="A2608" i="7" l="1"/>
  <c r="B2608" i="7"/>
  <c r="C2608" i="7" s="1"/>
  <c r="D2609" i="7"/>
  <c r="D2610" i="7" l="1"/>
  <c r="A2609" i="7"/>
  <c r="B2609" i="7"/>
  <c r="C2609" i="7" s="1"/>
  <c r="A2610" i="7" l="1"/>
  <c r="D2611" i="7"/>
  <c r="B2610" i="7"/>
  <c r="C2610" i="7" s="1"/>
  <c r="D2612" i="7" l="1"/>
  <c r="A2611" i="7"/>
  <c r="B2611" i="7"/>
  <c r="C2611" i="7" s="1"/>
  <c r="D2613" i="7" l="1"/>
  <c r="A2612" i="7"/>
  <c r="B2612" i="7"/>
  <c r="C2612" i="7" s="1"/>
  <c r="A2613" i="7" l="1"/>
  <c r="B2613" i="7"/>
  <c r="C2613" i="7" s="1"/>
  <c r="D2614" i="7"/>
  <c r="D2615" i="7" l="1"/>
  <c r="A2614" i="7"/>
  <c r="B2614" i="7"/>
  <c r="C2614" i="7" s="1"/>
  <c r="A2615" i="7" l="1"/>
  <c r="B2615" i="7"/>
  <c r="C2615" i="7" s="1"/>
  <c r="D2616" i="7"/>
  <c r="D2617" i="7" l="1"/>
  <c r="A2616" i="7"/>
  <c r="B2616" i="7"/>
  <c r="C2616" i="7" s="1"/>
  <c r="A2617" i="7" l="1"/>
  <c r="B2617" i="7"/>
  <c r="C2617" i="7" s="1"/>
  <c r="D2618" i="7"/>
  <c r="B2618" i="7" l="1"/>
  <c r="C2618" i="7" s="1"/>
  <c r="D2619" i="7"/>
  <c r="A2618" i="7"/>
  <c r="D2620" i="7" l="1"/>
  <c r="A2619" i="7"/>
  <c r="B2619" i="7"/>
  <c r="C2619" i="7" s="1"/>
  <c r="D2621" i="7" l="1"/>
  <c r="A2620" i="7"/>
  <c r="B2620" i="7"/>
  <c r="C2620" i="7" s="1"/>
  <c r="D2622" i="7" l="1"/>
  <c r="A2621" i="7"/>
  <c r="B2621" i="7"/>
  <c r="C2621" i="7" s="1"/>
  <c r="A2622" i="7" l="1"/>
  <c r="D2623" i="7"/>
  <c r="B2622" i="7"/>
  <c r="C2622" i="7" s="1"/>
  <c r="A2623" i="7" l="1"/>
  <c r="B2623" i="7"/>
  <c r="C2623" i="7" s="1"/>
  <c r="D2624" i="7"/>
  <c r="D2625" i="7" l="1"/>
  <c r="A2624" i="7"/>
  <c r="B2624" i="7"/>
  <c r="C2624" i="7" s="1"/>
  <c r="D2626" i="7" l="1"/>
  <c r="A2625" i="7"/>
  <c r="B2625" i="7"/>
  <c r="C2625" i="7" s="1"/>
  <c r="A2626" i="7" l="1"/>
  <c r="D2627" i="7"/>
  <c r="B2626" i="7"/>
  <c r="C2626" i="7" s="1"/>
  <c r="A2627" i="7" l="1"/>
  <c r="B2627" i="7"/>
  <c r="C2627" i="7" s="1"/>
  <c r="D2628" i="7"/>
  <c r="D2629" i="7" l="1"/>
  <c r="A2628" i="7"/>
  <c r="B2628" i="7"/>
  <c r="C2628" i="7" s="1"/>
  <c r="A2629" i="7" l="1"/>
  <c r="D2630" i="7"/>
  <c r="B2629" i="7"/>
  <c r="C2629" i="7" s="1"/>
  <c r="D2631" i="7" l="1"/>
  <c r="A2630" i="7"/>
  <c r="B2630" i="7"/>
  <c r="C2630" i="7" s="1"/>
  <c r="A2631" i="7" l="1"/>
  <c r="B2631" i="7"/>
  <c r="C2631" i="7" s="1"/>
  <c r="D2632" i="7"/>
  <c r="D2633" i="7" l="1"/>
  <c r="A2632" i="7"/>
  <c r="B2632" i="7"/>
  <c r="C2632" i="7" s="1"/>
  <c r="A2633" i="7" l="1"/>
  <c r="B2633" i="7"/>
  <c r="C2633" i="7" s="1"/>
  <c r="D2634" i="7"/>
  <c r="D2635" i="7" l="1"/>
  <c r="A2634" i="7"/>
  <c r="B2634" i="7"/>
  <c r="C2634" i="7" s="1"/>
  <c r="A2635" i="7" l="1"/>
  <c r="D2636" i="7"/>
  <c r="B2635" i="7"/>
  <c r="C2635" i="7" s="1"/>
  <c r="A2636" i="7" l="1"/>
  <c r="B2636" i="7"/>
  <c r="C2636" i="7" s="1"/>
  <c r="D2637" i="7"/>
  <c r="A2637" i="7" l="1"/>
  <c r="B2637" i="7"/>
  <c r="C2637" i="7" s="1"/>
  <c r="D2638" i="7"/>
  <c r="D2639" i="7" l="1"/>
  <c r="A2638" i="7"/>
  <c r="B2638" i="7"/>
  <c r="C2638" i="7" s="1"/>
  <c r="D2640" i="7" l="1"/>
  <c r="A2639" i="7"/>
  <c r="B2639" i="7"/>
  <c r="C2639" i="7" s="1"/>
  <c r="A2640" i="7" l="1"/>
  <c r="B2640" i="7"/>
  <c r="C2640" i="7" s="1"/>
  <c r="D2641" i="7"/>
  <c r="A2641" i="7" l="1"/>
  <c r="B2641" i="7"/>
  <c r="C2641" i="7" s="1"/>
  <c r="D2642" i="7"/>
  <c r="D2643" i="7" l="1"/>
  <c r="A2642" i="7"/>
  <c r="B2642" i="7"/>
  <c r="C2642" i="7" s="1"/>
  <c r="A2643" i="7" l="1"/>
  <c r="B2643" i="7"/>
  <c r="C2643" i="7" s="1"/>
  <c r="D2644" i="7"/>
  <c r="D2645" i="7" l="1"/>
  <c r="A2644" i="7"/>
  <c r="B2644" i="7"/>
  <c r="C2644" i="7" s="1"/>
  <c r="D2646" i="7" l="1"/>
  <c r="A2645" i="7"/>
  <c r="B2645" i="7"/>
  <c r="C2645" i="7" s="1"/>
  <c r="D2647" i="7" l="1"/>
  <c r="A2646" i="7"/>
  <c r="B2646" i="7"/>
  <c r="C2646" i="7" s="1"/>
  <c r="D2648" i="7" l="1"/>
  <c r="A2647" i="7"/>
  <c r="B2647" i="7"/>
  <c r="C2647" i="7" s="1"/>
  <c r="A2648" i="7" l="1"/>
  <c r="B2648" i="7"/>
  <c r="C2648" i="7" s="1"/>
  <c r="D2649" i="7"/>
  <c r="A2649" i="7" l="1"/>
  <c r="B2649" i="7"/>
  <c r="C2649" i="7" s="1"/>
  <c r="D2650" i="7"/>
  <c r="A2650" i="7" l="1"/>
  <c r="B2650" i="7"/>
  <c r="C2650" i="7" s="1"/>
  <c r="D2651" i="7"/>
  <c r="D2652" i="7" l="1"/>
  <c r="A2651" i="7"/>
  <c r="B2651" i="7"/>
  <c r="C2651" i="7" s="1"/>
  <c r="A2652" i="7" l="1"/>
  <c r="B2652" i="7"/>
  <c r="C2652" i="7" s="1"/>
  <c r="D2653" i="7"/>
  <c r="A2653" i="7" l="1"/>
  <c r="D2654" i="7"/>
  <c r="B2653" i="7"/>
  <c r="C2653" i="7" s="1"/>
  <c r="D2655" i="7" l="1"/>
  <c r="A2654" i="7"/>
  <c r="B2654" i="7"/>
  <c r="C2654" i="7" s="1"/>
  <c r="D2656" i="7" l="1"/>
  <c r="A2655" i="7"/>
  <c r="B2655" i="7"/>
  <c r="C2655" i="7" s="1"/>
  <c r="D2657" i="7" l="1"/>
  <c r="A2656" i="7"/>
  <c r="B2656" i="7"/>
  <c r="C2656" i="7" s="1"/>
  <c r="D2658" i="7" l="1"/>
  <c r="A2657" i="7"/>
  <c r="B2657" i="7"/>
  <c r="C2657" i="7" s="1"/>
  <c r="D2659" i="7" l="1"/>
  <c r="A2658" i="7"/>
  <c r="B2658" i="7"/>
  <c r="C2658" i="7" s="1"/>
  <c r="A2659" i="7" l="1"/>
  <c r="D2660" i="7"/>
  <c r="B2659" i="7"/>
  <c r="C2659" i="7" s="1"/>
  <c r="D2661" i="7" l="1"/>
  <c r="A2660" i="7"/>
  <c r="B2660" i="7"/>
  <c r="C2660" i="7" s="1"/>
  <c r="D2662" i="7" l="1"/>
  <c r="A2661" i="7"/>
  <c r="B2661" i="7"/>
  <c r="C2661" i="7" s="1"/>
  <c r="D2663" i="7" l="1"/>
  <c r="A2662" i="7"/>
  <c r="B2662" i="7"/>
  <c r="C2662" i="7" s="1"/>
  <c r="D2664" i="7" l="1"/>
  <c r="A2663" i="7"/>
  <c r="B2663" i="7"/>
  <c r="C2663" i="7" s="1"/>
  <c r="D2665" i="7" l="1"/>
  <c r="A2664" i="7"/>
  <c r="B2664" i="7"/>
  <c r="C2664" i="7" s="1"/>
  <c r="A2665" i="7" l="1"/>
  <c r="B2665" i="7"/>
  <c r="C2665" i="7" s="1"/>
  <c r="D2666" i="7"/>
  <c r="A2666" i="7" l="1"/>
  <c r="B2666" i="7"/>
  <c r="C2666" i="7" s="1"/>
  <c r="D2667" i="7"/>
  <c r="A2667" i="7" l="1"/>
  <c r="D2668" i="7"/>
  <c r="B2667" i="7"/>
  <c r="C2667" i="7" s="1"/>
  <c r="D2669" i="7" l="1"/>
  <c r="A2668" i="7"/>
  <c r="B2668" i="7"/>
  <c r="C2668" i="7" s="1"/>
  <c r="A2669" i="7" l="1"/>
  <c r="B2669" i="7"/>
  <c r="C2669" i="7" s="1"/>
  <c r="D2670" i="7"/>
  <c r="D2671" i="7" l="1"/>
  <c r="A2670" i="7"/>
  <c r="B2670" i="7"/>
  <c r="C2670" i="7" s="1"/>
  <c r="A2671" i="7" l="1"/>
  <c r="D2672" i="7"/>
  <c r="B2671" i="7"/>
  <c r="C2671" i="7" s="1"/>
  <c r="D2673" i="7" l="1"/>
  <c r="A2672" i="7"/>
  <c r="B2672" i="7"/>
  <c r="C2672" i="7" s="1"/>
  <c r="A2673" i="7" l="1"/>
  <c r="B2673" i="7"/>
  <c r="C2673" i="7" s="1"/>
  <c r="D2674" i="7"/>
  <c r="D2675" i="7" l="1"/>
  <c r="A2674" i="7"/>
  <c r="B2674" i="7"/>
  <c r="C2674" i="7" s="1"/>
  <c r="A2675" i="7" l="1"/>
  <c r="B2675" i="7"/>
  <c r="C2675" i="7" s="1"/>
  <c r="D2676" i="7"/>
  <c r="D2677" i="7" l="1"/>
  <c r="A2676" i="7"/>
  <c r="B2676" i="7"/>
  <c r="C2676" i="7" s="1"/>
  <c r="A2677" i="7" l="1"/>
  <c r="B2677" i="7"/>
  <c r="C2677" i="7" s="1"/>
  <c r="D2678" i="7"/>
  <c r="A2678" i="7" l="1"/>
  <c r="B2678" i="7"/>
  <c r="C2678" i="7" s="1"/>
  <c r="D2679" i="7"/>
  <c r="A2679" i="7" l="1"/>
  <c r="B2679" i="7"/>
  <c r="C2679" i="7" s="1"/>
  <c r="D2680" i="7"/>
  <c r="D2681" i="7" l="1"/>
  <c r="A2680" i="7"/>
  <c r="B2680" i="7"/>
  <c r="C2680" i="7" s="1"/>
  <c r="A2681" i="7" l="1"/>
  <c r="B2681" i="7"/>
  <c r="C2681" i="7" s="1"/>
  <c r="D2682" i="7"/>
  <c r="D2683" i="7" l="1"/>
  <c r="A2682" i="7"/>
  <c r="B2682" i="7"/>
  <c r="C2682" i="7" s="1"/>
  <c r="A2683" i="7" l="1"/>
  <c r="B2683" i="7"/>
  <c r="C2683" i="7" s="1"/>
  <c r="D2684" i="7"/>
  <c r="D2685" i="7" l="1"/>
  <c r="A2684" i="7"/>
  <c r="B2684" i="7"/>
  <c r="C2684" i="7" s="1"/>
  <c r="A2685" i="7" l="1"/>
  <c r="B2685" i="7"/>
  <c r="C2685" i="7" s="1"/>
  <c r="D2686" i="7"/>
  <c r="D2687" i="7" l="1"/>
  <c r="A2686" i="7"/>
  <c r="B2686" i="7"/>
  <c r="C2686" i="7" s="1"/>
  <c r="A2687" i="7" l="1"/>
  <c r="B2687" i="7"/>
  <c r="C2687" i="7" s="1"/>
  <c r="D2688" i="7"/>
  <c r="D2689" i="7" l="1"/>
  <c r="A2688" i="7"/>
  <c r="B2688" i="7"/>
  <c r="C2688" i="7" s="1"/>
  <c r="A2689" i="7" l="1"/>
  <c r="D2690" i="7"/>
  <c r="B2689" i="7"/>
  <c r="C2689" i="7" s="1"/>
  <c r="D2691" i="7" l="1"/>
  <c r="A2690" i="7"/>
  <c r="B2690" i="7"/>
  <c r="C2690" i="7" s="1"/>
  <c r="D2692" i="7" l="1"/>
  <c r="A2691" i="7"/>
  <c r="B2691" i="7"/>
  <c r="C2691" i="7" s="1"/>
  <c r="A2692" i="7" l="1"/>
  <c r="D2693" i="7"/>
  <c r="B2692" i="7"/>
  <c r="C2692" i="7" s="1"/>
  <c r="A2693" i="7" l="1"/>
  <c r="B2693" i="7"/>
  <c r="C2693" i="7" s="1"/>
  <c r="D2694" i="7"/>
  <c r="D2695" i="7" l="1"/>
  <c r="A2694" i="7"/>
  <c r="B2694" i="7"/>
  <c r="C2694" i="7" s="1"/>
  <c r="A2695" i="7" l="1"/>
  <c r="D2696" i="7"/>
  <c r="B2695" i="7"/>
  <c r="C2695" i="7" s="1"/>
  <c r="D2697" i="7" l="1"/>
  <c r="A2696" i="7"/>
  <c r="B2696" i="7"/>
  <c r="C2696" i="7" s="1"/>
  <c r="D2698" i="7" l="1"/>
  <c r="A2697" i="7"/>
  <c r="B2697" i="7"/>
  <c r="C2697" i="7" s="1"/>
  <c r="D2699" i="7" l="1"/>
  <c r="A2698" i="7"/>
  <c r="B2698" i="7"/>
  <c r="C2698" i="7" s="1"/>
  <c r="A2699" i="7" l="1"/>
  <c r="B2699" i="7"/>
  <c r="C2699" i="7" s="1"/>
  <c r="D2700" i="7"/>
  <c r="D2701" i="7" l="1"/>
  <c r="A2700" i="7"/>
  <c r="B2700" i="7"/>
  <c r="C2700" i="7" s="1"/>
  <c r="A2701" i="7" l="1"/>
  <c r="B2701" i="7"/>
  <c r="C2701" i="7" s="1"/>
  <c r="D2702" i="7"/>
  <c r="D2703" i="7" l="1"/>
  <c r="A2702" i="7"/>
  <c r="B2702" i="7"/>
  <c r="C2702" i="7" s="1"/>
  <c r="A2703" i="7" l="1"/>
  <c r="B2703" i="7"/>
  <c r="C2703" i="7" s="1"/>
  <c r="D2704" i="7"/>
  <c r="D2705" i="7" l="1"/>
  <c r="A2704" i="7"/>
  <c r="B2704" i="7"/>
  <c r="C2704" i="7" s="1"/>
  <c r="A2705" i="7" l="1"/>
  <c r="B2705" i="7"/>
  <c r="C2705" i="7" s="1"/>
  <c r="D2706" i="7"/>
  <c r="A2706" i="7" l="1"/>
  <c r="B2706" i="7"/>
  <c r="C2706" i="7" s="1"/>
  <c r="D2707" i="7"/>
  <c r="A2707" i="7" l="1"/>
  <c r="B2707" i="7"/>
  <c r="C2707" i="7" s="1"/>
  <c r="D2708" i="7"/>
  <c r="B2708" i="7" l="1"/>
  <c r="C2708" i="7" s="1"/>
  <c r="D2709" i="7"/>
  <c r="A2708" i="7"/>
  <c r="A2709" i="7" l="1"/>
  <c r="B2709" i="7"/>
  <c r="C2709" i="7" s="1"/>
  <c r="D2710" i="7"/>
  <c r="A2710" i="7" l="1"/>
  <c r="D2711" i="7"/>
  <c r="B2710" i="7"/>
  <c r="C2710" i="7" s="1"/>
  <c r="A2711" i="7" l="1"/>
  <c r="B2711" i="7"/>
  <c r="C2711" i="7" s="1"/>
  <c r="D2712" i="7"/>
  <c r="D2713" i="7" l="1"/>
  <c r="A2712" i="7"/>
  <c r="B2712" i="7"/>
  <c r="C2712" i="7" s="1"/>
  <c r="A2713" i="7" l="1"/>
  <c r="D2714" i="7"/>
  <c r="B2713" i="7"/>
  <c r="C2713" i="7" s="1"/>
  <c r="D2715" i="7" l="1"/>
  <c r="A2714" i="7"/>
  <c r="B2714" i="7"/>
  <c r="C2714" i="7" s="1"/>
  <c r="D2716" i="7" l="1"/>
  <c r="A2715" i="7"/>
  <c r="B2715" i="7"/>
  <c r="C2715" i="7" s="1"/>
  <c r="D2717" i="7" l="1"/>
  <c r="A2716" i="7"/>
  <c r="B2716" i="7"/>
  <c r="C2716" i="7" s="1"/>
  <c r="A2717" i="7" l="1"/>
  <c r="B2717" i="7"/>
  <c r="C2717" i="7" s="1"/>
  <c r="D2718" i="7"/>
  <c r="A2718" i="7" l="1"/>
  <c r="D2719" i="7"/>
  <c r="B2718" i="7"/>
  <c r="C2718" i="7" s="1"/>
  <c r="A2719" i="7" l="1"/>
  <c r="B2719" i="7"/>
  <c r="C2719" i="7" s="1"/>
  <c r="D2720" i="7"/>
  <c r="D2721" i="7" l="1"/>
  <c r="A2720" i="7"/>
  <c r="B2720" i="7"/>
  <c r="C2720" i="7" s="1"/>
  <c r="A2721" i="7" l="1"/>
  <c r="B2721" i="7"/>
  <c r="C2721" i="7" s="1"/>
  <c r="D2722" i="7"/>
  <c r="D2723" i="7" l="1"/>
  <c r="A2722" i="7"/>
  <c r="B2722" i="7"/>
  <c r="C2722" i="7" s="1"/>
  <c r="A2723" i="7" l="1"/>
  <c r="D2724" i="7"/>
  <c r="B2723" i="7"/>
  <c r="C2723" i="7" s="1"/>
  <c r="D2725" i="7" l="1"/>
  <c r="B2724" i="7"/>
  <c r="C2724" i="7" s="1"/>
  <c r="A2724" i="7"/>
  <c r="A2725" i="7" l="1"/>
  <c r="B2725" i="7"/>
  <c r="C2725" i="7" s="1"/>
  <c r="D2726" i="7"/>
  <c r="D2727" i="7" l="1"/>
  <c r="A2726" i="7"/>
  <c r="B2726" i="7"/>
  <c r="C2726" i="7" s="1"/>
  <c r="A2727" i="7" l="1"/>
  <c r="B2727" i="7"/>
  <c r="C2727" i="7" s="1"/>
  <c r="D2728" i="7"/>
  <c r="D2729" i="7" l="1"/>
  <c r="A2728" i="7"/>
  <c r="B2728" i="7"/>
  <c r="C2728" i="7" s="1"/>
  <c r="A2729" i="7" l="1"/>
  <c r="B2729" i="7"/>
  <c r="C2729" i="7" s="1"/>
  <c r="D2730" i="7"/>
  <c r="A2730" i="7" l="1"/>
  <c r="D2731" i="7"/>
  <c r="B2730" i="7"/>
  <c r="C2730" i="7" s="1"/>
  <c r="A2731" i="7" l="1"/>
  <c r="B2731" i="7"/>
  <c r="C2731" i="7" s="1"/>
  <c r="D2732" i="7"/>
  <c r="D2733" i="7" l="1"/>
  <c r="A2732" i="7"/>
  <c r="B2732" i="7"/>
  <c r="C2732" i="7" s="1"/>
  <c r="A2733" i="7" l="1"/>
  <c r="B2733" i="7"/>
  <c r="C2733" i="7" s="1"/>
  <c r="D2734" i="7"/>
  <c r="A2734" i="7" l="1"/>
  <c r="B2734" i="7"/>
  <c r="C2734" i="7" s="1"/>
  <c r="D2735" i="7"/>
  <c r="A2735" i="7" l="1"/>
  <c r="B2735" i="7"/>
  <c r="C2735" i="7" s="1"/>
  <c r="D2736" i="7"/>
  <c r="D2737" i="7" l="1"/>
  <c r="A2736" i="7"/>
  <c r="B2736" i="7"/>
  <c r="C2736" i="7" s="1"/>
  <c r="D2738" i="7" l="1"/>
  <c r="A2737" i="7"/>
  <c r="B2737" i="7"/>
  <c r="C2737" i="7" s="1"/>
  <c r="D2739" i="7" l="1"/>
  <c r="A2738" i="7"/>
  <c r="B2738" i="7"/>
  <c r="C2738" i="7" s="1"/>
  <c r="A2739" i="7" l="1"/>
  <c r="B2739" i="7"/>
  <c r="C2739" i="7" s="1"/>
  <c r="D2740" i="7"/>
  <c r="D2741" i="7" l="1"/>
  <c r="A2740" i="7"/>
  <c r="B2740" i="7"/>
  <c r="C2740" i="7" s="1"/>
  <c r="A2741" i="7" l="1"/>
  <c r="B2741" i="7"/>
  <c r="C2741" i="7" s="1"/>
  <c r="D2742" i="7"/>
  <c r="D2743" i="7" l="1"/>
  <c r="A2742" i="7"/>
  <c r="B2742" i="7"/>
  <c r="C2742" i="7" s="1"/>
  <c r="D2744" i="7" l="1"/>
  <c r="A2743" i="7"/>
  <c r="B2743" i="7"/>
  <c r="C2743" i="7" s="1"/>
  <c r="D2745" i="7" l="1"/>
  <c r="A2744" i="7"/>
  <c r="B2744" i="7"/>
  <c r="C2744" i="7" s="1"/>
  <c r="A2745" i="7" l="1"/>
  <c r="B2745" i="7"/>
  <c r="C2745" i="7" s="1"/>
  <c r="D2746" i="7"/>
  <c r="A2746" i="7" l="1"/>
  <c r="B2746" i="7"/>
  <c r="C2746" i="7" s="1"/>
  <c r="D2747" i="7"/>
  <c r="D2748" i="7" l="1"/>
  <c r="A2747" i="7"/>
  <c r="B2747" i="7"/>
  <c r="C2747" i="7" s="1"/>
  <c r="D2749" i="7" l="1"/>
  <c r="A2748" i="7"/>
  <c r="B2748" i="7"/>
  <c r="C2748" i="7" s="1"/>
  <c r="A2749" i="7" l="1"/>
  <c r="B2749" i="7"/>
  <c r="C2749" i="7" s="1"/>
  <c r="D2750" i="7"/>
  <c r="D2751" i="7" l="1"/>
  <c r="A2750" i="7"/>
  <c r="B2750" i="7"/>
  <c r="C2750" i="7" s="1"/>
  <c r="A2751" i="7" l="1"/>
  <c r="B2751" i="7"/>
  <c r="C2751" i="7" s="1"/>
  <c r="D2752" i="7"/>
  <c r="D2753" i="7" l="1"/>
  <c r="A2752" i="7"/>
  <c r="B2752" i="7"/>
  <c r="C2752" i="7" s="1"/>
  <c r="A2753" i="7" l="1"/>
  <c r="B2753" i="7"/>
  <c r="C2753" i="7" s="1"/>
  <c r="D2754" i="7"/>
  <c r="A2754" i="7" l="1"/>
  <c r="B2754" i="7"/>
  <c r="C2754" i="7" s="1"/>
  <c r="D2755" i="7"/>
  <c r="A2755" i="7" l="1"/>
  <c r="B2755" i="7"/>
  <c r="C2755" i="7" s="1"/>
  <c r="D2756" i="7"/>
  <c r="D2757" i="7" l="1"/>
  <c r="A2756" i="7"/>
  <c r="B2756" i="7"/>
  <c r="C2756" i="7" s="1"/>
  <c r="A2757" i="7" l="1"/>
  <c r="B2757" i="7"/>
  <c r="C2757" i="7" s="1"/>
  <c r="D2758" i="7"/>
  <c r="D2759" i="7" l="1"/>
  <c r="A2758" i="7"/>
  <c r="B2758" i="7"/>
  <c r="C2758" i="7" s="1"/>
  <c r="D2760" i="7" l="1"/>
  <c r="A2759" i="7"/>
  <c r="B2759" i="7"/>
  <c r="C2759" i="7" s="1"/>
  <c r="A2760" i="7" l="1"/>
  <c r="D2761" i="7"/>
  <c r="B2760" i="7"/>
  <c r="C2760" i="7" s="1"/>
  <c r="A2761" i="7" l="1"/>
  <c r="B2761" i="7"/>
  <c r="C2761" i="7" s="1"/>
  <c r="D2762" i="7"/>
  <c r="D2763" i="7" l="1"/>
  <c r="A2762" i="7"/>
  <c r="B2762" i="7"/>
  <c r="C2762" i="7" s="1"/>
  <c r="D2764" i="7" l="1"/>
  <c r="A2763" i="7"/>
  <c r="B2763" i="7"/>
  <c r="C2763" i="7" s="1"/>
  <c r="D2765" i="7" l="1"/>
  <c r="A2764" i="7"/>
  <c r="B2764" i="7"/>
  <c r="C2764" i="7" s="1"/>
  <c r="A2765" i="7" l="1"/>
  <c r="B2765" i="7"/>
  <c r="C2765" i="7" s="1"/>
  <c r="D2766" i="7"/>
  <c r="D2767" i="7" l="1"/>
  <c r="A2766" i="7"/>
  <c r="B2766" i="7"/>
  <c r="C2766" i="7" s="1"/>
  <c r="A2767" i="7" l="1"/>
  <c r="B2767" i="7"/>
  <c r="C2767" i="7" s="1"/>
  <c r="D2768" i="7"/>
  <c r="A2768" i="7" l="1"/>
  <c r="B2768" i="7"/>
  <c r="C2768" i="7" s="1"/>
  <c r="D2769" i="7"/>
  <c r="A2769" i="7" l="1"/>
  <c r="B2769" i="7"/>
  <c r="C2769" i="7" s="1"/>
  <c r="D2770" i="7"/>
  <c r="D2771" i="7" l="1"/>
  <c r="A2770" i="7"/>
  <c r="B2770" i="7"/>
  <c r="C2770" i="7" s="1"/>
  <c r="A2771" i="7" l="1"/>
  <c r="B2771" i="7"/>
  <c r="C2771" i="7" s="1"/>
  <c r="D2772" i="7"/>
  <c r="A2772" i="7" l="1"/>
  <c r="B2772" i="7"/>
  <c r="C2772" i="7" s="1"/>
  <c r="D2773" i="7"/>
  <c r="A2773" i="7" l="1"/>
  <c r="B2773" i="7"/>
  <c r="C2773" i="7" s="1"/>
  <c r="D2774" i="7"/>
  <c r="A2774" i="7" l="1"/>
  <c r="B2774" i="7"/>
  <c r="C2774" i="7" s="1"/>
  <c r="D2775" i="7"/>
  <c r="D2776" i="7" l="1"/>
  <c r="A2775" i="7"/>
  <c r="B2775" i="7"/>
  <c r="C2775" i="7" s="1"/>
  <c r="D2777" i="7" l="1"/>
  <c r="A2776" i="7"/>
  <c r="B2776" i="7"/>
  <c r="C2776" i="7" s="1"/>
  <c r="A2777" i="7" l="1"/>
  <c r="B2777" i="7"/>
  <c r="C2777" i="7" s="1"/>
  <c r="D2778" i="7"/>
  <c r="A2778" i="7" l="1"/>
  <c r="D2779" i="7"/>
  <c r="B2778" i="7"/>
  <c r="C2778" i="7" s="1"/>
  <c r="A2779" i="7" l="1"/>
  <c r="B2779" i="7"/>
  <c r="C2779" i="7" s="1"/>
  <c r="D2780" i="7"/>
  <c r="A2780" i="7" l="1"/>
  <c r="D2781" i="7"/>
  <c r="B2780" i="7"/>
  <c r="C2780" i="7" s="1"/>
  <c r="D2782" i="7" l="1"/>
  <c r="A2781" i="7"/>
  <c r="B2781" i="7"/>
  <c r="C2781" i="7" s="1"/>
  <c r="D2783" i="7" l="1"/>
  <c r="A2782" i="7"/>
  <c r="B2782" i="7"/>
  <c r="C2782" i="7" s="1"/>
  <c r="D2784" i="7" l="1"/>
  <c r="A2783" i="7"/>
  <c r="B2783" i="7"/>
  <c r="C2783" i="7" s="1"/>
  <c r="A2784" i="7" l="1"/>
  <c r="B2784" i="7"/>
  <c r="C2784" i="7" s="1"/>
  <c r="D2785" i="7"/>
  <c r="A2785" i="7" l="1"/>
  <c r="D2786" i="7"/>
  <c r="B2785" i="7"/>
  <c r="C2785" i="7" s="1"/>
  <c r="D2787" i="7" l="1"/>
  <c r="A2786" i="7"/>
  <c r="B2786" i="7"/>
  <c r="C2786" i="7" s="1"/>
  <c r="A2787" i="7" l="1"/>
  <c r="B2787" i="7"/>
  <c r="C2787" i="7" s="1"/>
  <c r="D2788" i="7"/>
  <c r="D2789" i="7" l="1"/>
  <c r="A2788" i="7"/>
  <c r="B2788" i="7"/>
  <c r="C2788" i="7" s="1"/>
  <c r="D2790" i="7" l="1"/>
  <c r="A2789" i="7"/>
  <c r="B2789" i="7"/>
  <c r="C2789" i="7" s="1"/>
  <c r="D2791" i="7" l="1"/>
  <c r="A2790" i="7"/>
  <c r="B2790" i="7"/>
  <c r="C2790" i="7" s="1"/>
  <c r="D2792" i="7" l="1"/>
  <c r="A2791" i="7"/>
  <c r="B2791" i="7"/>
  <c r="C2791" i="7" s="1"/>
  <c r="D2793" i="7" l="1"/>
  <c r="A2792" i="7"/>
  <c r="B2792" i="7"/>
  <c r="C2792" i="7" s="1"/>
  <c r="A2793" i="7" l="1"/>
  <c r="D2794" i="7"/>
  <c r="B2793" i="7"/>
  <c r="C2793" i="7" s="1"/>
  <c r="D2795" i="7" l="1"/>
  <c r="A2794" i="7"/>
  <c r="B2794" i="7"/>
  <c r="C2794" i="7" s="1"/>
  <c r="A2795" i="7" l="1"/>
  <c r="B2795" i="7"/>
  <c r="C2795" i="7" s="1"/>
  <c r="D2796" i="7"/>
  <c r="B2796" i="7" l="1"/>
  <c r="C2796" i="7" s="1"/>
  <c r="D2797" i="7"/>
  <c r="A2796" i="7"/>
  <c r="A2797" i="7" l="1"/>
  <c r="D2798" i="7"/>
  <c r="B2797" i="7"/>
  <c r="C2797" i="7" s="1"/>
  <c r="D2799" i="7" l="1"/>
  <c r="A2798" i="7"/>
  <c r="B2798" i="7"/>
  <c r="C2798" i="7" s="1"/>
  <c r="A2799" i="7" l="1"/>
  <c r="B2799" i="7"/>
  <c r="C2799" i="7" s="1"/>
  <c r="D2800" i="7"/>
  <c r="D2801" i="7" l="1"/>
  <c r="A2800" i="7"/>
  <c r="B2800" i="7"/>
  <c r="C2800" i="7" s="1"/>
  <c r="A2801" i="7" l="1"/>
  <c r="D2802" i="7"/>
  <c r="B2801" i="7"/>
  <c r="C2801" i="7" s="1"/>
  <c r="D2803" i="7" l="1"/>
  <c r="A2802" i="7"/>
  <c r="B2802" i="7"/>
  <c r="C2802" i="7" s="1"/>
  <c r="A2803" i="7" l="1"/>
  <c r="B2803" i="7"/>
  <c r="C2803" i="7" s="1"/>
  <c r="D2804" i="7"/>
  <c r="D2805" i="7" l="1"/>
  <c r="A2804" i="7"/>
  <c r="B2804" i="7"/>
  <c r="C2804" i="7" s="1"/>
  <c r="A2805" i="7" l="1"/>
  <c r="B2805" i="7"/>
  <c r="C2805" i="7" s="1"/>
  <c r="D2806" i="7"/>
  <c r="A2806" i="7" l="1"/>
  <c r="D2807" i="7"/>
  <c r="B2806" i="7"/>
  <c r="C2806" i="7" s="1"/>
  <c r="D2808" i="7" l="1"/>
  <c r="A2807" i="7"/>
  <c r="B2807" i="7"/>
  <c r="C2807" i="7" s="1"/>
  <c r="D2809" i="7" l="1"/>
  <c r="A2808" i="7"/>
  <c r="B2808" i="7"/>
  <c r="C2808" i="7" s="1"/>
  <c r="A2809" i="7" l="1"/>
  <c r="B2809" i="7"/>
  <c r="C2809" i="7" s="1"/>
  <c r="D2810" i="7"/>
  <c r="D2811" i="7" l="1"/>
  <c r="A2810" i="7"/>
  <c r="B2810" i="7"/>
  <c r="C2810" i="7" s="1"/>
  <c r="A2811" i="7" l="1"/>
  <c r="B2811" i="7"/>
  <c r="C2811" i="7" s="1"/>
  <c r="D2812" i="7"/>
  <c r="A2812" i="7" l="1"/>
  <c r="B2812" i="7"/>
  <c r="C2812" i="7" s="1"/>
  <c r="D2813" i="7"/>
  <c r="D2814" i="7" l="1"/>
  <c r="B2813" i="7"/>
  <c r="C2813" i="7" s="1"/>
  <c r="A2813" i="7"/>
  <c r="D2815" i="7" l="1"/>
  <c r="A2814" i="7"/>
  <c r="B2814" i="7"/>
  <c r="C2814" i="7" s="1"/>
  <c r="A2815" i="7" l="1"/>
  <c r="B2815" i="7"/>
  <c r="C2815" i="7" s="1"/>
  <c r="D2816" i="7"/>
  <c r="D2817" i="7" l="1"/>
  <c r="A2816" i="7"/>
  <c r="B2816" i="7"/>
  <c r="C2816" i="7" s="1"/>
  <c r="A2817" i="7" l="1"/>
  <c r="B2817" i="7"/>
  <c r="C2817" i="7" s="1"/>
  <c r="D2818" i="7"/>
  <c r="D2819" i="7" l="1"/>
  <c r="A2818" i="7"/>
  <c r="B2818" i="7"/>
  <c r="C2818" i="7" s="1"/>
  <c r="A2819" i="7" l="1"/>
  <c r="B2819" i="7"/>
  <c r="C2819" i="7" s="1"/>
  <c r="D2820" i="7"/>
  <c r="D2821" i="7" l="1"/>
  <c r="A2820" i="7"/>
  <c r="B2820" i="7"/>
  <c r="C2820" i="7" s="1"/>
  <c r="A2821" i="7" l="1"/>
  <c r="B2821" i="7"/>
  <c r="C2821" i="7" s="1"/>
  <c r="D2822" i="7"/>
  <c r="D2823" i="7" l="1"/>
  <c r="A2822" i="7"/>
  <c r="B2822" i="7"/>
  <c r="C2822" i="7" s="1"/>
  <c r="A2823" i="7" l="1"/>
  <c r="B2823" i="7"/>
  <c r="C2823" i="7" s="1"/>
  <c r="D2824" i="7"/>
  <c r="B2824" i="7" l="1"/>
  <c r="C2824" i="7" s="1"/>
  <c r="A2824" i="7"/>
  <c r="D2825" i="7"/>
  <c r="A2825" i="7" l="1"/>
  <c r="B2825" i="7"/>
  <c r="C2825" i="7" s="1"/>
  <c r="D2826" i="7"/>
  <c r="A2826" i="7" l="1"/>
  <c r="B2826" i="7"/>
  <c r="C2826" i="7" s="1"/>
  <c r="D2827" i="7"/>
  <c r="A2827" i="7" l="1"/>
  <c r="B2827" i="7"/>
  <c r="C2827" i="7" s="1"/>
  <c r="D2828" i="7"/>
  <c r="D2829" i="7" l="1"/>
  <c r="A2828" i="7"/>
  <c r="B2828" i="7"/>
  <c r="C2828" i="7" s="1"/>
  <c r="D2830" i="7" l="1"/>
  <c r="A2829" i="7"/>
  <c r="B2829" i="7"/>
  <c r="C2829" i="7" s="1"/>
  <c r="A2830" i="7" l="1"/>
  <c r="B2830" i="7"/>
  <c r="C2830" i="7" s="1"/>
  <c r="D2831" i="7"/>
  <c r="A2831" i="7" l="1"/>
  <c r="B2831" i="7"/>
  <c r="C2831" i="7" s="1"/>
  <c r="D2832" i="7"/>
  <c r="D2833" i="7" l="1"/>
  <c r="A2832" i="7"/>
  <c r="B2832" i="7"/>
  <c r="C2832" i="7" s="1"/>
  <c r="D2834" i="7" l="1"/>
  <c r="A2833" i="7"/>
  <c r="B2833" i="7"/>
  <c r="C2833" i="7" s="1"/>
  <c r="D2835" i="7" l="1"/>
  <c r="A2834" i="7"/>
  <c r="B2834" i="7"/>
  <c r="C2834" i="7" s="1"/>
  <c r="A2835" i="7" l="1"/>
  <c r="D2836" i="7"/>
  <c r="B2835" i="7"/>
  <c r="C2835" i="7" s="1"/>
  <c r="A2836" i="7" l="1"/>
  <c r="B2836" i="7"/>
  <c r="C2836" i="7" s="1"/>
  <c r="D2837" i="7"/>
  <c r="A2837" i="7" l="1"/>
  <c r="B2837" i="7"/>
  <c r="C2837" i="7" s="1"/>
  <c r="D2838" i="7"/>
  <c r="D2839" i="7" l="1"/>
  <c r="A2838" i="7"/>
  <c r="B2838" i="7"/>
  <c r="C2838" i="7" s="1"/>
  <c r="D2840" i="7" l="1"/>
  <c r="A2839" i="7"/>
  <c r="B2839" i="7"/>
  <c r="C2839" i="7" s="1"/>
  <c r="D2841" i="7" l="1"/>
  <c r="A2840" i="7"/>
  <c r="B2840" i="7"/>
  <c r="C2840" i="7" s="1"/>
  <c r="A2841" i="7" l="1"/>
  <c r="B2841" i="7"/>
  <c r="C2841" i="7" s="1"/>
  <c r="D2842" i="7"/>
  <c r="A2842" i="7" l="1"/>
  <c r="B2842" i="7"/>
  <c r="C2842" i="7" s="1"/>
  <c r="D2843" i="7"/>
  <c r="A2843" i="7" l="1"/>
  <c r="B2843" i="7"/>
  <c r="C2843" i="7" s="1"/>
  <c r="D2844" i="7"/>
  <c r="D2845" i="7" l="1"/>
  <c r="A2844" i="7"/>
  <c r="B2844" i="7"/>
  <c r="C2844" i="7" s="1"/>
  <c r="B2845" i="7" l="1"/>
  <c r="C2845" i="7" s="1"/>
  <c r="D2846" i="7"/>
  <c r="A2845" i="7"/>
  <c r="D2847" i="7" l="1"/>
  <c r="A2846" i="7"/>
  <c r="B2846" i="7"/>
  <c r="C2846" i="7" s="1"/>
  <c r="A2847" i="7" l="1"/>
  <c r="B2847" i="7"/>
  <c r="C2847" i="7" s="1"/>
  <c r="D2848" i="7"/>
  <c r="D2849" i="7" l="1"/>
  <c r="A2848" i="7"/>
  <c r="B2848" i="7"/>
  <c r="C2848" i="7" s="1"/>
  <c r="A2849" i="7" l="1"/>
  <c r="D2850" i="7"/>
  <c r="B2849" i="7"/>
  <c r="C2849" i="7" s="1"/>
  <c r="D2851" i="7" l="1"/>
  <c r="A2850" i="7"/>
  <c r="B2850" i="7"/>
  <c r="C2850" i="7" s="1"/>
  <c r="A2851" i="7" l="1"/>
  <c r="B2851" i="7"/>
  <c r="C2851" i="7" s="1"/>
  <c r="D2852" i="7"/>
  <c r="D2853" i="7" l="1"/>
  <c r="A2852" i="7"/>
  <c r="B2852" i="7"/>
  <c r="C2852" i="7" s="1"/>
  <c r="D2854" i="7" l="1"/>
  <c r="A2853" i="7"/>
  <c r="B2853" i="7"/>
  <c r="C2853" i="7" s="1"/>
  <c r="A2854" i="7" l="1"/>
  <c r="B2854" i="7"/>
  <c r="C2854" i="7" s="1"/>
  <c r="D2855" i="7"/>
  <c r="D2856" i="7" l="1"/>
  <c r="A2855" i="7"/>
  <c r="B2855" i="7"/>
  <c r="C2855" i="7" s="1"/>
  <c r="D2857" i="7" l="1"/>
  <c r="A2856" i="7"/>
  <c r="B2856" i="7"/>
  <c r="C2856" i="7" s="1"/>
  <c r="A2857" i="7" l="1"/>
  <c r="B2857" i="7"/>
  <c r="C2857" i="7" s="1"/>
  <c r="D2858" i="7"/>
  <c r="A2858" i="7" l="1"/>
  <c r="B2858" i="7"/>
  <c r="C2858" i="7" s="1"/>
  <c r="D2859" i="7"/>
  <c r="A2859" i="7" l="1"/>
  <c r="B2859" i="7"/>
  <c r="C2859" i="7" s="1"/>
  <c r="D2860" i="7"/>
  <c r="D2861" i="7" l="1"/>
  <c r="A2860" i="7"/>
  <c r="B2860" i="7"/>
  <c r="C2860" i="7" s="1"/>
  <c r="A2861" i="7" l="1"/>
  <c r="B2861" i="7"/>
  <c r="C2861" i="7" s="1"/>
  <c r="D2862" i="7"/>
  <c r="D2863" i="7" l="1"/>
  <c r="A2862" i="7"/>
  <c r="B2862" i="7"/>
  <c r="C2862" i="7" s="1"/>
  <c r="D2864" i="7" l="1"/>
  <c r="A2863" i="7"/>
  <c r="B2863" i="7"/>
  <c r="C2863" i="7" s="1"/>
  <c r="A2864" i="7" l="1"/>
  <c r="D2865" i="7"/>
  <c r="B2864" i="7"/>
  <c r="C2864" i="7" s="1"/>
  <c r="A2865" i="7" l="1"/>
  <c r="B2865" i="7"/>
  <c r="C2865" i="7" s="1"/>
  <c r="D2866" i="7"/>
  <c r="D2867" i="7" l="1"/>
  <c r="A2866" i="7"/>
  <c r="B2866" i="7"/>
  <c r="C2866" i="7" s="1"/>
  <c r="A2867" i="7" l="1"/>
  <c r="B2867" i="7"/>
  <c r="C2867" i="7" s="1"/>
  <c r="D2868" i="7"/>
  <c r="D2869" i="7" l="1"/>
  <c r="A2868" i="7"/>
  <c r="B2868" i="7"/>
  <c r="C2868" i="7" s="1"/>
  <c r="D2870" i="7" l="1"/>
  <c r="A2869" i="7"/>
  <c r="B2869" i="7"/>
  <c r="C2869" i="7" s="1"/>
  <c r="A2870" i="7" l="1"/>
  <c r="B2870" i="7"/>
  <c r="C2870" i="7" s="1"/>
  <c r="D2871" i="7"/>
  <c r="D2872" i="7" l="1"/>
  <c r="A2871" i="7"/>
  <c r="B2871" i="7"/>
  <c r="C2871" i="7" s="1"/>
  <c r="D2873" i="7" l="1"/>
  <c r="A2872" i="7"/>
  <c r="B2872" i="7"/>
  <c r="C2872" i="7" s="1"/>
  <c r="A2873" i="7" l="1"/>
  <c r="B2873" i="7"/>
  <c r="C2873" i="7" s="1"/>
  <c r="D2874" i="7"/>
  <c r="A2874" i="7" l="1"/>
  <c r="B2874" i="7"/>
  <c r="C2874" i="7" s="1"/>
  <c r="D2875" i="7"/>
  <c r="A2875" i="7" l="1"/>
  <c r="D2876" i="7"/>
  <c r="B2875" i="7"/>
  <c r="C2875" i="7" s="1"/>
  <c r="D2877" i="7" l="1"/>
  <c r="A2876" i="7"/>
  <c r="B2876" i="7"/>
  <c r="C2876" i="7" s="1"/>
  <c r="A2877" i="7" l="1"/>
  <c r="B2877" i="7"/>
  <c r="C2877" i="7" s="1"/>
  <c r="D2878" i="7"/>
  <c r="D2879" i="7" l="1"/>
  <c r="A2878" i="7"/>
  <c r="B2878" i="7"/>
  <c r="C2878" i="7" s="1"/>
  <c r="A2879" i="7" l="1"/>
  <c r="D2880" i="7"/>
  <c r="B2879" i="7"/>
  <c r="C2879" i="7" s="1"/>
  <c r="A2880" i="7" l="1"/>
  <c r="B2880" i="7"/>
  <c r="C2880" i="7" s="1"/>
  <c r="D2881" i="7"/>
  <c r="A2881" i="7" l="1"/>
  <c r="B2881" i="7"/>
  <c r="C2881" i="7" s="1"/>
  <c r="D2882" i="7"/>
  <c r="D2883" i="7" l="1"/>
  <c r="A2882" i="7"/>
  <c r="B2882" i="7"/>
  <c r="C2882" i="7" s="1"/>
  <c r="A2883" i="7" l="1"/>
  <c r="B2883" i="7"/>
  <c r="C2883" i="7" s="1"/>
  <c r="D2884" i="7"/>
  <c r="D2885" i="7" l="1"/>
  <c r="A2884" i="7"/>
  <c r="B2884" i="7"/>
  <c r="C2884" i="7" s="1"/>
  <c r="A2885" i="7" l="1"/>
  <c r="B2885" i="7"/>
  <c r="C2885" i="7" s="1"/>
  <c r="D2886" i="7"/>
  <c r="D2887" i="7" l="1"/>
  <c r="A2886" i="7"/>
  <c r="B2886" i="7"/>
  <c r="C2886" i="7" s="1"/>
  <c r="D2888" i="7" l="1"/>
  <c r="A2887" i="7"/>
  <c r="B2887" i="7"/>
  <c r="C2887" i="7" s="1"/>
  <c r="A2888" i="7" l="1"/>
  <c r="B2888" i="7"/>
  <c r="C2888" i="7" s="1"/>
  <c r="D2889" i="7"/>
  <c r="A2889" i="7" l="1"/>
  <c r="B2889" i="7"/>
  <c r="C2889" i="7" s="1"/>
  <c r="D2890" i="7"/>
  <c r="A2890" i="7" l="1"/>
  <c r="D2891" i="7"/>
  <c r="B2890" i="7"/>
  <c r="C2890" i="7" s="1"/>
  <c r="A2891" i="7" l="1"/>
  <c r="B2891" i="7"/>
  <c r="C2891" i="7" s="1"/>
  <c r="D2892" i="7"/>
  <c r="A2892" i="7" l="1"/>
  <c r="B2892" i="7"/>
  <c r="C2892" i="7" s="1"/>
  <c r="D2893" i="7"/>
  <c r="A2893" i="7" l="1"/>
  <c r="B2893" i="7"/>
  <c r="C2893" i="7" s="1"/>
  <c r="D2894" i="7"/>
  <c r="D2895" i="7" l="1"/>
  <c r="A2894" i="7"/>
  <c r="B2894" i="7"/>
  <c r="C2894" i="7" s="1"/>
  <c r="A2895" i="7" l="1"/>
  <c r="B2895" i="7"/>
  <c r="C2895" i="7" s="1"/>
  <c r="D2896" i="7"/>
  <c r="D2897" i="7" l="1"/>
  <c r="A2896" i="7"/>
  <c r="B2896" i="7"/>
  <c r="C2896" i="7" s="1"/>
  <c r="A2897" i="7" l="1"/>
  <c r="B2897" i="7"/>
  <c r="C2897" i="7" s="1"/>
  <c r="D2898" i="7"/>
  <c r="D2899" i="7" l="1"/>
  <c r="A2898" i="7"/>
  <c r="B2898" i="7"/>
  <c r="C2898" i="7" s="1"/>
  <c r="A2899" i="7" l="1"/>
  <c r="B2899" i="7"/>
  <c r="C2899" i="7" s="1"/>
  <c r="D2900" i="7"/>
  <c r="D2901" i="7" l="1"/>
  <c r="A2900" i="7"/>
  <c r="B2900" i="7"/>
  <c r="C2900" i="7" s="1"/>
  <c r="A2901" i="7" l="1"/>
  <c r="B2901" i="7"/>
  <c r="C2901" i="7" s="1"/>
  <c r="D2902" i="7"/>
  <c r="D2903" i="7" l="1"/>
  <c r="A2902" i="7"/>
  <c r="B2902" i="7"/>
  <c r="C2902" i="7" s="1"/>
  <c r="D2904" i="7" l="1"/>
  <c r="A2903" i="7"/>
  <c r="B2903" i="7"/>
  <c r="C2903" i="7" s="1"/>
  <c r="D2905" i="7" l="1"/>
  <c r="A2904" i="7"/>
  <c r="B2904" i="7"/>
  <c r="C2904" i="7" s="1"/>
  <c r="A2905" i="7" l="1"/>
  <c r="D2906" i="7"/>
  <c r="B2905" i="7"/>
  <c r="C2905" i="7" s="1"/>
  <c r="D2907" i="7" l="1"/>
  <c r="A2906" i="7"/>
  <c r="B2906" i="7"/>
  <c r="C2906" i="7" s="1"/>
  <c r="A2907" i="7" l="1"/>
  <c r="B2907" i="7"/>
  <c r="C2907" i="7" s="1"/>
  <c r="D2908" i="7"/>
  <c r="A2908" i="7" l="1"/>
  <c r="B2908" i="7"/>
  <c r="C2908" i="7" s="1"/>
  <c r="D2909" i="7"/>
  <c r="A2909" i="7" l="1"/>
  <c r="B2909" i="7"/>
  <c r="C2909" i="7" s="1"/>
  <c r="D2910" i="7"/>
  <c r="D2911" i="7" l="1"/>
  <c r="A2910" i="7"/>
  <c r="B2910" i="7"/>
  <c r="C2910" i="7" s="1"/>
  <c r="D2912" i="7" l="1"/>
  <c r="A2911" i="7"/>
  <c r="B2911" i="7"/>
  <c r="C2911" i="7" s="1"/>
  <c r="D2913" i="7" l="1"/>
  <c r="A2912" i="7"/>
  <c r="B2912" i="7"/>
  <c r="C2912" i="7" s="1"/>
  <c r="A2913" i="7" l="1"/>
  <c r="B2913" i="7"/>
  <c r="C2913" i="7" s="1"/>
  <c r="D2914" i="7"/>
  <c r="A2914" i="7" l="1"/>
  <c r="B2914" i="7"/>
  <c r="C2914" i="7" s="1"/>
  <c r="D2915" i="7"/>
  <c r="A2915" i="7" l="1"/>
  <c r="B2915" i="7"/>
  <c r="C2915" i="7" s="1"/>
  <c r="D2916" i="7"/>
  <c r="A2916" i="7" l="1"/>
  <c r="B2916" i="7"/>
  <c r="C2916" i="7" s="1"/>
  <c r="D2917" i="7"/>
  <c r="A2917" i="7" l="1"/>
  <c r="B2917" i="7"/>
  <c r="C2917" i="7" s="1"/>
  <c r="D2918" i="7"/>
  <c r="D2919" i="7" l="1"/>
  <c r="A2918" i="7"/>
  <c r="B2918" i="7"/>
  <c r="C2918" i="7" s="1"/>
  <c r="D2920" i="7" l="1"/>
  <c r="A2919" i="7"/>
  <c r="B2919" i="7"/>
  <c r="C2919" i="7" s="1"/>
  <c r="D2921" i="7" l="1"/>
  <c r="A2920" i="7"/>
  <c r="B2920" i="7"/>
  <c r="C2920" i="7" s="1"/>
  <c r="D2922" i="7" l="1"/>
  <c r="A2921" i="7"/>
  <c r="B2921" i="7"/>
  <c r="C2921" i="7" s="1"/>
  <c r="D2923" i="7" l="1"/>
  <c r="A2922" i="7"/>
  <c r="B2922" i="7"/>
  <c r="C2922" i="7" s="1"/>
  <c r="A2923" i="7" l="1"/>
  <c r="B2923" i="7"/>
  <c r="C2923" i="7" s="1"/>
  <c r="D2924" i="7"/>
  <c r="A2924" i="7" l="1"/>
  <c r="B2924" i="7"/>
  <c r="C2924" i="7" s="1"/>
  <c r="D2925" i="7"/>
  <c r="D2926" i="7" l="1"/>
  <c r="A2925" i="7"/>
  <c r="B2925" i="7"/>
  <c r="C2925" i="7" s="1"/>
  <c r="A2926" i="7" l="1"/>
  <c r="B2926" i="7"/>
  <c r="C2926" i="7" s="1"/>
  <c r="D2927" i="7"/>
  <c r="A2927" i="7" l="1"/>
  <c r="B2927" i="7"/>
  <c r="C2927" i="7" s="1"/>
  <c r="D2928" i="7"/>
  <c r="A2928" i="7" l="1"/>
  <c r="B2928" i="7"/>
  <c r="C2928" i="7" s="1"/>
  <c r="D2929" i="7"/>
  <c r="A2929" i="7" l="1"/>
  <c r="B2929" i="7"/>
  <c r="C2929" i="7" s="1"/>
  <c r="D2930" i="7"/>
  <c r="D2931" i="7" l="1"/>
  <c r="A2930" i="7"/>
  <c r="B2930" i="7"/>
  <c r="C2930" i="7" s="1"/>
  <c r="A2931" i="7" l="1"/>
  <c r="B2931" i="7"/>
  <c r="C2931" i="7" s="1"/>
  <c r="D2932" i="7"/>
  <c r="A2932" i="7" l="1"/>
  <c r="B2932" i="7"/>
  <c r="C2932" i="7" s="1"/>
  <c r="D2933" i="7"/>
  <c r="A2933" i="7" l="1"/>
  <c r="D2934" i="7"/>
  <c r="B2933" i="7"/>
  <c r="C2933" i="7" s="1"/>
  <c r="A2934" i="7" l="1"/>
  <c r="B2934" i="7"/>
  <c r="C2934" i="7" s="1"/>
  <c r="D2935" i="7"/>
  <c r="A2935" i="7" l="1"/>
  <c r="B2935" i="7"/>
  <c r="C2935" i="7" s="1"/>
  <c r="D2936" i="7"/>
  <c r="D2937" i="7" l="1"/>
  <c r="A2936" i="7"/>
  <c r="B2936" i="7"/>
  <c r="C2936" i="7" s="1"/>
  <c r="A2937" i="7" l="1"/>
  <c r="D2938" i="7"/>
  <c r="B2937" i="7"/>
  <c r="C2937" i="7" s="1"/>
  <c r="D2939" i="7" l="1"/>
  <c r="A2938" i="7"/>
  <c r="B2938" i="7"/>
  <c r="C2938" i="7" s="1"/>
  <c r="A2939" i="7" l="1"/>
  <c r="B2939" i="7"/>
  <c r="C2939" i="7" s="1"/>
  <c r="D2940" i="7"/>
  <c r="D2941" i="7" l="1"/>
  <c r="A2940" i="7"/>
  <c r="B2940" i="7"/>
  <c r="C2940" i="7" s="1"/>
  <c r="A2941" i="7" l="1"/>
  <c r="D2942" i="7"/>
  <c r="B2941" i="7"/>
  <c r="C2941" i="7" s="1"/>
  <c r="D2943" i="7" l="1"/>
  <c r="A2942" i="7"/>
  <c r="B2942" i="7"/>
  <c r="C2942" i="7" s="1"/>
  <c r="A2943" i="7" l="1"/>
  <c r="B2943" i="7"/>
  <c r="C2943" i="7" s="1"/>
  <c r="D2944" i="7"/>
  <c r="D2945" i="7" l="1"/>
  <c r="A2944" i="7"/>
  <c r="B2944" i="7"/>
  <c r="C2944" i="7" s="1"/>
  <c r="D2946" i="7" l="1"/>
  <c r="A2945" i="7"/>
  <c r="B2945" i="7"/>
  <c r="C2945" i="7" s="1"/>
  <c r="D2947" i="7" l="1"/>
  <c r="A2946" i="7"/>
  <c r="B2946" i="7"/>
  <c r="C2946" i="7" s="1"/>
  <c r="A2947" i="7" l="1"/>
  <c r="B2947" i="7"/>
  <c r="C2947" i="7" s="1"/>
  <c r="D2948" i="7"/>
  <c r="D2949" i="7" l="1"/>
  <c r="A2948" i="7"/>
  <c r="B2948" i="7"/>
  <c r="C2948" i="7" s="1"/>
  <c r="A2949" i="7" l="1"/>
  <c r="B2949" i="7"/>
  <c r="C2949" i="7" s="1"/>
  <c r="D2950" i="7"/>
  <c r="D2951" i="7" l="1"/>
  <c r="A2950" i="7"/>
  <c r="B2950" i="7"/>
  <c r="C2950" i="7" s="1"/>
  <c r="A2951" i="7" l="1"/>
  <c r="B2951" i="7"/>
  <c r="C2951" i="7" s="1"/>
  <c r="D2952" i="7"/>
  <c r="D2953" i="7" l="1"/>
  <c r="A2952" i="7"/>
  <c r="B2952" i="7"/>
  <c r="C2952" i="7" s="1"/>
  <c r="A2953" i="7" l="1"/>
  <c r="B2953" i="7"/>
  <c r="C2953" i="7" s="1"/>
  <c r="D2954" i="7"/>
  <c r="A2954" i="7" l="1"/>
  <c r="D2955" i="7"/>
  <c r="B2954" i="7"/>
  <c r="C2954" i="7" s="1"/>
  <c r="A2955" i="7" l="1"/>
  <c r="B2955" i="7"/>
  <c r="C2955" i="7" s="1"/>
  <c r="D2956" i="7"/>
  <c r="D2957" i="7" l="1"/>
  <c r="A2956" i="7"/>
  <c r="B2956" i="7"/>
  <c r="C2956" i="7" s="1"/>
  <c r="A2957" i="7" l="1"/>
  <c r="B2957" i="7"/>
  <c r="C2957" i="7" s="1"/>
  <c r="D2958" i="7"/>
  <c r="D2959" i="7" l="1"/>
  <c r="A2958" i="7"/>
  <c r="B2958" i="7"/>
  <c r="C2958" i="7" s="1"/>
  <c r="D2960" i="7" l="1"/>
  <c r="A2959" i="7"/>
  <c r="B2959" i="7"/>
  <c r="C2959" i="7" s="1"/>
  <c r="D2961" i="7" l="1"/>
  <c r="A2960" i="7"/>
  <c r="B2960" i="7"/>
  <c r="C2960" i="7" s="1"/>
  <c r="D2962" i="7" l="1"/>
  <c r="A2961" i="7"/>
  <c r="B2961" i="7"/>
  <c r="C2961" i="7" s="1"/>
  <c r="D2963" i="7" l="1"/>
  <c r="A2962" i="7"/>
  <c r="B2962" i="7"/>
  <c r="C2962" i="7" s="1"/>
  <c r="A2963" i="7" l="1"/>
  <c r="B2963" i="7"/>
  <c r="C2963" i="7" s="1"/>
  <c r="D2964" i="7"/>
  <c r="A2964" i="7" l="1"/>
  <c r="D2965" i="7"/>
  <c r="B2964" i="7"/>
  <c r="C2964" i="7" s="1"/>
  <c r="A2965" i="7" l="1"/>
  <c r="B2965" i="7"/>
  <c r="C2965" i="7" s="1"/>
  <c r="D2966" i="7"/>
  <c r="D2967" i="7" l="1"/>
  <c r="A2966" i="7"/>
  <c r="B2966" i="7"/>
  <c r="C2966" i="7" s="1"/>
  <c r="A2967" i="7" l="1"/>
  <c r="D2968" i="7"/>
  <c r="B2967" i="7"/>
  <c r="C2967" i="7" s="1"/>
  <c r="D2969" i="7" l="1"/>
  <c r="A2968" i="7"/>
  <c r="B2968" i="7"/>
  <c r="C2968" i="7" s="1"/>
  <c r="A2969" i="7" l="1"/>
  <c r="B2969" i="7"/>
  <c r="C2969" i="7" s="1"/>
  <c r="D2970" i="7"/>
  <c r="D2971" i="7" l="1"/>
  <c r="A2970" i="7"/>
  <c r="B2970" i="7"/>
  <c r="C2970" i="7" s="1"/>
  <c r="A2971" i="7" l="1"/>
  <c r="B2971" i="7"/>
  <c r="C2971" i="7" s="1"/>
  <c r="D2972" i="7"/>
  <c r="D2973" i="7" l="1"/>
  <c r="A2972" i="7"/>
  <c r="B2972" i="7"/>
  <c r="C2972" i="7" s="1"/>
  <c r="D2974" i="7" l="1"/>
  <c r="A2973" i="7"/>
  <c r="B2973" i="7"/>
  <c r="C2973" i="7" s="1"/>
  <c r="D2975" i="7" l="1"/>
  <c r="A2974" i="7"/>
  <c r="B2974" i="7"/>
  <c r="C2974" i="7" s="1"/>
  <c r="A2975" i="7" l="1"/>
  <c r="B2975" i="7"/>
  <c r="C2975" i="7" s="1"/>
  <c r="D2976" i="7"/>
  <c r="A2976" i="7" l="1"/>
  <c r="B2976" i="7"/>
  <c r="C2976" i="7" s="1"/>
  <c r="D2977" i="7"/>
  <c r="A2977" i="7" l="1"/>
  <c r="B2977" i="7"/>
  <c r="C2977" i="7" s="1"/>
  <c r="D2978" i="7"/>
  <c r="D2979" i="7" l="1"/>
  <c r="A2978" i="7"/>
  <c r="B2978" i="7"/>
  <c r="C2978" i="7" s="1"/>
  <c r="A2979" i="7" l="1"/>
  <c r="B2979" i="7"/>
  <c r="C2979" i="7" s="1"/>
  <c r="D2980" i="7"/>
  <c r="A2980" i="7" l="1"/>
  <c r="B2980" i="7"/>
  <c r="C2980" i="7" s="1"/>
  <c r="D2981" i="7"/>
  <c r="A2981" i="7" l="1"/>
  <c r="D2982" i="7"/>
  <c r="B2981" i="7"/>
  <c r="C2981" i="7" s="1"/>
  <c r="D2983" i="7" l="1"/>
  <c r="A2982" i="7"/>
  <c r="B2982" i="7"/>
  <c r="C2982" i="7" s="1"/>
  <c r="A2983" i="7" l="1"/>
  <c r="B2983" i="7"/>
  <c r="C2983" i="7" s="1"/>
  <c r="D2984" i="7"/>
  <c r="D2985" i="7" l="1"/>
  <c r="A2984" i="7"/>
  <c r="B2984" i="7"/>
  <c r="C2984" i="7" s="1"/>
  <c r="A2985" i="7" l="1"/>
  <c r="B2985" i="7"/>
  <c r="C2985" i="7" s="1"/>
  <c r="D2986" i="7"/>
  <c r="D2987" i="7" l="1"/>
  <c r="A2986" i="7"/>
  <c r="B2986" i="7"/>
  <c r="C2986" i="7" s="1"/>
  <c r="A2987" i="7" l="1"/>
  <c r="D2988" i="7"/>
  <c r="B2987" i="7"/>
  <c r="C2987" i="7" s="1"/>
  <c r="A2988" i="7" l="1"/>
  <c r="D2989" i="7"/>
  <c r="B2988" i="7"/>
  <c r="C2988" i="7" s="1"/>
  <c r="D2990" i="7" l="1"/>
  <c r="A2989" i="7"/>
  <c r="B2989" i="7"/>
  <c r="C2989" i="7" s="1"/>
  <c r="A2990" i="7" l="1"/>
  <c r="B2990" i="7"/>
  <c r="C2990" i="7" s="1"/>
  <c r="D2991" i="7"/>
  <c r="D2992" i="7" l="1"/>
  <c r="B2991" i="7"/>
  <c r="C2991" i="7" s="1"/>
  <c r="A2991" i="7"/>
  <c r="B2992" i="7" l="1"/>
  <c r="C2992" i="7" s="1"/>
  <c r="D2993" i="7"/>
  <c r="A2992" i="7"/>
  <c r="A2993" i="7" l="1"/>
  <c r="B2993" i="7"/>
  <c r="C2993" i="7" s="1"/>
  <c r="D2994" i="7"/>
  <c r="D2995" i="7" l="1"/>
  <c r="B2994" i="7"/>
  <c r="C2994" i="7" s="1"/>
  <c r="A2994" i="7"/>
  <c r="A2995" i="7" l="1"/>
  <c r="D2996" i="7"/>
  <c r="B2995" i="7"/>
  <c r="C2995" i="7" s="1"/>
  <c r="A2996" i="7" l="1"/>
  <c r="D2997" i="7"/>
  <c r="B2996" i="7"/>
  <c r="C2996" i="7" s="1"/>
  <c r="A2997" i="7" l="1"/>
  <c r="B2997" i="7"/>
  <c r="C2997" i="7" s="1"/>
  <c r="D2998" i="7"/>
  <c r="B2998" i="7" l="1"/>
  <c r="C2998" i="7" s="1"/>
  <c r="D2999" i="7"/>
  <c r="A2998" i="7"/>
  <c r="A2999" i="7" l="1"/>
  <c r="D3000" i="7"/>
  <c r="B2999" i="7"/>
  <c r="C2999" i="7" s="1"/>
  <c r="B3000" i="7" l="1"/>
  <c r="C3000" i="7" s="1"/>
  <c r="D3001" i="7"/>
  <c r="A3000" i="7"/>
  <c r="B3001" i="7" l="1"/>
  <c r="C3001" i="7" s="1"/>
  <c r="D3002" i="7"/>
  <c r="A3001" i="7"/>
  <c r="A3002" i="7" l="1"/>
  <c r="B3002" i="7"/>
  <c r="C3002" i="7" s="1"/>
  <c r="D3003" i="7"/>
  <c r="B3003" i="7" l="1"/>
  <c r="C3003" i="7" s="1"/>
  <c r="D3004" i="7"/>
  <c r="A3003" i="7"/>
  <c r="B3004" i="7" l="1"/>
  <c r="C3004" i="7" s="1"/>
  <c r="D3005" i="7"/>
  <c r="A3004" i="7"/>
  <c r="D3006" i="7" l="1"/>
  <c r="A3005" i="7"/>
  <c r="B3005" i="7"/>
  <c r="C3005" i="7" s="1"/>
  <c r="D3007" i="7" l="1"/>
  <c r="A3006" i="7"/>
  <c r="B3006" i="7"/>
  <c r="C3006" i="7" s="1"/>
  <c r="D3008" i="7" l="1"/>
  <c r="A3007" i="7"/>
  <c r="B3007" i="7"/>
  <c r="C3007" i="7" s="1"/>
  <c r="D3009" i="7" l="1"/>
  <c r="A3008" i="7"/>
  <c r="B3008" i="7"/>
  <c r="C3008" i="7" s="1"/>
  <c r="A3009" i="7" l="1"/>
  <c r="B3009" i="7"/>
  <c r="C3009" i="7" s="1"/>
  <c r="D3010" i="7"/>
  <c r="D3011" i="7" l="1"/>
  <c r="A3010" i="7"/>
  <c r="B3010" i="7"/>
  <c r="C3010" i="7" s="1"/>
  <c r="A3011" i="7" l="1"/>
  <c r="D3012" i="7"/>
  <c r="B3011" i="7"/>
  <c r="C3011" i="7" s="1"/>
  <c r="D3013" i="7" l="1"/>
  <c r="A3012" i="7"/>
  <c r="B3012" i="7"/>
  <c r="C3012" i="7" s="1"/>
  <c r="A3013" i="7" l="1"/>
  <c r="D3014" i="7"/>
  <c r="B3013" i="7"/>
  <c r="C3013" i="7" s="1"/>
  <c r="A3014" i="7" l="1"/>
  <c r="D3015" i="7"/>
  <c r="B3014" i="7"/>
  <c r="C3014" i="7" s="1"/>
  <c r="A3015" i="7" l="1"/>
  <c r="B3015" i="7"/>
  <c r="C3015" i="7" s="1"/>
  <c r="D3016" i="7"/>
  <c r="D3017" i="7" l="1"/>
  <c r="A3016" i="7"/>
  <c r="B3016" i="7"/>
  <c r="C3016" i="7" s="1"/>
  <c r="D3018" i="7" l="1"/>
  <c r="A3017" i="7"/>
  <c r="B3017" i="7"/>
  <c r="C3017" i="7" s="1"/>
  <c r="D3019" i="7" l="1"/>
  <c r="A3018" i="7"/>
  <c r="B3018" i="7"/>
  <c r="C3018" i="7" s="1"/>
  <c r="A3019" i="7" l="1"/>
  <c r="B3019" i="7"/>
  <c r="C3019" i="7" s="1"/>
  <c r="D3020" i="7"/>
  <c r="A3020" i="7" l="1"/>
  <c r="B3020" i="7"/>
  <c r="C3020" i="7" s="1"/>
  <c r="D3021" i="7"/>
  <c r="A3021" i="7" l="1"/>
  <c r="B3021" i="7"/>
  <c r="C3021" i="7" s="1"/>
  <c r="D3022" i="7"/>
  <c r="A3022" i="7" l="1"/>
  <c r="B3022" i="7"/>
  <c r="C3022" i="7" s="1"/>
  <c r="D3023" i="7"/>
  <c r="B3023" i="7" l="1"/>
  <c r="C3023" i="7" s="1"/>
  <c r="D3024" i="7"/>
  <c r="A3023" i="7"/>
  <c r="A3024" i="7" l="1"/>
  <c r="B3024" i="7"/>
  <c r="C3024" i="7" s="1"/>
  <c r="D3025" i="7"/>
  <c r="A3025" i="7" l="1"/>
  <c r="B3025" i="7"/>
  <c r="C3025" i="7" s="1"/>
  <c r="D3026" i="7"/>
  <c r="A3026" i="7" l="1"/>
  <c r="B3026" i="7"/>
  <c r="C3026" i="7" s="1"/>
  <c r="D3027" i="7"/>
  <c r="D3028" i="7" l="1"/>
  <c r="A3027" i="7"/>
  <c r="B3027" i="7"/>
  <c r="C3027" i="7" s="1"/>
  <c r="D3029" i="7" l="1"/>
  <c r="A3028" i="7"/>
  <c r="B3028" i="7"/>
  <c r="C3028" i="7" s="1"/>
  <c r="A3029" i="7" l="1"/>
  <c r="B3029" i="7"/>
  <c r="C3029" i="7" s="1"/>
  <c r="D3030" i="7"/>
  <c r="D3031" i="7" l="1"/>
  <c r="A3030" i="7"/>
  <c r="B3030" i="7"/>
  <c r="C3030" i="7" s="1"/>
  <c r="A3031" i="7" l="1"/>
  <c r="B3031" i="7"/>
  <c r="C3031" i="7" s="1"/>
  <c r="D3032" i="7"/>
  <c r="D3033" i="7" l="1"/>
  <c r="A3032" i="7"/>
  <c r="B3032" i="7"/>
  <c r="C3032" i="7" s="1"/>
  <c r="A3033" i="7" l="1"/>
  <c r="D3034" i="7"/>
  <c r="B3033" i="7"/>
  <c r="C3033" i="7" s="1"/>
  <c r="D3035" i="7" l="1"/>
  <c r="A3034" i="7"/>
  <c r="B3034" i="7"/>
  <c r="C3034" i="7" s="1"/>
  <c r="D3036" i="7" l="1"/>
  <c r="A3035" i="7"/>
  <c r="B3035" i="7"/>
  <c r="C3035" i="7" s="1"/>
  <c r="D3037" i="7" l="1"/>
  <c r="A3036" i="7"/>
  <c r="B3036" i="7"/>
  <c r="C3036" i="7" s="1"/>
  <c r="A3037" i="7" l="1"/>
  <c r="B3037" i="7"/>
  <c r="C3037" i="7" s="1"/>
  <c r="D3038" i="7"/>
  <c r="D3039" i="7" l="1"/>
  <c r="A3038" i="7"/>
  <c r="B3038" i="7"/>
  <c r="C3038" i="7" s="1"/>
  <c r="A3039" i="7" l="1"/>
  <c r="D3040" i="7"/>
  <c r="B3039" i="7"/>
  <c r="C3039" i="7" s="1"/>
  <c r="D3041" i="7" l="1"/>
  <c r="A3040" i="7"/>
  <c r="B3040" i="7"/>
  <c r="C3040" i="7" s="1"/>
  <c r="A3041" i="7" l="1"/>
  <c r="B3041" i="7"/>
  <c r="C3041" i="7" s="1"/>
  <c r="D3042" i="7"/>
  <c r="D3043" i="7" l="1"/>
  <c r="A3042" i="7"/>
  <c r="B3042" i="7"/>
  <c r="C3042" i="7" s="1"/>
  <c r="A3043" i="7" l="1"/>
  <c r="B3043" i="7"/>
  <c r="C3043" i="7" s="1"/>
  <c r="D3044" i="7"/>
  <c r="D3045" i="7" l="1"/>
  <c r="A3044" i="7"/>
  <c r="B3044" i="7"/>
  <c r="C3044" i="7" s="1"/>
  <c r="A3045" i="7" l="1"/>
  <c r="B3045" i="7"/>
  <c r="C3045" i="7" s="1"/>
  <c r="D3046" i="7"/>
  <c r="A3046" i="7" l="1"/>
  <c r="B3046" i="7"/>
  <c r="C3046" i="7" s="1"/>
  <c r="D3047" i="7"/>
  <c r="A3047" i="7" l="1"/>
  <c r="B3047" i="7"/>
  <c r="C3047" i="7" s="1"/>
  <c r="D3048" i="7"/>
  <c r="D3049" i="7" l="1"/>
  <c r="A3048" i="7"/>
  <c r="B3048" i="7"/>
  <c r="C3048" i="7" s="1"/>
  <c r="A3049" i="7" l="1"/>
  <c r="B3049" i="7"/>
  <c r="C3049" i="7" s="1"/>
  <c r="D3050" i="7"/>
  <c r="D3051" i="7" l="1"/>
  <c r="A3050" i="7"/>
  <c r="B3050" i="7"/>
  <c r="C3050" i="7" s="1"/>
  <c r="D3052" i="7" l="1"/>
  <c r="A3051" i="7"/>
  <c r="B3051" i="7"/>
  <c r="C3051" i="7" s="1"/>
  <c r="A3052" i="7" l="1"/>
  <c r="D3053" i="7"/>
  <c r="B3052" i="7"/>
  <c r="C3052" i="7" s="1"/>
  <c r="A3053" i="7" l="1"/>
  <c r="B3053" i="7"/>
  <c r="C3053" i="7" s="1"/>
  <c r="D3054" i="7"/>
  <c r="D3055" i="7" l="1"/>
  <c r="A3054" i="7"/>
  <c r="B3054" i="7"/>
  <c r="C3054" i="7" s="1"/>
  <c r="A3055" i="7" l="1"/>
  <c r="B3055" i="7"/>
  <c r="C3055" i="7" s="1"/>
  <c r="D3056" i="7"/>
  <c r="D3057" i="7" l="1"/>
  <c r="A3056" i="7"/>
  <c r="B3056" i="7"/>
  <c r="C3056" i="7" s="1"/>
  <c r="A3057" i="7" l="1"/>
  <c r="D3058" i="7"/>
  <c r="B3057" i="7"/>
  <c r="C3057" i="7" s="1"/>
  <c r="D3059" i="7" l="1"/>
  <c r="A3058" i="7"/>
  <c r="B3058" i="7"/>
  <c r="C3058" i="7" s="1"/>
  <c r="D3060" i="7" l="1"/>
  <c r="A3059" i="7"/>
  <c r="B3059" i="7"/>
  <c r="C3059" i="7" s="1"/>
  <c r="D3061" i="7" l="1"/>
  <c r="A3060" i="7"/>
  <c r="B3060" i="7"/>
  <c r="C3060" i="7" s="1"/>
  <c r="A3061" i="7" l="1"/>
  <c r="B3061" i="7"/>
  <c r="C3061" i="7" s="1"/>
  <c r="D3062" i="7"/>
  <c r="A3062" i="7" l="1"/>
  <c r="B3062" i="7"/>
  <c r="C3062" i="7" s="1"/>
  <c r="D3063" i="7"/>
  <c r="A3063" i="7" l="1"/>
  <c r="B3063" i="7"/>
  <c r="C3063" i="7" s="1"/>
  <c r="D3064" i="7"/>
  <c r="D3065" i="7" l="1"/>
  <c r="A3064" i="7"/>
  <c r="B3064" i="7"/>
  <c r="C3064" i="7" s="1"/>
  <c r="D3066" i="7" l="1"/>
  <c r="A3065" i="7"/>
  <c r="B3065" i="7"/>
  <c r="C3065" i="7" s="1"/>
  <c r="D3067" i="7" l="1"/>
  <c r="A3066" i="7"/>
  <c r="B3066" i="7"/>
  <c r="C3066" i="7" s="1"/>
  <c r="A3067" i="7" l="1"/>
  <c r="D3068" i="7"/>
  <c r="B3067" i="7"/>
  <c r="C3067" i="7" s="1"/>
  <c r="D3069" i="7" l="1"/>
  <c r="A3068" i="7"/>
  <c r="B3068" i="7"/>
  <c r="C3068" i="7" s="1"/>
  <c r="A3069" i="7" l="1"/>
  <c r="D3070" i="7"/>
  <c r="B3069" i="7"/>
  <c r="C3069" i="7" s="1"/>
  <c r="D3071" i="7" l="1"/>
  <c r="A3070" i="7"/>
  <c r="B3070" i="7"/>
  <c r="C3070" i="7" s="1"/>
  <c r="D3072" i="7" l="1"/>
  <c r="A3071" i="7"/>
  <c r="B3071" i="7"/>
  <c r="C3071" i="7" s="1"/>
  <c r="D3073" i="7" l="1"/>
  <c r="A3072" i="7"/>
  <c r="B3072" i="7"/>
  <c r="C3072" i="7" s="1"/>
  <c r="D3074" i="7" l="1"/>
  <c r="A3073" i="7"/>
  <c r="B3073" i="7"/>
  <c r="C3073" i="7" s="1"/>
  <c r="D3075" i="7" l="1"/>
  <c r="A3074" i="7"/>
  <c r="B3074" i="7"/>
  <c r="C3074" i="7" s="1"/>
  <c r="A3075" i="7" l="1"/>
  <c r="B3075" i="7"/>
  <c r="C3075" i="7" s="1"/>
  <c r="D3076" i="7"/>
  <c r="D3077" i="7" l="1"/>
  <c r="A3076" i="7"/>
  <c r="B3076" i="7"/>
  <c r="C3076" i="7" s="1"/>
  <c r="A3077" i="7" l="1"/>
  <c r="B3077" i="7"/>
  <c r="C3077" i="7" s="1"/>
  <c r="D3078" i="7"/>
  <c r="A3078" i="7" l="1"/>
  <c r="D3079" i="7"/>
  <c r="B3078" i="7"/>
  <c r="C3078" i="7" s="1"/>
  <c r="A3079" i="7" l="1"/>
  <c r="B3079" i="7"/>
  <c r="C3079" i="7" s="1"/>
  <c r="D3080" i="7"/>
  <c r="D3081" i="7" l="1"/>
  <c r="A3080" i="7"/>
  <c r="B3080" i="7"/>
  <c r="C3080" i="7" s="1"/>
  <c r="A3081" i="7" l="1"/>
  <c r="B3081" i="7"/>
  <c r="C3081" i="7" s="1"/>
  <c r="D3082" i="7"/>
  <c r="A3082" i="7" l="1"/>
  <c r="B3082" i="7"/>
  <c r="C3082" i="7" s="1"/>
  <c r="D3083" i="7"/>
  <c r="A3083" i="7" l="1"/>
  <c r="B3083" i="7"/>
  <c r="C3083" i="7" s="1"/>
  <c r="D3084" i="7"/>
  <c r="D3085" i="7" l="1"/>
  <c r="A3084" i="7"/>
  <c r="B3084" i="7"/>
  <c r="C3084" i="7" s="1"/>
  <c r="D3086" i="7" l="1"/>
  <c r="A3085" i="7"/>
  <c r="B3085" i="7"/>
  <c r="C3085" i="7" s="1"/>
  <c r="D3087" i="7" l="1"/>
  <c r="A3086" i="7"/>
  <c r="B3086" i="7"/>
  <c r="C3086" i="7" s="1"/>
  <c r="A3087" i="7" l="1"/>
  <c r="B3087" i="7"/>
  <c r="C3087" i="7" s="1"/>
  <c r="D3088" i="7"/>
  <c r="A3088" i="7" l="1"/>
  <c r="B3088" i="7"/>
  <c r="C3088" i="7" s="1"/>
  <c r="D3089" i="7"/>
  <c r="D3090" i="7" l="1"/>
  <c r="A3089" i="7"/>
  <c r="B3089" i="7"/>
  <c r="C3089" i="7" s="1"/>
  <c r="A3090" i="7" l="1"/>
  <c r="B3090" i="7"/>
  <c r="C3090" i="7" s="1"/>
  <c r="D3091" i="7"/>
  <c r="A3091" i="7" l="1"/>
  <c r="D3092" i="7"/>
  <c r="B3091" i="7"/>
  <c r="C3091" i="7" s="1"/>
  <c r="D3093" i="7" l="1"/>
  <c r="A3092" i="7"/>
  <c r="B3092" i="7"/>
  <c r="C3092" i="7" s="1"/>
  <c r="A3093" i="7" l="1"/>
  <c r="B3093" i="7"/>
  <c r="C3093" i="7" s="1"/>
  <c r="D3094" i="7"/>
  <c r="D3095" i="7" l="1"/>
  <c r="A3094" i="7"/>
  <c r="B3094" i="7"/>
  <c r="C3094" i="7" s="1"/>
  <c r="D3096" i="7" l="1"/>
  <c r="A3095" i="7"/>
  <c r="B3095" i="7"/>
  <c r="C3095" i="7" s="1"/>
  <c r="D3097" i="7" l="1"/>
  <c r="A3096" i="7"/>
  <c r="B3096" i="7"/>
  <c r="C3096" i="7" s="1"/>
  <c r="A3097" i="7" l="1"/>
  <c r="D3098" i="7"/>
  <c r="B3097" i="7"/>
  <c r="C3097" i="7" s="1"/>
  <c r="D3099" i="7" l="1"/>
  <c r="A3098" i="7"/>
  <c r="B3098" i="7"/>
  <c r="C3098" i="7" s="1"/>
  <c r="A3099" i="7" l="1"/>
  <c r="B3099" i="7"/>
  <c r="C3099" i="7" s="1"/>
  <c r="D3100" i="7"/>
  <c r="D3101" i="7" l="1"/>
  <c r="A3100" i="7"/>
  <c r="B3100" i="7"/>
  <c r="C3100" i="7" s="1"/>
  <c r="A3101" i="7" l="1"/>
  <c r="D3102" i="7"/>
  <c r="B3101" i="7"/>
  <c r="C3101" i="7" s="1"/>
  <c r="D3103" i="7" l="1"/>
  <c r="A3102" i="7"/>
  <c r="B3102" i="7"/>
  <c r="C3102" i="7" s="1"/>
  <c r="D3104" i="7" l="1"/>
  <c r="A3103" i="7"/>
  <c r="B3103" i="7"/>
  <c r="C3103" i="7" s="1"/>
  <c r="A3104" i="7" l="1"/>
  <c r="D3105" i="7"/>
  <c r="B3104" i="7"/>
  <c r="C3104" i="7" s="1"/>
  <c r="D3106" i="7" l="1"/>
  <c r="A3105" i="7"/>
  <c r="B3105" i="7"/>
  <c r="C3105" i="7" s="1"/>
  <c r="D3107" i="7" l="1"/>
  <c r="A3106" i="7"/>
  <c r="B3106" i="7"/>
  <c r="C3106" i="7" s="1"/>
  <c r="A3107" i="7" l="1"/>
  <c r="B3107" i="7"/>
  <c r="C3107" i="7" s="1"/>
  <c r="D3108" i="7"/>
  <c r="D3109" i="7" l="1"/>
  <c r="A3108" i="7"/>
  <c r="B3108" i="7"/>
  <c r="C3108" i="7" s="1"/>
  <c r="A3109" i="7" l="1"/>
  <c r="B3109" i="7"/>
  <c r="C3109" i="7" s="1"/>
  <c r="D3110" i="7"/>
  <c r="A3110" i="7" l="1"/>
  <c r="B3110" i="7"/>
  <c r="C3110" i="7" s="1"/>
  <c r="D3111" i="7"/>
  <c r="A3111" i="7" l="1"/>
  <c r="B3111" i="7"/>
  <c r="C3111" i="7" s="1"/>
  <c r="D3112" i="7"/>
  <c r="A3112" i="7" l="1"/>
  <c r="D3113" i="7"/>
  <c r="B3112" i="7"/>
  <c r="C3112" i="7" s="1"/>
  <c r="A3113" i="7" l="1"/>
  <c r="B3113" i="7"/>
  <c r="C3113" i="7" s="1"/>
  <c r="D3114" i="7"/>
  <c r="D3115" i="7" l="1"/>
  <c r="A3114" i="7"/>
  <c r="B3114" i="7"/>
  <c r="C3114" i="7" s="1"/>
  <c r="A3115" i="7" l="1"/>
  <c r="D3116" i="7"/>
  <c r="B3115" i="7"/>
  <c r="C3115" i="7" s="1"/>
  <c r="A3116" i="7" l="1"/>
  <c r="D3117" i="7"/>
  <c r="B3116" i="7"/>
  <c r="C3116" i="7" s="1"/>
  <c r="D3118" i="7" l="1"/>
  <c r="A3117" i="7"/>
  <c r="B3117" i="7"/>
  <c r="C3117" i="7" s="1"/>
  <c r="A3118" i="7" l="1"/>
  <c r="B3118" i="7"/>
  <c r="C3118" i="7" s="1"/>
  <c r="D3119" i="7"/>
  <c r="A3119" i="7" l="1"/>
  <c r="B3119" i="7"/>
  <c r="C3119" i="7" s="1"/>
  <c r="D3120" i="7"/>
  <c r="D3121" i="7" l="1"/>
  <c r="A3120" i="7"/>
  <c r="B3120" i="7"/>
  <c r="C3120" i="7" s="1"/>
  <c r="A3121" i="7" l="1"/>
  <c r="B3121" i="7"/>
  <c r="C3121" i="7" s="1"/>
  <c r="D3122" i="7"/>
  <c r="A3122" i="7" l="1"/>
  <c r="B3122" i="7"/>
  <c r="C3122" i="7" s="1"/>
  <c r="D3123" i="7"/>
  <c r="A3123" i="7" l="1"/>
  <c r="B3123" i="7"/>
  <c r="C3123" i="7" s="1"/>
  <c r="D3124" i="7"/>
  <c r="D3125" i="7" l="1"/>
  <c r="A3124" i="7"/>
  <c r="B3124" i="7"/>
  <c r="C3124" i="7" s="1"/>
  <c r="A3125" i="7" l="1"/>
  <c r="B3125" i="7"/>
  <c r="C3125" i="7" s="1"/>
  <c r="D3126" i="7"/>
  <c r="A3126" i="7" l="1"/>
  <c r="B3126" i="7"/>
  <c r="C3126" i="7" s="1"/>
  <c r="D3127" i="7"/>
  <c r="A3127" i="7" l="1"/>
  <c r="B3127" i="7"/>
  <c r="C3127" i="7" s="1"/>
  <c r="D3128" i="7"/>
  <c r="A3128" i="7" l="1"/>
  <c r="D3129" i="7"/>
  <c r="B3128" i="7"/>
  <c r="C3128" i="7" s="1"/>
  <c r="D3130" i="7" l="1"/>
  <c r="A3129" i="7"/>
  <c r="B3129" i="7"/>
  <c r="C3129" i="7" s="1"/>
  <c r="A3130" i="7" l="1"/>
  <c r="D3131" i="7"/>
  <c r="B3130" i="7"/>
  <c r="C3130" i="7" s="1"/>
  <c r="D3132" i="7" l="1"/>
  <c r="A3131" i="7"/>
  <c r="B3131" i="7"/>
  <c r="C3131" i="7" s="1"/>
  <c r="A3132" i="7" l="1"/>
  <c r="D3133" i="7"/>
  <c r="B3132" i="7"/>
  <c r="C3132" i="7" s="1"/>
  <c r="D3134" i="7" l="1"/>
  <c r="A3133" i="7"/>
  <c r="B3133" i="7"/>
  <c r="C3133" i="7" s="1"/>
  <c r="D3135" i="7" l="1"/>
  <c r="A3134" i="7"/>
  <c r="B3134" i="7"/>
  <c r="C3134" i="7" s="1"/>
  <c r="A3135" i="7" l="1"/>
  <c r="D3136" i="7"/>
  <c r="B3135" i="7"/>
  <c r="C3135" i="7" s="1"/>
  <c r="D3137" i="7" l="1"/>
  <c r="A3136" i="7"/>
  <c r="B3136" i="7"/>
  <c r="C3136" i="7" s="1"/>
  <c r="A3137" i="7" l="1"/>
  <c r="B3137" i="7"/>
  <c r="C3137" i="7" s="1"/>
  <c r="D3138" i="7"/>
  <c r="D3139" i="7" l="1"/>
  <c r="A3138" i="7"/>
  <c r="B3138" i="7"/>
  <c r="C3138" i="7" s="1"/>
  <c r="A3139" i="7" l="1"/>
  <c r="B3139" i="7"/>
  <c r="C3139" i="7" s="1"/>
  <c r="D3140" i="7"/>
  <c r="D3141" i="7" l="1"/>
  <c r="A3140" i="7"/>
  <c r="B3140" i="7"/>
  <c r="C3140" i="7" s="1"/>
  <c r="A3141" i="7" l="1"/>
  <c r="D3142" i="7"/>
  <c r="B3141" i="7"/>
  <c r="C3141" i="7" s="1"/>
  <c r="A3142" i="7" l="1"/>
  <c r="D3143" i="7"/>
  <c r="B3142" i="7"/>
  <c r="C3142" i="7" s="1"/>
  <c r="A3143" i="7" l="1"/>
  <c r="B3143" i="7"/>
  <c r="C3143" i="7" s="1"/>
  <c r="D3144" i="7"/>
  <c r="A3144" i="7" l="1"/>
  <c r="D3145" i="7"/>
  <c r="B3144" i="7"/>
  <c r="C3144" i="7" s="1"/>
  <c r="D3146" i="7" l="1"/>
  <c r="A3145" i="7"/>
  <c r="B3145" i="7"/>
  <c r="C3145" i="7" s="1"/>
  <c r="A3146" i="7" l="1"/>
  <c r="B3146" i="7"/>
  <c r="C3146" i="7" s="1"/>
  <c r="D3147" i="7"/>
  <c r="A3147" i="7" l="1"/>
  <c r="B3147" i="7"/>
  <c r="C3147" i="7" s="1"/>
  <c r="D3148" i="7"/>
  <c r="D3149" i="7" l="1"/>
  <c r="A3148" i="7"/>
  <c r="B3148" i="7"/>
  <c r="C3148" i="7" s="1"/>
  <c r="D3150" i="7" l="1"/>
  <c r="A3149" i="7"/>
  <c r="B3149" i="7"/>
  <c r="C3149" i="7" s="1"/>
  <c r="D3151" i="7" l="1"/>
  <c r="A3150" i="7"/>
  <c r="B3150" i="7"/>
  <c r="C3150" i="7" s="1"/>
  <c r="A3151" i="7" l="1"/>
  <c r="D3152" i="7"/>
  <c r="B3151" i="7"/>
  <c r="C3151" i="7" s="1"/>
  <c r="D3153" i="7" l="1"/>
  <c r="A3152" i="7"/>
  <c r="B3152" i="7"/>
  <c r="C3152" i="7" s="1"/>
  <c r="A3153" i="7" l="1"/>
  <c r="D3154" i="7"/>
  <c r="B3153" i="7"/>
  <c r="C3153" i="7" s="1"/>
  <c r="D3155" i="7" l="1"/>
  <c r="A3154" i="7"/>
  <c r="B3154" i="7"/>
  <c r="C3154" i="7" s="1"/>
  <c r="D3156" i="7" l="1"/>
  <c r="A3155" i="7"/>
  <c r="B3155" i="7"/>
  <c r="C3155" i="7" s="1"/>
  <c r="A3156" i="7" l="1"/>
  <c r="D3157" i="7"/>
  <c r="B3156" i="7"/>
  <c r="C3156" i="7" s="1"/>
  <c r="A3157" i="7" l="1"/>
  <c r="B3157" i="7"/>
  <c r="C3157" i="7" s="1"/>
  <c r="D3158" i="7"/>
  <c r="A3158" i="7" l="1"/>
  <c r="B3158" i="7"/>
  <c r="C3158" i="7" s="1"/>
  <c r="D3159" i="7"/>
  <c r="D3160" i="7" l="1"/>
  <c r="A3159" i="7"/>
  <c r="B3159" i="7"/>
  <c r="C3159" i="7" s="1"/>
  <c r="A3160" i="7" l="1"/>
  <c r="D3161" i="7"/>
  <c r="B3160" i="7"/>
  <c r="C3160" i="7" s="1"/>
  <c r="A3161" i="7" l="1"/>
  <c r="D3162" i="7"/>
  <c r="B3161" i="7"/>
  <c r="C3161" i="7" s="1"/>
  <c r="D3163" i="7" l="1"/>
  <c r="A3162" i="7"/>
  <c r="B3162" i="7"/>
  <c r="C3162" i="7" s="1"/>
  <c r="A3163" i="7" l="1"/>
  <c r="B3163" i="7"/>
  <c r="C3163" i="7" s="1"/>
  <c r="D3164" i="7"/>
  <c r="D3165" i="7" l="1"/>
  <c r="A3164" i="7"/>
  <c r="B3164" i="7"/>
  <c r="C3164" i="7" s="1"/>
  <c r="A3165" i="7" l="1"/>
  <c r="B3165" i="7"/>
  <c r="C3165" i="7" s="1"/>
  <c r="D3166" i="7"/>
  <c r="A3166" i="7" l="1"/>
  <c r="D3167" i="7"/>
  <c r="B3166" i="7"/>
  <c r="C3166" i="7" s="1"/>
  <c r="A3167" i="7" l="1"/>
  <c r="B3167" i="7"/>
  <c r="C3167" i="7" s="1"/>
  <c r="D3168" i="7"/>
  <c r="D3169" i="7" l="1"/>
  <c r="A3168" i="7"/>
  <c r="B3168" i="7"/>
  <c r="C3168" i="7" s="1"/>
  <c r="A3169" i="7" l="1"/>
  <c r="B3169" i="7"/>
  <c r="C3169" i="7" s="1"/>
  <c r="D3170" i="7"/>
  <c r="D3171" i="7" l="1"/>
  <c r="A3170" i="7"/>
  <c r="B3170" i="7"/>
  <c r="C3170" i="7" s="1"/>
  <c r="D3172" i="7" l="1"/>
  <c r="A3171" i="7"/>
  <c r="B3171" i="7"/>
  <c r="C3171" i="7" s="1"/>
  <c r="D3173" i="7" l="1"/>
  <c r="A3172" i="7"/>
  <c r="B3172" i="7"/>
  <c r="C3172" i="7" s="1"/>
  <c r="A3173" i="7" l="1"/>
  <c r="B3173" i="7"/>
  <c r="C3173" i="7" s="1"/>
  <c r="D3174" i="7"/>
  <c r="D3175" i="7" l="1"/>
  <c r="A3174" i="7"/>
  <c r="B3174" i="7"/>
  <c r="C3174" i="7" s="1"/>
  <c r="A3175" i="7" l="1"/>
  <c r="B3175" i="7"/>
  <c r="C3175" i="7" s="1"/>
  <c r="D3176" i="7"/>
  <c r="D3177" i="7" l="1"/>
  <c r="A3176" i="7"/>
  <c r="B3176" i="7"/>
  <c r="C3176" i="7" s="1"/>
  <c r="A3177" i="7" l="1"/>
  <c r="B3177" i="7"/>
  <c r="C3177" i="7" s="1"/>
  <c r="D3178" i="7"/>
  <c r="D3179" i="7" l="1"/>
  <c r="A3178" i="7"/>
  <c r="B3178" i="7"/>
  <c r="C3178" i="7" s="1"/>
  <c r="D3180" i="7" l="1"/>
  <c r="A3179" i="7"/>
  <c r="B3179" i="7"/>
  <c r="C3179" i="7" s="1"/>
  <c r="D3181" i="7" l="1"/>
  <c r="A3180" i="7"/>
  <c r="B3180" i="7"/>
  <c r="C3180" i="7" s="1"/>
  <c r="A3181" i="7" l="1"/>
  <c r="D3182" i="7"/>
  <c r="B3181" i="7"/>
  <c r="C3181" i="7" s="1"/>
  <c r="A3182" i="7" l="1"/>
  <c r="D3183" i="7"/>
  <c r="B3182" i="7"/>
  <c r="C3182" i="7" s="1"/>
  <c r="D3184" i="7" l="1"/>
  <c r="A3183" i="7"/>
  <c r="B3183" i="7"/>
  <c r="C3183" i="7" s="1"/>
  <c r="D3185" i="7" l="1"/>
  <c r="A3184" i="7"/>
  <c r="B3184" i="7"/>
  <c r="C3184" i="7" s="1"/>
  <c r="A3185" i="7" l="1"/>
  <c r="D3186" i="7"/>
  <c r="B3185" i="7"/>
  <c r="C3185" i="7" s="1"/>
  <c r="D3187" i="7" l="1"/>
  <c r="A3186" i="7"/>
  <c r="B3186" i="7"/>
  <c r="C3186" i="7" s="1"/>
  <c r="A3187" i="7" l="1"/>
  <c r="B3187" i="7"/>
  <c r="C3187" i="7" s="1"/>
  <c r="D3188" i="7"/>
  <c r="D3189" i="7" l="1"/>
  <c r="A3188" i="7"/>
  <c r="B3188" i="7"/>
  <c r="C3188" i="7" s="1"/>
  <c r="A3189" i="7" l="1"/>
  <c r="B3189" i="7"/>
  <c r="C3189" i="7" s="1"/>
  <c r="D3190" i="7"/>
  <c r="D3191" i="7" l="1"/>
  <c r="A3190" i="7"/>
  <c r="B3190" i="7"/>
  <c r="C3190" i="7" s="1"/>
  <c r="D3192" i="7" l="1"/>
  <c r="A3191" i="7"/>
  <c r="B3191" i="7"/>
  <c r="C3191" i="7" s="1"/>
  <c r="D3193" i="7" l="1"/>
  <c r="A3192" i="7"/>
  <c r="B3192" i="7"/>
  <c r="C3192" i="7" s="1"/>
  <c r="A3193" i="7" l="1"/>
  <c r="B3193" i="7"/>
  <c r="C3193" i="7" s="1"/>
  <c r="D3194" i="7"/>
  <c r="A3194" i="7" l="1"/>
  <c r="B3194" i="7"/>
  <c r="C3194" i="7" s="1"/>
  <c r="D3195" i="7"/>
  <c r="A3195" i="7" l="1"/>
  <c r="B3195" i="7"/>
  <c r="C3195" i="7" s="1"/>
  <c r="D3196" i="7"/>
  <c r="D3197" i="7" l="1"/>
  <c r="A3196" i="7"/>
  <c r="B3196" i="7"/>
  <c r="C3196" i="7" s="1"/>
  <c r="D3198" i="7" l="1"/>
  <c r="A3197" i="7"/>
  <c r="B3197" i="7"/>
  <c r="C3197" i="7" s="1"/>
  <c r="D3199" i="7" l="1"/>
  <c r="A3198" i="7"/>
  <c r="B3198" i="7"/>
  <c r="C3198" i="7" s="1"/>
  <c r="A3199" i="7" l="1"/>
  <c r="B3199" i="7"/>
  <c r="C3199" i="7" s="1"/>
  <c r="D3200" i="7"/>
  <c r="D3201" i="7" l="1"/>
  <c r="A3200" i="7"/>
  <c r="B3200" i="7"/>
  <c r="C3200" i="7" s="1"/>
  <c r="D3202" i="7" l="1"/>
  <c r="A3201" i="7"/>
  <c r="B3201" i="7"/>
  <c r="C3201" i="7" s="1"/>
  <c r="D3203" i="7" l="1"/>
  <c r="A3202" i="7"/>
  <c r="B3202" i="7"/>
  <c r="C3202" i="7" s="1"/>
  <c r="A3203" i="7" l="1"/>
  <c r="B3203" i="7"/>
  <c r="C3203" i="7" s="1"/>
  <c r="D3204" i="7"/>
  <c r="D3205" i="7" l="1"/>
  <c r="A3204" i="7"/>
  <c r="B3204" i="7"/>
  <c r="C3204" i="7" s="1"/>
  <c r="A3205" i="7" l="1"/>
  <c r="B3205" i="7"/>
  <c r="C3205" i="7" s="1"/>
  <c r="D3206" i="7"/>
  <c r="A3206" i="7" l="1"/>
  <c r="B3206" i="7"/>
  <c r="C3206" i="7" s="1"/>
  <c r="D3207" i="7"/>
  <c r="D3208" i="7" l="1"/>
  <c r="A3207" i="7"/>
  <c r="B3207" i="7"/>
  <c r="C3207" i="7" s="1"/>
  <c r="D3209" i="7" l="1"/>
  <c r="A3208" i="7"/>
  <c r="B3208" i="7"/>
  <c r="C3208" i="7" s="1"/>
  <c r="A3209" i="7" l="1"/>
  <c r="B3209" i="7"/>
  <c r="C3209" i="7" s="1"/>
  <c r="D3210" i="7"/>
  <c r="D3211" i="7" l="1"/>
  <c r="A3210" i="7"/>
  <c r="B3210" i="7"/>
  <c r="C3210" i="7" s="1"/>
  <c r="D3212" i="7" l="1"/>
  <c r="A3211" i="7"/>
  <c r="B3211" i="7"/>
  <c r="C3211" i="7" s="1"/>
  <c r="D3213" i="7" l="1"/>
  <c r="A3212" i="7"/>
  <c r="B3212" i="7"/>
  <c r="C3212" i="7" s="1"/>
  <c r="A3213" i="7" l="1"/>
  <c r="B3213" i="7"/>
  <c r="C3213" i="7" s="1"/>
  <c r="D3214" i="7"/>
  <c r="D3215" i="7" l="1"/>
  <c r="A3214" i="7"/>
  <c r="B3214" i="7"/>
  <c r="C3214" i="7" s="1"/>
  <c r="D3216" i="7" l="1"/>
  <c r="A3215" i="7"/>
  <c r="B3215" i="7"/>
  <c r="C3215" i="7" s="1"/>
  <c r="D3217" i="7" l="1"/>
  <c r="A3216" i="7"/>
  <c r="B3216" i="7"/>
  <c r="C3216" i="7" s="1"/>
  <c r="D3218" i="7" l="1"/>
  <c r="A3217" i="7"/>
  <c r="B3217" i="7"/>
  <c r="C3217" i="7" s="1"/>
  <c r="D3219" i="7" l="1"/>
  <c r="A3218" i="7"/>
  <c r="B3218" i="7"/>
  <c r="C3218" i="7" s="1"/>
  <c r="B3219" i="7" l="1"/>
  <c r="C3219" i="7" s="1"/>
  <c r="D3220" i="7"/>
  <c r="A3219" i="7"/>
  <c r="D3221" i="7" l="1"/>
  <c r="A3220" i="7"/>
  <c r="B3220" i="7"/>
  <c r="C3220" i="7" s="1"/>
  <c r="D3222" i="7" l="1"/>
  <c r="A3221" i="7"/>
  <c r="B3221" i="7"/>
  <c r="C3221" i="7" s="1"/>
  <c r="A3222" i="7" l="1"/>
  <c r="D3223" i="7"/>
  <c r="B3222" i="7"/>
  <c r="C3222" i="7" s="1"/>
  <c r="A3223" i="7" l="1"/>
  <c r="D3224" i="7"/>
  <c r="B3223" i="7"/>
  <c r="C3223" i="7" s="1"/>
  <c r="A3224" i="7" l="1"/>
  <c r="B3224" i="7"/>
  <c r="C3224" i="7" s="1"/>
  <c r="D3225" i="7"/>
  <c r="A3225" i="7" l="1"/>
  <c r="D3226" i="7"/>
  <c r="B3225" i="7"/>
  <c r="C3225" i="7" s="1"/>
  <c r="D3227" i="7" l="1"/>
  <c r="A3226" i="7"/>
  <c r="B3226" i="7"/>
  <c r="C3226" i="7" s="1"/>
  <c r="B3227" i="7" l="1"/>
  <c r="C3227" i="7" s="1"/>
  <c r="D3228" i="7"/>
  <c r="A3227" i="7"/>
  <c r="B3228" i="7" l="1"/>
  <c r="C3228" i="7" s="1"/>
  <c r="D3229" i="7"/>
  <c r="A3228" i="7"/>
  <c r="D3230" i="7" l="1"/>
  <c r="A3229" i="7"/>
  <c r="B3229" i="7"/>
  <c r="C3229" i="7" s="1"/>
  <c r="A3230" i="7" l="1"/>
  <c r="B3230" i="7"/>
  <c r="C3230" i="7" s="1"/>
  <c r="D3231" i="7"/>
  <c r="B3231" i="7" l="1"/>
  <c r="C3231" i="7" s="1"/>
  <c r="D3232" i="7"/>
  <c r="A3231" i="7"/>
  <c r="A3232" i="7" l="1"/>
  <c r="B3232" i="7"/>
  <c r="C3232" i="7" s="1"/>
  <c r="D3233" i="7"/>
  <c r="A3233" i="7" l="1"/>
  <c r="B3233" i="7"/>
  <c r="C3233" i="7" s="1"/>
  <c r="D3234" i="7"/>
  <c r="A3234" i="7" l="1"/>
  <c r="B3234" i="7"/>
  <c r="C3234" i="7" s="1"/>
  <c r="D3235" i="7"/>
  <c r="A3235" i="7" l="1"/>
  <c r="B3235" i="7"/>
  <c r="C3235" i="7" s="1"/>
  <c r="D3236" i="7"/>
  <c r="D3237" i="7" l="1"/>
  <c r="A3236" i="7"/>
  <c r="B3236" i="7"/>
  <c r="C3236" i="7" s="1"/>
  <c r="A3237" i="7" l="1"/>
  <c r="B3237" i="7"/>
  <c r="C3237" i="7" s="1"/>
  <c r="D3238" i="7"/>
  <c r="D3239" i="7" l="1"/>
  <c r="A3238" i="7"/>
  <c r="B3238" i="7"/>
  <c r="C3238" i="7" s="1"/>
  <c r="A3239" i="7" l="1"/>
  <c r="B3239" i="7"/>
  <c r="C3239" i="7" s="1"/>
  <c r="D3240" i="7"/>
  <c r="D3241" i="7" l="1"/>
  <c r="A3240" i="7"/>
  <c r="B3240" i="7"/>
  <c r="C3240" i="7" s="1"/>
  <c r="A3241" i="7" l="1"/>
  <c r="D3242" i="7"/>
  <c r="B3241" i="7"/>
  <c r="C3241" i="7" s="1"/>
  <c r="D3243" i="7" l="1"/>
  <c r="A3242" i="7"/>
  <c r="B3242" i="7"/>
  <c r="C3242" i="7" s="1"/>
  <c r="D3244" i="7" l="1"/>
  <c r="A3243" i="7"/>
  <c r="B3243" i="7"/>
  <c r="C3243" i="7" s="1"/>
  <c r="D3245" i="7" l="1"/>
  <c r="A3244" i="7"/>
  <c r="B3244" i="7"/>
  <c r="C3244" i="7" s="1"/>
  <c r="A3245" i="7" l="1"/>
  <c r="B3245" i="7"/>
  <c r="C3245" i="7" s="1"/>
  <c r="D3246" i="7"/>
  <c r="D3247" i="7" l="1"/>
  <c r="A3246" i="7"/>
  <c r="B3246" i="7"/>
  <c r="C3246" i="7" s="1"/>
  <c r="D3248" i="7" l="1"/>
  <c r="A3247" i="7"/>
  <c r="B3247" i="7"/>
  <c r="C3247" i="7" s="1"/>
  <c r="A3248" i="7" l="1"/>
  <c r="B3248" i="7"/>
  <c r="C3248" i="7" s="1"/>
  <c r="D3249" i="7"/>
  <c r="A3249" i="7" l="1"/>
  <c r="D3250" i="7"/>
  <c r="B3249" i="7"/>
  <c r="C3249" i="7" s="1"/>
  <c r="A3250" i="7" l="1"/>
  <c r="B3250" i="7"/>
  <c r="C3250" i="7" s="1"/>
  <c r="D3251" i="7"/>
  <c r="D3252" i="7" l="1"/>
  <c r="A3251" i="7"/>
  <c r="B3251" i="7"/>
  <c r="C3251" i="7" s="1"/>
  <c r="D3253" i="7" l="1"/>
  <c r="A3252" i="7"/>
  <c r="B3252" i="7"/>
  <c r="C3252" i="7" s="1"/>
  <c r="A3253" i="7" l="1"/>
  <c r="D3254" i="7"/>
  <c r="B3253" i="7"/>
  <c r="C3253" i="7" s="1"/>
  <c r="D3255" i="7" l="1"/>
  <c r="A3254" i="7"/>
  <c r="B3254" i="7"/>
  <c r="C3254" i="7" s="1"/>
  <c r="A3255" i="7" l="1"/>
  <c r="B3255" i="7"/>
  <c r="C3255" i="7" s="1"/>
  <c r="D3256" i="7"/>
  <c r="A3256" i="7" l="1"/>
  <c r="B3256" i="7"/>
  <c r="C3256" i="7" s="1"/>
  <c r="D3257" i="7"/>
  <c r="A3257" i="7" l="1"/>
  <c r="B3257" i="7"/>
  <c r="C3257" i="7" s="1"/>
  <c r="D3258" i="7"/>
  <c r="D3259" i="7" l="1"/>
  <c r="A3258" i="7"/>
  <c r="B3258" i="7"/>
  <c r="C3258" i="7" s="1"/>
  <c r="A3259" i="7" l="1"/>
  <c r="B3259" i="7"/>
  <c r="C3259" i="7" s="1"/>
  <c r="D3260" i="7"/>
  <c r="A3260" i="7" l="1"/>
  <c r="B3260" i="7"/>
  <c r="C3260" i="7" s="1"/>
  <c r="D3261" i="7"/>
  <c r="A3261" i="7" l="1"/>
  <c r="B3261" i="7"/>
  <c r="C3261" i="7" s="1"/>
  <c r="D3262" i="7"/>
  <c r="D3263" i="7" l="1"/>
  <c r="A3262" i="7"/>
  <c r="B3262" i="7"/>
  <c r="C3262" i="7" s="1"/>
  <c r="A3263" i="7" l="1"/>
  <c r="B3263" i="7"/>
  <c r="C3263" i="7" s="1"/>
  <c r="D3264" i="7"/>
  <c r="D3265" i="7" l="1"/>
  <c r="A3264" i="7"/>
  <c r="B3264" i="7"/>
  <c r="C3264" i="7" s="1"/>
  <c r="D3266" i="7" l="1"/>
  <c r="A3265" i="7"/>
  <c r="B3265" i="7"/>
  <c r="C3265" i="7" s="1"/>
  <c r="A3266" i="7" l="1"/>
  <c r="B3266" i="7"/>
  <c r="C3266" i="7" s="1"/>
  <c r="D3267" i="7"/>
  <c r="A3267" i="7" l="1"/>
  <c r="B3267" i="7"/>
  <c r="C3267" i="7" s="1"/>
  <c r="D3268" i="7"/>
  <c r="D3269" i="7" l="1"/>
  <c r="A3268" i="7"/>
  <c r="B3268" i="7"/>
  <c r="C3268" i="7" s="1"/>
  <c r="A3269" i="7" l="1"/>
  <c r="B3269" i="7"/>
  <c r="C3269" i="7" s="1"/>
  <c r="D3270" i="7"/>
  <c r="D3271" i="7" l="1"/>
  <c r="A3270" i="7"/>
  <c r="B3270" i="7"/>
  <c r="C3270" i="7" s="1"/>
  <c r="A3271" i="7" l="1"/>
  <c r="B3271" i="7"/>
  <c r="C3271" i="7" s="1"/>
  <c r="D3272" i="7"/>
  <c r="D3273" i="7" l="1"/>
  <c r="A3272" i="7"/>
  <c r="B3272" i="7"/>
  <c r="C3272" i="7" s="1"/>
  <c r="D3274" i="7" l="1"/>
  <c r="A3273" i="7"/>
  <c r="B3273" i="7"/>
  <c r="C3273" i="7" s="1"/>
  <c r="D3275" i="7" l="1"/>
  <c r="A3274" i="7"/>
  <c r="B3274" i="7"/>
  <c r="C3274" i="7" s="1"/>
  <c r="A3275" i="7" l="1"/>
  <c r="B3275" i="7"/>
  <c r="C3275" i="7" s="1"/>
  <c r="D3276" i="7"/>
  <c r="D3277" i="7" l="1"/>
  <c r="A3276" i="7"/>
  <c r="B3276" i="7"/>
  <c r="C3276" i="7" s="1"/>
  <c r="A3277" i="7" l="1"/>
  <c r="B3277" i="7"/>
  <c r="C3277" i="7" s="1"/>
  <c r="D3278" i="7"/>
  <c r="A3278" i="7" l="1"/>
  <c r="B3278" i="7"/>
  <c r="C3278" i="7" s="1"/>
  <c r="D3279" i="7"/>
  <c r="A3279" i="7" l="1"/>
  <c r="D3280" i="7"/>
  <c r="B3279" i="7"/>
  <c r="C3279" i="7" s="1"/>
  <c r="D3281" i="7" l="1"/>
  <c r="A3280" i="7"/>
  <c r="B3280" i="7"/>
  <c r="C3280" i="7" s="1"/>
  <c r="A3281" i="7" l="1"/>
  <c r="B3281" i="7"/>
  <c r="C3281" i="7" s="1"/>
  <c r="D3282" i="7"/>
  <c r="D3283" i="7" l="1"/>
  <c r="A3282" i="7"/>
  <c r="B3282" i="7"/>
  <c r="C3282" i="7" s="1"/>
  <c r="A3283" i="7" l="1"/>
  <c r="B3283" i="7"/>
  <c r="C3283" i="7" s="1"/>
  <c r="D3284" i="7"/>
  <c r="A3284" i="7" l="1"/>
  <c r="B3284" i="7"/>
  <c r="C3284" i="7" s="1"/>
  <c r="D3285" i="7"/>
  <c r="A3285" i="7" l="1"/>
  <c r="B3285" i="7"/>
  <c r="C3285" i="7" s="1"/>
  <c r="D3286" i="7"/>
  <c r="D3287" i="7" l="1"/>
  <c r="A3286" i="7"/>
  <c r="B3286" i="7"/>
  <c r="C3286" i="7" s="1"/>
  <c r="D3288" i="7" l="1"/>
  <c r="A3287" i="7"/>
  <c r="B3287" i="7"/>
  <c r="C3287" i="7" s="1"/>
  <c r="D3289" i="7" l="1"/>
  <c r="A3288" i="7"/>
  <c r="B3288" i="7"/>
  <c r="C3288" i="7" s="1"/>
  <c r="A3289" i="7" l="1"/>
  <c r="D3290" i="7"/>
  <c r="B3289" i="7"/>
  <c r="C3289" i="7" s="1"/>
  <c r="D3291" i="7" l="1"/>
  <c r="A3290" i="7"/>
  <c r="B3290" i="7"/>
  <c r="C3290" i="7" s="1"/>
  <c r="A3291" i="7" l="1"/>
  <c r="B3291" i="7"/>
  <c r="C3291" i="7" s="1"/>
  <c r="D3292" i="7"/>
  <c r="A3292" i="7" l="1"/>
  <c r="B3292" i="7"/>
  <c r="C3292" i="7" s="1"/>
  <c r="D3293" i="7"/>
  <c r="A3293" i="7" l="1"/>
  <c r="B3293" i="7"/>
  <c r="C3293" i="7" s="1"/>
  <c r="D3294" i="7"/>
  <c r="D3295" i="7" l="1"/>
  <c r="A3294" i="7"/>
  <c r="B3294" i="7"/>
  <c r="C3294" i="7" s="1"/>
  <c r="A3295" i="7" l="1"/>
  <c r="B3295" i="7"/>
  <c r="C3295" i="7" s="1"/>
  <c r="D3296" i="7"/>
  <c r="D3297" i="7" l="1"/>
  <c r="A3296" i="7"/>
  <c r="B3296" i="7"/>
  <c r="C3296" i="7" s="1"/>
  <c r="A3297" i="7" l="1"/>
  <c r="B3297" i="7"/>
  <c r="C3297" i="7" s="1"/>
  <c r="D3298" i="7"/>
  <c r="D3299" i="7" l="1"/>
  <c r="A3298" i="7"/>
  <c r="B3298" i="7"/>
  <c r="C3298" i="7" s="1"/>
  <c r="A3299" i="7" l="1"/>
  <c r="B3299" i="7"/>
  <c r="C3299" i="7" s="1"/>
  <c r="D3300" i="7"/>
  <c r="D3301" i="7" l="1"/>
  <c r="A3300" i="7"/>
  <c r="B3300" i="7"/>
  <c r="C3300" i="7" s="1"/>
  <c r="D3302" i="7" l="1"/>
  <c r="A3301" i="7"/>
  <c r="B3301" i="7"/>
  <c r="C3301" i="7" s="1"/>
  <c r="A3302" i="7" l="1"/>
  <c r="B3302" i="7"/>
  <c r="C3302" i="7" s="1"/>
  <c r="D3303" i="7"/>
  <c r="A3303" i="7" l="1"/>
  <c r="B3303" i="7"/>
  <c r="C3303" i="7" s="1"/>
  <c r="D3304" i="7"/>
  <c r="D3305" i="7" l="1"/>
  <c r="A3304" i="7"/>
  <c r="B3304" i="7"/>
  <c r="C3304" i="7" s="1"/>
  <c r="D3306" i="7" l="1"/>
  <c r="A3305" i="7"/>
  <c r="B3305" i="7"/>
  <c r="C3305" i="7" s="1"/>
  <c r="A3306" i="7" l="1"/>
  <c r="B3306" i="7"/>
  <c r="C3306" i="7" s="1"/>
  <c r="D3307" i="7"/>
  <c r="D3308" i="7" l="1"/>
  <c r="A3307" i="7"/>
  <c r="B3307" i="7"/>
  <c r="C3307" i="7" s="1"/>
  <c r="D3309" i="7" l="1"/>
  <c r="A3308" i="7"/>
  <c r="B3308" i="7"/>
  <c r="C3308" i="7" s="1"/>
  <c r="A3309" i="7" l="1"/>
  <c r="D3310" i="7"/>
  <c r="B3309" i="7"/>
  <c r="C3309" i="7" s="1"/>
  <c r="D3311" i="7" l="1"/>
  <c r="A3310" i="7"/>
  <c r="B3310" i="7"/>
  <c r="C3310" i="7" s="1"/>
  <c r="A3311" i="7" l="1"/>
  <c r="B3311" i="7"/>
  <c r="C3311" i="7" s="1"/>
  <c r="D3312" i="7"/>
  <c r="D3313" i="7" l="1"/>
  <c r="A3312" i="7"/>
  <c r="B3312" i="7"/>
  <c r="C3312" i="7" s="1"/>
  <c r="D3314" i="7" l="1"/>
  <c r="A3313" i="7"/>
  <c r="B3313" i="7"/>
  <c r="C3313" i="7" s="1"/>
  <c r="D3315" i="7" l="1"/>
  <c r="A3314" i="7"/>
  <c r="B3314" i="7"/>
  <c r="C3314" i="7" s="1"/>
  <c r="A3315" i="7" l="1"/>
  <c r="D3316" i="7"/>
  <c r="B3315" i="7"/>
  <c r="C3315" i="7" s="1"/>
  <c r="D3317" i="7" l="1"/>
  <c r="A3316" i="7"/>
  <c r="B3316" i="7"/>
  <c r="C3316" i="7" s="1"/>
  <c r="A3317" i="7" l="1"/>
  <c r="B3317" i="7"/>
  <c r="C3317" i="7" s="1"/>
  <c r="D3318" i="7"/>
  <c r="D3319" i="7" l="1"/>
  <c r="A3318" i="7"/>
  <c r="B3318" i="7"/>
  <c r="C3318" i="7" s="1"/>
  <c r="A3319" i="7" l="1"/>
  <c r="B3319" i="7"/>
  <c r="C3319" i="7" s="1"/>
  <c r="D3320" i="7"/>
  <c r="D3321" i="7" l="1"/>
  <c r="A3320" i="7"/>
  <c r="B3320" i="7"/>
  <c r="C3320" i="7" s="1"/>
  <c r="A3321" i="7" l="1"/>
  <c r="B3321" i="7"/>
  <c r="C3321" i="7" s="1"/>
  <c r="D3322" i="7"/>
  <c r="D3323" i="7" l="1"/>
  <c r="A3322" i="7"/>
  <c r="B3322" i="7"/>
  <c r="C3322" i="7" s="1"/>
  <c r="A3323" i="7" l="1"/>
  <c r="B3323" i="7"/>
  <c r="C3323" i="7" s="1"/>
  <c r="D3324" i="7"/>
  <c r="A3324" i="7" l="1"/>
  <c r="B3324" i="7"/>
  <c r="C3324" i="7" s="1"/>
  <c r="D3325" i="7"/>
  <c r="A3325" i="7" l="1"/>
  <c r="B3325" i="7"/>
  <c r="C3325" i="7" s="1"/>
  <c r="D3326" i="7"/>
  <c r="D3327" i="7" l="1"/>
  <c r="A3326" i="7"/>
  <c r="B3326" i="7"/>
  <c r="C3326" i="7" s="1"/>
  <c r="A3327" i="7" l="1"/>
  <c r="B3327" i="7"/>
  <c r="C3327" i="7" s="1"/>
  <c r="D3328" i="7"/>
  <c r="D3329" i="7" l="1"/>
  <c r="A3328" i="7"/>
  <c r="B3328" i="7"/>
  <c r="C3328" i="7" s="1"/>
  <c r="A3329" i="7" l="1"/>
  <c r="B3329" i="7"/>
  <c r="C3329" i="7" s="1"/>
  <c r="D3330" i="7"/>
  <c r="D3331" i="7" l="1"/>
  <c r="A3330" i="7"/>
  <c r="B3330" i="7"/>
  <c r="C3330" i="7" s="1"/>
  <c r="A3331" i="7" l="1"/>
  <c r="D3332" i="7"/>
  <c r="B3331" i="7"/>
  <c r="C3331" i="7" s="1"/>
  <c r="D3333" i="7" l="1"/>
  <c r="A3332" i="7"/>
  <c r="B3332" i="7"/>
  <c r="C3332" i="7" s="1"/>
  <c r="A3333" i="7" l="1"/>
  <c r="D3334" i="7"/>
  <c r="B3333" i="7"/>
  <c r="C3333" i="7" s="1"/>
  <c r="D3335" i="7" l="1"/>
  <c r="A3334" i="7"/>
  <c r="B3334" i="7"/>
  <c r="C3334" i="7" s="1"/>
  <c r="A3335" i="7" l="1"/>
  <c r="B3335" i="7"/>
  <c r="C3335" i="7" s="1"/>
  <c r="D3336" i="7"/>
  <c r="B3336" i="7" l="1"/>
  <c r="C3336" i="7" s="1"/>
  <c r="A3336" i="7"/>
  <c r="D3337" i="7"/>
  <c r="A3337" i="7" l="1"/>
  <c r="D3338" i="7"/>
  <c r="B3337" i="7"/>
  <c r="C3337" i="7" s="1"/>
  <c r="D3339" i="7" l="1"/>
  <c r="A3338" i="7"/>
  <c r="B3338" i="7"/>
  <c r="C3338" i="7" s="1"/>
  <c r="D3340" i="7" l="1"/>
  <c r="A3339" i="7"/>
  <c r="B3339" i="7"/>
  <c r="C3339" i="7" s="1"/>
  <c r="D3341" i="7" l="1"/>
  <c r="A3340" i="7"/>
  <c r="B3340" i="7"/>
  <c r="C3340" i="7" s="1"/>
  <c r="A3341" i="7" l="1"/>
  <c r="B3341" i="7"/>
  <c r="C3341" i="7" s="1"/>
  <c r="D3342" i="7"/>
  <c r="D3343" i="7" l="1"/>
  <c r="A3342" i="7"/>
  <c r="B3342" i="7"/>
  <c r="C3342" i="7" s="1"/>
  <c r="A3343" i="7" l="1"/>
  <c r="B3343" i="7"/>
  <c r="C3343" i="7" s="1"/>
  <c r="D3344" i="7"/>
  <c r="D3345" i="7" l="1"/>
  <c r="A3344" i="7"/>
  <c r="B3344" i="7"/>
  <c r="C3344" i="7" s="1"/>
  <c r="A3345" i="7" l="1"/>
  <c r="D3346" i="7"/>
  <c r="B3345" i="7"/>
  <c r="C3345" i="7" s="1"/>
  <c r="D3347" i="7" l="1"/>
  <c r="A3346" i="7"/>
  <c r="B3346" i="7"/>
  <c r="C3346" i="7" s="1"/>
  <c r="A3347" i="7" l="1"/>
  <c r="B3347" i="7"/>
  <c r="C3347" i="7" s="1"/>
  <c r="D3348" i="7"/>
  <c r="A3348" i="7" l="1"/>
  <c r="D3349" i="7"/>
  <c r="B3348" i="7"/>
  <c r="C3348" i="7" s="1"/>
  <c r="A3349" i="7" l="1"/>
  <c r="B3349" i="7"/>
  <c r="C3349" i="7" s="1"/>
  <c r="D3350" i="7"/>
  <c r="D3351" i="7" l="1"/>
  <c r="A3350" i="7"/>
  <c r="B3350" i="7"/>
  <c r="C3350" i="7" s="1"/>
  <c r="A3351" i="7" l="1"/>
  <c r="B3351" i="7"/>
  <c r="C3351" i="7" s="1"/>
  <c r="D3352" i="7"/>
  <c r="D3353" i="7" l="1"/>
  <c r="A3352" i="7"/>
  <c r="B3352" i="7"/>
  <c r="C3352" i="7" s="1"/>
  <c r="A3353" i="7" l="1"/>
  <c r="D3354" i="7"/>
  <c r="B3353" i="7"/>
  <c r="C3353" i="7" s="1"/>
  <c r="D3355" i="7" l="1"/>
  <c r="A3354" i="7"/>
  <c r="B3354" i="7"/>
  <c r="C3354" i="7" s="1"/>
  <c r="D3356" i="7" l="1"/>
  <c r="A3355" i="7"/>
  <c r="B3355" i="7"/>
  <c r="C3355" i="7" s="1"/>
  <c r="D3357" i="7" l="1"/>
  <c r="A3356" i="7"/>
  <c r="B3356" i="7"/>
  <c r="C3356" i="7" s="1"/>
  <c r="D3358" i="7" l="1"/>
  <c r="A3357" i="7"/>
  <c r="B3357" i="7"/>
  <c r="C3357" i="7" s="1"/>
  <c r="D3359" i="7" l="1"/>
  <c r="A3358" i="7"/>
  <c r="B3358" i="7"/>
  <c r="C3358" i="7" s="1"/>
  <c r="A3359" i="7" l="1"/>
  <c r="D3360" i="7"/>
  <c r="B3359" i="7"/>
  <c r="C3359" i="7" s="1"/>
  <c r="D3361" i="7" l="1"/>
  <c r="A3360" i="7"/>
  <c r="B3360" i="7"/>
  <c r="C3360" i="7" s="1"/>
  <c r="A3361" i="7" l="1"/>
  <c r="B3361" i="7"/>
  <c r="C3361" i="7" s="1"/>
  <c r="D3362" i="7"/>
  <c r="D3363" i="7" l="1"/>
  <c r="A3362" i="7"/>
  <c r="B3362" i="7"/>
  <c r="C3362" i="7" s="1"/>
  <c r="A3363" i="7" l="1"/>
  <c r="B3363" i="7"/>
  <c r="C3363" i="7" s="1"/>
  <c r="D3364" i="7"/>
  <c r="D3365" i="7" l="1"/>
  <c r="A3364" i="7"/>
  <c r="B3364" i="7"/>
  <c r="C3364" i="7" s="1"/>
  <c r="A3365" i="7" l="1"/>
  <c r="B3365" i="7"/>
  <c r="C3365" i="7" s="1"/>
  <c r="D3366" i="7"/>
  <c r="D3367" i="7" l="1"/>
  <c r="A3366" i="7"/>
  <c r="B3366" i="7"/>
  <c r="C3366" i="7" s="1"/>
  <c r="A3367" i="7" l="1"/>
  <c r="B3367" i="7"/>
  <c r="C3367" i="7" s="1"/>
  <c r="D3368" i="7"/>
  <c r="D3369" i="7" l="1"/>
  <c r="A3368" i="7"/>
  <c r="B3368" i="7"/>
  <c r="C3368" i="7" s="1"/>
  <c r="A3369" i="7" l="1"/>
  <c r="D3370" i="7"/>
  <c r="B3369" i="7"/>
  <c r="C3369" i="7" s="1"/>
  <c r="A3370" i="7" l="1"/>
  <c r="B3370" i="7"/>
  <c r="C3370" i="7" s="1"/>
  <c r="D3371" i="7"/>
  <c r="A3371" i="7" l="1"/>
  <c r="B3371" i="7"/>
  <c r="C3371" i="7" s="1"/>
  <c r="D3372" i="7"/>
  <c r="A3372" i="7" l="1"/>
  <c r="B3372" i="7"/>
  <c r="C3372" i="7" s="1"/>
  <c r="D3373" i="7"/>
  <c r="A3373" i="7" l="1"/>
  <c r="B3373" i="7"/>
  <c r="C3373" i="7" s="1"/>
  <c r="D3374" i="7"/>
  <c r="D3375" i="7" l="1"/>
  <c r="A3374" i="7"/>
  <c r="B3374" i="7"/>
  <c r="C3374" i="7" s="1"/>
  <c r="A3375" i="7" l="1"/>
  <c r="B3375" i="7"/>
  <c r="C3375" i="7" s="1"/>
  <c r="D3376" i="7"/>
  <c r="A3376" i="7" l="1"/>
  <c r="B3376" i="7"/>
  <c r="C3376" i="7" s="1"/>
  <c r="D3377" i="7"/>
  <c r="A3377" i="7" l="1"/>
  <c r="B3377" i="7"/>
  <c r="C3377" i="7" s="1"/>
  <c r="D3378" i="7"/>
  <c r="D3379" i="7" l="1"/>
  <c r="A3378" i="7"/>
  <c r="B3378" i="7"/>
  <c r="C3378" i="7" s="1"/>
  <c r="A3379" i="7" l="1"/>
  <c r="B3379" i="7"/>
  <c r="C3379" i="7" s="1"/>
  <c r="D3380" i="7"/>
  <c r="D3381" i="7" l="1"/>
  <c r="A3380" i="7"/>
  <c r="B3380" i="7"/>
  <c r="C3380" i="7" s="1"/>
  <c r="A3381" i="7" l="1"/>
  <c r="B3381" i="7"/>
  <c r="C3381" i="7" s="1"/>
  <c r="D3382" i="7"/>
  <c r="D3383" i="7" l="1"/>
  <c r="A3382" i="7"/>
  <c r="B3382" i="7"/>
  <c r="C3382" i="7" s="1"/>
  <c r="A3383" i="7" l="1"/>
  <c r="B3383" i="7"/>
  <c r="C3383" i="7" s="1"/>
  <c r="D3384" i="7"/>
  <c r="A3384" i="7" l="1"/>
  <c r="B3384" i="7"/>
  <c r="C3384" i="7" s="1"/>
  <c r="D3385" i="7"/>
  <c r="A3385" i="7" l="1"/>
  <c r="D3386" i="7"/>
  <c r="B3385" i="7"/>
  <c r="C3385" i="7" s="1"/>
  <c r="D3387" i="7" l="1"/>
  <c r="A3386" i="7"/>
  <c r="B3386" i="7"/>
  <c r="C3386" i="7" s="1"/>
  <c r="A3387" i="7" l="1"/>
  <c r="B3387" i="7"/>
  <c r="C3387" i="7" s="1"/>
  <c r="D3388" i="7"/>
  <c r="D3389" i="7" l="1"/>
  <c r="A3388" i="7"/>
  <c r="B3388" i="7"/>
  <c r="C3388" i="7" s="1"/>
  <c r="A3389" i="7" l="1"/>
  <c r="B3389" i="7"/>
  <c r="C3389" i="7" s="1"/>
  <c r="D3390" i="7"/>
  <c r="D3391" i="7" l="1"/>
  <c r="A3390" i="7"/>
  <c r="B3390" i="7"/>
  <c r="C3390" i="7" s="1"/>
  <c r="A3391" i="7" l="1"/>
  <c r="B3391" i="7"/>
  <c r="C3391" i="7" s="1"/>
  <c r="D3392" i="7"/>
  <c r="D3393" i="7" l="1"/>
  <c r="A3392" i="7"/>
  <c r="B3392" i="7"/>
  <c r="C3392" i="7" s="1"/>
  <c r="A3393" i="7" l="1"/>
  <c r="D3394" i="7"/>
  <c r="B3393" i="7"/>
  <c r="C3393" i="7" s="1"/>
  <c r="D3395" i="7" l="1"/>
  <c r="A3394" i="7"/>
  <c r="B3394" i="7"/>
  <c r="C3394" i="7" s="1"/>
  <c r="D3396" i="7" l="1"/>
  <c r="A3395" i="7"/>
  <c r="B3395" i="7"/>
  <c r="C3395" i="7" s="1"/>
  <c r="D3397" i="7" l="1"/>
  <c r="A3396" i="7"/>
  <c r="B3396" i="7"/>
  <c r="C3396" i="7" s="1"/>
  <c r="D3398" i="7" l="1"/>
  <c r="A3397" i="7"/>
  <c r="B3397" i="7"/>
  <c r="C3397" i="7" s="1"/>
  <c r="D3399" i="7" l="1"/>
  <c r="A3398" i="7"/>
  <c r="B3398" i="7"/>
  <c r="C3398" i="7" s="1"/>
  <c r="A3399" i="7" l="1"/>
  <c r="B3399" i="7"/>
  <c r="C3399" i="7" s="1"/>
  <c r="D3400" i="7"/>
  <c r="D3401" i="7" l="1"/>
  <c r="B3400" i="7"/>
  <c r="C3400" i="7" s="1"/>
  <c r="A3400" i="7"/>
  <c r="D3402" i="7" l="1"/>
  <c r="A3401" i="7"/>
  <c r="B3401" i="7"/>
  <c r="C3401" i="7" s="1"/>
  <c r="D3403" i="7" l="1"/>
  <c r="A3402" i="7"/>
  <c r="B3402" i="7"/>
  <c r="C3402" i="7" s="1"/>
  <c r="A3403" i="7" l="1"/>
  <c r="B3403" i="7"/>
  <c r="C3403" i="7" s="1"/>
  <c r="D3404" i="7"/>
  <c r="D3405" i="7" l="1"/>
  <c r="A3404" i="7"/>
  <c r="B3404" i="7"/>
  <c r="C3404" i="7" s="1"/>
  <c r="A3405" i="7" l="1"/>
  <c r="B3405" i="7"/>
  <c r="C3405" i="7" s="1"/>
  <c r="D3406" i="7"/>
  <c r="A3406" i="7" l="1"/>
  <c r="B3406" i="7"/>
  <c r="C3406" i="7" s="1"/>
  <c r="D3407" i="7"/>
  <c r="D3408" i="7" l="1"/>
  <c r="A3407" i="7"/>
  <c r="B3407" i="7"/>
  <c r="C3407" i="7" s="1"/>
  <c r="D3409" i="7" l="1"/>
  <c r="A3408" i="7"/>
  <c r="B3408" i="7"/>
  <c r="C3408" i="7" s="1"/>
  <c r="A3409" i="7" l="1"/>
  <c r="B3409" i="7"/>
  <c r="C3409" i="7" s="1"/>
  <c r="D3410" i="7"/>
  <c r="A3410" i="7" l="1"/>
  <c r="B3410" i="7"/>
  <c r="C3410" i="7" s="1"/>
  <c r="D3411" i="7"/>
  <c r="D3412" i="7" l="1"/>
  <c r="A3411" i="7"/>
  <c r="B3411" i="7"/>
  <c r="C3411" i="7" s="1"/>
  <c r="D3413" i="7" l="1"/>
  <c r="A3412" i="7"/>
  <c r="B3412" i="7"/>
  <c r="C3412" i="7" s="1"/>
  <c r="D3414" i="7" l="1"/>
  <c r="A3413" i="7"/>
  <c r="B3413" i="7"/>
  <c r="C3413" i="7" s="1"/>
  <c r="D3415" i="7" l="1"/>
  <c r="A3414" i="7"/>
  <c r="B3414" i="7"/>
  <c r="C3414" i="7" s="1"/>
  <c r="A3415" i="7" l="1"/>
  <c r="B3415" i="7"/>
  <c r="C3415" i="7" s="1"/>
  <c r="D3416" i="7"/>
  <c r="A3416" i="7" l="1"/>
  <c r="B3416" i="7"/>
  <c r="C3416" i="7" s="1"/>
  <c r="D3417" i="7"/>
  <c r="D3418" i="7" l="1"/>
  <c r="A3417" i="7"/>
  <c r="B3417" i="7"/>
  <c r="C3417" i="7" s="1"/>
  <c r="D3419" i="7" l="1"/>
  <c r="A3418" i="7"/>
  <c r="B3418" i="7"/>
  <c r="C3418" i="7" s="1"/>
  <c r="A3419" i="7" l="1"/>
  <c r="B3419" i="7"/>
  <c r="C3419" i="7" s="1"/>
  <c r="D3420" i="7"/>
  <c r="A3420" i="7" l="1"/>
  <c r="B3420" i="7"/>
  <c r="C3420" i="7" s="1"/>
  <c r="D3421" i="7"/>
  <c r="A3421" i="7" l="1"/>
  <c r="D3422" i="7"/>
  <c r="B3421" i="7"/>
  <c r="C3421" i="7" s="1"/>
  <c r="D3423" i="7" l="1"/>
  <c r="A3422" i="7"/>
  <c r="B3422" i="7"/>
  <c r="C3422" i="7" s="1"/>
  <c r="A3423" i="7" l="1"/>
  <c r="B3423" i="7"/>
  <c r="C3423" i="7" s="1"/>
  <c r="D3424" i="7"/>
  <c r="D3425" i="7" l="1"/>
  <c r="A3424" i="7"/>
  <c r="B3424" i="7"/>
  <c r="C3424" i="7" s="1"/>
  <c r="D3426" i="7" l="1"/>
  <c r="A3425" i="7"/>
  <c r="B3425" i="7"/>
  <c r="C3425" i="7" s="1"/>
  <c r="D3427" i="7" l="1"/>
  <c r="A3426" i="7"/>
  <c r="B3426" i="7"/>
  <c r="C3426" i="7" s="1"/>
  <c r="D3428" i="7" l="1"/>
  <c r="A3427" i="7"/>
  <c r="B3427" i="7"/>
  <c r="C3427" i="7" s="1"/>
  <c r="A3428" i="7" l="1"/>
  <c r="D3429" i="7"/>
  <c r="B3428" i="7"/>
  <c r="C3428" i="7" s="1"/>
  <c r="A3429" i="7" l="1"/>
  <c r="B3429" i="7"/>
  <c r="C3429" i="7" s="1"/>
  <c r="D3430" i="7"/>
  <c r="D3431" i="7" l="1"/>
  <c r="A3430" i="7"/>
  <c r="B3430" i="7"/>
  <c r="C3430" i="7" s="1"/>
  <c r="D3432" i="7" l="1"/>
  <c r="A3431" i="7"/>
  <c r="B3431" i="7"/>
  <c r="C3431" i="7" s="1"/>
  <c r="D3433" i="7" l="1"/>
  <c r="A3432" i="7"/>
  <c r="B3432" i="7"/>
  <c r="C3432" i="7" s="1"/>
  <c r="D3434" i="7" l="1"/>
  <c r="A3433" i="7"/>
  <c r="B3433" i="7"/>
  <c r="C3433" i="7" s="1"/>
  <c r="D3435" i="7" l="1"/>
  <c r="A3434" i="7"/>
  <c r="B3434" i="7"/>
  <c r="C3434" i="7" s="1"/>
  <c r="A3435" i="7" l="1"/>
  <c r="B3435" i="7"/>
  <c r="C3435" i="7" s="1"/>
  <c r="D3436" i="7"/>
  <c r="D3437" i="7" l="1"/>
  <c r="A3436" i="7"/>
  <c r="B3436" i="7"/>
  <c r="C3436" i="7" s="1"/>
  <c r="A3437" i="7" l="1"/>
  <c r="B3437" i="7"/>
  <c r="C3437" i="7" s="1"/>
  <c r="D3438" i="7"/>
  <c r="A3438" i="7" l="1"/>
  <c r="B3438" i="7"/>
  <c r="C3438" i="7" s="1"/>
  <c r="D3439" i="7"/>
  <c r="D3440" i="7" l="1"/>
  <c r="A3439" i="7"/>
  <c r="B3439" i="7"/>
  <c r="C3439" i="7" s="1"/>
  <c r="A3440" i="7" l="1"/>
  <c r="D3441" i="7"/>
  <c r="B3440" i="7"/>
  <c r="C3440" i="7" s="1"/>
  <c r="D3442" i="7" l="1"/>
  <c r="A3441" i="7"/>
  <c r="B3441" i="7"/>
  <c r="C3441" i="7" s="1"/>
  <c r="D3443" i="7" l="1"/>
  <c r="A3442" i="7"/>
  <c r="B3442" i="7"/>
  <c r="C3442" i="7" s="1"/>
  <c r="D3444" i="7" l="1"/>
  <c r="A3443" i="7"/>
  <c r="B3443" i="7"/>
  <c r="C3443" i="7" s="1"/>
  <c r="A3444" i="7" l="1"/>
  <c r="D3445" i="7"/>
  <c r="B3444" i="7"/>
  <c r="C3444" i="7" s="1"/>
  <c r="D3446" i="7" l="1"/>
  <c r="A3445" i="7"/>
  <c r="B3445" i="7"/>
  <c r="C3445" i="7" s="1"/>
  <c r="D3447" i="7" l="1"/>
  <c r="A3446" i="7"/>
  <c r="B3446" i="7"/>
  <c r="C3446" i="7" s="1"/>
  <c r="A3447" i="7" l="1"/>
  <c r="B3447" i="7"/>
  <c r="C3447" i="7" s="1"/>
  <c r="D3448" i="7"/>
  <c r="D3449" i="7" l="1"/>
  <c r="A3448" i="7"/>
  <c r="B3448" i="7"/>
  <c r="C3448" i="7" s="1"/>
  <c r="A3449" i="7" l="1"/>
  <c r="D3450" i="7"/>
  <c r="B3449" i="7"/>
  <c r="C3449" i="7" s="1"/>
  <c r="D3451" i="7" l="1"/>
  <c r="A3450" i="7"/>
  <c r="B3450" i="7"/>
  <c r="C3450" i="7" s="1"/>
  <c r="A3451" i="7" l="1"/>
  <c r="B3451" i="7"/>
  <c r="C3451" i="7" s="1"/>
  <c r="D3452" i="7"/>
  <c r="A3452" i="7" l="1"/>
  <c r="B3452" i="7"/>
  <c r="C3452" i="7" s="1"/>
  <c r="D3453" i="7"/>
  <c r="D3454" i="7" l="1"/>
  <c r="A3453" i="7"/>
  <c r="B3453" i="7"/>
  <c r="C3453" i="7" s="1"/>
  <c r="D3455" i="7" l="1"/>
  <c r="A3454" i="7"/>
  <c r="B3454" i="7"/>
  <c r="C3454" i="7" s="1"/>
  <c r="B3455" i="7" l="1"/>
  <c r="C3455" i="7" s="1"/>
  <c r="D3456" i="7"/>
  <c r="A3455" i="7"/>
  <c r="D3457" i="7" l="1"/>
  <c r="A3456" i="7"/>
  <c r="B3456" i="7"/>
  <c r="C3456" i="7" s="1"/>
  <c r="A3457" i="7" l="1"/>
  <c r="B3457" i="7"/>
  <c r="C3457" i="7" s="1"/>
  <c r="D3458" i="7"/>
  <c r="B3458" i="7" l="1"/>
  <c r="C3458" i="7" s="1"/>
  <c r="D3459" i="7"/>
  <c r="A3458" i="7"/>
  <c r="D3460" i="7" l="1"/>
  <c r="A3459" i="7"/>
  <c r="B3459" i="7"/>
  <c r="C3459" i="7" s="1"/>
  <c r="A3460" i="7" l="1"/>
  <c r="D3461" i="7"/>
  <c r="B3460" i="7"/>
  <c r="C3460" i="7" s="1"/>
  <c r="A3461" i="7" l="1"/>
  <c r="B3461" i="7"/>
  <c r="C3461" i="7" s="1"/>
  <c r="D3462" i="7"/>
  <c r="A3462" i="7" l="1"/>
  <c r="D3463" i="7"/>
  <c r="B3462" i="7"/>
  <c r="C3462" i="7" s="1"/>
  <c r="D3464" i="7" l="1"/>
  <c r="A3463" i="7"/>
  <c r="B3463" i="7"/>
  <c r="C3463" i="7" s="1"/>
  <c r="D3465" i="7" l="1"/>
  <c r="A3464" i="7"/>
  <c r="B3464" i="7"/>
  <c r="C3464" i="7" s="1"/>
  <c r="A3465" i="7" l="1"/>
  <c r="B3465" i="7"/>
  <c r="C3465" i="7" s="1"/>
  <c r="D3466" i="7"/>
  <c r="D3467" i="7" l="1"/>
  <c r="A3466" i="7"/>
  <c r="B3466" i="7"/>
  <c r="C3466" i="7" s="1"/>
  <c r="A3467" i="7" l="1"/>
  <c r="B3467" i="7"/>
  <c r="C3467" i="7" s="1"/>
  <c r="D3468" i="7"/>
  <c r="D3469" i="7" l="1"/>
  <c r="B3468" i="7"/>
  <c r="C3468" i="7" s="1"/>
  <c r="A3468" i="7"/>
  <c r="D3470" i="7" l="1"/>
  <c r="A3469" i="7"/>
  <c r="B3469" i="7"/>
  <c r="C3469" i="7" s="1"/>
  <c r="D3471" i="7" l="1"/>
  <c r="A3470" i="7"/>
  <c r="B3470" i="7"/>
  <c r="C3470" i="7" s="1"/>
  <c r="A3471" i="7" l="1"/>
  <c r="B3471" i="7"/>
  <c r="C3471" i="7" s="1"/>
  <c r="D3472" i="7"/>
  <c r="A3472" i="7" l="1"/>
  <c r="B3472" i="7"/>
  <c r="C3472" i="7" s="1"/>
  <c r="D3473" i="7"/>
  <c r="A3473" i="7" l="1"/>
  <c r="B3473" i="7"/>
  <c r="C3473" i="7" s="1"/>
  <c r="D3474" i="7"/>
  <c r="D3475" i="7" l="1"/>
  <c r="A3474" i="7"/>
  <c r="B3474" i="7"/>
  <c r="C3474" i="7" s="1"/>
  <c r="D3476" i="7" l="1"/>
  <c r="A3475" i="7"/>
  <c r="B3475" i="7"/>
  <c r="C3475" i="7" s="1"/>
  <c r="D3477" i="7" l="1"/>
  <c r="A3476" i="7"/>
  <c r="B3476" i="7"/>
  <c r="C3476" i="7" s="1"/>
  <c r="D3478" i="7" l="1"/>
  <c r="A3477" i="7"/>
  <c r="B3477" i="7"/>
  <c r="C3477" i="7" s="1"/>
  <c r="D3479" i="7" l="1"/>
  <c r="A3478" i="7"/>
  <c r="B3478" i="7"/>
  <c r="C3478" i="7" s="1"/>
  <c r="A3479" i="7" l="1"/>
  <c r="B3479" i="7"/>
  <c r="C3479" i="7" s="1"/>
  <c r="D3480" i="7"/>
  <c r="D3481" i="7" l="1"/>
  <c r="A3480" i="7"/>
  <c r="B3480" i="7"/>
  <c r="C3480" i="7" s="1"/>
  <c r="D3482" i="7" l="1"/>
  <c r="A3481" i="7"/>
  <c r="B3481" i="7"/>
  <c r="C3481" i="7" s="1"/>
  <c r="A3482" i="7" l="1"/>
  <c r="B3482" i="7"/>
  <c r="C3482" i="7" s="1"/>
  <c r="D3483" i="7"/>
  <c r="A3483" i="7" l="1"/>
  <c r="D3484" i="7"/>
  <c r="B3483" i="7"/>
  <c r="C3483" i="7" s="1"/>
  <c r="A3484" i="7" l="1"/>
  <c r="B3484" i="7"/>
  <c r="C3484" i="7" s="1"/>
  <c r="D3485" i="7"/>
  <c r="A3485" i="7" l="1"/>
  <c r="B3485" i="7"/>
  <c r="C3485" i="7" s="1"/>
  <c r="D3486" i="7"/>
  <c r="D3487" i="7" l="1"/>
  <c r="A3486" i="7"/>
  <c r="B3486" i="7"/>
  <c r="C3486" i="7" s="1"/>
  <c r="A3487" i="7" l="1"/>
  <c r="D3488" i="7"/>
  <c r="B3487" i="7"/>
  <c r="C3487" i="7" s="1"/>
  <c r="D3489" i="7" l="1"/>
  <c r="A3488" i="7"/>
  <c r="B3488" i="7"/>
  <c r="C3488" i="7" s="1"/>
  <c r="A3489" i="7" l="1"/>
  <c r="B3489" i="7"/>
  <c r="C3489" i="7" s="1"/>
  <c r="D3490" i="7"/>
  <c r="D3491" i="7" l="1"/>
  <c r="A3490" i="7"/>
  <c r="B3490" i="7"/>
  <c r="C3490" i="7" s="1"/>
  <c r="A3491" i="7" l="1"/>
  <c r="B3491" i="7"/>
  <c r="C3491" i="7" s="1"/>
  <c r="D3492" i="7"/>
  <c r="D3493" i="7" l="1"/>
  <c r="A3492" i="7"/>
  <c r="B3492" i="7"/>
  <c r="C3492" i="7" s="1"/>
  <c r="A3493" i="7" l="1"/>
  <c r="D3494" i="7"/>
  <c r="B3493" i="7"/>
  <c r="C3493" i="7" s="1"/>
  <c r="A3494" i="7" l="1"/>
  <c r="B3494" i="7"/>
  <c r="C3494" i="7" s="1"/>
  <c r="D3495" i="7"/>
  <c r="A3495" i="7" l="1"/>
  <c r="B3495" i="7"/>
  <c r="C3495" i="7" s="1"/>
  <c r="D3496" i="7"/>
  <c r="D3497" i="7" l="1"/>
  <c r="A3496" i="7"/>
  <c r="B3496" i="7"/>
  <c r="C3496" i="7" s="1"/>
  <c r="A3497" i="7" l="1"/>
  <c r="B3497" i="7"/>
  <c r="C3497" i="7" s="1"/>
  <c r="D3498" i="7"/>
  <c r="D3499" i="7" l="1"/>
  <c r="A3498" i="7"/>
  <c r="B3498" i="7"/>
  <c r="C3498" i="7" s="1"/>
  <c r="A3499" i="7" l="1"/>
  <c r="B3499" i="7"/>
  <c r="C3499" i="7" s="1"/>
  <c r="D3500" i="7"/>
  <c r="D3501" i="7" l="1"/>
  <c r="A3500" i="7"/>
  <c r="B3500" i="7"/>
  <c r="C3500" i="7" s="1"/>
  <c r="A3501" i="7" l="1"/>
  <c r="B3501" i="7"/>
  <c r="C3501" i="7" s="1"/>
  <c r="D3502" i="7"/>
  <c r="D3503" i="7" l="1"/>
  <c r="A3502" i="7"/>
  <c r="B3502" i="7"/>
  <c r="C3502" i="7" s="1"/>
  <c r="B3503" i="7" l="1"/>
  <c r="C3503" i="7" s="1"/>
  <c r="D3504" i="7"/>
  <c r="A3503" i="7"/>
  <c r="D3505" i="7" l="1"/>
  <c r="A3504" i="7"/>
  <c r="B3504" i="7"/>
  <c r="C3504" i="7" s="1"/>
  <c r="A3505" i="7" l="1"/>
  <c r="D3506" i="7"/>
  <c r="B3505" i="7"/>
  <c r="C3505" i="7" s="1"/>
  <c r="D3507" i="7" l="1"/>
  <c r="A3506" i="7"/>
  <c r="B3506" i="7"/>
  <c r="C3506" i="7" s="1"/>
  <c r="D3508" i="7" l="1"/>
  <c r="A3507" i="7"/>
  <c r="B3507" i="7"/>
  <c r="C3507" i="7" s="1"/>
  <c r="A3508" i="7" l="1"/>
  <c r="D3509" i="7"/>
  <c r="B3508" i="7"/>
  <c r="C3508" i="7" s="1"/>
  <c r="A3509" i="7" l="1"/>
  <c r="B3509" i="7"/>
  <c r="C3509" i="7" s="1"/>
  <c r="D3510" i="7"/>
  <c r="A3510" i="7" l="1"/>
  <c r="B3510" i="7"/>
  <c r="C3510" i="7" s="1"/>
  <c r="D3511" i="7"/>
  <c r="A3511" i="7" l="1"/>
  <c r="D3512" i="7"/>
  <c r="B3511" i="7"/>
  <c r="C3511" i="7" s="1"/>
  <c r="A3512" i="7" l="1"/>
  <c r="B3512" i="7"/>
  <c r="C3512" i="7" s="1"/>
  <c r="D3513" i="7"/>
  <c r="A3513" i="7" l="1"/>
  <c r="B3513" i="7"/>
  <c r="C3513" i="7" s="1"/>
  <c r="D3514" i="7"/>
  <c r="D3515" i="7" l="1"/>
  <c r="A3514" i="7"/>
  <c r="B3514" i="7"/>
  <c r="C3514" i="7" s="1"/>
  <c r="A3515" i="7" l="1"/>
  <c r="B3515" i="7"/>
  <c r="C3515" i="7" s="1"/>
  <c r="D3516" i="7"/>
  <c r="D3517" i="7" l="1"/>
  <c r="A3516" i="7"/>
  <c r="B3516" i="7"/>
  <c r="C3516" i="7" s="1"/>
  <c r="A3517" i="7" l="1"/>
  <c r="B3517" i="7"/>
  <c r="C3517" i="7" s="1"/>
  <c r="D3518" i="7"/>
  <c r="D3519" i="7" l="1"/>
  <c r="A3518" i="7"/>
  <c r="B3518" i="7"/>
  <c r="C3518" i="7" s="1"/>
  <c r="A3519" i="7" l="1"/>
  <c r="D3520" i="7"/>
  <c r="B3519" i="7"/>
  <c r="C3519" i="7" s="1"/>
  <c r="A3520" i="7" l="1"/>
  <c r="D3521" i="7"/>
  <c r="B3520" i="7"/>
  <c r="C3520" i="7" s="1"/>
  <c r="A3521" i="7" l="1"/>
  <c r="B3521" i="7"/>
  <c r="C3521" i="7" s="1"/>
  <c r="D3522" i="7"/>
  <c r="D3523" i="7" l="1"/>
  <c r="A3522" i="7"/>
  <c r="B3522" i="7"/>
  <c r="C3522" i="7" s="1"/>
  <c r="A3523" i="7" l="1"/>
  <c r="B3523" i="7"/>
  <c r="C3523" i="7" s="1"/>
  <c r="D3524" i="7"/>
  <c r="D3525" i="7" l="1"/>
  <c r="A3524" i="7"/>
  <c r="B3524" i="7"/>
  <c r="C3524" i="7" s="1"/>
  <c r="A3525" i="7" l="1"/>
  <c r="B3525" i="7"/>
  <c r="C3525" i="7" s="1"/>
  <c r="D3526" i="7"/>
  <c r="D3527" i="7" l="1"/>
  <c r="A3526" i="7"/>
  <c r="B3526" i="7"/>
  <c r="C3526" i="7" s="1"/>
  <c r="A3527" i="7" l="1"/>
  <c r="B3527" i="7"/>
  <c r="C3527" i="7" s="1"/>
  <c r="D3528" i="7"/>
  <c r="D3529" i="7" l="1"/>
  <c r="A3528" i="7"/>
  <c r="B3528" i="7"/>
  <c r="C3528" i="7" s="1"/>
  <c r="A3529" i="7" l="1"/>
  <c r="D3530" i="7"/>
  <c r="B3529" i="7"/>
  <c r="C3529" i="7" s="1"/>
  <c r="A3530" i="7" l="1"/>
  <c r="B3530" i="7"/>
  <c r="C3530" i="7" s="1"/>
  <c r="D3531" i="7"/>
  <c r="A3531" i="7" l="1"/>
  <c r="B3531" i="7"/>
  <c r="C3531" i="7" s="1"/>
  <c r="D3532" i="7"/>
  <c r="D3533" i="7" l="1"/>
  <c r="A3532" i="7"/>
  <c r="B3532" i="7"/>
  <c r="C3532" i="7" s="1"/>
  <c r="A3533" i="7" l="1"/>
  <c r="D3534" i="7"/>
  <c r="B3533" i="7"/>
  <c r="C3533" i="7" s="1"/>
  <c r="D3535" i="7" l="1"/>
  <c r="A3534" i="7"/>
  <c r="B3534" i="7"/>
  <c r="C3534" i="7" s="1"/>
  <c r="A3535" i="7" l="1"/>
  <c r="B3535" i="7"/>
  <c r="C3535" i="7" s="1"/>
  <c r="D3536" i="7"/>
  <c r="D3537" i="7" l="1"/>
  <c r="B3536" i="7"/>
  <c r="C3536" i="7" s="1"/>
  <c r="A3536" i="7"/>
  <c r="A3537" i="7" l="1"/>
  <c r="B3537" i="7"/>
  <c r="C3537" i="7" s="1"/>
  <c r="D3538" i="7"/>
  <c r="D3539" i="7" l="1"/>
  <c r="A3538" i="7"/>
  <c r="B3538" i="7"/>
  <c r="C3538" i="7" s="1"/>
  <c r="D3540" i="7" l="1"/>
  <c r="A3539" i="7"/>
  <c r="B3539" i="7"/>
  <c r="C3539" i="7" s="1"/>
  <c r="D3541" i="7" l="1"/>
  <c r="A3540" i="7"/>
  <c r="B3540" i="7"/>
  <c r="C3540" i="7" s="1"/>
  <c r="D3542" i="7" l="1"/>
  <c r="A3541" i="7"/>
  <c r="B3541" i="7"/>
  <c r="C3541" i="7" s="1"/>
  <c r="D3543" i="7" l="1"/>
  <c r="A3542" i="7"/>
  <c r="B3542" i="7"/>
  <c r="C3542" i="7" s="1"/>
  <c r="A3543" i="7" l="1"/>
  <c r="B3543" i="7"/>
  <c r="C3543" i="7" s="1"/>
  <c r="D3544" i="7"/>
  <c r="D3545" i="7" l="1"/>
  <c r="A3544" i="7"/>
  <c r="B3544" i="7"/>
  <c r="C3544" i="7" s="1"/>
  <c r="A3545" i="7" l="1"/>
  <c r="D3546" i="7"/>
  <c r="B3545" i="7"/>
  <c r="C3545" i="7" s="1"/>
  <c r="D3547" i="7" l="1"/>
  <c r="A3546" i="7"/>
  <c r="B3546" i="7"/>
  <c r="C3546" i="7" s="1"/>
  <c r="A3547" i="7" l="1"/>
  <c r="B3547" i="7"/>
  <c r="C3547" i="7" s="1"/>
  <c r="D3548" i="7"/>
  <c r="D3549" i="7" l="1"/>
  <c r="A3548" i="7"/>
  <c r="B3548" i="7"/>
  <c r="C3548" i="7" s="1"/>
  <c r="A3549" i="7" l="1"/>
  <c r="B3549" i="7"/>
  <c r="C3549" i="7" s="1"/>
  <c r="D3550" i="7"/>
  <c r="D3551" i="7" l="1"/>
  <c r="A3550" i="7"/>
  <c r="B3550" i="7"/>
  <c r="C3550" i="7" s="1"/>
  <c r="A3551" i="7" l="1"/>
  <c r="D3552" i="7"/>
  <c r="B3551" i="7"/>
  <c r="C3551" i="7" s="1"/>
  <c r="A3552" i="7" l="1"/>
  <c r="B3552" i="7"/>
  <c r="C3552" i="7" s="1"/>
  <c r="D3553" i="7"/>
  <c r="A3553" i="7" l="1"/>
  <c r="B3553" i="7"/>
  <c r="C3553" i="7" s="1"/>
  <c r="D3554" i="7"/>
  <c r="D3555" i="7" l="1"/>
  <c r="A3554" i="7"/>
  <c r="B3554" i="7"/>
  <c r="C3554" i="7" s="1"/>
  <c r="A3555" i="7" l="1"/>
  <c r="B3555" i="7"/>
  <c r="C3555" i="7" s="1"/>
  <c r="D3556" i="7"/>
  <c r="A3556" i="7" l="1"/>
  <c r="D3557" i="7"/>
  <c r="B3556" i="7"/>
  <c r="C3556" i="7" s="1"/>
  <c r="A3557" i="7" l="1"/>
  <c r="B3557" i="7"/>
  <c r="C3557" i="7" s="1"/>
  <c r="D3558" i="7"/>
  <c r="A3558" i="7" l="1"/>
  <c r="B3558" i="7"/>
  <c r="C3558" i="7" s="1"/>
  <c r="D3559" i="7"/>
  <c r="A3559" i="7" l="1"/>
  <c r="B3559" i="7"/>
  <c r="C3559" i="7" s="1"/>
  <c r="D3560" i="7"/>
  <c r="D3561" i="7" l="1"/>
  <c r="A3560" i="7"/>
  <c r="B3560" i="7"/>
  <c r="C3560" i="7" s="1"/>
  <c r="A3561" i="7" l="1"/>
  <c r="B3561" i="7"/>
  <c r="C3561" i="7" s="1"/>
  <c r="D3562" i="7"/>
  <c r="A3562" i="7" l="1"/>
  <c r="D3563" i="7"/>
  <c r="B3562" i="7"/>
  <c r="C3562" i="7" s="1"/>
  <c r="D3564" i="7" l="1"/>
  <c r="A3563" i="7"/>
  <c r="B3563" i="7"/>
  <c r="C3563" i="7" s="1"/>
  <c r="D3565" i="7" l="1"/>
  <c r="A3564" i="7"/>
  <c r="B3564" i="7"/>
  <c r="C3564" i="7" s="1"/>
  <c r="A3565" i="7" l="1"/>
  <c r="B3565" i="7"/>
  <c r="C3565" i="7" s="1"/>
  <c r="D3566" i="7"/>
  <c r="D3567" i="7" l="1"/>
  <c r="A3566" i="7"/>
  <c r="B3566" i="7"/>
  <c r="C3566" i="7" s="1"/>
  <c r="D3568" i="7" l="1"/>
  <c r="B3567" i="7"/>
  <c r="C3567" i="7" s="1"/>
  <c r="A3567" i="7"/>
  <c r="D3569" i="7" l="1"/>
  <c r="A3568" i="7"/>
  <c r="B3568" i="7"/>
  <c r="C3568" i="7" s="1"/>
  <c r="D3570" i="7" l="1"/>
  <c r="A3569" i="7"/>
  <c r="B3569" i="7"/>
  <c r="C3569" i="7" s="1"/>
  <c r="D3571" i="7" l="1"/>
  <c r="A3570" i="7"/>
  <c r="B3570" i="7"/>
  <c r="C3570" i="7" s="1"/>
  <c r="A3571" i="7" l="1"/>
  <c r="B3571" i="7"/>
  <c r="C3571" i="7" s="1"/>
  <c r="D3572" i="7"/>
  <c r="D3573" i="7" l="1"/>
  <c r="A3572" i="7"/>
  <c r="B3572" i="7"/>
  <c r="C3572" i="7" s="1"/>
  <c r="A3573" i="7" l="1"/>
  <c r="B3573" i="7"/>
  <c r="C3573" i="7" s="1"/>
  <c r="D3574" i="7"/>
  <c r="D3575" i="7" l="1"/>
  <c r="A3574" i="7"/>
  <c r="B3574" i="7"/>
  <c r="C3574" i="7" s="1"/>
  <c r="A3575" i="7" l="1"/>
  <c r="B3575" i="7"/>
  <c r="C3575" i="7" s="1"/>
  <c r="D3576" i="7"/>
  <c r="D3577" i="7" l="1"/>
  <c r="A3576" i="7"/>
  <c r="B3576" i="7"/>
  <c r="C3576" i="7" s="1"/>
  <c r="A3577" i="7" l="1"/>
  <c r="B3577" i="7"/>
  <c r="C3577" i="7" s="1"/>
  <c r="D3578" i="7"/>
  <c r="A3578" i="7" l="1"/>
  <c r="B3578" i="7"/>
  <c r="C3578" i="7" s="1"/>
  <c r="D3579" i="7"/>
  <c r="A3579" i="7" l="1"/>
  <c r="B3579" i="7"/>
  <c r="C3579" i="7" s="1"/>
  <c r="D3580" i="7"/>
  <c r="D3581" i="7" l="1"/>
  <c r="A3580" i="7"/>
  <c r="B3580" i="7"/>
  <c r="C3580" i="7" s="1"/>
  <c r="D3582" i="7" l="1"/>
  <c r="A3581" i="7"/>
  <c r="B3581" i="7"/>
  <c r="C3581" i="7" s="1"/>
  <c r="D3583" i="7" l="1"/>
  <c r="A3582" i="7"/>
  <c r="B3582" i="7"/>
  <c r="C3582" i="7" s="1"/>
  <c r="A3583" i="7" l="1"/>
  <c r="B3583" i="7"/>
  <c r="C3583" i="7" s="1"/>
  <c r="D3584" i="7"/>
  <c r="D3585" i="7" l="1"/>
  <c r="A3584" i="7"/>
  <c r="B3584" i="7"/>
  <c r="C3584" i="7" s="1"/>
  <c r="A3585" i="7" l="1"/>
  <c r="B3585" i="7"/>
  <c r="C3585" i="7" s="1"/>
  <c r="D3586" i="7"/>
  <c r="D3587" i="7" l="1"/>
  <c r="A3586" i="7"/>
  <c r="B3586" i="7"/>
  <c r="C3586" i="7" s="1"/>
  <c r="A3587" i="7" l="1"/>
  <c r="B3587" i="7"/>
  <c r="C3587" i="7" s="1"/>
  <c r="D3588" i="7"/>
  <c r="D3589" i="7" l="1"/>
  <c r="A3588" i="7"/>
  <c r="B3588" i="7"/>
  <c r="C3588" i="7" s="1"/>
  <c r="A3589" i="7" l="1"/>
  <c r="B3589" i="7"/>
  <c r="C3589" i="7" s="1"/>
  <c r="D3590" i="7"/>
  <c r="A3590" i="7" l="1"/>
  <c r="B3590" i="7"/>
  <c r="C3590" i="7" s="1"/>
  <c r="D3591" i="7"/>
  <c r="A3591" i="7" l="1"/>
  <c r="B3591" i="7"/>
  <c r="C3591" i="7" s="1"/>
  <c r="D3592" i="7"/>
  <c r="D3593" i="7" l="1"/>
  <c r="A3592" i="7"/>
  <c r="B3592" i="7"/>
  <c r="C3592" i="7" s="1"/>
  <c r="D3594" i="7" l="1"/>
  <c r="A3593" i="7"/>
  <c r="B3593" i="7"/>
  <c r="C3593" i="7" s="1"/>
  <c r="D3595" i="7" l="1"/>
  <c r="A3594" i="7"/>
  <c r="B3594" i="7"/>
  <c r="C3594" i="7" s="1"/>
  <c r="A3595" i="7" l="1"/>
  <c r="B3595" i="7"/>
  <c r="C3595" i="7" s="1"/>
  <c r="D3596" i="7"/>
  <c r="D3597" i="7" l="1"/>
  <c r="A3596" i="7"/>
  <c r="B3596" i="7"/>
  <c r="C3596" i="7" s="1"/>
  <c r="A3597" i="7" l="1"/>
  <c r="D3598" i="7"/>
  <c r="B3597" i="7"/>
  <c r="C3597" i="7" s="1"/>
  <c r="D3599" i="7" l="1"/>
  <c r="A3598" i="7"/>
  <c r="B3598" i="7"/>
  <c r="C3598" i="7" s="1"/>
  <c r="A3599" i="7" l="1"/>
  <c r="D3600" i="7"/>
  <c r="B3599" i="7"/>
  <c r="C3599" i="7" s="1"/>
  <c r="A3600" i="7" l="1"/>
  <c r="D3601" i="7"/>
  <c r="B3600" i="7"/>
  <c r="C3600" i="7" s="1"/>
  <c r="A3601" i="7" l="1"/>
  <c r="B3601" i="7"/>
  <c r="C3601" i="7" s="1"/>
  <c r="D3602" i="7"/>
  <c r="D3603" i="7" l="1"/>
  <c r="A3602" i="7"/>
  <c r="B3602" i="7"/>
  <c r="C3602" i="7" s="1"/>
  <c r="A3603" i="7" l="1"/>
  <c r="D3604" i="7"/>
  <c r="B3603" i="7"/>
  <c r="C3603" i="7" s="1"/>
  <c r="A3604" i="7" l="1"/>
  <c r="B3604" i="7"/>
  <c r="C3604" i="7" s="1"/>
  <c r="D3605" i="7"/>
  <c r="D3606" i="7" l="1"/>
  <c r="A3605" i="7"/>
  <c r="B3605" i="7"/>
  <c r="C3605" i="7" s="1"/>
  <c r="D3607" i="7" l="1"/>
  <c r="A3606" i="7"/>
  <c r="B3606" i="7"/>
  <c r="C3606" i="7" s="1"/>
  <c r="A3607" i="7" l="1"/>
  <c r="B3607" i="7"/>
  <c r="C3607" i="7" s="1"/>
  <c r="D3608" i="7"/>
  <c r="D3609" i="7" l="1"/>
  <c r="A3608" i="7"/>
  <c r="B3608" i="7"/>
  <c r="C3608" i="7" s="1"/>
  <c r="D3610" i="7" l="1"/>
  <c r="A3609" i="7"/>
  <c r="B3609" i="7"/>
  <c r="C3609" i="7" s="1"/>
  <c r="A3610" i="7" l="1"/>
  <c r="B3610" i="7"/>
  <c r="C3610" i="7" s="1"/>
  <c r="D3611" i="7"/>
  <c r="A3611" i="7" l="1"/>
  <c r="B3611" i="7"/>
  <c r="C3611" i="7" s="1"/>
  <c r="D3612" i="7"/>
  <c r="D3613" i="7" l="1"/>
  <c r="A3612" i="7"/>
  <c r="B3612" i="7"/>
  <c r="C3612" i="7" s="1"/>
  <c r="A3613" i="7" l="1"/>
  <c r="B3613" i="7"/>
  <c r="C3613" i="7" s="1"/>
  <c r="D3614" i="7"/>
  <c r="A3614" i="7" l="1"/>
  <c r="B3614" i="7"/>
  <c r="C3614" i="7" s="1"/>
  <c r="D3615" i="7"/>
  <c r="A3615" i="7" l="1"/>
  <c r="B3615" i="7"/>
  <c r="C3615" i="7" s="1"/>
  <c r="D3616" i="7"/>
  <c r="A3616" i="7" l="1"/>
  <c r="D3617" i="7"/>
  <c r="B3616" i="7"/>
  <c r="C3616" i="7" s="1"/>
  <c r="A3617" i="7" l="1"/>
  <c r="B3617" i="7"/>
  <c r="C3617" i="7" s="1"/>
  <c r="D3618" i="7"/>
  <c r="D3619" i="7" l="1"/>
  <c r="A3618" i="7"/>
  <c r="B3618" i="7"/>
  <c r="C3618" i="7" s="1"/>
  <c r="A3619" i="7" l="1"/>
  <c r="B3619" i="7"/>
  <c r="C3619" i="7" s="1"/>
  <c r="D3620" i="7"/>
  <c r="A3620" i="7" l="1"/>
  <c r="B3620" i="7"/>
  <c r="C3620" i="7" s="1"/>
  <c r="D3621" i="7"/>
  <c r="A3621" i="7" l="1"/>
  <c r="B3621" i="7"/>
  <c r="C3621" i="7" s="1"/>
  <c r="D3622" i="7"/>
  <c r="A3622" i="7" l="1"/>
  <c r="B3622" i="7"/>
  <c r="C3622" i="7" s="1"/>
  <c r="D3623" i="7"/>
  <c r="D3624" i="7" l="1"/>
  <c r="A3623" i="7"/>
  <c r="B3623" i="7"/>
  <c r="C3623" i="7" s="1"/>
  <c r="D3625" i="7" l="1"/>
  <c r="A3624" i="7"/>
  <c r="B3624" i="7"/>
  <c r="C3624" i="7" s="1"/>
  <c r="A3625" i="7" l="1"/>
  <c r="B3625" i="7"/>
  <c r="C3625" i="7" s="1"/>
  <c r="D3626" i="7"/>
  <c r="A3626" i="7" l="1"/>
  <c r="B3626" i="7"/>
  <c r="C3626" i="7" s="1"/>
  <c r="D3627" i="7"/>
  <c r="D3628" i="7" l="1"/>
  <c r="A3627" i="7"/>
  <c r="B3627" i="7"/>
  <c r="C3627" i="7" s="1"/>
  <c r="D3629" i="7" l="1"/>
  <c r="A3628" i="7"/>
  <c r="B3628" i="7"/>
  <c r="C3628" i="7" s="1"/>
  <c r="A3629" i="7" l="1"/>
  <c r="B3629" i="7"/>
  <c r="C3629" i="7" s="1"/>
  <c r="D3630" i="7"/>
  <c r="D3631" i="7" l="1"/>
  <c r="A3630" i="7"/>
  <c r="B3630" i="7"/>
  <c r="C3630" i="7" s="1"/>
  <c r="A3631" i="7" l="1"/>
  <c r="D3632" i="7"/>
  <c r="B3631" i="7"/>
  <c r="C3631" i="7" s="1"/>
  <c r="D3633" i="7" l="1"/>
  <c r="A3632" i="7"/>
  <c r="B3632" i="7"/>
  <c r="C3632" i="7" s="1"/>
  <c r="A3633" i="7" l="1"/>
  <c r="D3634" i="7"/>
  <c r="B3633" i="7"/>
  <c r="C3633" i="7" s="1"/>
  <c r="A3634" i="7" l="1"/>
  <c r="B3634" i="7"/>
  <c r="C3634" i="7" s="1"/>
  <c r="D3635" i="7"/>
  <c r="D3636" i="7" l="1"/>
  <c r="A3635" i="7"/>
  <c r="B3635" i="7"/>
  <c r="C3635" i="7" s="1"/>
  <c r="A3636" i="7" l="1"/>
  <c r="B3636" i="7"/>
  <c r="C3636" i="7" s="1"/>
  <c r="D3637" i="7"/>
  <c r="A3637" i="7" l="1"/>
  <c r="B3637" i="7"/>
  <c r="C3637" i="7" s="1"/>
  <c r="D3638" i="7"/>
  <c r="D3639" i="7" l="1"/>
  <c r="A3638" i="7"/>
  <c r="B3638" i="7"/>
  <c r="C3638" i="7" s="1"/>
  <c r="D3640" i="7" l="1"/>
  <c r="A3639" i="7"/>
  <c r="B3639" i="7"/>
  <c r="C3639" i="7" s="1"/>
  <c r="D3641" i="7" l="1"/>
  <c r="A3640" i="7"/>
  <c r="B3640" i="7"/>
  <c r="C3640" i="7" s="1"/>
  <c r="D3642" i="7" l="1"/>
  <c r="A3641" i="7"/>
  <c r="B3641" i="7"/>
  <c r="C3641" i="7" s="1"/>
  <c r="D3643" i="7" l="1"/>
  <c r="A3642" i="7"/>
  <c r="B3642" i="7"/>
  <c r="C3642" i="7" s="1"/>
  <c r="A3643" i="7" l="1"/>
  <c r="D3644" i="7"/>
  <c r="B3643" i="7"/>
  <c r="C3643" i="7" s="1"/>
  <c r="D3645" i="7" l="1"/>
  <c r="A3644" i="7"/>
  <c r="B3644" i="7"/>
  <c r="C3644" i="7" s="1"/>
  <c r="A3645" i="7" l="1"/>
  <c r="B3645" i="7"/>
  <c r="C3645" i="7" s="1"/>
  <c r="D3646" i="7"/>
  <c r="D3647" i="7" l="1"/>
  <c r="A3646" i="7"/>
  <c r="B3646" i="7"/>
  <c r="C3646" i="7" s="1"/>
  <c r="A3647" i="7" l="1"/>
  <c r="B3647" i="7"/>
  <c r="C3647" i="7" s="1"/>
  <c r="D3648" i="7"/>
  <c r="A3648" i="7" l="1"/>
  <c r="B3648" i="7"/>
  <c r="C3648" i="7" s="1"/>
  <c r="D3649" i="7"/>
  <c r="D3650" i="7" l="1"/>
  <c r="A3649" i="7"/>
  <c r="B3649" i="7"/>
  <c r="C3649" i="7" s="1"/>
  <c r="D3651" i="7" l="1"/>
  <c r="A3650" i="7"/>
  <c r="B3650" i="7"/>
  <c r="C3650" i="7" s="1"/>
  <c r="A3651" i="7" l="1"/>
  <c r="B3651" i="7"/>
  <c r="C3651" i="7" s="1"/>
  <c r="D3652" i="7"/>
  <c r="D3653" i="7" l="1"/>
  <c r="A3652" i="7"/>
  <c r="B3652" i="7"/>
  <c r="C3652" i="7" s="1"/>
  <c r="A3653" i="7" l="1"/>
  <c r="B3653" i="7"/>
  <c r="C3653" i="7" s="1"/>
  <c r="D3654" i="7"/>
  <c r="A3654" i="7" l="1"/>
  <c r="B3654" i="7"/>
  <c r="C3654" i="7" s="1"/>
  <c r="D3655" i="7"/>
  <c r="D3656" i="7" l="1"/>
  <c r="A3655" i="7"/>
  <c r="B3655" i="7"/>
  <c r="C3655" i="7" s="1"/>
  <c r="A3656" i="7" l="1"/>
  <c r="B3656" i="7"/>
  <c r="C3656" i="7" s="1"/>
  <c r="D3657" i="7"/>
  <c r="A3657" i="7" l="1"/>
  <c r="B3657" i="7"/>
  <c r="C3657" i="7" s="1"/>
  <c r="D3658" i="7"/>
  <c r="D3659" i="7" l="1"/>
  <c r="A3658" i="7"/>
  <c r="B3658" i="7"/>
  <c r="C3658" i="7" s="1"/>
  <c r="A3659" i="7" l="1"/>
  <c r="B3659" i="7"/>
  <c r="C3659" i="7" s="1"/>
  <c r="D3660" i="7"/>
  <c r="D3661" i="7" l="1"/>
  <c r="A3660" i="7"/>
  <c r="B3660" i="7"/>
  <c r="C3660" i="7" s="1"/>
  <c r="D3662" i="7" l="1"/>
  <c r="A3661" i="7"/>
  <c r="B3661" i="7"/>
  <c r="C3661" i="7" s="1"/>
  <c r="A3662" i="7" l="1"/>
  <c r="D3663" i="7"/>
  <c r="B3662" i="7"/>
  <c r="C3662" i="7" s="1"/>
  <c r="A3663" i="7" l="1"/>
  <c r="B3663" i="7"/>
  <c r="C3663" i="7" s="1"/>
  <c r="D3664" i="7"/>
  <c r="D3665" i="7" l="1"/>
  <c r="A3664" i="7"/>
  <c r="B3664" i="7"/>
  <c r="C3664" i="7" s="1"/>
  <c r="A3665" i="7" l="1"/>
  <c r="D3666" i="7"/>
  <c r="B3665" i="7"/>
  <c r="C3665" i="7" s="1"/>
  <c r="D3667" i="7" l="1"/>
  <c r="A3666" i="7"/>
  <c r="B3666" i="7"/>
  <c r="C3666" i="7" s="1"/>
  <c r="D3668" i="7" l="1"/>
  <c r="A3667" i="7"/>
  <c r="B3667" i="7"/>
  <c r="C3667" i="7" s="1"/>
  <c r="A3668" i="7" l="1"/>
  <c r="B3668" i="7"/>
  <c r="C3668" i="7" s="1"/>
  <c r="D3669" i="7"/>
  <c r="D3670" i="7" l="1"/>
  <c r="A3669" i="7"/>
  <c r="B3669" i="7"/>
  <c r="C3669" i="7" s="1"/>
  <c r="D3671" i="7" l="1"/>
  <c r="A3670" i="7"/>
  <c r="B3670" i="7"/>
  <c r="C3670" i="7" s="1"/>
  <c r="D3672" i="7" l="1"/>
  <c r="A3671" i="7"/>
  <c r="B3671" i="7"/>
  <c r="C3671" i="7" s="1"/>
  <c r="D3673" i="7" l="1"/>
  <c r="A3672" i="7"/>
  <c r="B3672" i="7"/>
  <c r="C3672" i="7" s="1"/>
  <c r="A3673" i="7" l="1"/>
  <c r="B3673" i="7"/>
  <c r="C3673" i="7" s="1"/>
  <c r="D3674" i="7"/>
  <c r="D3675" i="7" l="1"/>
  <c r="A3674" i="7"/>
  <c r="B3674" i="7"/>
  <c r="C3674" i="7" s="1"/>
  <c r="A3675" i="7" l="1"/>
  <c r="B3675" i="7"/>
  <c r="C3675" i="7" s="1"/>
  <c r="D3676" i="7"/>
  <c r="D3677" i="7" l="1"/>
  <c r="A3676" i="7"/>
  <c r="B3676" i="7"/>
  <c r="C3676" i="7" s="1"/>
  <c r="A3677" i="7" l="1"/>
  <c r="B3677" i="7"/>
  <c r="C3677" i="7" s="1"/>
  <c r="D3678" i="7"/>
  <c r="D3679" i="7" l="1"/>
  <c r="A3678" i="7"/>
  <c r="B3678" i="7"/>
  <c r="C3678" i="7" s="1"/>
  <c r="A3679" i="7" l="1"/>
  <c r="D3680" i="7"/>
  <c r="B3679" i="7"/>
  <c r="C3679" i="7" s="1"/>
  <c r="D3681" i="7" l="1"/>
  <c r="A3680" i="7"/>
  <c r="B3680" i="7"/>
  <c r="C3680" i="7" s="1"/>
  <c r="A3681" i="7" l="1"/>
  <c r="B3681" i="7"/>
  <c r="C3681" i="7" s="1"/>
  <c r="D3682" i="7"/>
  <c r="A3682" i="7" l="1"/>
  <c r="B3682" i="7"/>
  <c r="C3682" i="7" s="1"/>
  <c r="D3683" i="7"/>
  <c r="A3683" i="7" l="1"/>
  <c r="B3683" i="7"/>
  <c r="C3683" i="7" s="1"/>
  <c r="D3684" i="7"/>
  <c r="D3685" i="7" l="1"/>
  <c r="A3684" i="7"/>
  <c r="B3684" i="7"/>
  <c r="C3684" i="7" s="1"/>
  <c r="B3685" i="7" l="1"/>
  <c r="C3685" i="7" s="1"/>
  <c r="D3686" i="7"/>
  <c r="A3685" i="7"/>
  <c r="A3686" i="7" l="1"/>
  <c r="B3686" i="7"/>
  <c r="C3686" i="7" s="1"/>
  <c r="D3687" i="7"/>
  <c r="A3687" i="7" l="1"/>
  <c r="D3688" i="7"/>
  <c r="B3687" i="7"/>
  <c r="C3687" i="7" s="1"/>
  <c r="D3689" i="7" l="1"/>
  <c r="A3688" i="7"/>
  <c r="B3688" i="7"/>
  <c r="C3688" i="7" s="1"/>
  <c r="A3689" i="7" l="1"/>
  <c r="B3689" i="7"/>
  <c r="C3689" i="7" s="1"/>
  <c r="D3690" i="7"/>
  <c r="A3690" i="7" l="1"/>
  <c r="B3690" i="7"/>
  <c r="C3690" i="7" s="1"/>
  <c r="D3691" i="7"/>
  <c r="A3691" i="7" l="1"/>
  <c r="B3691" i="7"/>
  <c r="C3691" i="7" s="1"/>
  <c r="D3692" i="7"/>
  <c r="D3693" i="7" l="1"/>
  <c r="A3692" i="7"/>
  <c r="B3692" i="7"/>
  <c r="C3692" i="7" s="1"/>
  <c r="A3693" i="7" l="1"/>
  <c r="D3694" i="7"/>
  <c r="B3693" i="7"/>
  <c r="C3693" i="7" s="1"/>
  <c r="D3695" i="7" l="1"/>
  <c r="A3694" i="7"/>
  <c r="B3694" i="7"/>
  <c r="C3694" i="7" s="1"/>
  <c r="A3695" i="7" l="1"/>
  <c r="D3696" i="7"/>
  <c r="B3695" i="7"/>
  <c r="C3695" i="7" s="1"/>
  <c r="D3697" i="7" l="1"/>
  <c r="A3696" i="7"/>
  <c r="B3696" i="7"/>
  <c r="C3696" i="7" s="1"/>
  <c r="D3698" i="7" l="1"/>
  <c r="A3697" i="7"/>
  <c r="B3697" i="7"/>
  <c r="C3697" i="7" s="1"/>
  <c r="A3698" i="7" l="1"/>
  <c r="B3698" i="7"/>
  <c r="C3698" i="7" s="1"/>
  <c r="D3699" i="7"/>
  <c r="D3700" i="7" l="1"/>
  <c r="A3699" i="7"/>
  <c r="B3699" i="7"/>
  <c r="C3699" i="7" s="1"/>
  <c r="D3701" i="7" l="1"/>
  <c r="A3700" i="7"/>
  <c r="B3700" i="7"/>
  <c r="C3700" i="7" s="1"/>
  <c r="A3701" i="7" l="1"/>
  <c r="B3701" i="7"/>
  <c r="C3701" i="7" s="1"/>
  <c r="D3702" i="7"/>
  <c r="D3703" i="7" l="1"/>
  <c r="A3702" i="7"/>
  <c r="B3702" i="7"/>
  <c r="C3702" i="7" s="1"/>
  <c r="A3703" i="7" l="1"/>
  <c r="B3703" i="7"/>
  <c r="C3703" i="7" s="1"/>
  <c r="D3704" i="7"/>
  <c r="D3705" i="7" l="1"/>
  <c r="A3704" i="7"/>
  <c r="B3704" i="7"/>
  <c r="C3704" i="7" s="1"/>
  <c r="A3705" i="7" l="1"/>
  <c r="B3705" i="7"/>
  <c r="C3705" i="7" s="1"/>
  <c r="D3706" i="7"/>
  <c r="D3707" i="7" l="1"/>
  <c r="A3706" i="7"/>
  <c r="B3706" i="7"/>
  <c r="C3706" i="7" s="1"/>
  <c r="D3708" i="7" l="1"/>
  <c r="A3707" i="7"/>
  <c r="B3707" i="7"/>
  <c r="C3707" i="7" s="1"/>
  <c r="D3709" i="7" l="1"/>
  <c r="A3708" i="7"/>
  <c r="B3708" i="7"/>
  <c r="C3708" i="7" s="1"/>
  <c r="D3710" i="7" l="1"/>
  <c r="A3709" i="7"/>
  <c r="B3709" i="7"/>
  <c r="C3709" i="7" s="1"/>
  <c r="D3711" i="7" l="1"/>
  <c r="A3710" i="7"/>
  <c r="B3710" i="7"/>
  <c r="C3710" i="7" s="1"/>
  <c r="A3711" i="7" l="1"/>
  <c r="D3712" i="7"/>
  <c r="B3711" i="7"/>
  <c r="C3711" i="7" s="1"/>
  <c r="A3712" i="7" l="1"/>
  <c r="D3713" i="7"/>
  <c r="B3712" i="7"/>
  <c r="C3712" i="7" s="1"/>
  <c r="A3713" i="7" l="1"/>
  <c r="B3713" i="7"/>
  <c r="C3713" i="7" s="1"/>
  <c r="D3714" i="7"/>
  <c r="A3714" i="7" l="1"/>
  <c r="B3714" i="7"/>
  <c r="C3714" i="7" s="1"/>
  <c r="D3715" i="7"/>
  <c r="A3715" i="7" l="1"/>
  <c r="B3715" i="7"/>
  <c r="C3715" i="7" s="1"/>
  <c r="D3716" i="7"/>
  <c r="D3717" i="7" l="1"/>
  <c r="A3716" i="7"/>
  <c r="B3716" i="7"/>
  <c r="C3716" i="7" s="1"/>
  <c r="A3717" i="7" l="1"/>
  <c r="B3717" i="7"/>
  <c r="C3717" i="7" s="1"/>
  <c r="D3718" i="7"/>
  <c r="A3718" i="7" l="1"/>
  <c r="B3718" i="7"/>
  <c r="C3718" i="7" s="1"/>
  <c r="D3719" i="7"/>
  <c r="D3720" i="7" l="1"/>
  <c r="A3719" i="7"/>
  <c r="B3719" i="7"/>
  <c r="C3719" i="7" s="1"/>
  <c r="D3721" i="7" l="1"/>
  <c r="A3720" i="7"/>
  <c r="B3720" i="7"/>
  <c r="C3720" i="7" s="1"/>
  <c r="D3722" i="7" l="1"/>
  <c r="A3721" i="7"/>
  <c r="B3721" i="7"/>
  <c r="C3721" i="7" s="1"/>
  <c r="A3722" i="7" l="1"/>
  <c r="D3723" i="7"/>
  <c r="B3722" i="7"/>
  <c r="C3722" i="7" s="1"/>
  <c r="A3723" i="7" l="1"/>
  <c r="B3723" i="7"/>
  <c r="C3723" i="7" s="1"/>
  <c r="D3724" i="7"/>
  <c r="D3725" i="7" l="1"/>
  <c r="A3724" i="7"/>
  <c r="B3724" i="7"/>
  <c r="C3724" i="7" s="1"/>
  <c r="A3725" i="7" l="1"/>
  <c r="B3725" i="7"/>
  <c r="C3725" i="7" s="1"/>
  <c r="D3726" i="7"/>
  <c r="D3727" i="7" l="1"/>
  <c r="A3726" i="7"/>
  <c r="B3726" i="7"/>
  <c r="C3726" i="7" s="1"/>
  <c r="A3727" i="7" l="1"/>
  <c r="B3727" i="7"/>
  <c r="C3727" i="7" s="1"/>
  <c r="D3728" i="7"/>
  <c r="D3729" i="7" l="1"/>
  <c r="A3728" i="7"/>
  <c r="B3728" i="7"/>
  <c r="C3728" i="7" s="1"/>
  <c r="A3729" i="7" l="1"/>
  <c r="B3729" i="7"/>
  <c r="C3729" i="7" s="1"/>
  <c r="D3730" i="7"/>
  <c r="D3731" i="7" l="1"/>
  <c r="A3730" i="7"/>
  <c r="B3730" i="7"/>
  <c r="C3730" i="7" s="1"/>
  <c r="D3732" i="7" l="1"/>
  <c r="A3731" i="7"/>
  <c r="B3731" i="7"/>
  <c r="C3731" i="7" s="1"/>
  <c r="D3733" i="7" l="1"/>
  <c r="A3732" i="7"/>
  <c r="B3732" i="7"/>
  <c r="C3732" i="7" s="1"/>
  <c r="A3733" i="7" l="1"/>
  <c r="B3733" i="7"/>
  <c r="C3733" i="7" s="1"/>
  <c r="D3734" i="7"/>
  <c r="D3735" i="7" l="1"/>
  <c r="A3734" i="7"/>
  <c r="B3734" i="7"/>
  <c r="C3734" i="7" s="1"/>
  <c r="A3735" i="7" l="1"/>
  <c r="B3735" i="7"/>
  <c r="C3735" i="7" s="1"/>
  <c r="D3736" i="7"/>
  <c r="D3737" i="7" l="1"/>
  <c r="A3736" i="7"/>
  <c r="B3736" i="7"/>
  <c r="C3736" i="7" s="1"/>
  <c r="A3737" i="7" l="1"/>
  <c r="B3737" i="7"/>
  <c r="C3737" i="7" s="1"/>
  <c r="D3738" i="7"/>
  <c r="D3739" i="7" l="1"/>
  <c r="A3738" i="7"/>
  <c r="B3738" i="7"/>
  <c r="C3738" i="7" s="1"/>
  <c r="A3739" i="7" l="1"/>
  <c r="B3739" i="7"/>
  <c r="C3739" i="7" s="1"/>
  <c r="D3740" i="7"/>
  <c r="D3741" i="7" l="1"/>
  <c r="A3740" i="7"/>
  <c r="B3740" i="7"/>
  <c r="C3740" i="7" s="1"/>
  <c r="D3742" i="7" l="1"/>
  <c r="A3741" i="7"/>
  <c r="B3741" i="7"/>
  <c r="C3741" i="7" s="1"/>
  <c r="D3743" i="7" l="1"/>
  <c r="A3742" i="7"/>
  <c r="B3742" i="7"/>
  <c r="C3742" i="7" s="1"/>
  <c r="D3744" i="7" l="1"/>
  <c r="A3743" i="7"/>
  <c r="B3743" i="7"/>
  <c r="C3743" i="7" s="1"/>
  <c r="D3745" i="7" l="1"/>
  <c r="A3744" i="7"/>
  <c r="B3744" i="7"/>
  <c r="C3744" i="7" s="1"/>
  <c r="A3745" i="7" l="1"/>
  <c r="B3745" i="7"/>
  <c r="C3745" i="7" s="1"/>
  <c r="D3746" i="7"/>
  <c r="D3747" i="7" l="1"/>
  <c r="A3746" i="7"/>
  <c r="B3746" i="7"/>
  <c r="C3746" i="7" s="1"/>
  <c r="A3747" i="7" l="1"/>
  <c r="B3747" i="7"/>
  <c r="C3747" i="7" s="1"/>
  <c r="D3748" i="7"/>
  <c r="D3749" i="7" l="1"/>
  <c r="A3748" i="7"/>
  <c r="B3748" i="7"/>
  <c r="C3748" i="7" s="1"/>
  <c r="A3749" i="7" l="1"/>
  <c r="B3749" i="7"/>
  <c r="C3749" i="7" s="1"/>
  <c r="D3750" i="7"/>
  <c r="D3751" i="7" l="1"/>
  <c r="A3750" i="7"/>
  <c r="B3750" i="7"/>
  <c r="C3750" i="7" s="1"/>
  <c r="D3752" i="7" l="1"/>
  <c r="A3751" i="7"/>
  <c r="B3751" i="7"/>
  <c r="C3751" i="7" s="1"/>
  <c r="D3753" i="7" l="1"/>
  <c r="A3752" i="7"/>
  <c r="B3752" i="7"/>
  <c r="C3752" i="7" s="1"/>
  <c r="D3754" i="7" l="1"/>
  <c r="A3753" i="7"/>
  <c r="B3753" i="7"/>
  <c r="C3753" i="7" s="1"/>
  <c r="D3755" i="7" l="1"/>
  <c r="A3754" i="7"/>
  <c r="B3754" i="7"/>
  <c r="C3754" i="7" s="1"/>
  <c r="A3755" i="7" l="1"/>
  <c r="B3755" i="7"/>
  <c r="C3755" i="7" s="1"/>
  <c r="D3756" i="7"/>
  <c r="D3757" i="7" l="1"/>
  <c r="A3756" i="7"/>
  <c r="B3756" i="7"/>
  <c r="C3756" i="7" s="1"/>
  <c r="A3757" i="7" l="1"/>
  <c r="D3758" i="7"/>
  <c r="B3757" i="7"/>
  <c r="C3757" i="7" s="1"/>
  <c r="A3758" i="7" l="1"/>
  <c r="B3758" i="7"/>
  <c r="C3758" i="7" s="1"/>
  <c r="D3759" i="7"/>
  <c r="D3760" i="7" l="1"/>
  <c r="B3759" i="7"/>
  <c r="C3759" i="7" s="1"/>
  <c r="A3759" i="7"/>
  <c r="A3760" i="7" l="1"/>
  <c r="B3760" i="7"/>
  <c r="C3760" i="7" s="1"/>
  <c r="D3761" i="7"/>
  <c r="A3761" i="7" l="1"/>
  <c r="B3761" i="7"/>
  <c r="C3761" i="7" s="1"/>
  <c r="D3762" i="7"/>
  <c r="A3762" i="7" l="1"/>
  <c r="B3762" i="7"/>
  <c r="C3762" i="7" s="1"/>
  <c r="D3763" i="7"/>
  <c r="A3763" i="7" l="1"/>
  <c r="B3763" i="7"/>
  <c r="C3763" i="7" s="1"/>
  <c r="D3764" i="7"/>
  <c r="D3765" i="7" l="1"/>
  <c r="A3764" i="7"/>
  <c r="B3764" i="7"/>
  <c r="C3764" i="7" s="1"/>
  <c r="A3765" i="7" l="1"/>
  <c r="B3765" i="7"/>
  <c r="C3765" i="7" s="1"/>
  <c r="D3766" i="7"/>
  <c r="D3767" i="7" l="1"/>
  <c r="A3766" i="7"/>
  <c r="B3766" i="7"/>
  <c r="C3766" i="7" s="1"/>
  <c r="A3767" i="7" l="1"/>
  <c r="B3767" i="7"/>
  <c r="C3767" i="7" s="1"/>
  <c r="D3768" i="7"/>
  <c r="D3769" i="7" l="1"/>
  <c r="A3768" i="7"/>
  <c r="B3768" i="7"/>
  <c r="C3768" i="7" s="1"/>
  <c r="A3769" i="7" l="1"/>
  <c r="B3769" i="7"/>
  <c r="C3769" i="7" s="1"/>
  <c r="D3770" i="7"/>
  <c r="D3771" i="7" l="1"/>
  <c r="A3770" i="7"/>
  <c r="B3770" i="7"/>
  <c r="C3770" i="7" s="1"/>
  <c r="A3771" i="7" l="1"/>
  <c r="B3771" i="7"/>
  <c r="C3771" i="7" s="1"/>
  <c r="D3772" i="7"/>
  <c r="A3772" i="7" l="1"/>
  <c r="D3773" i="7"/>
  <c r="B3772" i="7"/>
  <c r="C3772" i="7" s="1"/>
  <c r="D3774" i="7" l="1"/>
  <c r="A3773" i="7"/>
  <c r="B3773" i="7"/>
  <c r="C3773" i="7" s="1"/>
  <c r="D3775" i="7" l="1"/>
  <c r="A3774" i="7"/>
  <c r="B3774" i="7"/>
  <c r="C3774" i="7" s="1"/>
  <c r="D3776" i="7" l="1"/>
  <c r="A3775" i="7"/>
  <c r="B3775" i="7"/>
  <c r="C3775" i="7" s="1"/>
  <c r="D3777" i="7" l="1"/>
  <c r="A3776" i="7"/>
  <c r="B3776" i="7"/>
  <c r="C3776" i="7" s="1"/>
  <c r="A3777" i="7" l="1"/>
  <c r="B3777" i="7"/>
  <c r="C3777" i="7" s="1"/>
  <c r="D3778" i="7"/>
  <c r="D3779" i="7" l="1"/>
  <c r="A3778" i="7"/>
  <c r="B3778" i="7"/>
  <c r="C3778" i="7" s="1"/>
  <c r="A3779" i="7" l="1"/>
  <c r="D3780" i="7"/>
  <c r="B3779" i="7"/>
  <c r="C3779" i="7" s="1"/>
  <c r="D3781" i="7" l="1"/>
  <c r="A3780" i="7"/>
  <c r="B3780" i="7"/>
  <c r="C3780" i="7" s="1"/>
  <c r="A3781" i="7" l="1"/>
  <c r="B3781" i="7"/>
  <c r="C3781" i="7" s="1"/>
  <c r="D3782" i="7"/>
  <c r="A3782" i="7" l="1"/>
  <c r="B3782" i="7"/>
  <c r="C3782" i="7" s="1"/>
  <c r="D3783" i="7"/>
  <c r="A3783" i="7" l="1"/>
  <c r="B3783" i="7"/>
  <c r="C3783" i="7" s="1"/>
  <c r="D3784" i="7"/>
  <c r="A3784" i="7" l="1"/>
  <c r="B3784" i="7"/>
  <c r="C3784" i="7" s="1"/>
  <c r="D3785" i="7"/>
  <c r="A3785" i="7" l="1"/>
  <c r="D3786" i="7"/>
  <c r="B3785" i="7"/>
  <c r="C3785" i="7" s="1"/>
  <c r="D3787" i="7" l="1"/>
  <c r="A3786" i="7"/>
  <c r="B3786" i="7"/>
  <c r="C3786" i="7" s="1"/>
  <c r="D3788" i="7" l="1"/>
  <c r="A3787" i="7"/>
  <c r="B3787" i="7"/>
  <c r="C3787" i="7" s="1"/>
  <c r="A3788" i="7" l="1"/>
  <c r="B3788" i="7"/>
  <c r="C3788" i="7" s="1"/>
  <c r="D3789" i="7"/>
  <c r="D3790" i="7" l="1"/>
  <c r="A3789" i="7"/>
  <c r="B3789" i="7"/>
  <c r="C3789" i="7" s="1"/>
  <c r="A3790" i="7" l="1"/>
  <c r="B3790" i="7"/>
  <c r="C3790" i="7" s="1"/>
  <c r="D3791" i="7"/>
  <c r="A3791" i="7" l="1"/>
  <c r="B3791" i="7"/>
  <c r="C3791" i="7" s="1"/>
  <c r="D3792" i="7"/>
  <c r="A3792" i="7" l="1"/>
  <c r="D3793" i="7"/>
  <c r="B3792" i="7"/>
  <c r="C3792" i="7" s="1"/>
  <c r="A3793" i="7" l="1"/>
  <c r="B3793" i="7"/>
  <c r="C3793" i="7" s="1"/>
  <c r="D3794" i="7"/>
  <c r="A3794" i="7" l="1"/>
  <c r="B3794" i="7"/>
  <c r="C3794" i="7" s="1"/>
  <c r="D3795" i="7"/>
  <c r="A3795" i="7" l="1"/>
  <c r="B3795" i="7"/>
  <c r="C3795" i="7" s="1"/>
  <c r="D3796" i="7"/>
  <c r="D3797" i="7" l="1"/>
  <c r="A3796" i="7"/>
  <c r="B3796" i="7"/>
  <c r="C3796" i="7" s="1"/>
  <c r="A3797" i="7" l="1"/>
  <c r="B3797" i="7"/>
  <c r="C3797" i="7" s="1"/>
  <c r="D3798" i="7"/>
  <c r="D3799" i="7" l="1"/>
  <c r="A3798" i="7"/>
  <c r="B3798" i="7"/>
  <c r="C3798" i="7" s="1"/>
  <c r="D3800" i="7" l="1"/>
  <c r="A3799" i="7"/>
  <c r="B3799" i="7"/>
  <c r="C3799" i="7" s="1"/>
  <c r="A3800" i="7" l="1"/>
  <c r="B3800" i="7"/>
  <c r="C3800" i="7" s="1"/>
  <c r="D3801" i="7"/>
  <c r="A3801" i="7" l="1"/>
  <c r="B3801" i="7"/>
  <c r="C3801" i="7" s="1"/>
  <c r="D3802" i="7"/>
  <c r="A3802" i="7" l="1"/>
  <c r="D3803" i="7"/>
  <c r="B3802" i="7"/>
  <c r="C3802" i="7" s="1"/>
  <c r="A3803" i="7" l="1"/>
  <c r="B3803" i="7"/>
  <c r="C3803" i="7" s="1"/>
  <c r="D3804" i="7"/>
  <c r="A3804" i="7" l="1"/>
  <c r="B3804" i="7"/>
  <c r="C3804" i="7" s="1"/>
  <c r="D3805" i="7"/>
  <c r="A3805" i="7" l="1"/>
  <c r="D3806" i="7"/>
  <c r="B3805" i="7"/>
  <c r="C3805" i="7" s="1"/>
  <c r="D3807" i="7" l="1"/>
  <c r="A3806" i="7"/>
  <c r="B3806" i="7"/>
  <c r="C3806" i="7" s="1"/>
  <c r="A3807" i="7" l="1"/>
  <c r="B3807" i="7"/>
  <c r="C3807" i="7" s="1"/>
  <c r="D3808" i="7"/>
  <c r="D3809" i="7" l="1"/>
  <c r="A3808" i="7"/>
  <c r="B3808" i="7"/>
  <c r="C3808" i="7" s="1"/>
  <c r="D3810" i="7" l="1"/>
  <c r="A3809" i="7"/>
  <c r="B3809" i="7"/>
  <c r="C3809" i="7" s="1"/>
  <c r="A3810" i="7" l="1"/>
  <c r="D3811" i="7"/>
  <c r="B3810" i="7"/>
  <c r="C3810" i="7" s="1"/>
  <c r="A3811" i="7" l="1"/>
  <c r="B3811" i="7"/>
  <c r="C3811" i="7" s="1"/>
  <c r="D3812" i="7"/>
  <c r="A3812" i="7" l="1"/>
  <c r="B3812" i="7"/>
  <c r="C3812" i="7" s="1"/>
  <c r="D3813" i="7"/>
  <c r="A3813" i="7" l="1"/>
  <c r="B3813" i="7"/>
  <c r="C3813" i="7" s="1"/>
  <c r="D3814" i="7"/>
  <c r="D3815" i="7" l="1"/>
  <c r="A3814" i="7"/>
  <c r="B3814" i="7"/>
  <c r="C3814" i="7" s="1"/>
  <c r="D3816" i="7" l="1"/>
  <c r="A3815" i="7"/>
  <c r="B3815" i="7"/>
  <c r="C3815" i="7" s="1"/>
  <c r="A3816" i="7" l="1"/>
  <c r="B3816" i="7"/>
  <c r="C3816" i="7" s="1"/>
  <c r="D3817" i="7"/>
  <c r="A3817" i="7" l="1"/>
  <c r="D3818" i="7"/>
  <c r="B3817" i="7"/>
  <c r="C3817" i="7" s="1"/>
  <c r="D3819" i="7" l="1"/>
  <c r="A3818" i="7"/>
  <c r="B3818" i="7"/>
  <c r="C3818" i="7" s="1"/>
  <c r="D3820" i="7" l="1"/>
  <c r="A3819" i="7"/>
  <c r="B3819" i="7"/>
  <c r="C3819" i="7" s="1"/>
  <c r="D3821" i="7" l="1"/>
  <c r="A3820" i="7"/>
  <c r="B3820" i="7"/>
  <c r="C3820" i="7" s="1"/>
  <c r="A3821" i="7" l="1"/>
  <c r="B3821" i="7"/>
  <c r="C3821" i="7" s="1"/>
  <c r="D3822" i="7"/>
  <c r="D3823" i="7" l="1"/>
  <c r="A3822" i="7"/>
  <c r="B3822" i="7"/>
  <c r="C3822" i="7" s="1"/>
  <c r="D3824" i="7" l="1"/>
  <c r="B3823" i="7"/>
  <c r="C3823" i="7" s="1"/>
  <c r="A3823" i="7"/>
  <c r="D3825" i="7" l="1"/>
  <c r="A3824" i="7"/>
  <c r="B3824" i="7"/>
  <c r="C3824" i="7" s="1"/>
  <c r="A3825" i="7" l="1"/>
  <c r="B3825" i="7"/>
  <c r="C3825" i="7" s="1"/>
  <c r="D3826" i="7"/>
  <c r="D3827" i="7" l="1"/>
  <c r="A3826" i="7"/>
  <c r="B3826" i="7"/>
  <c r="C3826" i="7" s="1"/>
  <c r="A3827" i="7" l="1"/>
  <c r="B3827" i="7"/>
  <c r="C3827" i="7" s="1"/>
  <c r="D3828" i="7"/>
  <c r="D3829" i="7" l="1"/>
  <c r="B3828" i="7"/>
  <c r="C3828" i="7" s="1"/>
  <c r="A3828" i="7"/>
  <c r="A3829" i="7" l="1"/>
  <c r="B3829" i="7"/>
  <c r="C3829" i="7" s="1"/>
  <c r="D3830" i="7"/>
  <c r="D3831" i="7" l="1"/>
  <c r="A3830" i="7"/>
  <c r="B3830" i="7"/>
  <c r="C3830" i="7" s="1"/>
  <c r="D3832" i="7" l="1"/>
  <c r="B3831" i="7"/>
  <c r="C3831" i="7" s="1"/>
  <c r="A3831" i="7"/>
  <c r="A3832" i="7" l="1"/>
  <c r="D3833" i="7"/>
  <c r="B3832" i="7"/>
  <c r="C3832" i="7" s="1"/>
  <c r="A3833" i="7" l="1"/>
  <c r="B3833" i="7"/>
  <c r="C3833" i="7" s="1"/>
  <c r="D3834" i="7"/>
  <c r="A3834" i="7" l="1"/>
  <c r="B3834" i="7"/>
  <c r="C3834" i="7" s="1"/>
  <c r="D3835" i="7"/>
  <c r="A3835" i="7" l="1"/>
  <c r="D3836" i="7"/>
  <c r="B3835" i="7"/>
  <c r="C3835" i="7" s="1"/>
  <c r="D3837" i="7" l="1"/>
  <c r="A3836" i="7"/>
  <c r="B3836" i="7"/>
  <c r="C3836" i="7" s="1"/>
  <c r="A3837" i="7" l="1"/>
  <c r="D3838" i="7"/>
  <c r="B3837" i="7"/>
  <c r="C3837" i="7" s="1"/>
  <c r="D3839" i="7" l="1"/>
  <c r="B3838" i="7"/>
  <c r="C3838" i="7" s="1"/>
  <c r="A3838" i="7"/>
  <c r="D3840" i="7" l="1"/>
  <c r="A3839" i="7"/>
  <c r="B3839" i="7"/>
  <c r="C3839" i="7" s="1"/>
  <c r="A3840" i="7" l="1"/>
  <c r="D3841" i="7"/>
  <c r="B3840" i="7"/>
  <c r="C3840" i="7" s="1"/>
  <c r="A3841" i="7" l="1"/>
  <c r="B3841" i="7"/>
  <c r="C3841" i="7" s="1"/>
  <c r="D3842" i="7"/>
  <c r="D3843" i="7" l="1"/>
  <c r="A3842" i="7"/>
  <c r="B3842" i="7"/>
  <c r="C3842" i="7" s="1"/>
  <c r="A3843" i="7" l="1"/>
  <c r="B3843" i="7"/>
  <c r="C3843" i="7" s="1"/>
  <c r="D3844" i="7"/>
  <c r="D3845" i="7" l="1"/>
  <c r="B3844" i="7"/>
  <c r="C3844" i="7" s="1"/>
  <c r="A3844" i="7"/>
  <c r="D3846" i="7" l="1"/>
  <c r="A3845" i="7"/>
  <c r="B3845" i="7"/>
  <c r="C3845" i="7" s="1"/>
  <c r="A3846" i="7" l="1"/>
  <c r="B3846" i="7"/>
  <c r="C3846" i="7" s="1"/>
  <c r="D3847" i="7"/>
  <c r="D3848" i="7" l="1"/>
  <c r="A3847" i="7"/>
  <c r="B3847" i="7"/>
  <c r="C3847" i="7" s="1"/>
  <c r="D3849" i="7" l="1"/>
  <c r="A3848" i="7"/>
  <c r="B3848" i="7"/>
  <c r="C3848" i="7" s="1"/>
  <c r="A3849" i="7" l="1"/>
  <c r="B3849" i="7"/>
  <c r="C3849" i="7" s="1"/>
  <c r="D3850" i="7"/>
  <c r="D3851" i="7" l="1"/>
  <c r="A3850" i="7"/>
  <c r="B3850" i="7"/>
  <c r="C3850" i="7" s="1"/>
  <c r="A3851" i="7" l="1"/>
  <c r="B3851" i="7"/>
  <c r="C3851" i="7" s="1"/>
  <c r="D3852" i="7"/>
  <c r="D3853" i="7" l="1"/>
  <c r="A3852" i="7"/>
  <c r="B3852" i="7"/>
  <c r="C3852" i="7" s="1"/>
  <c r="B3853" i="7" l="1"/>
  <c r="C3853" i="7" s="1"/>
  <c r="D3854" i="7"/>
  <c r="A3853" i="7"/>
  <c r="A3854" i="7" l="1"/>
  <c r="B3854" i="7"/>
  <c r="C3854" i="7" s="1"/>
  <c r="D3855" i="7"/>
  <c r="A3855" i="7" l="1"/>
  <c r="B3855" i="7"/>
  <c r="C3855" i="7" s="1"/>
  <c r="D3856" i="7"/>
  <c r="D3857" i="7" l="1"/>
  <c r="A3856" i="7"/>
  <c r="B3856" i="7"/>
  <c r="C3856" i="7" s="1"/>
  <c r="D3858" i="7" l="1"/>
  <c r="A3857" i="7"/>
  <c r="B3857" i="7"/>
  <c r="C3857" i="7" s="1"/>
  <c r="D3859" i="7" l="1"/>
  <c r="A3858" i="7"/>
  <c r="B3858" i="7"/>
  <c r="C3858" i="7" s="1"/>
  <c r="A3859" i="7" l="1"/>
  <c r="D3860" i="7"/>
  <c r="B3859" i="7"/>
  <c r="C3859" i="7" s="1"/>
  <c r="D3861" i="7" l="1"/>
  <c r="A3860" i="7"/>
  <c r="B3860" i="7"/>
  <c r="C3860" i="7" s="1"/>
  <c r="A3861" i="7" l="1"/>
  <c r="B3861" i="7"/>
  <c r="C3861" i="7" s="1"/>
  <c r="D3862" i="7"/>
  <c r="D3863" i="7" l="1"/>
  <c r="A3862" i="7"/>
  <c r="B3862" i="7"/>
  <c r="C3862" i="7" s="1"/>
  <c r="A3863" i="7" l="1"/>
  <c r="D3864" i="7"/>
  <c r="B3863" i="7"/>
  <c r="C3863" i="7" s="1"/>
  <c r="D3865" i="7" l="1"/>
  <c r="A3864" i="7"/>
  <c r="B3864" i="7"/>
  <c r="C3864" i="7" s="1"/>
  <c r="A3865" i="7" l="1"/>
  <c r="B3865" i="7"/>
  <c r="C3865" i="7" s="1"/>
  <c r="D3866" i="7"/>
  <c r="D3867" i="7" l="1"/>
  <c r="A3866" i="7"/>
  <c r="B3866" i="7"/>
  <c r="C3866" i="7" s="1"/>
  <c r="A3867" i="7" l="1"/>
  <c r="D3868" i="7"/>
  <c r="B3867" i="7"/>
  <c r="C3867" i="7" s="1"/>
  <c r="D3869" i="7" l="1"/>
  <c r="A3868" i="7"/>
  <c r="B3868" i="7"/>
  <c r="C3868" i="7" s="1"/>
  <c r="A3869" i="7" l="1"/>
  <c r="B3869" i="7"/>
  <c r="C3869" i="7" s="1"/>
  <c r="D3870" i="7"/>
  <c r="D3871" i="7" l="1"/>
  <c r="A3870" i="7"/>
  <c r="B3870" i="7"/>
  <c r="C3870" i="7" s="1"/>
  <c r="A3871" i="7" l="1"/>
  <c r="B3871" i="7"/>
  <c r="C3871" i="7" s="1"/>
  <c r="D3872" i="7"/>
  <c r="D3873" i="7" l="1"/>
  <c r="A3872" i="7"/>
  <c r="B3872" i="7"/>
  <c r="C3872" i="7" s="1"/>
  <c r="A3873" i="7" l="1"/>
  <c r="B3873" i="7"/>
  <c r="C3873" i="7" s="1"/>
  <c r="D3874" i="7"/>
  <c r="A3874" i="7" l="1"/>
  <c r="B3874" i="7"/>
  <c r="C3874" i="7" s="1"/>
  <c r="D3875" i="7"/>
  <c r="A3875" i="7" l="1"/>
  <c r="D3876" i="7"/>
  <c r="B3875" i="7"/>
  <c r="C3875" i="7" s="1"/>
  <c r="D3877" i="7" l="1"/>
  <c r="A3876" i="7"/>
  <c r="B3876" i="7"/>
  <c r="C3876" i="7" s="1"/>
  <c r="D3878" i="7" l="1"/>
  <c r="A3877" i="7"/>
  <c r="B3877" i="7"/>
  <c r="C3877" i="7" s="1"/>
  <c r="D3879" i="7" l="1"/>
  <c r="A3878" i="7"/>
  <c r="B3878" i="7"/>
  <c r="C3878" i="7" s="1"/>
  <c r="D3880" i="7" l="1"/>
  <c r="A3879" i="7"/>
  <c r="B3879" i="7"/>
  <c r="C3879" i="7" s="1"/>
  <c r="A3880" i="7" l="1"/>
  <c r="B3880" i="7"/>
  <c r="C3880" i="7" s="1"/>
  <c r="D3881" i="7"/>
  <c r="D3882" i="7" l="1"/>
  <c r="A3881" i="7"/>
  <c r="B3881" i="7"/>
  <c r="C3881" i="7" s="1"/>
  <c r="D3883" i="7" l="1"/>
  <c r="A3882" i="7"/>
  <c r="B3882" i="7"/>
  <c r="C3882" i="7" s="1"/>
  <c r="D3884" i="7" l="1"/>
  <c r="A3883" i="7"/>
  <c r="B3883" i="7"/>
  <c r="C3883" i="7" s="1"/>
  <c r="D3885" i="7" l="1"/>
  <c r="A3884" i="7"/>
  <c r="B3884" i="7"/>
  <c r="C3884" i="7" s="1"/>
  <c r="A3885" i="7" l="1"/>
  <c r="B3885" i="7"/>
  <c r="C3885" i="7" s="1"/>
  <c r="D3886" i="7"/>
  <c r="D3887" i="7" l="1"/>
  <c r="A3886" i="7"/>
  <c r="B3886" i="7"/>
  <c r="C3886" i="7" s="1"/>
  <c r="A3887" i="7" l="1"/>
  <c r="D3888" i="7"/>
  <c r="B3887" i="7"/>
  <c r="C3887" i="7" s="1"/>
  <c r="D3889" i="7" l="1"/>
  <c r="A3888" i="7"/>
  <c r="B3888" i="7"/>
  <c r="C3888" i="7" s="1"/>
  <c r="D3890" i="7" l="1"/>
  <c r="A3889" i="7"/>
  <c r="B3889" i="7"/>
  <c r="C3889" i="7" s="1"/>
  <c r="A3890" i="7" l="1"/>
  <c r="B3890" i="7"/>
  <c r="C3890" i="7" s="1"/>
  <c r="D3891" i="7"/>
  <c r="D3892" i="7" l="1"/>
  <c r="A3891" i="7"/>
  <c r="B3891" i="7"/>
  <c r="C3891" i="7" s="1"/>
  <c r="D3893" i="7" l="1"/>
  <c r="A3892" i="7"/>
  <c r="B3892" i="7"/>
  <c r="C3892" i="7" s="1"/>
  <c r="D3894" i="7" l="1"/>
  <c r="A3893" i="7"/>
  <c r="B3893" i="7"/>
  <c r="C3893" i="7" s="1"/>
  <c r="D3895" i="7" l="1"/>
  <c r="A3894" i="7"/>
  <c r="B3894" i="7"/>
  <c r="C3894" i="7" s="1"/>
  <c r="D3896" i="7" l="1"/>
  <c r="A3895" i="7"/>
  <c r="B3895" i="7"/>
  <c r="C3895" i="7" s="1"/>
  <c r="D3897" i="7" l="1"/>
  <c r="A3896" i="7"/>
  <c r="B3896" i="7"/>
  <c r="C3896" i="7" s="1"/>
  <c r="D3898" i="7" l="1"/>
  <c r="A3897" i="7"/>
  <c r="B3897" i="7"/>
  <c r="C3897" i="7" s="1"/>
  <c r="D3899" i="7" l="1"/>
  <c r="A3898" i="7"/>
  <c r="B3898" i="7"/>
  <c r="C3898" i="7" s="1"/>
  <c r="D3900" i="7" l="1"/>
  <c r="A3899" i="7"/>
  <c r="B3899" i="7"/>
  <c r="C3899" i="7" s="1"/>
  <c r="D3901" i="7" l="1"/>
  <c r="A3900" i="7"/>
  <c r="B3900" i="7"/>
  <c r="C3900" i="7" s="1"/>
  <c r="D3902" i="7" l="1"/>
  <c r="A3901" i="7"/>
  <c r="B3901" i="7"/>
  <c r="C3901" i="7" s="1"/>
  <c r="D3903" i="7" l="1"/>
  <c r="A3902" i="7"/>
  <c r="B3902" i="7"/>
  <c r="C3902" i="7" s="1"/>
  <c r="D3904" i="7" l="1"/>
  <c r="A3903" i="7"/>
  <c r="B3903" i="7"/>
  <c r="C3903" i="7" s="1"/>
  <c r="D3905" i="7" l="1"/>
  <c r="A3904" i="7"/>
  <c r="B3904" i="7"/>
  <c r="C3904" i="7" s="1"/>
  <c r="D3906" i="7" l="1"/>
  <c r="A3905" i="7"/>
  <c r="B3905" i="7"/>
  <c r="C3905" i="7" s="1"/>
  <c r="D3907" i="7" l="1"/>
  <c r="A3906" i="7"/>
  <c r="B3906" i="7"/>
  <c r="C3906" i="7" s="1"/>
  <c r="D3908" i="7" l="1"/>
  <c r="A3907" i="7"/>
  <c r="B3907" i="7"/>
  <c r="C3907" i="7" s="1"/>
  <c r="D3909" i="7" l="1"/>
  <c r="A3908" i="7"/>
  <c r="B3908" i="7"/>
  <c r="C3908" i="7" s="1"/>
  <c r="D3910" i="7" l="1"/>
  <c r="A3909" i="7"/>
  <c r="B3909" i="7"/>
  <c r="C3909" i="7" s="1"/>
  <c r="D3911" i="7" l="1"/>
  <c r="A3910" i="7"/>
  <c r="B3910" i="7"/>
  <c r="C3910" i="7" s="1"/>
  <c r="D3912" i="7" l="1"/>
  <c r="A3911" i="7"/>
  <c r="B3911" i="7"/>
  <c r="C3911" i="7" s="1"/>
  <c r="A3912" i="7" l="1"/>
  <c r="B3912" i="7"/>
  <c r="C3912" i="7" s="1"/>
  <c r="D3913" i="7"/>
  <c r="A3913" i="7" l="1"/>
  <c r="B3913" i="7"/>
  <c r="C3913" i="7" s="1"/>
  <c r="D3914" i="7"/>
  <c r="D3915" i="7" l="1"/>
  <c r="A3914" i="7"/>
  <c r="B3914" i="7"/>
  <c r="C3914" i="7" s="1"/>
  <c r="D3916" i="7" l="1"/>
  <c r="A3915" i="7"/>
  <c r="B3915" i="7"/>
  <c r="C3915" i="7" s="1"/>
  <c r="D3917" i="7" l="1"/>
  <c r="A3916" i="7"/>
  <c r="B3916" i="7"/>
  <c r="C3916" i="7" s="1"/>
  <c r="A3917" i="7" l="1"/>
  <c r="D3918" i="7"/>
  <c r="B3917" i="7"/>
  <c r="C3917" i="7" s="1"/>
  <c r="D3919" i="7" l="1"/>
  <c r="B3918" i="7"/>
  <c r="C3918" i="7" s="1"/>
  <c r="A3918" i="7"/>
  <c r="A3919" i="7" l="1"/>
  <c r="B3919" i="7"/>
  <c r="C3919" i="7" s="1"/>
  <c r="D3920" i="7"/>
  <c r="D3921" i="7" l="1"/>
  <c r="A3920" i="7"/>
  <c r="B3920" i="7"/>
  <c r="C3920" i="7" s="1"/>
  <c r="D3922" i="7" l="1"/>
  <c r="A3921" i="7"/>
  <c r="B3921" i="7"/>
  <c r="C3921" i="7" s="1"/>
  <c r="D3923" i="7" l="1"/>
  <c r="A3922" i="7"/>
  <c r="B3922" i="7"/>
  <c r="C3922" i="7" s="1"/>
  <c r="A3923" i="7" l="1"/>
  <c r="D3924" i="7"/>
  <c r="B3923" i="7"/>
  <c r="C3923" i="7" s="1"/>
  <c r="D3925" i="7" l="1"/>
  <c r="A3924" i="7"/>
  <c r="B3924" i="7"/>
  <c r="C3924" i="7" s="1"/>
  <c r="D3926" i="7" l="1"/>
  <c r="B3925" i="7"/>
  <c r="C3925" i="7" s="1"/>
  <c r="A3925" i="7"/>
  <c r="A3926" i="7" l="1"/>
  <c r="D3927" i="7"/>
  <c r="B3926" i="7"/>
  <c r="C3926" i="7" s="1"/>
  <c r="D3928" i="7" l="1"/>
  <c r="A3927" i="7"/>
  <c r="B3927" i="7"/>
  <c r="C3927" i="7" s="1"/>
  <c r="D3929" i="7" l="1"/>
  <c r="B3928" i="7"/>
  <c r="C3928" i="7" s="1"/>
  <c r="A3928" i="7"/>
  <c r="D3930" i="7" l="1"/>
  <c r="A3929" i="7"/>
  <c r="B3929" i="7"/>
  <c r="C3929" i="7" s="1"/>
  <c r="D3931" i="7" l="1"/>
  <c r="A3930" i="7"/>
  <c r="B3930" i="7"/>
  <c r="C3930" i="7" s="1"/>
  <c r="D3932" i="7" l="1"/>
  <c r="A3931" i="7"/>
  <c r="B3931" i="7"/>
  <c r="C3931" i="7" s="1"/>
  <c r="D3933" i="7" l="1"/>
  <c r="A3932" i="7"/>
  <c r="B3932" i="7"/>
  <c r="C3932" i="7" s="1"/>
  <c r="D3934" i="7" l="1"/>
  <c r="A3933" i="7"/>
  <c r="B3933" i="7"/>
  <c r="C3933" i="7" s="1"/>
  <c r="D3935" i="7" l="1"/>
  <c r="A3934" i="7"/>
  <c r="B3934" i="7"/>
  <c r="C3934" i="7" s="1"/>
  <c r="A3935" i="7" l="1"/>
  <c r="D3936" i="7"/>
  <c r="B3935" i="7"/>
  <c r="C3935" i="7" s="1"/>
  <c r="A3936" i="7" l="1"/>
  <c r="B3936" i="7"/>
  <c r="C3936" i="7" s="1"/>
  <c r="D3937" i="7"/>
  <c r="A3937" i="7" l="1"/>
  <c r="B3937" i="7"/>
  <c r="C3937" i="7" s="1"/>
  <c r="D3938" i="7"/>
  <c r="D3939" i="7" l="1"/>
  <c r="A3938" i="7"/>
  <c r="B3938" i="7"/>
  <c r="C3938" i="7" s="1"/>
  <c r="B3939" i="7" l="1"/>
  <c r="C3939" i="7" s="1"/>
  <c r="D3940" i="7"/>
  <c r="A3939" i="7"/>
  <c r="D3941" i="7" l="1"/>
  <c r="B3940" i="7"/>
  <c r="C3940" i="7" s="1"/>
  <c r="A3940" i="7"/>
  <c r="D3942" i="7" l="1"/>
  <c r="A3941" i="7"/>
  <c r="B3941" i="7"/>
  <c r="C3941" i="7" s="1"/>
  <c r="A3942" i="7" l="1"/>
  <c r="B3942" i="7"/>
  <c r="C3942" i="7" s="1"/>
  <c r="D3943" i="7"/>
  <c r="A3943" i="7" l="1"/>
  <c r="B3943" i="7"/>
  <c r="C3943" i="7" s="1"/>
  <c r="D3944" i="7"/>
  <c r="A3944" i="7" l="1"/>
  <c r="D3945" i="7"/>
  <c r="B3944" i="7"/>
  <c r="C3944" i="7" s="1"/>
  <c r="A3945" i="7" l="1"/>
  <c r="D3946" i="7"/>
  <c r="B3945" i="7"/>
  <c r="C3945" i="7" s="1"/>
  <c r="A3946" i="7" l="1"/>
  <c r="B3946" i="7"/>
  <c r="C3946" i="7" s="1"/>
  <c r="D3947" i="7"/>
  <c r="D3948" i="7" l="1"/>
  <c r="A3947" i="7"/>
  <c r="B3947" i="7"/>
  <c r="C3947" i="7" s="1"/>
  <c r="D3949" i="7" l="1"/>
  <c r="A3948" i="7"/>
  <c r="B3948" i="7"/>
  <c r="C3948" i="7" s="1"/>
  <c r="D3950" i="7" l="1"/>
  <c r="A3949" i="7"/>
  <c r="B3949" i="7"/>
  <c r="C3949" i="7" s="1"/>
  <c r="D3951" i="7" l="1"/>
  <c r="A3950" i="7"/>
  <c r="B3950" i="7"/>
  <c r="C3950" i="7" s="1"/>
  <c r="D3952" i="7" l="1"/>
  <c r="B3951" i="7"/>
  <c r="C3951" i="7" s="1"/>
  <c r="A3951" i="7"/>
  <c r="D3953" i="7" l="1"/>
  <c r="A3952" i="7"/>
  <c r="B3952" i="7"/>
  <c r="C3952" i="7" s="1"/>
  <c r="D3954" i="7" l="1"/>
  <c r="A3953" i="7"/>
  <c r="B3953" i="7"/>
  <c r="C3953" i="7" s="1"/>
  <c r="D3955" i="7" l="1"/>
  <c r="A3954" i="7"/>
  <c r="B3954" i="7"/>
  <c r="C3954" i="7" s="1"/>
  <c r="D3956" i="7" l="1"/>
  <c r="A3955" i="7"/>
  <c r="B3955" i="7"/>
  <c r="C3955" i="7" s="1"/>
  <c r="D3957" i="7" l="1"/>
  <c r="A3956" i="7"/>
  <c r="B3956" i="7"/>
  <c r="C3956" i="7" s="1"/>
  <c r="D3958" i="7" l="1"/>
  <c r="A3957" i="7"/>
  <c r="B3957" i="7"/>
  <c r="C3957" i="7" s="1"/>
  <c r="D3959" i="7" l="1"/>
  <c r="A3958" i="7"/>
  <c r="B3958" i="7"/>
  <c r="C3958" i="7" s="1"/>
  <c r="D3960" i="7" l="1"/>
  <c r="A3959" i="7"/>
  <c r="B3959" i="7"/>
  <c r="C3959" i="7" s="1"/>
  <c r="D3961" i="7" l="1"/>
  <c r="A3960" i="7"/>
  <c r="B3960" i="7"/>
  <c r="C3960" i="7" s="1"/>
  <c r="D3962" i="7" l="1"/>
  <c r="A3961" i="7"/>
  <c r="B3961" i="7"/>
  <c r="C3961" i="7" s="1"/>
  <c r="D3963" i="7" l="1"/>
  <c r="A3962" i="7"/>
  <c r="B3962" i="7"/>
  <c r="C3962" i="7" s="1"/>
  <c r="D3964" i="7" l="1"/>
  <c r="A3963" i="7"/>
  <c r="B3963" i="7"/>
  <c r="C3963" i="7" s="1"/>
  <c r="D3965" i="7" l="1"/>
  <c r="A3964" i="7"/>
  <c r="B3964" i="7"/>
  <c r="C3964" i="7" s="1"/>
  <c r="D3966" i="7" l="1"/>
  <c r="A3965" i="7"/>
  <c r="B3965" i="7"/>
  <c r="C3965" i="7" s="1"/>
  <c r="D3967" i="7" l="1"/>
  <c r="B3966" i="7"/>
  <c r="C3966" i="7" s="1"/>
  <c r="A3966" i="7"/>
  <c r="D3968" i="7" l="1"/>
  <c r="A3967" i="7"/>
  <c r="B3967" i="7"/>
  <c r="C3967" i="7" s="1"/>
  <c r="D3969" i="7" l="1"/>
  <c r="A3968" i="7"/>
  <c r="B3968" i="7"/>
  <c r="C3968" i="7" s="1"/>
  <c r="D3970" i="7" l="1"/>
  <c r="A3969" i="7"/>
  <c r="B3969" i="7"/>
  <c r="C3969" i="7" s="1"/>
  <c r="D3971" i="7" l="1"/>
  <c r="A3970" i="7"/>
  <c r="B3970" i="7"/>
  <c r="C3970" i="7" s="1"/>
  <c r="D3972" i="7" l="1"/>
  <c r="A3971" i="7"/>
  <c r="B3971" i="7"/>
  <c r="C3971" i="7" s="1"/>
  <c r="B3972" i="7" l="1"/>
  <c r="C3972" i="7" s="1"/>
  <c r="D3973" i="7"/>
  <c r="A3972" i="7"/>
  <c r="D3974" i="7" l="1"/>
  <c r="A3973" i="7"/>
  <c r="B3973" i="7"/>
  <c r="C3973" i="7" s="1"/>
  <c r="A3974" i="7" l="1"/>
  <c r="B3974" i="7"/>
  <c r="C3974" i="7" s="1"/>
  <c r="D3975" i="7"/>
  <c r="D3976" i="7" l="1"/>
  <c r="A3975" i="7"/>
  <c r="B3975" i="7"/>
  <c r="C3975" i="7" s="1"/>
  <c r="A3976" i="7" l="1"/>
  <c r="B3976" i="7"/>
  <c r="C3976" i="7" s="1"/>
  <c r="D3977" i="7"/>
  <c r="D3978" i="7" l="1"/>
  <c r="A3977" i="7"/>
  <c r="B3977" i="7"/>
  <c r="C3977" i="7" s="1"/>
  <c r="D3979" i="7" l="1"/>
  <c r="A3978" i="7"/>
  <c r="B3978" i="7"/>
  <c r="C3978" i="7" s="1"/>
  <c r="D3980" i="7" l="1"/>
  <c r="A3979" i="7"/>
  <c r="B3979" i="7"/>
  <c r="C3979" i="7" s="1"/>
  <c r="D3981" i="7" l="1"/>
  <c r="A3980" i="7"/>
  <c r="B3980" i="7"/>
  <c r="C3980" i="7" s="1"/>
  <c r="D3982" i="7" l="1"/>
  <c r="A3981" i="7"/>
  <c r="B3981" i="7"/>
  <c r="C3981" i="7" s="1"/>
  <c r="D3983" i="7" l="1"/>
  <c r="A3982" i="7"/>
  <c r="B3982" i="7"/>
  <c r="C3982" i="7" s="1"/>
  <c r="D3984" i="7" l="1"/>
  <c r="A3983" i="7"/>
  <c r="B3983" i="7"/>
  <c r="C3983" i="7" s="1"/>
  <c r="D3985" i="7" l="1"/>
  <c r="A3984" i="7"/>
  <c r="B3984" i="7"/>
  <c r="C3984" i="7" s="1"/>
  <c r="D3986" i="7" l="1"/>
  <c r="A3985" i="7"/>
  <c r="B3985" i="7"/>
  <c r="C3985" i="7" s="1"/>
  <c r="D3987" i="7" l="1"/>
  <c r="A3986" i="7"/>
  <c r="B3986" i="7"/>
  <c r="C3986" i="7" s="1"/>
  <c r="D3988" i="7" l="1"/>
  <c r="A3987" i="7"/>
  <c r="B3987" i="7"/>
  <c r="C3987" i="7" s="1"/>
  <c r="D3989" i="7" l="1"/>
  <c r="A3988" i="7"/>
  <c r="B3988" i="7"/>
  <c r="C3988" i="7" s="1"/>
  <c r="D3990" i="7" l="1"/>
  <c r="A3989" i="7"/>
  <c r="B3989" i="7"/>
  <c r="C3989" i="7" s="1"/>
  <c r="D3991" i="7" l="1"/>
  <c r="A3990" i="7"/>
  <c r="B3990" i="7"/>
  <c r="C3990" i="7" s="1"/>
  <c r="D3992" i="7" l="1"/>
  <c r="A3991" i="7"/>
  <c r="B3991" i="7"/>
  <c r="C3991" i="7" s="1"/>
  <c r="D3993" i="7" l="1"/>
  <c r="A3992" i="7"/>
  <c r="B3992" i="7"/>
  <c r="C3992" i="7" s="1"/>
  <c r="D3994" i="7" l="1"/>
  <c r="A3993" i="7"/>
  <c r="B3993" i="7"/>
  <c r="C3993" i="7" s="1"/>
  <c r="A3994" i="7" l="1"/>
  <c r="D3995" i="7"/>
  <c r="B3994" i="7"/>
  <c r="C3994" i="7" s="1"/>
  <c r="D3996" i="7" l="1"/>
  <c r="A3995" i="7"/>
  <c r="B3995" i="7"/>
  <c r="C3995" i="7" s="1"/>
  <c r="A3996" i="7" l="1"/>
  <c r="D3997" i="7"/>
  <c r="B3996" i="7"/>
  <c r="C3996" i="7" s="1"/>
  <c r="D3998" i="7" l="1"/>
  <c r="A3997" i="7"/>
  <c r="B3997" i="7"/>
  <c r="C3997" i="7" s="1"/>
  <c r="A3998" i="7" l="1"/>
  <c r="D3999" i="7"/>
  <c r="B3998" i="7"/>
  <c r="C3998" i="7" s="1"/>
  <c r="D4000" i="7" l="1"/>
  <c r="A3999" i="7"/>
  <c r="B3999" i="7"/>
  <c r="C3999" i="7" s="1"/>
  <c r="D4001" i="7" l="1"/>
  <c r="A4000" i="7"/>
  <c r="B4000" i="7"/>
  <c r="C4000" i="7" s="1"/>
  <c r="A4001" i="7" l="1"/>
  <c r="B4001" i="7"/>
  <c r="C4001" i="7" s="1"/>
  <c r="D4002" i="7"/>
  <c r="D4003" i="7" l="1"/>
  <c r="A4002" i="7"/>
  <c r="B4002" i="7"/>
  <c r="C4002" i="7" s="1"/>
  <c r="D4004" i="7" l="1"/>
  <c r="A4003" i="7"/>
  <c r="B4003" i="7"/>
  <c r="C4003" i="7" s="1"/>
  <c r="D4005" i="7" l="1"/>
  <c r="A4004" i="7"/>
  <c r="B4004" i="7"/>
  <c r="C4004" i="7" s="1"/>
  <c r="D4006" i="7" l="1"/>
  <c r="A4005" i="7"/>
  <c r="B4005" i="7"/>
  <c r="C4005" i="7" s="1"/>
  <c r="D4007" i="7" l="1"/>
  <c r="A4006" i="7"/>
  <c r="B4006" i="7"/>
  <c r="C4006" i="7" s="1"/>
  <c r="D4008" i="7" l="1"/>
  <c r="A4007" i="7"/>
  <c r="B4007" i="7"/>
  <c r="C4007" i="7" s="1"/>
  <c r="D4009" i="7" l="1"/>
  <c r="A4008" i="7"/>
  <c r="B4008" i="7"/>
  <c r="C4008" i="7" s="1"/>
  <c r="D4010" i="7" l="1"/>
  <c r="A4009" i="7"/>
  <c r="B4009" i="7"/>
  <c r="C4009" i="7" s="1"/>
  <c r="D4011" i="7" l="1"/>
  <c r="B4010" i="7"/>
  <c r="C4010" i="7" s="1"/>
  <c r="A4010" i="7"/>
  <c r="D4012" i="7" l="1"/>
  <c r="A4011" i="7"/>
  <c r="B4011" i="7"/>
  <c r="C4011" i="7" s="1"/>
  <c r="D4013" i="7" l="1"/>
  <c r="A4012" i="7"/>
  <c r="B4012" i="7"/>
  <c r="C4012" i="7" s="1"/>
  <c r="D4014" i="7" l="1"/>
  <c r="A4013" i="7"/>
  <c r="B4013" i="7"/>
  <c r="C4013" i="7" s="1"/>
  <c r="D4015" i="7" l="1"/>
  <c r="A4014" i="7"/>
  <c r="B4014" i="7"/>
  <c r="C4014" i="7" s="1"/>
  <c r="A4015" i="7" l="1"/>
  <c r="D4016" i="7"/>
  <c r="B4015" i="7"/>
  <c r="C4015" i="7" s="1"/>
  <c r="D4017" i="7" l="1"/>
  <c r="A4016" i="7"/>
  <c r="B4016" i="7"/>
  <c r="C4016" i="7" s="1"/>
  <c r="D4018" i="7" l="1"/>
  <c r="A4017" i="7"/>
  <c r="B4017" i="7"/>
  <c r="C4017" i="7" s="1"/>
  <c r="A4018" i="7" l="1"/>
  <c r="D4019" i="7"/>
  <c r="B4018" i="7"/>
  <c r="C4018" i="7" s="1"/>
  <c r="A4019" i="7" l="1"/>
  <c r="D4020" i="7"/>
  <c r="B4019" i="7"/>
  <c r="C4019" i="7" s="1"/>
  <c r="D4021" i="7" l="1"/>
  <c r="A4020" i="7"/>
  <c r="B4020" i="7"/>
  <c r="C4020" i="7" s="1"/>
  <c r="A4021" i="7" l="1"/>
  <c r="B4021" i="7"/>
  <c r="C4021" i="7" s="1"/>
  <c r="D4022" i="7"/>
  <c r="A4022" i="7" l="1"/>
  <c r="D4023" i="7"/>
  <c r="B4022" i="7"/>
  <c r="C4022" i="7" s="1"/>
  <c r="D4024" i="7" l="1"/>
  <c r="A4023" i="7"/>
  <c r="B4023" i="7"/>
  <c r="C4023" i="7" s="1"/>
  <c r="D4025" i="7" l="1"/>
  <c r="A4024" i="7"/>
  <c r="B4024" i="7"/>
  <c r="C4024" i="7" s="1"/>
  <c r="A4025" i="7" l="1"/>
  <c r="B4025" i="7"/>
  <c r="C4025" i="7" s="1"/>
  <c r="D4026" i="7"/>
  <c r="D4027" i="7" l="1"/>
  <c r="A4026" i="7"/>
  <c r="B4026" i="7"/>
  <c r="C4026" i="7" s="1"/>
  <c r="D4028" i="7" l="1"/>
  <c r="A4027" i="7"/>
  <c r="B4027" i="7"/>
  <c r="C4027" i="7" s="1"/>
  <c r="A4028" i="7" l="1"/>
  <c r="B4028" i="7"/>
  <c r="C4028" i="7" s="1"/>
  <c r="D4029" i="7"/>
  <c r="A4029" i="7" l="1"/>
  <c r="B4029" i="7"/>
  <c r="C4029" i="7" s="1"/>
  <c r="D4030" i="7"/>
  <c r="A4030" i="7" l="1"/>
  <c r="B4030" i="7"/>
  <c r="C4030" i="7" s="1"/>
  <c r="D4031" i="7"/>
  <c r="D4032" i="7" l="1"/>
  <c r="A4031" i="7"/>
  <c r="B4031" i="7"/>
  <c r="C4031" i="7" s="1"/>
  <c r="D4033" i="7" l="1"/>
  <c r="A4032" i="7"/>
  <c r="B4032" i="7"/>
  <c r="C4032" i="7" s="1"/>
  <c r="D4034" i="7" l="1"/>
  <c r="A4033" i="7"/>
  <c r="B4033" i="7"/>
  <c r="C4033" i="7" s="1"/>
  <c r="D4035" i="7" l="1"/>
  <c r="A4034" i="7"/>
  <c r="B4034" i="7"/>
  <c r="C4034" i="7" s="1"/>
  <c r="D4036" i="7" l="1"/>
  <c r="A4035" i="7"/>
  <c r="B4035" i="7"/>
  <c r="C4035" i="7" s="1"/>
  <c r="D4037" i="7" l="1"/>
  <c r="A4036" i="7"/>
  <c r="B4036" i="7"/>
  <c r="C4036" i="7" s="1"/>
  <c r="D4038" i="7" l="1"/>
  <c r="A4037" i="7"/>
  <c r="B4037" i="7"/>
  <c r="C4037" i="7" s="1"/>
  <c r="D4039" i="7" l="1"/>
  <c r="A4038" i="7"/>
  <c r="B4038" i="7"/>
  <c r="C4038" i="7" s="1"/>
  <c r="D4040" i="7" l="1"/>
  <c r="A4039" i="7"/>
  <c r="B4039" i="7"/>
  <c r="C4039" i="7" s="1"/>
  <c r="A4040" i="7" l="1"/>
  <c r="D4041" i="7"/>
  <c r="B4040" i="7"/>
  <c r="C4040" i="7" s="1"/>
  <c r="A4041" i="7" l="1"/>
  <c r="B4041" i="7"/>
  <c r="C4041" i="7" s="1"/>
  <c r="D4042" i="7"/>
  <c r="A4042" i="7" l="1"/>
  <c r="B4042" i="7"/>
  <c r="C4042" i="7" s="1"/>
  <c r="D4043" i="7"/>
  <c r="A4043" i="7" l="1"/>
  <c r="D4044" i="7"/>
  <c r="B4043" i="7"/>
  <c r="C4043" i="7" s="1"/>
  <c r="D4045" i="7" l="1"/>
  <c r="A4044" i="7"/>
  <c r="B4044" i="7"/>
  <c r="C4044" i="7" s="1"/>
  <c r="A4045" i="7" l="1"/>
  <c r="B4045" i="7"/>
  <c r="C4045" i="7" s="1"/>
  <c r="D4046" i="7"/>
  <c r="D4047" i="7" l="1"/>
  <c r="A4046" i="7"/>
  <c r="B4046" i="7"/>
  <c r="C4046" i="7" s="1"/>
  <c r="D4048" i="7" l="1"/>
  <c r="A4047" i="7"/>
  <c r="B4047" i="7"/>
  <c r="C4047" i="7" s="1"/>
  <c r="D4049" i="7" l="1"/>
  <c r="A4048" i="7"/>
  <c r="B4048" i="7"/>
  <c r="C4048" i="7" s="1"/>
  <c r="D4050" i="7" l="1"/>
  <c r="A4049" i="7"/>
  <c r="B4049" i="7"/>
  <c r="C4049" i="7" s="1"/>
  <c r="D4051" i="7" l="1"/>
  <c r="A4050" i="7"/>
  <c r="B4050" i="7"/>
  <c r="C4050" i="7" s="1"/>
  <c r="D4052" i="7" l="1"/>
  <c r="A4051" i="7"/>
  <c r="B4051" i="7"/>
  <c r="C4051" i="7" s="1"/>
  <c r="A4052" i="7" l="1"/>
  <c r="D4053" i="7"/>
  <c r="B4052" i="7"/>
  <c r="C4052" i="7" s="1"/>
  <c r="D4054" i="7" l="1"/>
  <c r="A4053" i="7"/>
  <c r="B4053" i="7"/>
  <c r="C4053" i="7" s="1"/>
  <c r="D4055" i="7" l="1"/>
  <c r="A4054" i="7"/>
  <c r="B4054" i="7"/>
  <c r="C4054" i="7" s="1"/>
  <c r="D4056" i="7" l="1"/>
  <c r="A4055" i="7"/>
  <c r="B4055" i="7"/>
  <c r="C4055" i="7" s="1"/>
  <c r="D4057" i="7" l="1"/>
  <c r="A4056" i="7"/>
  <c r="B4056" i="7"/>
  <c r="C4056" i="7" s="1"/>
  <c r="D4058" i="7" l="1"/>
  <c r="A4057" i="7"/>
  <c r="B4057" i="7"/>
  <c r="C4057" i="7" s="1"/>
  <c r="D4059" i="7" l="1"/>
  <c r="A4058" i="7"/>
  <c r="B4058" i="7"/>
  <c r="C4058" i="7" s="1"/>
  <c r="D4060" i="7" l="1"/>
  <c r="A4059" i="7"/>
  <c r="B4059" i="7"/>
  <c r="C4059" i="7" s="1"/>
  <c r="D4061" i="7" l="1"/>
  <c r="A4060" i="7"/>
  <c r="B4060" i="7"/>
  <c r="C4060" i="7" s="1"/>
  <c r="D4062" i="7" l="1"/>
  <c r="A4061" i="7"/>
  <c r="B4061" i="7"/>
  <c r="C4061" i="7" s="1"/>
  <c r="D4063" i="7" l="1"/>
  <c r="A4062" i="7"/>
  <c r="B4062" i="7"/>
  <c r="C4062" i="7" s="1"/>
  <c r="D4064" i="7" l="1"/>
  <c r="A4063" i="7"/>
  <c r="B4063" i="7"/>
  <c r="C4063" i="7" s="1"/>
  <c r="A4064" i="7" l="1"/>
  <c r="B4064" i="7"/>
  <c r="C4064" i="7" s="1"/>
  <c r="D4065" i="7"/>
  <c r="D4066" i="7" l="1"/>
  <c r="A4065" i="7"/>
  <c r="B4065" i="7"/>
  <c r="C4065" i="7" s="1"/>
  <c r="A4066" i="7" l="1"/>
  <c r="B4066" i="7"/>
  <c r="C4066" i="7" s="1"/>
  <c r="D4067" i="7"/>
  <c r="D4068" i="7" l="1"/>
  <c r="A4067" i="7"/>
  <c r="B4067" i="7"/>
  <c r="C4067" i="7" s="1"/>
  <c r="D4069" i="7" l="1"/>
  <c r="A4068" i="7"/>
  <c r="B4068" i="7"/>
  <c r="C4068" i="7" s="1"/>
  <c r="D4070" i="7" l="1"/>
  <c r="A4069" i="7"/>
  <c r="B4069" i="7"/>
  <c r="C4069" i="7" s="1"/>
  <c r="D4071" i="7" l="1"/>
  <c r="A4070" i="7"/>
  <c r="B4070" i="7"/>
  <c r="C4070" i="7" s="1"/>
  <c r="A4071" i="7" l="1"/>
  <c r="B4071" i="7"/>
  <c r="C4071" i="7" s="1"/>
  <c r="D4072" i="7"/>
  <c r="D4073" i="7" l="1"/>
  <c r="A4072" i="7"/>
  <c r="B4072" i="7"/>
  <c r="C4072" i="7" s="1"/>
  <c r="D4074" i="7" l="1"/>
  <c r="A4073" i="7"/>
  <c r="B4073" i="7"/>
  <c r="C4073" i="7" s="1"/>
  <c r="A4074" i="7" l="1"/>
  <c r="B4074" i="7"/>
  <c r="C4074" i="7" s="1"/>
  <c r="D4075" i="7"/>
  <c r="D4076" i="7" l="1"/>
  <c r="A4075" i="7"/>
  <c r="B4075" i="7"/>
  <c r="C4075" i="7" s="1"/>
  <c r="D4077" i="7" l="1"/>
  <c r="A4076" i="7"/>
  <c r="B4076" i="7"/>
  <c r="C4076" i="7" s="1"/>
  <c r="D4078" i="7" l="1"/>
  <c r="A4077" i="7"/>
  <c r="B4077" i="7"/>
  <c r="C4077" i="7" s="1"/>
  <c r="D4079" i="7" l="1"/>
  <c r="A4078" i="7"/>
  <c r="B4078" i="7"/>
  <c r="C4078" i="7" s="1"/>
  <c r="A4079" i="7" l="1"/>
  <c r="D4080" i="7"/>
  <c r="B4079" i="7"/>
  <c r="C4079" i="7" s="1"/>
  <c r="D4081" i="7" l="1"/>
  <c r="A4080" i="7"/>
  <c r="B4080" i="7"/>
  <c r="C4080" i="7" s="1"/>
  <c r="D4082" i="7" l="1"/>
  <c r="A4081" i="7"/>
  <c r="B4081" i="7"/>
  <c r="C4081" i="7" s="1"/>
  <c r="D4083" i="7" l="1"/>
  <c r="A4082" i="7"/>
  <c r="B4082" i="7"/>
  <c r="C4082" i="7" s="1"/>
  <c r="D4084" i="7" l="1"/>
  <c r="A4083" i="7"/>
  <c r="B4083" i="7"/>
  <c r="C4083" i="7" s="1"/>
  <c r="D4085" i="7" l="1"/>
  <c r="A4084" i="7"/>
  <c r="B4084" i="7"/>
  <c r="C4084" i="7" s="1"/>
  <c r="D4086" i="7" l="1"/>
  <c r="A4085" i="7"/>
  <c r="B4085" i="7"/>
  <c r="C4085" i="7" s="1"/>
  <c r="D4087" i="7" l="1"/>
  <c r="A4086" i="7"/>
  <c r="B4086" i="7"/>
  <c r="C4086" i="7" s="1"/>
  <c r="D4088" i="7" l="1"/>
  <c r="A4087" i="7"/>
  <c r="B4087" i="7"/>
  <c r="C4087" i="7" s="1"/>
  <c r="D4089" i="7" l="1"/>
  <c r="A4088" i="7"/>
  <c r="B4088" i="7"/>
  <c r="C4088" i="7" s="1"/>
  <c r="D4090" i="7" l="1"/>
  <c r="A4089" i="7"/>
  <c r="B4089" i="7"/>
  <c r="C4089" i="7" s="1"/>
  <c r="D4091" i="7" l="1"/>
  <c r="A4090" i="7"/>
  <c r="B4090" i="7"/>
  <c r="C4090" i="7" s="1"/>
  <c r="D4092" i="7" l="1"/>
  <c r="A4091" i="7"/>
  <c r="B4091" i="7"/>
  <c r="C4091" i="7" s="1"/>
  <c r="D4093" i="7" l="1"/>
  <c r="A4092" i="7"/>
  <c r="B4092" i="7"/>
  <c r="C4092" i="7" s="1"/>
  <c r="D4094" i="7" l="1"/>
  <c r="A4093" i="7"/>
  <c r="B4093" i="7"/>
  <c r="C4093" i="7" s="1"/>
  <c r="D4095" i="7" l="1"/>
  <c r="A4094" i="7"/>
  <c r="B4094" i="7"/>
  <c r="C4094" i="7" s="1"/>
  <c r="D4096" i="7" l="1"/>
  <c r="A4095" i="7"/>
  <c r="B4095" i="7"/>
  <c r="C4095" i="7" s="1"/>
  <c r="D4097" i="7" l="1"/>
  <c r="A4096" i="7"/>
  <c r="B4096" i="7"/>
  <c r="C4096" i="7" s="1"/>
  <c r="A4097" i="7" l="1"/>
  <c r="B4097" i="7"/>
  <c r="C4097" i="7" s="1"/>
  <c r="D4098" i="7"/>
  <c r="D4099" i="7" l="1"/>
  <c r="A4098" i="7"/>
  <c r="B4098" i="7"/>
  <c r="C4098" i="7" s="1"/>
  <c r="D4100" i="7" l="1"/>
  <c r="A4099" i="7"/>
  <c r="B4099" i="7"/>
  <c r="C4099" i="7" s="1"/>
  <c r="D4101" i="7" l="1"/>
  <c r="A4100" i="7"/>
  <c r="B4100" i="7"/>
  <c r="C4100" i="7" s="1"/>
  <c r="D4102" i="7" l="1"/>
  <c r="A4101" i="7"/>
  <c r="B4101" i="7"/>
  <c r="C4101" i="7" s="1"/>
  <c r="D4103" i="7" l="1"/>
  <c r="A4102" i="7"/>
  <c r="B4102" i="7"/>
  <c r="C4102" i="7" s="1"/>
  <c r="D4104" i="7" l="1"/>
  <c r="A4103" i="7"/>
  <c r="B4103" i="7"/>
  <c r="C4103" i="7" s="1"/>
  <c r="A4104" i="7" l="1"/>
  <c r="B4104" i="7"/>
  <c r="C4104" i="7" s="1"/>
  <c r="D4105" i="7"/>
  <c r="A4105" i="7" l="1"/>
  <c r="B4105" i="7"/>
  <c r="C4105" i="7" s="1"/>
  <c r="D4106" i="7"/>
  <c r="A4106" i="7" l="1"/>
  <c r="B4106" i="7"/>
  <c r="C4106" i="7" s="1"/>
  <c r="D4107" i="7"/>
  <c r="A4107" i="7" l="1"/>
  <c r="B4107" i="7"/>
  <c r="C4107" i="7" s="1"/>
  <c r="D4108" i="7"/>
  <c r="D4109" i="7" l="1"/>
  <c r="A4108" i="7"/>
  <c r="B4108" i="7"/>
  <c r="C4108" i="7" s="1"/>
  <c r="D4110" i="7" l="1"/>
  <c r="A4109" i="7"/>
  <c r="B4109" i="7"/>
  <c r="C4109" i="7" s="1"/>
  <c r="D4111" i="7" l="1"/>
  <c r="A4110" i="7"/>
  <c r="B4110" i="7"/>
  <c r="C4110" i="7" s="1"/>
  <c r="A4111" i="7" l="1"/>
  <c r="B4111" i="7"/>
  <c r="C4111" i="7" s="1"/>
  <c r="D4112" i="7"/>
  <c r="D4113" i="7" l="1"/>
  <c r="A4112" i="7"/>
  <c r="B4112" i="7"/>
  <c r="C4112" i="7" s="1"/>
  <c r="D4114" i="7" l="1"/>
  <c r="A4113" i="7"/>
  <c r="B4113" i="7"/>
  <c r="C4113" i="7" s="1"/>
  <c r="D4115" i="7" l="1"/>
  <c r="A4114" i="7"/>
  <c r="B4114" i="7"/>
  <c r="C4114" i="7" s="1"/>
  <c r="D4116" i="7" l="1"/>
  <c r="A4115" i="7"/>
  <c r="B4115" i="7"/>
  <c r="C4115" i="7" s="1"/>
  <c r="D4117" i="7" l="1"/>
  <c r="A4116" i="7"/>
  <c r="B4116" i="7"/>
  <c r="C4116" i="7" s="1"/>
  <c r="A4117" i="7" l="1"/>
  <c r="B4117" i="7"/>
  <c r="C4117" i="7" s="1"/>
  <c r="D4118" i="7"/>
  <c r="D4119" i="7" l="1"/>
  <c r="A4118" i="7"/>
  <c r="B4118" i="7"/>
  <c r="C4118" i="7" s="1"/>
  <c r="A4119" i="7" l="1"/>
  <c r="B4119" i="7"/>
  <c r="C4119" i="7" s="1"/>
  <c r="D4120" i="7"/>
  <c r="A4120" i="7" l="1"/>
  <c r="B4120" i="7"/>
  <c r="C4120" i="7" s="1"/>
  <c r="D4121" i="7"/>
  <c r="D4122" i="7" l="1"/>
  <c r="A4121" i="7"/>
  <c r="B4121" i="7"/>
  <c r="C4121" i="7" s="1"/>
  <c r="A4122" i="7" l="1"/>
  <c r="B4122" i="7"/>
  <c r="C4122" i="7" s="1"/>
  <c r="D4123" i="7"/>
  <c r="D4124" i="7" l="1"/>
  <c r="A4123" i="7"/>
  <c r="B4123" i="7"/>
  <c r="C4123" i="7" s="1"/>
  <c r="D4125" i="7" l="1"/>
  <c r="A4124" i="7"/>
  <c r="B4124" i="7"/>
  <c r="C4124" i="7" s="1"/>
  <c r="D4126" i="7" l="1"/>
  <c r="A4125" i="7"/>
  <c r="B4125" i="7"/>
  <c r="C4125" i="7" s="1"/>
  <c r="D4127" i="7" l="1"/>
  <c r="A4126" i="7"/>
  <c r="B4126" i="7"/>
  <c r="C4126" i="7" s="1"/>
  <c r="D4128" i="7" l="1"/>
  <c r="A4127" i="7"/>
  <c r="B4127" i="7"/>
  <c r="C4127" i="7" s="1"/>
  <c r="A4128" i="7" l="1"/>
  <c r="B4128" i="7"/>
  <c r="C4128" i="7" s="1"/>
  <c r="D4129" i="7"/>
  <c r="D4130" i="7" l="1"/>
  <c r="A4129" i="7"/>
  <c r="B4129" i="7"/>
  <c r="C4129" i="7" s="1"/>
  <c r="A4130" i="7" l="1"/>
  <c r="B4130" i="7"/>
  <c r="C4130" i="7" s="1"/>
  <c r="D4131" i="7"/>
  <c r="D4132" i="7" l="1"/>
  <c r="A4131" i="7"/>
  <c r="B4131" i="7"/>
  <c r="C4131" i="7" s="1"/>
  <c r="D4133" i="7" l="1"/>
  <c r="A4132" i="7"/>
  <c r="B4132" i="7"/>
  <c r="C4132" i="7" s="1"/>
  <c r="D4134" i="7" l="1"/>
  <c r="A4133" i="7"/>
  <c r="B4133" i="7"/>
  <c r="C4133" i="7" s="1"/>
  <c r="A4134" i="7" l="1"/>
  <c r="B4134" i="7"/>
  <c r="C4134" i="7" s="1"/>
  <c r="D4135" i="7"/>
  <c r="D4136" i="7" l="1"/>
  <c r="A4135" i="7"/>
  <c r="B4135" i="7"/>
  <c r="C4135" i="7" s="1"/>
  <c r="D4137" i="7" l="1"/>
  <c r="A4136" i="7"/>
  <c r="B4136" i="7"/>
  <c r="C4136" i="7" s="1"/>
  <c r="A4137" i="7" l="1"/>
  <c r="B4137" i="7"/>
  <c r="C4137" i="7" s="1"/>
  <c r="D4138" i="7"/>
  <c r="D4139" i="7" l="1"/>
  <c r="A4138" i="7"/>
  <c r="B4138" i="7"/>
  <c r="C4138" i="7" s="1"/>
  <c r="D4140" i="7" l="1"/>
  <c r="A4139" i="7"/>
  <c r="B4139" i="7"/>
  <c r="C4139" i="7" s="1"/>
  <c r="A4140" i="7" l="1"/>
  <c r="B4140" i="7"/>
  <c r="C4140" i="7" s="1"/>
  <c r="D4141" i="7"/>
  <c r="D4142" i="7" l="1"/>
  <c r="A4141" i="7"/>
  <c r="B4141" i="7"/>
  <c r="C4141" i="7" s="1"/>
  <c r="A4142" i="7" l="1"/>
  <c r="B4142" i="7"/>
  <c r="C4142" i="7" s="1"/>
  <c r="D4143" i="7"/>
  <c r="A4143" i="7" l="1"/>
  <c r="D4144" i="7"/>
  <c r="B4143" i="7"/>
  <c r="C4143" i="7" s="1"/>
  <c r="A4144" i="7" l="1"/>
  <c r="B4144" i="7"/>
  <c r="C4144" i="7" s="1"/>
  <c r="D4145" i="7"/>
  <c r="A4145" i="7" l="1"/>
  <c r="B4145" i="7"/>
  <c r="C4145" i="7" s="1"/>
  <c r="D4146" i="7"/>
  <c r="D4147" i="7" l="1"/>
  <c r="A4146" i="7"/>
  <c r="B4146" i="7"/>
  <c r="C4146" i="7" s="1"/>
  <c r="D4148" i="7" l="1"/>
  <c r="A4147" i="7"/>
  <c r="B4147" i="7"/>
  <c r="C4147" i="7" s="1"/>
  <c r="A4148" i="7" l="1"/>
  <c r="B4148" i="7"/>
  <c r="C4148" i="7" s="1"/>
  <c r="D4149" i="7"/>
  <c r="A4149" i="7" l="1"/>
  <c r="B4149" i="7"/>
  <c r="C4149" i="7" s="1"/>
  <c r="D4150" i="7"/>
  <c r="D4151" i="7" l="1"/>
  <c r="A4150" i="7"/>
  <c r="B4150" i="7"/>
  <c r="C4150" i="7" s="1"/>
  <c r="D4152" i="7" l="1"/>
  <c r="A4151" i="7"/>
  <c r="B4151" i="7"/>
  <c r="C4151" i="7" s="1"/>
  <c r="D4153" i="7" l="1"/>
  <c r="A4152" i="7"/>
  <c r="B4152" i="7"/>
  <c r="C4152" i="7" s="1"/>
  <c r="D4154" i="7" l="1"/>
  <c r="A4153" i="7"/>
  <c r="B4153" i="7"/>
  <c r="C4153" i="7" s="1"/>
  <c r="D4155" i="7" l="1"/>
  <c r="A4154" i="7"/>
  <c r="B4154" i="7"/>
  <c r="C4154" i="7" s="1"/>
  <c r="A4155" i="7" l="1"/>
  <c r="B4155" i="7"/>
  <c r="C4155" i="7" s="1"/>
  <c r="D4156" i="7"/>
  <c r="D4157" i="7" l="1"/>
  <c r="A4156" i="7"/>
  <c r="B4156" i="7"/>
  <c r="C4156" i="7" s="1"/>
  <c r="A4157" i="7" l="1"/>
  <c r="B4157" i="7"/>
  <c r="C4157" i="7" s="1"/>
  <c r="D4158" i="7"/>
  <c r="D4159" i="7" l="1"/>
  <c r="A4158" i="7"/>
  <c r="B4158" i="7"/>
  <c r="C4158" i="7" s="1"/>
  <c r="A4159" i="7" l="1"/>
  <c r="B4159" i="7"/>
  <c r="C4159" i="7" s="1"/>
  <c r="D4160" i="7"/>
  <c r="A4160" i="7" l="1"/>
  <c r="B4160" i="7"/>
  <c r="C4160" i="7" s="1"/>
  <c r="D4161" i="7"/>
  <c r="D4162" i="7" l="1"/>
  <c r="A4161" i="7"/>
  <c r="B4161" i="7"/>
  <c r="C4161" i="7" s="1"/>
  <c r="A4162" i="7" l="1"/>
  <c r="D4163" i="7"/>
  <c r="B4162" i="7"/>
  <c r="C4162" i="7" s="1"/>
  <c r="D4164" i="7" l="1"/>
  <c r="A4163" i="7"/>
  <c r="B4163" i="7"/>
  <c r="C4163" i="7" s="1"/>
  <c r="D4165" i="7" l="1"/>
  <c r="A4164" i="7"/>
  <c r="B4164" i="7"/>
  <c r="C4164" i="7" s="1"/>
  <c r="D4166" i="7" l="1"/>
  <c r="A4165" i="7"/>
  <c r="B4165" i="7"/>
  <c r="C4165" i="7" s="1"/>
  <c r="D4167" i="7" l="1"/>
  <c r="A4166" i="7"/>
  <c r="B4166" i="7"/>
  <c r="C4166" i="7" s="1"/>
  <c r="A4167" i="7" l="1"/>
  <c r="B4167" i="7"/>
  <c r="C4167" i="7" s="1"/>
  <c r="D4168" i="7"/>
  <c r="D4169" i="7" l="1"/>
  <c r="A4168" i="7"/>
  <c r="B4168" i="7"/>
  <c r="C4168" i="7" s="1"/>
  <c r="D4170" i="7" l="1"/>
  <c r="A4169" i="7"/>
  <c r="B4169" i="7"/>
  <c r="C4169" i="7" s="1"/>
  <c r="D4171" i="7" l="1"/>
  <c r="A4170" i="7"/>
  <c r="B4170" i="7"/>
  <c r="C4170" i="7" s="1"/>
  <c r="D4172" i="7" l="1"/>
  <c r="A4171" i="7"/>
  <c r="B4171" i="7"/>
  <c r="C4171" i="7" s="1"/>
  <c r="D4173" i="7" l="1"/>
  <c r="A4172" i="7"/>
  <c r="B4172" i="7"/>
  <c r="C4172" i="7" s="1"/>
  <c r="A4173" i="7" l="1"/>
  <c r="D4174" i="7"/>
  <c r="B4173" i="7"/>
  <c r="C4173" i="7" s="1"/>
  <c r="A4174" i="7" l="1"/>
  <c r="B4174" i="7"/>
  <c r="C4174" i="7" s="1"/>
  <c r="D4175" i="7"/>
  <c r="D4176" i="7" l="1"/>
  <c r="A4175" i="7"/>
  <c r="B4175" i="7"/>
  <c r="C4175" i="7" s="1"/>
  <c r="D4177" i="7" l="1"/>
  <c r="A4176" i="7"/>
  <c r="B4176" i="7"/>
  <c r="C4176" i="7" s="1"/>
  <c r="A4177" i="7" l="1"/>
  <c r="B4177" i="7"/>
  <c r="C4177" i="7" s="1"/>
  <c r="D4178" i="7"/>
  <c r="D4179" i="7" l="1"/>
  <c r="A4178" i="7"/>
  <c r="B4178" i="7"/>
  <c r="C4178" i="7" s="1"/>
  <c r="A4179" i="7" l="1"/>
  <c r="B4179" i="7"/>
  <c r="C4179" i="7" s="1"/>
  <c r="D4180" i="7"/>
  <c r="D4181" i="7" l="1"/>
  <c r="A4180" i="7"/>
  <c r="B4180" i="7"/>
  <c r="C4180" i="7" s="1"/>
  <c r="D4182" i="7" l="1"/>
  <c r="A4181" i="7"/>
  <c r="B4181" i="7"/>
  <c r="C4181" i="7" s="1"/>
  <c r="D4183" i="7" l="1"/>
  <c r="A4182" i="7"/>
  <c r="B4182" i="7"/>
  <c r="C4182" i="7" s="1"/>
  <c r="D4184" i="7" l="1"/>
  <c r="A4183" i="7"/>
  <c r="B4183" i="7"/>
  <c r="C4183" i="7" s="1"/>
  <c r="D4185" i="7" l="1"/>
  <c r="A4184" i="7"/>
  <c r="B4184" i="7"/>
  <c r="C4184" i="7" s="1"/>
  <c r="D4186" i="7" l="1"/>
  <c r="A4185" i="7"/>
  <c r="B4185" i="7"/>
  <c r="C4185" i="7" s="1"/>
  <c r="A4186" i="7" l="1"/>
  <c r="B4186" i="7"/>
  <c r="C4186" i="7" s="1"/>
  <c r="D4187" i="7"/>
  <c r="D4188" i="7" l="1"/>
  <c r="A4187" i="7"/>
  <c r="B4187" i="7"/>
  <c r="C4187" i="7" s="1"/>
  <c r="D4189" i="7" l="1"/>
  <c r="B4188" i="7"/>
  <c r="C4188" i="7" s="1"/>
  <c r="A4188" i="7"/>
  <c r="A4189" i="7" l="1"/>
  <c r="B4189" i="7"/>
  <c r="C4189" i="7" s="1"/>
  <c r="D4190" i="7"/>
  <c r="A4190" i="7" l="1"/>
  <c r="B4190" i="7"/>
  <c r="C4190" i="7" s="1"/>
  <c r="D4191" i="7"/>
  <c r="D4192" i="7" l="1"/>
  <c r="A4191" i="7"/>
  <c r="B4191" i="7"/>
  <c r="C4191" i="7" s="1"/>
  <c r="A4192" i="7" l="1"/>
  <c r="B4192" i="7"/>
  <c r="C4192" i="7" s="1"/>
  <c r="D4193" i="7"/>
  <c r="D4194" i="7" l="1"/>
  <c r="A4193" i="7"/>
  <c r="B4193" i="7"/>
  <c r="C4193" i="7" s="1"/>
  <c r="D4195" i="7" l="1"/>
  <c r="A4194" i="7"/>
  <c r="B4194" i="7"/>
  <c r="C4194" i="7" s="1"/>
  <c r="D4196" i="7" l="1"/>
  <c r="A4195" i="7"/>
  <c r="B4195" i="7"/>
  <c r="C4195" i="7" s="1"/>
  <c r="A4196" i="7" l="1"/>
  <c r="B4196" i="7"/>
  <c r="C4196" i="7" s="1"/>
  <c r="D4197" i="7"/>
  <c r="D4198" i="7" l="1"/>
  <c r="A4197" i="7"/>
  <c r="B4197" i="7"/>
  <c r="C4197" i="7" s="1"/>
  <c r="A4198" i="7" l="1"/>
  <c r="B4198" i="7"/>
  <c r="C4198" i="7" s="1"/>
  <c r="D4199" i="7"/>
  <c r="D4200" i="7" l="1"/>
  <c r="A4199" i="7"/>
  <c r="B4199" i="7"/>
  <c r="C4199" i="7" s="1"/>
  <c r="D4201" i="7" l="1"/>
  <c r="A4200" i="7"/>
  <c r="B4200" i="7"/>
  <c r="C4200" i="7" s="1"/>
  <c r="D4202" i="7" l="1"/>
  <c r="A4201" i="7"/>
  <c r="B4201" i="7"/>
  <c r="C4201" i="7" s="1"/>
  <c r="D4203" i="7" l="1"/>
  <c r="A4202" i="7"/>
  <c r="B4202" i="7"/>
  <c r="C4202" i="7" s="1"/>
  <c r="A4203" i="7" l="1"/>
  <c r="B4203" i="7"/>
  <c r="C4203" i="7" s="1"/>
  <c r="D4204" i="7"/>
  <c r="A4204" i="7" l="1"/>
  <c r="B4204" i="7"/>
  <c r="C4204" i="7" s="1"/>
  <c r="D4205" i="7"/>
  <c r="D4206" i="7" l="1"/>
  <c r="A4205" i="7"/>
  <c r="B4205" i="7"/>
  <c r="C4205" i="7" s="1"/>
  <c r="D4207" i="7" l="1"/>
  <c r="A4206" i="7"/>
  <c r="B4206" i="7"/>
  <c r="C4206" i="7" s="1"/>
  <c r="D4208" i="7" l="1"/>
  <c r="B4207" i="7"/>
  <c r="C4207" i="7" s="1"/>
  <c r="A4207" i="7"/>
  <c r="D4209" i="7" l="1"/>
  <c r="A4208" i="7"/>
  <c r="B4208" i="7"/>
  <c r="C4208" i="7" s="1"/>
  <c r="D4210" i="7" l="1"/>
  <c r="A4209" i="7"/>
  <c r="B4209" i="7"/>
  <c r="C4209" i="7" s="1"/>
  <c r="D4211" i="7" l="1"/>
  <c r="A4210" i="7"/>
  <c r="B4210" i="7"/>
  <c r="C4210" i="7" s="1"/>
  <c r="A4211" i="7" l="1"/>
  <c r="B4211" i="7"/>
  <c r="C4211" i="7" s="1"/>
  <c r="D4212" i="7"/>
  <c r="D4213" i="7" l="1"/>
  <c r="A4212" i="7"/>
  <c r="B4212" i="7"/>
  <c r="C4212" i="7" s="1"/>
  <c r="D4214" i="7" l="1"/>
  <c r="A4213" i="7"/>
  <c r="B4213" i="7"/>
  <c r="C4213" i="7" s="1"/>
  <c r="D4215" i="7" l="1"/>
  <c r="A4214" i="7"/>
  <c r="B4214" i="7"/>
  <c r="C4214" i="7" s="1"/>
  <c r="D4216" i="7" l="1"/>
  <c r="A4215" i="7"/>
  <c r="B4215" i="7"/>
  <c r="C4215" i="7" s="1"/>
  <c r="A4216" i="7" l="1"/>
  <c r="B4216" i="7"/>
  <c r="C4216" i="7" s="1"/>
  <c r="D4217" i="7"/>
  <c r="A4217" i="7" l="1"/>
  <c r="B4217" i="7"/>
  <c r="C4217" i="7" s="1"/>
  <c r="D4218" i="7"/>
  <c r="D4219" i="7" l="1"/>
  <c r="A4218" i="7"/>
  <c r="B4218" i="7"/>
  <c r="C4218" i="7" s="1"/>
  <c r="A4219" i="7" l="1"/>
  <c r="B4219" i="7"/>
  <c r="C4219" i="7" s="1"/>
  <c r="D4220" i="7"/>
  <c r="D4221" i="7" l="1"/>
  <c r="A4220" i="7"/>
  <c r="B4220" i="7"/>
  <c r="C4220" i="7" s="1"/>
  <c r="A4221" i="7" l="1"/>
  <c r="D4222" i="7"/>
  <c r="B4221" i="7"/>
  <c r="C4221" i="7" s="1"/>
  <c r="D4223" i="7" l="1"/>
  <c r="A4222" i="7"/>
  <c r="B4222" i="7"/>
  <c r="C4222" i="7" s="1"/>
  <c r="D4224" i="7" l="1"/>
  <c r="A4223" i="7"/>
  <c r="B4223" i="7"/>
  <c r="C4223" i="7" s="1"/>
  <c r="A4224" i="7" l="1"/>
  <c r="B4224" i="7"/>
  <c r="C4224" i="7" s="1"/>
  <c r="D4225" i="7"/>
  <c r="D4226" i="7" l="1"/>
  <c r="A4225" i="7"/>
  <c r="B4225" i="7"/>
  <c r="C4225" i="7" s="1"/>
  <c r="D4227" i="7" l="1"/>
  <c r="A4226" i="7"/>
  <c r="B4226" i="7"/>
  <c r="C4226" i="7" s="1"/>
  <c r="D4228" i="7" l="1"/>
  <c r="A4227" i="7"/>
  <c r="B4227" i="7"/>
  <c r="C4227" i="7" s="1"/>
  <c r="D4229" i="7" l="1"/>
  <c r="A4228" i="7"/>
  <c r="B4228" i="7"/>
  <c r="C4228" i="7" s="1"/>
  <c r="A4229" i="7" l="1"/>
  <c r="B4229" i="7"/>
  <c r="C4229" i="7" s="1"/>
  <c r="D4230" i="7"/>
  <c r="D4231" i="7" l="1"/>
  <c r="A4230" i="7"/>
  <c r="B4230" i="7"/>
  <c r="C4230" i="7" s="1"/>
  <c r="A4231" i="7" l="1"/>
  <c r="D4232" i="7"/>
  <c r="B4231" i="7"/>
  <c r="C4231" i="7" s="1"/>
  <c r="D4233" i="7" l="1"/>
  <c r="A4232" i="7"/>
  <c r="B4232" i="7"/>
  <c r="C4232" i="7" s="1"/>
  <c r="D4234" i="7" l="1"/>
  <c r="A4233" i="7"/>
  <c r="B4233" i="7"/>
  <c r="C4233" i="7" s="1"/>
  <c r="D4235" i="7" l="1"/>
  <c r="B4234" i="7"/>
  <c r="C4234" i="7" s="1"/>
  <c r="A4234" i="7"/>
  <c r="D4236" i="7" l="1"/>
  <c r="A4235" i="7"/>
  <c r="B4235" i="7"/>
  <c r="C4235" i="7" s="1"/>
  <c r="D4237" i="7" l="1"/>
  <c r="A4236" i="7"/>
  <c r="B4236" i="7"/>
  <c r="C4236" i="7" s="1"/>
  <c r="D4238" i="7" l="1"/>
  <c r="A4237" i="7"/>
  <c r="B4237" i="7"/>
  <c r="C4237" i="7" s="1"/>
  <c r="D4239" i="7" l="1"/>
  <c r="A4238" i="7"/>
  <c r="B4238" i="7"/>
  <c r="C4238" i="7" s="1"/>
  <c r="A4239" i="7" l="1"/>
  <c r="B4239" i="7"/>
  <c r="C4239" i="7" s="1"/>
  <c r="D4240" i="7"/>
  <c r="A4240" i="7" l="1"/>
  <c r="B4240" i="7"/>
  <c r="C4240" i="7" s="1"/>
  <c r="D4241" i="7"/>
  <c r="A4241" i="7" l="1"/>
  <c r="B4241" i="7"/>
  <c r="C4241" i="7" s="1"/>
  <c r="D4242" i="7"/>
  <c r="D4243" i="7" l="1"/>
  <c r="A4242" i="7"/>
  <c r="B4242" i="7"/>
  <c r="C4242" i="7" s="1"/>
  <c r="A4243" i="7" l="1"/>
  <c r="B4243" i="7"/>
  <c r="C4243" i="7" s="1"/>
  <c r="D4244" i="7"/>
  <c r="A4244" i="7" l="1"/>
  <c r="B4244" i="7"/>
  <c r="C4244" i="7" s="1"/>
  <c r="D4245" i="7"/>
  <c r="D4246" i="7" l="1"/>
  <c r="A4245" i="7"/>
  <c r="B4245" i="7"/>
  <c r="C4245" i="7" s="1"/>
  <c r="D4247" i="7" l="1"/>
  <c r="A4246" i="7"/>
  <c r="B4246" i="7"/>
  <c r="C4246" i="7" s="1"/>
  <c r="A4247" i="7" l="1"/>
  <c r="B4247" i="7"/>
  <c r="C4247" i="7" s="1"/>
  <c r="D4248" i="7"/>
  <c r="D4249" i="7" l="1"/>
  <c r="A4248" i="7"/>
  <c r="B4248" i="7"/>
  <c r="C4248" i="7" s="1"/>
  <c r="D4250" i="7" l="1"/>
  <c r="A4249" i="7"/>
  <c r="B4249" i="7"/>
  <c r="C4249" i="7" s="1"/>
  <c r="D4251" i="7" l="1"/>
  <c r="A4250" i="7"/>
  <c r="B4250" i="7"/>
  <c r="C4250" i="7" s="1"/>
  <c r="D4252" i="7" l="1"/>
  <c r="A4251" i="7"/>
  <c r="B4251" i="7"/>
  <c r="C4251" i="7" s="1"/>
  <c r="D4253" i="7" l="1"/>
  <c r="A4252" i="7"/>
  <c r="B4252" i="7"/>
  <c r="C4252" i="7" s="1"/>
  <c r="D4254" i="7" l="1"/>
  <c r="A4253" i="7"/>
  <c r="B4253" i="7"/>
  <c r="C4253" i="7" s="1"/>
  <c r="A4254" i="7" l="1"/>
  <c r="B4254" i="7"/>
  <c r="C4254" i="7" s="1"/>
  <c r="D4255" i="7"/>
  <c r="D4256" i="7" l="1"/>
  <c r="A4255" i="7"/>
  <c r="B4255" i="7"/>
  <c r="C4255" i="7" s="1"/>
  <c r="D4257" i="7" l="1"/>
  <c r="A4256" i="7"/>
  <c r="B4256" i="7"/>
  <c r="C4256" i="7" s="1"/>
  <c r="D4258" i="7" l="1"/>
  <c r="A4257" i="7"/>
  <c r="B4257" i="7"/>
  <c r="C4257" i="7" s="1"/>
  <c r="D4259" i="7" l="1"/>
  <c r="A4258" i="7"/>
  <c r="B4258" i="7"/>
  <c r="C4258" i="7" s="1"/>
  <c r="D4260" i="7" l="1"/>
  <c r="A4259" i="7"/>
  <c r="B4259" i="7"/>
  <c r="C4259" i="7" s="1"/>
  <c r="D4261" i="7" l="1"/>
  <c r="A4260" i="7"/>
  <c r="B4260" i="7"/>
  <c r="C4260" i="7" s="1"/>
  <c r="D4262" i="7" l="1"/>
  <c r="A4261" i="7"/>
  <c r="B4261" i="7"/>
  <c r="C4261" i="7" s="1"/>
  <c r="D4263" i="7" l="1"/>
  <c r="A4262" i="7"/>
  <c r="B4262" i="7"/>
  <c r="C4262" i="7" s="1"/>
  <c r="A4263" i="7" l="1"/>
  <c r="B4263" i="7"/>
  <c r="C4263" i="7" s="1"/>
  <c r="D4264" i="7"/>
  <c r="D4265" i="7" l="1"/>
  <c r="A4264" i="7"/>
  <c r="B4264" i="7"/>
  <c r="C4264" i="7" s="1"/>
  <c r="D4266" i="7" l="1"/>
  <c r="A4265" i="7"/>
  <c r="B4265" i="7"/>
  <c r="C4265" i="7" s="1"/>
  <c r="A4266" i="7" l="1"/>
  <c r="B4266" i="7"/>
  <c r="C4266" i="7" s="1"/>
  <c r="D4267" i="7"/>
  <c r="D4268" i="7" l="1"/>
  <c r="A4267" i="7"/>
  <c r="B4267" i="7"/>
  <c r="C4267" i="7" s="1"/>
  <c r="D4269" i="7" l="1"/>
  <c r="A4268" i="7"/>
  <c r="B4268" i="7"/>
  <c r="C4268" i="7" s="1"/>
  <c r="D4270" i="7" l="1"/>
  <c r="A4269" i="7"/>
  <c r="B4269" i="7"/>
  <c r="C4269" i="7" s="1"/>
  <c r="D4271" i="7" l="1"/>
  <c r="A4270" i="7"/>
  <c r="B4270" i="7"/>
  <c r="C4270" i="7" s="1"/>
  <c r="A4271" i="7" l="1"/>
  <c r="D4272" i="7"/>
  <c r="B4271" i="7"/>
  <c r="C4271" i="7" s="1"/>
  <c r="D4273" i="7" l="1"/>
  <c r="A4272" i="7"/>
  <c r="B4272" i="7"/>
  <c r="C4272" i="7" s="1"/>
  <c r="D4274" i="7" l="1"/>
  <c r="A4273" i="7"/>
  <c r="B4273" i="7"/>
  <c r="C4273" i="7" s="1"/>
  <c r="A4274" i="7" l="1"/>
  <c r="B4274" i="7"/>
  <c r="C4274" i="7" s="1"/>
  <c r="D4275" i="7"/>
  <c r="D4276" i="7" l="1"/>
  <c r="A4275" i="7"/>
  <c r="B4275" i="7"/>
  <c r="C4275" i="7" s="1"/>
  <c r="D4277" i="7" l="1"/>
  <c r="A4276" i="7"/>
  <c r="B4276" i="7"/>
  <c r="C4276" i="7" s="1"/>
  <c r="D4278" i="7" l="1"/>
  <c r="A4277" i="7"/>
  <c r="B4277" i="7"/>
  <c r="C4277" i="7" s="1"/>
  <c r="D4279" i="7" l="1"/>
  <c r="A4278" i="7"/>
  <c r="B4278" i="7"/>
  <c r="C4278" i="7" s="1"/>
  <c r="A4279" i="7" l="1"/>
  <c r="D4280" i="7"/>
  <c r="B4279" i="7"/>
  <c r="C4279" i="7" s="1"/>
  <c r="D4281" i="7" l="1"/>
  <c r="A4280" i="7"/>
  <c r="B4280" i="7"/>
  <c r="C4280" i="7" s="1"/>
  <c r="D4282" i="7" l="1"/>
  <c r="A4281" i="7"/>
  <c r="B4281" i="7"/>
  <c r="C4281" i="7" s="1"/>
  <c r="A4282" i="7" l="1"/>
  <c r="D4283" i="7"/>
  <c r="B4282" i="7"/>
  <c r="C4282" i="7" s="1"/>
  <c r="A4283" i="7" l="1"/>
  <c r="B4283" i="7"/>
  <c r="C4283" i="7" s="1"/>
  <c r="D4284" i="7"/>
  <c r="D4285" i="7" l="1"/>
  <c r="A4284" i="7"/>
  <c r="B4284" i="7"/>
  <c r="C4284" i="7" s="1"/>
  <c r="D4286" i="7" l="1"/>
  <c r="A4285" i="7"/>
  <c r="B4285" i="7"/>
  <c r="C4285" i="7" s="1"/>
  <c r="D4287" i="7" l="1"/>
  <c r="A4286" i="7"/>
  <c r="B4286" i="7"/>
  <c r="C4286" i="7" s="1"/>
  <c r="A4287" i="7" l="1"/>
  <c r="B4287" i="7"/>
  <c r="C4287" i="7" s="1"/>
  <c r="D4288" i="7"/>
  <c r="D4289" i="7" l="1"/>
  <c r="A4288" i="7"/>
  <c r="B4288" i="7"/>
  <c r="C4288" i="7" s="1"/>
  <c r="D4290" i="7" l="1"/>
  <c r="A4289" i="7"/>
  <c r="B4289" i="7"/>
  <c r="C4289" i="7" s="1"/>
  <c r="D4291" i="7" l="1"/>
  <c r="A4290" i="7"/>
  <c r="B4290" i="7"/>
  <c r="C4290" i="7" s="1"/>
  <c r="D4292" i="7" l="1"/>
  <c r="A4291" i="7"/>
  <c r="B4291" i="7"/>
  <c r="C4291" i="7" s="1"/>
  <c r="A4292" i="7" l="1"/>
  <c r="B4292" i="7"/>
  <c r="C4292" i="7" s="1"/>
  <c r="D4293" i="7"/>
  <c r="A4293" i="7" l="1"/>
  <c r="D4294" i="7"/>
  <c r="B4293" i="7"/>
  <c r="C4293" i="7" s="1"/>
  <c r="A4294" i="7" l="1"/>
  <c r="B4294" i="7"/>
  <c r="C4294" i="7" s="1"/>
  <c r="D4295" i="7"/>
  <c r="A4295" i="7" l="1"/>
  <c r="B4295" i="7"/>
  <c r="C4295" i="7" s="1"/>
  <c r="D4296" i="7"/>
  <c r="A4296" i="7" l="1"/>
  <c r="B4296" i="7"/>
  <c r="C4296" i="7" s="1"/>
  <c r="D4297" i="7"/>
  <c r="D4298" i="7" l="1"/>
  <c r="A4297" i="7"/>
  <c r="B4297" i="7"/>
  <c r="C4297" i="7" s="1"/>
  <c r="D4299" i="7" l="1"/>
  <c r="A4298" i="7"/>
  <c r="B4298" i="7"/>
  <c r="C4298" i="7" s="1"/>
  <c r="D4300" i="7" l="1"/>
  <c r="A4299" i="7"/>
  <c r="B4299" i="7"/>
  <c r="C4299" i="7" s="1"/>
  <c r="A4300" i="7" l="1"/>
  <c r="B4300" i="7"/>
  <c r="C4300" i="7" s="1"/>
  <c r="D4301" i="7"/>
  <c r="D4302" i="7" l="1"/>
  <c r="A4301" i="7"/>
  <c r="B4301" i="7"/>
  <c r="C4301" i="7" s="1"/>
  <c r="D4303" i="7" l="1"/>
  <c r="A4302" i="7"/>
  <c r="B4302" i="7"/>
  <c r="C4302" i="7" s="1"/>
  <c r="A4303" i="7" l="1"/>
  <c r="B4303" i="7"/>
  <c r="C4303" i="7" s="1"/>
  <c r="D4304" i="7"/>
  <c r="D4305" i="7" l="1"/>
  <c r="A4304" i="7"/>
  <c r="B4304" i="7"/>
  <c r="C4304" i="7" s="1"/>
  <c r="D4306" i="7" l="1"/>
  <c r="A4305" i="7"/>
  <c r="B4305" i="7"/>
  <c r="C4305" i="7" s="1"/>
  <c r="D4307" i="7" l="1"/>
  <c r="A4306" i="7"/>
  <c r="B4306" i="7"/>
  <c r="C4306" i="7" s="1"/>
  <c r="A4307" i="7" l="1"/>
  <c r="B4307" i="7"/>
  <c r="C4307" i="7" s="1"/>
  <c r="D4308" i="7"/>
  <c r="D4309" i="7" l="1"/>
  <c r="A4308" i="7"/>
  <c r="B4308" i="7"/>
  <c r="C4308" i="7" s="1"/>
  <c r="D4310" i="7" l="1"/>
  <c r="A4309" i="7"/>
  <c r="B4309" i="7"/>
  <c r="C4309" i="7" s="1"/>
  <c r="D4311" i="7" l="1"/>
  <c r="A4310" i="7"/>
  <c r="B4310" i="7"/>
  <c r="C4310" i="7" s="1"/>
  <c r="D4312" i="7" l="1"/>
  <c r="A4311" i="7"/>
  <c r="B4311" i="7"/>
  <c r="C4311" i="7" s="1"/>
  <c r="D4313" i="7" l="1"/>
  <c r="A4312" i="7"/>
  <c r="B4312" i="7"/>
  <c r="C4312" i="7" s="1"/>
  <c r="A4313" i="7" l="1"/>
  <c r="B4313" i="7"/>
  <c r="C4313" i="7" s="1"/>
  <c r="D4314" i="7"/>
  <c r="D4315" i="7" l="1"/>
  <c r="A4314" i="7"/>
  <c r="B4314" i="7"/>
  <c r="C4314" i="7" s="1"/>
  <c r="D4316" i="7" l="1"/>
  <c r="A4315" i="7"/>
  <c r="B4315" i="7"/>
  <c r="C4315" i="7" s="1"/>
  <c r="D4317" i="7" l="1"/>
  <c r="A4316" i="7"/>
  <c r="B4316" i="7"/>
  <c r="C4316" i="7" s="1"/>
  <c r="A4317" i="7" l="1"/>
  <c r="B4317" i="7"/>
  <c r="C4317" i="7" s="1"/>
  <c r="D4318" i="7"/>
  <c r="D4319" i="7" l="1"/>
  <c r="A4318" i="7"/>
  <c r="B4318" i="7"/>
  <c r="C4318" i="7" s="1"/>
  <c r="D4320" i="7" l="1"/>
  <c r="A4319" i="7"/>
  <c r="B4319" i="7"/>
  <c r="C4319" i="7" s="1"/>
  <c r="D4321" i="7" l="1"/>
  <c r="A4320" i="7"/>
  <c r="B4320" i="7"/>
  <c r="C4320" i="7" s="1"/>
  <c r="D4322" i="7" l="1"/>
  <c r="A4321" i="7"/>
  <c r="B4321" i="7"/>
  <c r="C4321" i="7" s="1"/>
  <c r="D4323" i="7" l="1"/>
  <c r="A4322" i="7"/>
  <c r="B4322" i="7"/>
  <c r="C4322" i="7" s="1"/>
  <c r="D4324" i="7" l="1"/>
  <c r="A4323" i="7"/>
  <c r="B4323" i="7"/>
  <c r="C4323" i="7" s="1"/>
  <c r="D4325" i="7" l="1"/>
  <c r="A4324" i="7"/>
  <c r="B4324" i="7"/>
  <c r="C4324" i="7" s="1"/>
  <c r="D4326" i="7" l="1"/>
  <c r="A4325" i="7"/>
  <c r="B4325" i="7"/>
  <c r="C4325" i="7" s="1"/>
  <c r="D4327" i="7" l="1"/>
  <c r="A4326" i="7"/>
  <c r="B4326" i="7"/>
  <c r="C4326" i="7" s="1"/>
  <c r="D4328" i="7" l="1"/>
  <c r="A4327" i="7"/>
  <c r="B4327" i="7"/>
  <c r="C4327" i="7" s="1"/>
  <c r="D4329" i="7" l="1"/>
  <c r="A4328" i="7"/>
  <c r="B4328" i="7"/>
  <c r="C4328" i="7" s="1"/>
  <c r="D4330" i="7" l="1"/>
  <c r="A4329" i="7"/>
  <c r="B4329" i="7"/>
  <c r="C4329" i="7" s="1"/>
  <c r="D4331" i="7" l="1"/>
  <c r="A4330" i="7"/>
  <c r="B4330" i="7"/>
  <c r="C4330" i="7" s="1"/>
  <c r="D4332" i="7" l="1"/>
  <c r="A4331" i="7"/>
  <c r="B4331" i="7"/>
  <c r="C4331" i="7" s="1"/>
  <c r="D4333" i="7" l="1"/>
  <c r="A4332" i="7"/>
  <c r="B4332" i="7"/>
  <c r="C4332" i="7" s="1"/>
  <c r="D4334" i="7" l="1"/>
  <c r="A4333" i="7"/>
  <c r="B4333" i="7"/>
  <c r="C4333" i="7" s="1"/>
  <c r="A4334" i="7" l="1"/>
  <c r="D4335" i="7"/>
  <c r="B4334" i="7"/>
  <c r="C4334" i="7" s="1"/>
  <c r="A4335" i="7" l="1"/>
  <c r="D4336" i="7"/>
  <c r="B4335" i="7"/>
  <c r="C4335" i="7" s="1"/>
  <c r="D4337" i="7" l="1"/>
  <c r="A4336" i="7"/>
  <c r="B4336" i="7"/>
  <c r="C4336" i="7" s="1"/>
  <c r="D4338" i="7" l="1"/>
  <c r="A4337" i="7"/>
  <c r="B4337" i="7"/>
  <c r="C4337" i="7" s="1"/>
  <c r="D4339" i="7" l="1"/>
  <c r="A4338" i="7"/>
  <c r="B4338" i="7"/>
  <c r="C4338" i="7" s="1"/>
  <c r="D4340" i="7" l="1"/>
  <c r="A4339" i="7"/>
  <c r="B4339" i="7"/>
  <c r="C4339" i="7" s="1"/>
  <c r="D4341" i="7" l="1"/>
  <c r="A4340" i="7"/>
  <c r="B4340" i="7"/>
  <c r="C4340" i="7" s="1"/>
  <c r="D4342" i="7" l="1"/>
  <c r="A4341" i="7"/>
  <c r="B4341" i="7"/>
  <c r="C4341" i="7" s="1"/>
  <c r="A4342" i="7" l="1"/>
  <c r="B4342" i="7"/>
  <c r="C4342" i="7" s="1"/>
  <c r="D4343" i="7"/>
  <c r="D4344" i="7" l="1"/>
  <c r="A4343" i="7"/>
  <c r="B4343" i="7"/>
  <c r="C4343" i="7" s="1"/>
  <c r="A4344" i="7" l="1"/>
  <c r="D4345" i="7"/>
  <c r="B4344" i="7"/>
  <c r="C4344" i="7" s="1"/>
  <c r="D4346" i="7" l="1"/>
  <c r="A4345" i="7"/>
  <c r="B4345" i="7"/>
  <c r="C4345" i="7" s="1"/>
  <c r="D4347" i="7" l="1"/>
  <c r="A4346" i="7"/>
  <c r="B4346" i="7"/>
  <c r="C4346" i="7" s="1"/>
  <c r="A4347" i="7" l="1"/>
  <c r="D4348" i="7"/>
  <c r="B4347" i="7"/>
  <c r="C4347" i="7" s="1"/>
  <c r="D4349" i="7" l="1"/>
  <c r="A4348" i="7"/>
  <c r="B4348" i="7"/>
  <c r="C4348" i="7" s="1"/>
  <c r="A4349" i="7" l="1"/>
  <c r="D4350" i="7"/>
  <c r="B4349" i="7"/>
  <c r="C4349" i="7" s="1"/>
  <c r="D4351" i="7" l="1"/>
  <c r="A4350" i="7"/>
  <c r="B4350" i="7"/>
  <c r="C4350" i="7" s="1"/>
  <c r="D4352" i="7" l="1"/>
  <c r="A4351" i="7"/>
  <c r="B4351" i="7"/>
  <c r="C4351" i="7" s="1"/>
  <c r="D4353" i="7" l="1"/>
  <c r="A4352" i="7"/>
  <c r="B4352" i="7"/>
  <c r="C4352" i="7" s="1"/>
  <c r="D4354" i="7" l="1"/>
  <c r="A4353" i="7"/>
  <c r="B4353" i="7"/>
  <c r="C4353" i="7" s="1"/>
  <c r="A4354" i="7" l="1"/>
  <c r="B4354" i="7"/>
  <c r="C4354" i="7" s="1"/>
  <c r="D4355" i="7"/>
  <c r="D4356" i="7" l="1"/>
  <c r="A4355" i="7"/>
  <c r="B4355" i="7"/>
  <c r="C4355" i="7" s="1"/>
  <c r="D4357" i="7" l="1"/>
  <c r="A4356" i="7"/>
  <c r="B4356" i="7"/>
  <c r="C4356" i="7" s="1"/>
  <c r="A4357" i="7" l="1"/>
  <c r="D4358" i="7"/>
  <c r="B4357" i="7"/>
  <c r="C4357" i="7" s="1"/>
  <c r="D4359" i="7" l="1"/>
  <c r="A4358" i="7"/>
  <c r="B4358" i="7"/>
  <c r="C4358" i="7" s="1"/>
  <c r="D4360" i="7" l="1"/>
  <c r="A4359" i="7"/>
  <c r="B4359" i="7"/>
  <c r="C4359" i="7" s="1"/>
  <c r="A4360" i="7" l="1"/>
  <c r="B4360" i="7"/>
  <c r="C4360" i="7" s="1"/>
  <c r="D4361" i="7"/>
  <c r="A4361" i="7" l="1"/>
  <c r="B4361" i="7"/>
  <c r="C4361" i="7" s="1"/>
  <c r="D4362" i="7"/>
  <c r="D4363" i="7" l="1"/>
  <c r="A4362" i="7"/>
  <c r="B4362" i="7"/>
  <c r="C4362" i="7" s="1"/>
  <c r="D4364" i="7" l="1"/>
  <c r="A4363" i="7"/>
  <c r="B4363" i="7"/>
  <c r="C4363" i="7" s="1"/>
  <c r="A4364" i="7" l="1"/>
  <c r="D4365" i="7"/>
  <c r="B4364" i="7"/>
  <c r="C4364" i="7" s="1"/>
  <c r="A4365" i="7" l="1"/>
  <c r="B4365" i="7"/>
  <c r="C4365" i="7" s="1"/>
  <c r="D4366" i="7"/>
  <c r="A4366" i="7" l="1"/>
  <c r="B4366" i="7"/>
  <c r="C4366" i="7" s="1"/>
  <c r="D4367" i="7"/>
  <c r="D4368" i="7" l="1"/>
  <c r="A4367" i="7"/>
  <c r="B4367" i="7"/>
  <c r="C4367" i="7" s="1"/>
  <c r="D4369" i="7" l="1"/>
  <c r="B4368" i="7"/>
  <c r="C4368" i="7" s="1"/>
  <c r="A4368" i="7"/>
  <c r="D4370" i="7" l="1"/>
  <c r="A4369" i="7"/>
  <c r="B4369" i="7"/>
  <c r="C4369" i="7" s="1"/>
  <c r="A4370" i="7" l="1"/>
  <c r="D4371" i="7"/>
  <c r="B4370" i="7"/>
  <c r="C4370" i="7" s="1"/>
  <c r="D4372" i="7" l="1"/>
  <c r="A4371" i="7"/>
  <c r="B4371" i="7"/>
  <c r="C4371" i="7" s="1"/>
  <c r="D4373" i="7" l="1"/>
  <c r="A4372" i="7"/>
  <c r="B4372" i="7"/>
  <c r="C4372" i="7" s="1"/>
  <c r="A4373" i="7" l="1"/>
  <c r="B4373" i="7"/>
  <c r="C4373" i="7" s="1"/>
  <c r="D4374" i="7"/>
  <c r="A4374" i="7" l="1"/>
  <c r="B4374" i="7"/>
  <c r="C4374" i="7" s="1"/>
  <c r="D4375" i="7"/>
  <c r="D4376" i="7" l="1"/>
  <c r="A4375" i="7"/>
  <c r="B4375" i="7"/>
  <c r="C4375" i="7" s="1"/>
  <c r="A4376" i="7" l="1"/>
  <c r="D4377" i="7"/>
  <c r="B4376" i="7"/>
  <c r="C4376" i="7" s="1"/>
  <c r="A4377" i="7" l="1"/>
  <c r="B4377" i="7"/>
  <c r="C4377" i="7" s="1"/>
  <c r="D4378" i="7"/>
  <c r="D4379" i="7" l="1"/>
  <c r="A4378" i="7"/>
  <c r="B4378" i="7"/>
  <c r="C4378" i="7" s="1"/>
  <c r="D4380" i="7" l="1"/>
  <c r="A4379" i="7"/>
  <c r="B4379" i="7"/>
  <c r="C4379" i="7" s="1"/>
  <c r="D4381" i="7" l="1"/>
  <c r="A4380" i="7"/>
  <c r="B4380" i="7"/>
  <c r="C4380" i="7" s="1"/>
  <c r="A4381" i="7" l="1"/>
  <c r="B4381" i="7"/>
  <c r="C4381" i="7" s="1"/>
  <c r="D4382" i="7"/>
  <c r="D4383" i="7" l="1"/>
  <c r="A4382" i="7"/>
  <c r="B4382" i="7"/>
  <c r="C4382" i="7" s="1"/>
  <c r="D4384" i="7" l="1"/>
  <c r="A4383" i="7"/>
  <c r="B4383" i="7"/>
  <c r="C4383" i="7" s="1"/>
  <c r="D4385" i="7" l="1"/>
  <c r="A4384" i="7"/>
  <c r="B4384" i="7"/>
  <c r="C4384" i="7" s="1"/>
  <c r="D4386" i="7" l="1"/>
  <c r="A4385" i="7"/>
  <c r="B4385" i="7"/>
  <c r="C4385" i="7" s="1"/>
  <c r="D4387" i="7" l="1"/>
  <c r="A4386" i="7"/>
  <c r="B4386" i="7"/>
  <c r="C4386" i="7" s="1"/>
  <c r="D4388" i="7" l="1"/>
  <c r="A4387" i="7"/>
  <c r="B4387" i="7"/>
  <c r="C4387" i="7" s="1"/>
  <c r="D4389" i="7" l="1"/>
  <c r="A4388" i="7"/>
  <c r="B4388" i="7"/>
  <c r="C4388" i="7" s="1"/>
  <c r="A4389" i="7" l="1"/>
  <c r="D4390" i="7"/>
  <c r="B4389" i="7"/>
  <c r="C4389" i="7" s="1"/>
  <c r="D4391" i="7" l="1"/>
  <c r="A4390" i="7"/>
  <c r="B4390" i="7"/>
  <c r="C4390" i="7" s="1"/>
  <c r="D4392" i="7" l="1"/>
  <c r="A4391" i="7"/>
  <c r="B4391" i="7"/>
  <c r="C4391" i="7" s="1"/>
  <c r="D4393" i="7" l="1"/>
  <c r="A4392" i="7"/>
  <c r="B4392" i="7"/>
  <c r="C4392" i="7" s="1"/>
  <c r="A4393" i="7" l="1"/>
  <c r="M11" i="13"/>
  <c r="M16" i="13"/>
  <c r="B4393" i="7"/>
  <c r="C4393" i="7" s="1"/>
  <c r="M13" i="13"/>
  <c r="D4394" i="7"/>
  <c r="M12" i="13"/>
  <c r="M15" i="13"/>
  <c r="M14" i="13"/>
  <c r="D4395" i="7" l="1"/>
  <c r="A4394" i="7"/>
  <c r="B4394" i="7"/>
  <c r="C4394" i="7" s="1"/>
  <c r="D4396" i="7" l="1"/>
  <c r="A4395" i="7"/>
  <c r="B4395" i="7"/>
  <c r="C4395" i="7" s="1"/>
  <c r="D4397" i="7" l="1"/>
  <c r="A4396" i="7"/>
  <c r="B4396" i="7"/>
  <c r="C4396" i="7" s="1"/>
  <c r="D4398" i="7" l="1"/>
  <c r="A4397" i="7"/>
  <c r="B4397" i="7"/>
  <c r="C4397" i="7" s="1"/>
  <c r="D4399" i="7" l="1"/>
  <c r="A4398" i="7"/>
  <c r="B4398" i="7"/>
  <c r="C4398" i="7" s="1"/>
  <c r="A4399" i="7" l="1"/>
  <c r="D4400" i="7"/>
  <c r="B4399" i="7"/>
  <c r="C4399" i="7" s="1"/>
  <c r="D4401" i="7" l="1"/>
  <c r="A4400" i="7"/>
  <c r="B4400" i="7"/>
  <c r="C4400" i="7" s="1"/>
  <c r="D4402" i="7" l="1"/>
  <c r="A4401" i="7"/>
  <c r="B4401" i="7"/>
  <c r="C4401" i="7" s="1"/>
  <c r="D4403" i="7" l="1"/>
  <c r="A4402" i="7"/>
  <c r="B4402" i="7"/>
  <c r="C4402" i="7" s="1"/>
  <c r="D4404" i="7" l="1"/>
  <c r="A4403" i="7"/>
  <c r="B4403" i="7"/>
  <c r="C4403" i="7" s="1"/>
  <c r="D4405" i="7" l="1"/>
  <c r="A4404" i="7"/>
  <c r="B4404" i="7"/>
  <c r="C4404" i="7" s="1"/>
  <c r="D4406" i="7" l="1"/>
  <c r="A4405" i="7"/>
  <c r="B4405" i="7"/>
  <c r="C4405" i="7" s="1"/>
  <c r="D4407" i="7" l="1"/>
  <c r="A4406" i="7"/>
  <c r="B4406" i="7"/>
  <c r="C4406" i="7" s="1"/>
  <c r="D4408" i="7" l="1"/>
  <c r="A4407" i="7"/>
  <c r="B4407" i="7"/>
  <c r="C4407" i="7" s="1"/>
  <c r="D4409" i="7" l="1"/>
  <c r="A4408" i="7"/>
  <c r="B4408" i="7"/>
  <c r="C4408" i="7" s="1"/>
  <c r="D4410" i="7" l="1"/>
  <c r="A4409" i="7"/>
  <c r="B4409" i="7"/>
  <c r="C4409" i="7" s="1"/>
  <c r="D4411" i="7" l="1"/>
  <c r="A4410" i="7"/>
  <c r="B4410" i="7"/>
  <c r="C4410" i="7" s="1"/>
  <c r="A4411" i="7" l="1"/>
  <c r="B4411" i="7"/>
  <c r="C4411" i="7" s="1"/>
  <c r="D4412" i="7"/>
  <c r="D4413" i="7" l="1"/>
  <c r="A4412" i="7"/>
  <c r="B4412" i="7"/>
  <c r="C4412" i="7" s="1"/>
  <c r="D4414" i="7" l="1"/>
  <c r="A4413" i="7"/>
  <c r="B4413" i="7"/>
  <c r="C4413" i="7" s="1"/>
  <c r="D4415" i="7" l="1"/>
  <c r="A4414" i="7"/>
  <c r="B4414" i="7"/>
  <c r="C4414" i="7" s="1"/>
  <c r="D4416" i="7" l="1"/>
  <c r="A4415" i="7"/>
  <c r="B4415" i="7"/>
  <c r="C4415" i="7" s="1"/>
  <c r="A4416" i="7" l="1"/>
  <c r="D4417" i="7"/>
  <c r="B4416" i="7"/>
  <c r="C4416" i="7" s="1"/>
  <c r="D4418" i="7" l="1"/>
  <c r="A4417" i="7"/>
  <c r="B4417" i="7"/>
  <c r="C4417" i="7" s="1"/>
  <c r="A4418" i="7" l="1"/>
  <c r="B4418" i="7"/>
  <c r="C4418" i="7" s="1"/>
  <c r="D4419" i="7"/>
  <c r="A4419" i="7" l="1"/>
  <c r="B4419" i="7"/>
  <c r="C4419" i="7" s="1"/>
  <c r="D4420" i="7"/>
  <c r="D4421" i="7" l="1"/>
  <c r="A4420" i="7"/>
  <c r="B4420" i="7"/>
  <c r="C4420" i="7" s="1"/>
  <c r="A4421" i="7" l="1"/>
  <c r="B4421" i="7"/>
  <c r="C4421" i="7" s="1"/>
  <c r="D4422" i="7"/>
  <c r="D4423" i="7" l="1"/>
  <c r="A4422" i="7"/>
  <c r="B4422" i="7"/>
  <c r="C4422" i="7" s="1"/>
  <c r="A4423" i="7" l="1"/>
  <c r="B4423" i="7"/>
  <c r="C4423" i="7" s="1"/>
  <c r="D4424" i="7"/>
  <c r="D4425" i="7" l="1"/>
  <c r="A4424" i="7"/>
  <c r="B4424" i="7"/>
  <c r="C4424" i="7" s="1"/>
  <c r="D4426" i="7" l="1"/>
  <c r="A4425" i="7"/>
  <c r="B4425" i="7"/>
  <c r="C4425" i="7" s="1"/>
  <c r="A4426" i="7" l="1"/>
  <c r="B4426" i="7"/>
  <c r="C4426" i="7" s="1"/>
  <c r="D4427" i="7"/>
  <c r="D4428" i="7" l="1"/>
  <c r="A4427" i="7"/>
  <c r="B4427" i="7"/>
  <c r="C4427" i="7" s="1"/>
  <c r="D4429" i="7" l="1"/>
  <c r="A4428" i="7"/>
  <c r="B4428" i="7"/>
  <c r="C4428" i="7" s="1"/>
  <c r="D4430" i="7" l="1"/>
  <c r="A4429" i="7"/>
  <c r="B4429" i="7"/>
  <c r="C4429" i="7" s="1"/>
  <c r="D4431" i="7" l="1"/>
  <c r="A4430" i="7"/>
  <c r="B4430" i="7"/>
  <c r="C4430" i="7" s="1"/>
  <c r="D4432" i="7" l="1"/>
  <c r="A4431" i="7"/>
  <c r="B4431" i="7"/>
  <c r="C4431" i="7" s="1"/>
  <c r="D4433" i="7" l="1"/>
  <c r="A4432" i="7"/>
  <c r="B4432" i="7"/>
  <c r="C4432" i="7" s="1"/>
  <c r="D4434" i="7" l="1"/>
  <c r="A4433" i="7"/>
  <c r="B4433" i="7"/>
  <c r="C4433" i="7" s="1"/>
  <c r="D4435" i="7" l="1"/>
  <c r="A4434" i="7"/>
  <c r="B4434" i="7"/>
  <c r="C4434" i="7" s="1"/>
  <c r="D4436" i="7" l="1"/>
  <c r="A4435" i="7"/>
  <c r="B4435" i="7"/>
  <c r="C4435" i="7" s="1"/>
  <c r="A4436" i="7" l="1"/>
  <c r="B4436" i="7"/>
  <c r="C4436" i="7" s="1"/>
  <c r="D4437" i="7"/>
  <c r="D4438" i="7" l="1"/>
  <c r="A4437" i="7"/>
  <c r="B4437" i="7"/>
  <c r="C4437" i="7" s="1"/>
  <c r="A4438" i="7" l="1"/>
  <c r="B4438" i="7"/>
  <c r="C4438" i="7" s="1"/>
  <c r="D4439" i="7"/>
  <c r="D4440" i="7" l="1"/>
  <c r="A4439" i="7"/>
  <c r="B4439" i="7"/>
  <c r="C4439" i="7" s="1"/>
  <c r="D4441" i="7" l="1"/>
  <c r="A4440" i="7"/>
  <c r="B4440" i="7"/>
  <c r="C4440" i="7" s="1"/>
  <c r="D4442" i="7" l="1"/>
  <c r="A4441" i="7"/>
  <c r="B4441" i="7"/>
  <c r="C4441" i="7" s="1"/>
  <c r="D4443" i="7" l="1"/>
  <c r="A4442" i="7"/>
  <c r="B4442" i="7"/>
  <c r="C4442" i="7" s="1"/>
  <c r="D4444" i="7" l="1"/>
  <c r="A4443" i="7"/>
  <c r="B4443" i="7"/>
  <c r="C4443" i="7" s="1"/>
  <c r="D4445" i="7" l="1"/>
  <c r="A4444" i="7"/>
  <c r="B4444" i="7"/>
  <c r="C4444" i="7" s="1"/>
  <c r="D4446" i="7" l="1"/>
  <c r="A4445" i="7"/>
  <c r="B4445" i="7"/>
  <c r="C4445" i="7" s="1"/>
  <c r="D4447" i="7" l="1"/>
  <c r="A4446" i="7"/>
  <c r="B4446" i="7"/>
  <c r="C4446" i="7" s="1"/>
  <c r="D4448" i="7" l="1"/>
  <c r="A4447" i="7"/>
  <c r="B4447" i="7"/>
  <c r="C4447" i="7" s="1"/>
  <c r="D4449" i="7" l="1"/>
  <c r="A4448" i="7"/>
  <c r="B4448" i="7"/>
  <c r="C4448" i="7" s="1"/>
  <c r="D4450" i="7" l="1"/>
  <c r="A4449" i="7"/>
  <c r="B4449" i="7"/>
  <c r="C4449" i="7" s="1"/>
  <c r="A4450" i="7" l="1"/>
  <c r="B4450" i="7"/>
  <c r="C4450" i="7" s="1"/>
  <c r="D4451" i="7"/>
  <c r="D4452" i="7" l="1"/>
  <c r="A4451" i="7"/>
  <c r="B4451" i="7"/>
  <c r="C4451" i="7" s="1"/>
  <c r="D4453" i="7" l="1"/>
  <c r="A4452" i="7"/>
  <c r="B4452" i="7"/>
  <c r="C4452" i="7" s="1"/>
  <c r="A4453" i="7" l="1"/>
  <c r="B4453" i="7"/>
  <c r="C4453" i="7" s="1"/>
  <c r="D4454" i="7"/>
  <c r="D4455" i="7" l="1"/>
  <c r="A4454" i="7"/>
  <c r="B4454" i="7"/>
  <c r="C4454" i="7" s="1"/>
  <c r="D4456" i="7" l="1"/>
  <c r="A4455" i="7"/>
  <c r="B4455" i="7"/>
  <c r="C4455" i="7" s="1"/>
  <c r="D4457" i="7" l="1"/>
  <c r="A4456" i="7"/>
  <c r="B4456" i="7"/>
  <c r="C4456" i="7" s="1"/>
  <c r="D4458" i="7" l="1"/>
  <c r="A4457" i="7"/>
  <c r="B4457" i="7"/>
  <c r="C4457" i="7" s="1"/>
  <c r="D4459" i="7" l="1"/>
  <c r="A4458" i="7"/>
  <c r="B4458" i="7"/>
  <c r="C4458" i="7" s="1"/>
  <c r="D4460" i="7" l="1"/>
  <c r="A4459" i="7"/>
  <c r="B4459" i="7"/>
  <c r="C4459" i="7" s="1"/>
  <c r="D4461" i="7" l="1"/>
  <c r="A4460" i="7"/>
  <c r="B4460" i="7"/>
  <c r="C4460" i="7" s="1"/>
  <c r="A4461" i="7" l="1"/>
  <c r="D4462" i="7"/>
  <c r="B4461" i="7"/>
  <c r="C4461" i="7" s="1"/>
  <c r="D4463" i="7" l="1"/>
  <c r="A4462" i="7"/>
  <c r="B4462" i="7"/>
  <c r="C4462" i="7" s="1"/>
  <c r="A4463" i="7" l="1"/>
  <c r="D4464" i="7"/>
  <c r="B4463" i="7"/>
  <c r="C4463" i="7" s="1"/>
  <c r="A4464" i="7" l="1"/>
  <c r="B4464" i="7"/>
  <c r="C4464" i="7" s="1"/>
  <c r="D4465" i="7"/>
  <c r="D4466" i="7" l="1"/>
  <c r="A4465" i="7"/>
  <c r="B4465" i="7"/>
  <c r="C4465" i="7" s="1"/>
  <c r="D4467" i="7" l="1"/>
  <c r="A4466" i="7"/>
  <c r="B4466" i="7"/>
  <c r="C4466" i="7" s="1"/>
  <c r="A4467" i="7" l="1"/>
  <c r="D4468" i="7"/>
  <c r="B4467" i="7"/>
  <c r="C4467" i="7" s="1"/>
  <c r="D4469" i="7" l="1"/>
  <c r="A4468" i="7"/>
  <c r="B4468" i="7"/>
  <c r="C4468" i="7" s="1"/>
  <c r="D4470" i="7" l="1"/>
  <c r="B4469" i="7"/>
  <c r="C4469" i="7" s="1"/>
  <c r="A4469" i="7"/>
  <c r="D4471" i="7" l="1"/>
  <c r="A4470" i="7"/>
  <c r="B4470" i="7"/>
  <c r="C4470" i="7" s="1"/>
  <c r="A4471" i="7" l="1"/>
  <c r="D4472" i="7"/>
  <c r="B4471" i="7"/>
  <c r="C4471" i="7" s="1"/>
  <c r="A4472" i="7" l="1"/>
  <c r="B4472" i="7"/>
  <c r="C4472" i="7" s="1"/>
  <c r="D4473" i="7"/>
  <c r="D4474" i="7" l="1"/>
  <c r="A4473" i="7"/>
  <c r="B4473" i="7"/>
  <c r="C4473" i="7" s="1"/>
  <c r="A4474" i="7" l="1"/>
  <c r="D4475" i="7"/>
  <c r="B4474" i="7"/>
  <c r="C4474" i="7" s="1"/>
  <c r="D4476" i="7" l="1"/>
  <c r="A4475" i="7"/>
  <c r="B4475" i="7"/>
  <c r="C4475" i="7" s="1"/>
  <c r="D4477" i="7" l="1"/>
  <c r="A4476" i="7"/>
  <c r="B4476" i="7"/>
  <c r="C4476" i="7" s="1"/>
  <c r="D4478" i="7" l="1"/>
  <c r="A4477" i="7"/>
  <c r="B4477" i="7"/>
  <c r="C4477" i="7" s="1"/>
  <c r="D4479" i="7" l="1"/>
  <c r="A4478" i="7"/>
  <c r="B4478" i="7"/>
  <c r="C4478" i="7" s="1"/>
  <c r="D4480" i="7" l="1"/>
  <c r="A4479" i="7"/>
  <c r="B4479" i="7"/>
  <c r="C4479" i="7" s="1"/>
  <c r="D4481" i="7" l="1"/>
  <c r="A4480" i="7"/>
  <c r="B4480" i="7"/>
  <c r="C4480" i="7" s="1"/>
  <c r="D4482" i="7" l="1"/>
  <c r="A4481" i="7"/>
  <c r="B4481" i="7"/>
  <c r="C4481" i="7" s="1"/>
  <c r="D4483" i="7" l="1"/>
  <c r="A4482" i="7"/>
  <c r="B4482" i="7"/>
  <c r="C4482" i="7" s="1"/>
  <c r="D4484" i="7" l="1"/>
  <c r="A4483" i="7"/>
  <c r="B4483" i="7"/>
  <c r="C4483" i="7" s="1"/>
  <c r="A4484" i="7" l="1"/>
  <c r="B4484" i="7"/>
  <c r="C4484" i="7" s="1"/>
  <c r="D4485" i="7"/>
  <c r="D4486" i="7" l="1"/>
  <c r="A4485" i="7"/>
  <c r="B4485" i="7"/>
  <c r="C4485" i="7" s="1"/>
  <c r="D4487" i="7" l="1"/>
  <c r="A4486" i="7"/>
  <c r="B4486" i="7"/>
  <c r="C4486" i="7" s="1"/>
  <c r="D4488" i="7" l="1"/>
  <c r="A4487" i="7"/>
  <c r="B4487" i="7"/>
  <c r="C4487" i="7" s="1"/>
  <c r="D4489" i="7" l="1"/>
  <c r="A4488" i="7"/>
  <c r="B4488" i="7"/>
  <c r="C4488" i="7" s="1"/>
  <c r="A4489" i="7" l="1"/>
  <c r="B4489" i="7"/>
  <c r="C4489" i="7" s="1"/>
  <c r="D4490" i="7"/>
  <c r="D4491" i="7" l="1"/>
  <c r="A4490" i="7"/>
  <c r="B4490" i="7"/>
  <c r="C4490" i="7" s="1"/>
  <c r="A4491" i="7" l="1"/>
  <c r="B4491" i="7"/>
  <c r="C4491" i="7" s="1"/>
  <c r="D4492" i="7"/>
  <c r="D4493" i="7" l="1"/>
  <c r="A4492" i="7"/>
  <c r="B4492" i="7"/>
  <c r="C4492" i="7" s="1"/>
  <c r="D4494" i="7" l="1"/>
  <c r="A4493" i="7"/>
  <c r="B4493" i="7"/>
  <c r="C4493" i="7" s="1"/>
  <c r="D4495" i="7" l="1"/>
  <c r="A4494" i="7"/>
  <c r="B4494" i="7"/>
  <c r="C4494" i="7" s="1"/>
  <c r="A4495" i="7" l="1"/>
  <c r="B4495" i="7"/>
  <c r="C4495" i="7" s="1"/>
  <c r="D4496" i="7"/>
  <c r="D4497" i="7" l="1"/>
  <c r="A4496" i="7"/>
  <c r="B4496" i="7"/>
  <c r="C4496" i="7" s="1"/>
  <c r="D4498" i="7" l="1"/>
  <c r="A4497" i="7"/>
  <c r="B4497" i="7"/>
  <c r="C4497" i="7" s="1"/>
  <c r="A4498" i="7" l="1"/>
  <c r="D4499" i="7"/>
  <c r="B4498" i="7"/>
  <c r="C4498" i="7" s="1"/>
  <c r="A4499" i="7" l="1"/>
  <c r="B4499" i="7"/>
  <c r="C4499" i="7" s="1"/>
  <c r="D4500" i="7"/>
  <c r="D4501" i="7" l="1"/>
  <c r="A4500" i="7"/>
  <c r="B4500" i="7"/>
  <c r="C4500" i="7" s="1"/>
  <c r="D4502" i="7" l="1"/>
  <c r="A4501" i="7"/>
  <c r="B4501" i="7"/>
  <c r="C4501" i="7" s="1"/>
  <c r="A4502" i="7" l="1"/>
  <c r="B4502" i="7"/>
  <c r="C4502" i="7" s="1"/>
  <c r="D4503" i="7"/>
  <c r="A4503" i="7" l="1"/>
  <c r="B4503" i="7"/>
  <c r="C4503" i="7" s="1"/>
  <c r="D4504" i="7"/>
  <c r="A4504" i="7" l="1"/>
  <c r="B4504" i="7"/>
  <c r="C4504" i="7" s="1"/>
  <c r="D4505" i="7"/>
  <c r="D4506" i="7" l="1"/>
  <c r="A4505" i="7"/>
  <c r="B4505" i="7"/>
  <c r="C4505" i="7" s="1"/>
  <c r="A4506" i="7" l="1"/>
  <c r="B4506" i="7"/>
  <c r="C4506" i="7" s="1"/>
  <c r="D4507" i="7"/>
  <c r="D4508" i="7" l="1"/>
  <c r="A4507" i="7"/>
  <c r="B4507" i="7"/>
  <c r="C4507" i="7" s="1"/>
  <c r="D4509" i="7" l="1"/>
  <c r="A4508" i="7"/>
  <c r="B4508" i="7"/>
  <c r="C4508" i="7" s="1"/>
  <c r="D4510" i="7" l="1"/>
  <c r="A4509" i="7"/>
  <c r="B4509" i="7"/>
  <c r="C4509" i="7" s="1"/>
  <c r="D4511" i="7" l="1"/>
  <c r="A4510" i="7"/>
  <c r="B4510" i="7"/>
  <c r="C4510" i="7" s="1"/>
  <c r="D4512" i="7" l="1"/>
  <c r="A4511" i="7"/>
  <c r="B4511" i="7"/>
  <c r="C4511" i="7" s="1"/>
  <c r="A4512" i="7" l="1"/>
  <c r="B4512" i="7"/>
  <c r="C4512" i="7" s="1"/>
  <c r="D4513" i="7"/>
  <c r="A4513" i="7" l="1"/>
  <c r="B4513" i="7"/>
  <c r="C4513" i="7" s="1"/>
  <c r="D4514" i="7"/>
  <c r="D4515" i="7" l="1"/>
  <c r="A4514" i="7"/>
  <c r="B4514" i="7"/>
  <c r="C4514" i="7" s="1"/>
  <c r="D4516" i="7" l="1"/>
  <c r="A4515" i="7"/>
  <c r="B4515" i="7"/>
  <c r="C4515" i="7" s="1"/>
  <c r="D4517" i="7" l="1"/>
  <c r="A4516" i="7"/>
  <c r="B4516" i="7"/>
  <c r="C4516" i="7" s="1"/>
  <c r="D4518" i="7" l="1"/>
  <c r="A4517" i="7"/>
  <c r="B4517" i="7"/>
  <c r="C4517" i="7" s="1"/>
  <c r="D4519" i="7" l="1"/>
  <c r="A4518" i="7"/>
  <c r="B4518" i="7"/>
  <c r="C4518" i="7" s="1"/>
  <c r="D4520" i="7" l="1"/>
  <c r="A4519" i="7"/>
  <c r="B4519" i="7"/>
  <c r="C4519" i="7" s="1"/>
  <c r="D4521" i="7" l="1"/>
  <c r="A4520" i="7"/>
  <c r="B4520" i="7"/>
  <c r="C4520" i="7" s="1"/>
  <c r="D4522" i="7" l="1"/>
  <c r="A4521" i="7"/>
  <c r="B4521" i="7"/>
  <c r="C4521" i="7" s="1"/>
  <c r="D4523" i="7" l="1"/>
  <c r="A4522" i="7"/>
  <c r="B4522" i="7"/>
  <c r="C4522" i="7" s="1"/>
  <c r="D4524" i="7" l="1"/>
  <c r="A4523" i="7"/>
  <c r="B4523" i="7"/>
  <c r="C4523" i="7" s="1"/>
  <c r="D4525" i="7" l="1"/>
  <c r="A4524" i="7"/>
  <c r="B4524" i="7"/>
  <c r="C4524" i="7" s="1"/>
  <c r="D4526" i="7" l="1"/>
  <c r="A4525" i="7"/>
  <c r="B4525" i="7"/>
  <c r="C4525" i="7" s="1"/>
  <c r="D4527" i="7" l="1"/>
  <c r="A4526" i="7"/>
  <c r="B4526" i="7"/>
  <c r="C4526" i="7" s="1"/>
  <c r="A4527" i="7" l="1"/>
  <c r="D4528" i="7"/>
  <c r="B4527" i="7"/>
  <c r="C4527" i="7" s="1"/>
  <c r="D4529" i="7" l="1"/>
  <c r="A4528" i="7"/>
  <c r="B4528" i="7"/>
  <c r="C4528" i="7" s="1"/>
  <c r="A4529" i="7" l="1"/>
  <c r="B4529" i="7"/>
  <c r="C4529" i="7" s="1"/>
  <c r="D4530" i="7"/>
  <c r="D4531" i="7" l="1"/>
  <c r="A4530" i="7"/>
  <c r="B4530" i="7"/>
  <c r="C4530" i="7" s="1"/>
  <c r="D4532" i="7" l="1"/>
  <c r="A4531" i="7"/>
  <c r="B4531" i="7"/>
  <c r="C4531" i="7" s="1"/>
  <c r="D4533" i="7" l="1"/>
  <c r="A4532" i="7"/>
  <c r="B4532" i="7"/>
  <c r="C4532" i="7" s="1"/>
  <c r="A4533" i="7" l="1"/>
  <c r="B4533" i="7"/>
  <c r="C4533" i="7" s="1"/>
  <c r="D4534" i="7"/>
  <c r="D4535" i="7" l="1"/>
  <c r="A4534" i="7"/>
  <c r="B4534" i="7"/>
  <c r="C4534" i="7" s="1"/>
  <c r="D4536" i="7" l="1"/>
  <c r="A4535" i="7"/>
  <c r="B4535" i="7"/>
  <c r="C4535" i="7" s="1"/>
  <c r="D4537" i="7" l="1"/>
  <c r="A4536" i="7"/>
  <c r="B4536" i="7"/>
  <c r="C4536" i="7" s="1"/>
  <c r="D4538" i="7" l="1"/>
  <c r="A4537" i="7"/>
  <c r="B4537" i="7"/>
  <c r="C4537" i="7" s="1"/>
  <c r="D4539" i="7" l="1"/>
  <c r="A4538" i="7"/>
  <c r="B4538" i="7"/>
  <c r="C4538" i="7" s="1"/>
  <c r="D4540" i="7" l="1"/>
  <c r="A4539" i="7"/>
  <c r="B4539" i="7"/>
  <c r="C4539" i="7" s="1"/>
  <c r="D4541" i="7" l="1"/>
  <c r="A4540" i="7"/>
  <c r="B4540" i="7"/>
  <c r="C4540" i="7" s="1"/>
  <c r="A4541" i="7" l="1"/>
  <c r="B4541" i="7"/>
  <c r="C4541" i="7" s="1"/>
  <c r="D4542" i="7"/>
  <c r="D4543" i="7" l="1"/>
  <c r="A4542" i="7"/>
  <c r="B4542" i="7"/>
  <c r="C4542" i="7" s="1"/>
  <c r="A4543" i="7" l="1"/>
  <c r="B4543" i="7"/>
  <c r="C4543" i="7" s="1"/>
  <c r="D4544" i="7"/>
  <c r="D4545" i="7" l="1"/>
  <c r="A4544" i="7"/>
  <c r="B4544" i="7"/>
  <c r="C4544" i="7" s="1"/>
  <c r="D4546" i="7" l="1"/>
  <c r="A4545" i="7"/>
  <c r="B4545" i="7"/>
  <c r="C4545" i="7" s="1"/>
  <c r="D4547" i="7" l="1"/>
  <c r="A4546" i="7"/>
  <c r="B4546" i="7"/>
  <c r="C4546" i="7" s="1"/>
  <c r="D4548" i="7" l="1"/>
  <c r="A4547" i="7"/>
  <c r="B4547" i="7"/>
  <c r="C4547" i="7" s="1"/>
  <c r="D4549" i="7" l="1"/>
  <c r="A4548" i="7"/>
  <c r="B4548" i="7"/>
  <c r="C4548" i="7" s="1"/>
  <c r="D4550" i="7" l="1"/>
  <c r="A4549" i="7"/>
  <c r="B4549" i="7"/>
  <c r="C4549" i="7" s="1"/>
  <c r="D4551" i="7" l="1"/>
  <c r="A4550" i="7"/>
  <c r="B4550" i="7"/>
  <c r="C4550" i="7" s="1"/>
  <c r="D4552" i="7" l="1"/>
  <c r="A4551" i="7"/>
  <c r="B4551" i="7"/>
  <c r="C4551" i="7" s="1"/>
  <c r="A4552" i="7" l="1"/>
  <c r="B4552" i="7"/>
  <c r="C4552" i="7" s="1"/>
  <c r="D4553" i="7"/>
  <c r="D4554" i="7" l="1"/>
  <c r="A4553" i="7"/>
  <c r="B4553" i="7"/>
  <c r="C4553" i="7" s="1"/>
  <c r="D4555" i="7" l="1"/>
  <c r="A4554" i="7"/>
  <c r="B4554" i="7"/>
  <c r="C4554" i="7" s="1"/>
  <c r="D4556" i="7" l="1"/>
  <c r="A4555" i="7"/>
  <c r="B4555" i="7"/>
  <c r="C4555" i="7" s="1"/>
  <c r="D4557" i="7" l="1"/>
  <c r="A4556" i="7"/>
  <c r="B4556" i="7"/>
  <c r="C4556" i="7" s="1"/>
  <c r="D4558" i="7" l="1"/>
  <c r="A4557" i="7"/>
  <c r="B4557" i="7"/>
  <c r="C4557" i="7" s="1"/>
  <c r="D4559" i="7" l="1"/>
  <c r="A4558" i="7"/>
  <c r="B4558" i="7"/>
  <c r="C4558" i="7" s="1"/>
  <c r="D4560" i="7" l="1"/>
  <c r="A4559" i="7"/>
  <c r="B4559" i="7"/>
  <c r="C4559" i="7" s="1"/>
  <c r="D4561" i="7" l="1"/>
  <c r="A4560" i="7"/>
  <c r="B4560" i="7"/>
  <c r="C4560" i="7" s="1"/>
  <c r="D4562" i="7" l="1"/>
  <c r="A4561" i="7"/>
  <c r="B4561" i="7"/>
  <c r="C4561" i="7" s="1"/>
  <c r="D4563" i="7" l="1"/>
  <c r="B4562" i="7"/>
  <c r="C4562" i="7" s="1"/>
  <c r="A4562" i="7"/>
  <c r="D4564" i="7" l="1"/>
  <c r="A4563" i="7"/>
  <c r="B4563" i="7"/>
  <c r="C4563" i="7" s="1"/>
  <c r="D4565" i="7" l="1"/>
  <c r="A4564" i="7"/>
  <c r="B4564" i="7"/>
  <c r="C4564" i="7" s="1"/>
  <c r="D4566" i="7" l="1"/>
  <c r="A4565" i="7"/>
  <c r="B4565" i="7"/>
  <c r="C4565" i="7" s="1"/>
  <c r="D4567" i="7" l="1"/>
  <c r="A4566" i="7"/>
  <c r="B4566" i="7"/>
  <c r="C4566" i="7" s="1"/>
  <c r="D4568" i="7" l="1"/>
  <c r="A4567" i="7"/>
  <c r="B4567" i="7"/>
  <c r="C4567" i="7" s="1"/>
  <c r="D4569" i="7" l="1"/>
  <c r="A4568" i="7"/>
  <c r="B4568" i="7"/>
  <c r="C4568" i="7" s="1"/>
  <c r="D4570" i="7" l="1"/>
  <c r="A4569" i="7"/>
  <c r="B4569" i="7"/>
  <c r="C4569" i="7" s="1"/>
  <c r="D4571" i="7" l="1"/>
  <c r="A4570" i="7"/>
  <c r="B4570" i="7"/>
  <c r="C4570" i="7" s="1"/>
  <c r="D4572" i="7" l="1"/>
  <c r="A4571" i="7"/>
  <c r="B4571" i="7"/>
  <c r="C4571" i="7" s="1"/>
  <c r="D4573" i="7" l="1"/>
  <c r="A4572" i="7"/>
  <c r="B4572" i="7"/>
  <c r="C4572" i="7" s="1"/>
  <c r="D4574" i="7" l="1"/>
  <c r="A4573" i="7"/>
  <c r="B4573" i="7"/>
  <c r="C4573" i="7" s="1"/>
  <c r="D4575" i="7" l="1"/>
  <c r="A4574" i="7"/>
  <c r="B4574" i="7"/>
  <c r="C4574" i="7" s="1"/>
  <c r="D4576" i="7" l="1"/>
  <c r="A4575" i="7"/>
  <c r="B4575" i="7"/>
  <c r="C4575" i="7" s="1"/>
  <c r="D4577" i="7" l="1"/>
  <c r="A4576" i="7"/>
  <c r="B4576" i="7"/>
  <c r="C4576" i="7" s="1"/>
  <c r="D4578" i="7" l="1"/>
  <c r="A4577" i="7"/>
  <c r="B4577" i="7"/>
  <c r="C4577" i="7" s="1"/>
  <c r="D4579" i="7" l="1"/>
  <c r="A4578" i="7"/>
  <c r="B4578" i="7"/>
  <c r="C4578" i="7" s="1"/>
  <c r="D4580" i="7" l="1"/>
  <c r="A4579" i="7"/>
  <c r="B4579" i="7"/>
  <c r="C4579" i="7" s="1"/>
  <c r="D4581" i="7" l="1"/>
  <c r="A4580" i="7"/>
  <c r="B4580" i="7"/>
  <c r="C4580" i="7" s="1"/>
  <c r="A4581" i="7" l="1"/>
  <c r="B4581" i="7"/>
  <c r="C4581" i="7" s="1"/>
  <c r="D4582" i="7"/>
  <c r="D4583" i="7" l="1"/>
  <c r="A4582" i="7"/>
  <c r="B4582" i="7"/>
  <c r="C4582" i="7" s="1"/>
  <c r="D4584" i="7" l="1"/>
  <c r="A4583" i="7"/>
  <c r="B4583" i="7"/>
  <c r="C4583" i="7" s="1"/>
  <c r="D4585" i="7" l="1"/>
  <c r="A4584" i="7"/>
  <c r="B4584" i="7"/>
  <c r="C4584" i="7" s="1"/>
  <c r="D4586" i="7" l="1"/>
  <c r="A4585" i="7"/>
  <c r="B4585" i="7"/>
  <c r="C4585" i="7" s="1"/>
  <c r="D4587" i="7" l="1"/>
  <c r="A4586" i="7"/>
  <c r="B4586" i="7"/>
  <c r="C4586" i="7" s="1"/>
  <c r="A4587" i="7" l="1"/>
  <c r="B4587" i="7"/>
  <c r="C4587" i="7" s="1"/>
  <c r="D4588" i="7"/>
  <c r="D4589" i="7" l="1"/>
  <c r="A4588" i="7"/>
  <c r="B4588" i="7"/>
  <c r="C4588" i="7" s="1"/>
  <c r="D4590" i="7" l="1"/>
  <c r="A4589" i="7"/>
  <c r="B4589" i="7"/>
  <c r="C4589" i="7" s="1"/>
  <c r="D4591" i="7" l="1"/>
  <c r="A4590" i="7"/>
  <c r="B4590" i="7"/>
  <c r="C4590" i="7" s="1"/>
  <c r="A4591" i="7" l="1"/>
  <c r="D4592" i="7"/>
  <c r="B4591" i="7"/>
  <c r="C4591" i="7" s="1"/>
  <c r="D4593" i="7" l="1"/>
  <c r="A4592" i="7"/>
  <c r="B4592" i="7"/>
  <c r="C4592" i="7" s="1"/>
  <c r="A4593" i="7" l="1"/>
  <c r="B4593" i="7"/>
  <c r="C4593" i="7" s="1"/>
  <c r="D4594" i="7"/>
  <c r="D4595" i="7" l="1"/>
  <c r="B4594" i="7"/>
  <c r="C4594" i="7" s="1"/>
  <c r="A4594" i="7"/>
  <c r="D4596" i="7" l="1"/>
  <c r="A4595" i="7"/>
  <c r="B4595" i="7"/>
  <c r="C4595" i="7" s="1"/>
  <c r="D4597" i="7" l="1"/>
  <c r="B4596" i="7"/>
  <c r="C4596" i="7" s="1"/>
  <c r="A4596" i="7"/>
  <c r="D4598" i="7" l="1"/>
  <c r="A4597" i="7"/>
  <c r="B4597" i="7"/>
  <c r="C4597" i="7" s="1"/>
  <c r="D4599" i="7" l="1"/>
  <c r="A4598" i="7"/>
  <c r="B4598" i="7"/>
  <c r="C4598" i="7" s="1"/>
  <c r="D4600" i="7" l="1"/>
  <c r="A4599" i="7"/>
  <c r="B4599" i="7"/>
  <c r="C4599" i="7" s="1"/>
  <c r="D4601" i="7" l="1"/>
  <c r="B4600" i="7"/>
  <c r="C4600" i="7" s="1"/>
  <c r="A4600" i="7"/>
  <c r="D4602" i="7" l="1"/>
  <c r="A4601" i="7"/>
  <c r="B4601" i="7"/>
  <c r="C4601" i="7" s="1"/>
  <c r="D4603" i="7" l="1"/>
  <c r="A4602" i="7"/>
  <c r="B4602" i="7"/>
  <c r="C4602" i="7" s="1"/>
  <c r="D4604" i="7" l="1"/>
  <c r="A4603" i="7"/>
  <c r="B4603" i="7"/>
  <c r="C4603" i="7" s="1"/>
  <c r="A4604" i="7" l="1"/>
  <c r="B4604" i="7"/>
  <c r="C4604" i="7" s="1"/>
  <c r="D4605" i="7"/>
  <c r="A4605" i="7" l="1"/>
  <c r="B4605" i="7"/>
  <c r="C4605" i="7" s="1"/>
  <c r="D4606" i="7"/>
  <c r="D4607" i="7" l="1"/>
  <c r="A4606" i="7"/>
  <c r="B4606" i="7"/>
  <c r="C4606" i="7" s="1"/>
  <c r="D4608" i="7" l="1"/>
  <c r="A4607" i="7"/>
  <c r="B4607" i="7"/>
  <c r="C4607" i="7" s="1"/>
  <c r="D4609" i="7" l="1"/>
  <c r="A4608" i="7"/>
  <c r="B4608" i="7"/>
  <c r="C4608" i="7" s="1"/>
  <c r="D4610" i="7" l="1"/>
  <c r="A4609" i="7"/>
  <c r="B4609" i="7"/>
  <c r="C4609" i="7" s="1"/>
  <c r="D4611" i="7" l="1"/>
  <c r="A4610" i="7"/>
  <c r="B4610" i="7"/>
  <c r="C4610" i="7" s="1"/>
  <c r="D4612" i="7" l="1"/>
  <c r="B4611" i="7"/>
  <c r="C4611" i="7" s="1"/>
  <c r="A4611" i="7"/>
  <c r="D4613" i="7" l="1"/>
  <c r="A4612" i="7"/>
  <c r="B4612" i="7"/>
  <c r="C4612" i="7" s="1"/>
  <c r="A4613" i="7" l="1"/>
  <c r="B4613" i="7"/>
  <c r="C4613" i="7" s="1"/>
  <c r="D4614" i="7"/>
  <c r="D4615" i="7" l="1"/>
  <c r="A4614" i="7"/>
  <c r="B4614" i="7"/>
  <c r="C4614" i="7" s="1"/>
  <c r="D4616" i="7" l="1"/>
  <c r="A4615" i="7"/>
  <c r="B4615" i="7"/>
  <c r="C4615" i="7" s="1"/>
  <c r="D4617" i="7" l="1"/>
  <c r="A4616" i="7"/>
  <c r="B4616" i="7"/>
  <c r="C4616" i="7" s="1"/>
  <c r="D4618" i="7" l="1"/>
  <c r="A4617" i="7"/>
  <c r="B4617" i="7"/>
  <c r="C4617" i="7" s="1"/>
  <c r="A4618" i="7" l="1"/>
  <c r="B4618" i="7"/>
  <c r="C4618" i="7" s="1"/>
  <c r="D4619" i="7"/>
  <c r="A4619" i="7" l="1"/>
  <c r="B4619" i="7"/>
  <c r="C4619" i="7" s="1"/>
  <c r="D4620" i="7"/>
  <c r="D4621" i="7" l="1"/>
  <c r="A4620" i="7"/>
  <c r="B4620" i="7"/>
  <c r="C4620" i="7" s="1"/>
  <c r="D4622" i="7" l="1"/>
  <c r="A4621" i="7"/>
  <c r="B4621" i="7"/>
  <c r="C4621" i="7" s="1"/>
  <c r="D4623" i="7" l="1"/>
  <c r="A4622" i="7"/>
  <c r="B4622" i="7"/>
  <c r="C4622" i="7" s="1"/>
  <c r="D4624" i="7" l="1"/>
  <c r="A4623" i="7"/>
  <c r="B4623" i="7"/>
  <c r="C4623" i="7" s="1"/>
  <c r="D4625" i="7" l="1"/>
  <c r="B4624" i="7"/>
  <c r="C4624" i="7" s="1"/>
  <c r="A4624" i="7"/>
  <c r="D4626" i="7" l="1"/>
  <c r="B4625" i="7"/>
  <c r="C4625" i="7" s="1"/>
  <c r="A4625" i="7"/>
  <c r="D4627" i="7" l="1"/>
  <c r="A4626" i="7"/>
  <c r="B4626" i="7"/>
  <c r="C4626" i="7" s="1"/>
  <c r="D4628" i="7" l="1"/>
  <c r="A4627" i="7"/>
  <c r="B4627" i="7"/>
  <c r="C4627" i="7" s="1"/>
  <c r="A4628" i="7" l="1"/>
  <c r="B4628" i="7"/>
  <c r="C4628" i="7" s="1"/>
  <c r="D4629" i="7"/>
  <c r="A4629" i="7" l="1"/>
  <c r="D4630" i="7"/>
  <c r="B4629" i="7"/>
  <c r="C4629" i="7" s="1"/>
  <c r="D4631" i="7" l="1"/>
  <c r="A4630" i="7"/>
  <c r="B4630" i="7"/>
  <c r="C4630" i="7" s="1"/>
  <c r="D4632" i="7" l="1"/>
  <c r="A4631" i="7"/>
  <c r="B4631" i="7"/>
  <c r="C4631" i="7" s="1"/>
  <c r="D4633" i="7" l="1"/>
  <c r="A4632" i="7"/>
  <c r="B4632" i="7"/>
  <c r="C4632" i="7" s="1"/>
  <c r="D4634" i="7" l="1"/>
  <c r="A4633" i="7"/>
  <c r="B4633" i="7"/>
  <c r="C4633" i="7" s="1"/>
  <c r="D4635" i="7" l="1"/>
  <c r="A4634" i="7"/>
  <c r="B4634" i="7"/>
  <c r="C4634" i="7" s="1"/>
  <c r="D4636" i="7" l="1"/>
  <c r="A4635" i="7"/>
  <c r="B4635" i="7"/>
  <c r="C4635" i="7" s="1"/>
  <c r="D4637" i="7" l="1"/>
  <c r="B4636" i="7"/>
  <c r="C4636" i="7" s="1"/>
  <c r="A4636" i="7"/>
  <c r="D4638" i="7" l="1"/>
  <c r="B4637" i="7"/>
  <c r="C4637" i="7" s="1"/>
  <c r="A4637" i="7"/>
  <c r="A4638" i="7" l="1"/>
  <c r="B4638" i="7"/>
  <c r="C4638" i="7" s="1"/>
  <c r="D4639" i="7"/>
  <c r="D4640" i="7" l="1"/>
  <c r="A4639" i="7"/>
  <c r="B4639" i="7"/>
  <c r="C4639" i="7" s="1"/>
  <c r="D4641" i="7" l="1"/>
  <c r="A4640" i="7"/>
  <c r="B4640" i="7"/>
  <c r="C4640" i="7" s="1"/>
  <c r="D4642" i="7" l="1"/>
  <c r="A4641" i="7"/>
  <c r="B4641" i="7"/>
  <c r="C4641" i="7" s="1"/>
  <c r="D4643" i="7" l="1"/>
  <c r="B4642" i="7"/>
  <c r="C4642" i="7" s="1"/>
  <c r="A4642" i="7"/>
  <c r="D4644" i="7" l="1"/>
  <c r="A4643" i="7"/>
  <c r="B4643" i="7"/>
  <c r="C4643" i="7" s="1"/>
  <c r="D4645" i="7" l="1"/>
  <c r="B4644" i="7"/>
  <c r="C4644" i="7" s="1"/>
  <c r="A4644" i="7"/>
  <c r="D4646" i="7" l="1"/>
  <c r="A4645" i="7"/>
  <c r="B4645" i="7"/>
  <c r="C4645" i="7" s="1"/>
  <c r="D4647" i="7" l="1"/>
  <c r="A4646" i="7"/>
  <c r="B4646" i="7"/>
  <c r="C4646" i="7" s="1"/>
  <c r="D4648" i="7" l="1"/>
  <c r="A4647" i="7"/>
  <c r="B4647" i="7"/>
  <c r="C4647" i="7" s="1"/>
  <c r="D4649" i="7" l="1"/>
  <c r="A4648" i="7"/>
  <c r="B4648" i="7"/>
  <c r="C4648" i="7" s="1"/>
  <c r="D4650" i="7" l="1"/>
  <c r="A4649" i="7"/>
  <c r="B4649" i="7"/>
  <c r="C4649" i="7" s="1"/>
  <c r="D4651" i="7" l="1"/>
  <c r="A4650" i="7"/>
  <c r="B4650" i="7"/>
  <c r="C4650" i="7" s="1"/>
  <c r="D4652" i="7" l="1"/>
  <c r="A4651" i="7"/>
  <c r="B4651" i="7"/>
  <c r="C4651" i="7" s="1"/>
  <c r="D4653" i="7" l="1"/>
  <c r="A4652" i="7"/>
  <c r="B4652" i="7"/>
  <c r="C4652" i="7" s="1"/>
  <c r="D4654" i="7" l="1"/>
  <c r="A4653" i="7"/>
  <c r="B4653" i="7"/>
  <c r="C4653" i="7" s="1"/>
  <c r="D4655" i="7" l="1"/>
  <c r="A4654" i="7"/>
  <c r="B4654" i="7"/>
  <c r="C4654" i="7" s="1"/>
  <c r="A4655" i="7" l="1"/>
  <c r="D4656" i="7"/>
  <c r="B4655" i="7"/>
  <c r="C4655" i="7" s="1"/>
  <c r="D4657" i="7" l="1"/>
  <c r="B4656" i="7"/>
  <c r="C4656" i="7" s="1"/>
  <c r="A4656" i="7"/>
  <c r="D4658" i="7" l="1"/>
  <c r="A4657" i="7"/>
  <c r="B4657" i="7"/>
  <c r="C4657" i="7" s="1"/>
  <c r="D4659" i="7" l="1"/>
  <c r="A4658" i="7"/>
  <c r="B4658" i="7"/>
  <c r="C4658" i="7" s="1"/>
  <c r="D4660" i="7" l="1"/>
  <c r="A4659" i="7"/>
  <c r="B4659" i="7"/>
  <c r="C4659" i="7" s="1"/>
  <c r="D4661" i="7" l="1"/>
  <c r="A4660" i="7"/>
  <c r="B4660" i="7"/>
  <c r="C4660" i="7" s="1"/>
  <c r="D4662" i="7" l="1"/>
  <c r="A4661" i="7"/>
  <c r="B4661" i="7"/>
  <c r="C4661" i="7" s="1"/>
  <c r="D4663" i="7" l="1"/>
  <c r="A4662" i="7"/>
  <c r="B4662" i="7"/>
  <c r="C4662" i="7" s="1"/>
  <c r="D4664" i="7" l="1"/>
  <c r="A4663" i="7"/>
  <c r="B4663" i="7"/>
  <c r="C4663" i="7" s="1"/>
  <c r="D4665" i="7" l="1"/>
  <c r="A4664" i="7"/>
  <c r="B4664" i="7"/>
  <c r="C4664" i="7" s="1"/>
  <c r="A4665" i="7" l="1"/>
  <c r="B4665" i="7"/>
  <c r="C4665" i="7" s="1"/>
  <c r="D4666" i="7"/>
  <c r="D4667" i="7" l="1"/>
  <c r="A4666" i="7"/>
  <c r="B4666" i="7"/>
  <c r="C4666" i="7" s="1"/>
  <c r="D4668" i="7" l="1"/>
  <c r="A4667" i="7"/>
  <c r="B4667" i="7"/>
  <c r="C4667" i="7" s="1"/>
  <c r="A4668" i="7" l="1"/>
  <c r="B4668" i="7"/>
  <c r="C4668" i="7" s="1"/>
  <c r="D4669" i="7"/>
  <c r="D4670" i="7" l="1"/>
  <c r="A4669" i="7"/>
  <c r="B4669" i="7"/>
  <c r="C4669" i="7" s="1"/>
  <c r="D4671" i="7" l="1"/>
  <c r="A4670" i="7"/>
  <c r="B4670" i="7"/>
  <c r="C4670" i="7" s="1"/>
  <c r="D4672" i="7" l="1"/>
  <c r="A4671" i="7"/>
  <c r="B4671" i="7"/>
  <c r="C4671" i="7" s="1"/>
  <c r="A4672" i="7" l="1"/>
  <c r="B4672" i="7"/>
  <c r="C4672" i="7" s="1"/>
  <c r="D4673" i="7"/>
  <c r="D4674" i="7" l="1"/>
  <c r="A4673" i="7"/>
  <c r="B4673" i="7"/>
  <c r="C4673" i="7" s="1"/>
  <c r="A4674" i="7" l="1"/>
  <c r="B4674" i="7"/>
  <c r="C4674" i="7" s="1"/>
  <c r="D4675" i="7"/>
  <c r="D4676" i="7" l="1"/>
  <c r="A4675" i="7"/>
  <c r="B4675" i="7"/>
  <c r="C4675" i="7" s="1"/>
  <c r="D4677" i="7" l="1"/>
  <c r="A4676" i="7"/>
  <c r="B4676" i="7"/>
  <c r="C4676" i="7" s="1"/>
  <c r="A4677" i="7" l="1"/>
  <c r="D4678" i="7"/>
  <c r="B4677" i="7"/>
  <c r="C4677" i="7" s="1"/>
  <c r="D4679" i="7" l="1"/>
  <c r="A4678" i="7"/>
  <c r="B4678" i="7"/>
  <c r="C4678" i="7" s="1"/>
  <c r="B4679" i="7" l="1"/>
  <c r="C4679" i="7" s="1"/>
  <c r="D4680" i="7"/>
  <c r="A4679" i="7"/>
  <c r="A4680" i="7" l="1"/>
  <c r="D4681" i="7"/>
  <c r="B4680" i="7"/>
  <c r="C4680" i="7" s="1"/>
  <c r="A4681" i="7" l="1"/>
  <c r="B4681" i="7"/>
  <c r="C4681" i="7" s="1"/>
  <c r="D4682" i="7"/>
  <c r="A4682" i="7" l="1"/>
  <c r="D4683" i="7"/>
  <c r="B4682" i="7"/>
  <c r="C4682" i="7" s="1"/>
  <c r="A4683" i="7" l="1"/>
  <c r="B4683" i="7"/>
  <c r="C4683" i="7" s="1"/>
  <c r="D4684" i="7"/>
  <c r="D4685" i="7" l="1"/>
  <c r="A4684" i="7"/>
  <c r="B4684" i="7"/>
  <c r="C4684" i="7" s="1"/>
  <c r="D4686" i="7" l="1"/>
  <c r="A4685" i="7"/>
  <c r="B4685" i="7"/>
  <c r="C4685" i="7" s="1"/>
  <c r="B4686" i="7" l="1"/>
  <c r="C4686" i="7" s="1"/>
  <c r="D4687" i="7"/>
  <c r="A4686" i="7"/>
  <c r="D4688" i="7" l="1"/>
  <c r="A4687" i="7"/>
  <c r="B4687" i="7"/>
  <c r="C4687" i="7" s="1"/>
  <c r="D4689" i="7" l="1"/>
  <c r="B4688" i="7"/>
  <c r="C4688" i="7" s="1"/>
  <c r="A4688" i="7"/>
  <c r="D4690" i="7" l="1"/>
  <c r="A4689" i="7"/>
  <c r="B4689" i="7"/>
  <c r="C4689" i="7" s="1"/>
  <c r="A4690" i="7" l="1"/>
  <c r="B4690" i="7"/>
  <c r="C4690" i="7" s="1"/>
  <c r="D4691" i="7"/>
  <c r="A4691" i="7" l="1"/>
  <c r="B4691" i="7"/>
  <c r="C4691" i="7" s="1"/>
  <c r="D4692" i="7"/>
  <c r="D4693" i="7" l="1"/>
  <c r="A4692" i="7"/>
  <c r="B4692" i="7"/>
  <c r="C4692" i="7" s="1"/>
  <c r="D4694" i="7" l="1"/>
  <c r="A4693" i="7"/>
  <c r="B4693" i="7"/>
  <c r="C4693" i="7" s="1"/>
  <c r="D4695" i="7" l="1"/>
  <c r="A4694" i="7"/>
  <c r="B4694" i="7"/>
  <c r="C4694" i="7" s="1"/>
  <c r="D4696" i="7" l="1"/>
  <c r="A4695" i="7"/>
  <c r="B4695" i="7"/>
  <c r="C4695" i="7" s="1"/>
  <c r="D4697" i="7" l="1"/>
  <c r="A4696" i="7"/>
  <c r="B4696" i="7"/>
  <c r="C4696" i="7" s="1"/>
  <c r="A4697" i="7" l="1"/>
  <c r="D4698" i="7"/>
  <c r="B4697" i="7"/>
  <c r="C4697" i="7" s="1"/>
  <c r="D4699" i="7" l="1"/>
  <c r="A4698" i="7"/>
  <c r="B4698" i="7"/>
  <c r="C4698" i="7" s="1"/>
  <c r="A4699" i="7" l="1"/>
  <c r="D4700" i="7"/>
  <c r="B4699" i="7"/>
  <c r="C4699" i="7" s="1"/>
  <c r="A4700" i="7" l="1"/>
  <c r="D4701" i="7"/>
  <c r="B4700" i="7"/>
  <c r="C4700" i="7" s="1"/>
  <c r="A4701" i="7" l="1"/>
  <c r="B4701" i="7"/>
  <c r="C4701" i="7" s="1"/>
  <c r="D4702" i="7"/>
  <c r="A4702" i="7" l="1"/>
  <c r="B4702" i="7"/>
  <c r="C4702" i="7" s="1"/>
  <c r="D4703" i="7"/>
  <c r="A4703" i="7" l="1"/>
  <c r="B4703" i="7"/>
  <c r="C4703" i="7" s="1"/>
  <c r="D4704" i="7"/>
  <c r="D4705" i="7" l="1"/>
  <c r="A4704" i="7"/>
  <c r="B4704" i="7"/>
  <c r="C4704" i="7" s="1"/>
  <c r="D4706" i="7" l="1"/>
  <c r="B4705" i="7"/>
  <c r="C4705" i="7" s="1"/>
  <c r="A4705" i="7"/>
  <c r="D4707" i="7" l="1"/>
  <c r="A4706" i="7"/>
  <c r="B4706" i="7"/>
  <c r="C4706" i="7" s="1"/>
  <c r="D4708" i="7" l="1"/>
  <c r="B4707" i="7"/>
  <c r="C4707" i="7" s="1"/>
  <c r="A4707" i="7"/>
  <c r="A4708" i="7" l="1"/>
  <c r="D4709" i="7"/>
  <c r="B4708" i="7"/>
  <c r="C4708" i="7" s="1"/>
  <c r="A4709" i="7" l="1"/>
  <c r="D4710" i="7"/>
  <c r="B4709" i="7"/>
  <c r="C4709" i="7" s="1"/>
  <c r="D4711" i="7" l="1"/>
  <c r="B4710" i="7"/>
  <c r="C4710" i="7" s="1"/>
  <c r="A4710" i="7"/>
  <c r="A4711" i="7" l="1"/>
  <c r="B4711" i="7"/>
  <c r="C4711" i="7" s="1"/>
  <c r="D4712" i="7"/>
  <c r="D4713" i="7" l="1"/>
  <c r="B4712" i="7"/>
  <c r="C4712" i="7" s="1"/>
  <c r="A4712" i="7"/>
  <c r="D4714" i="7" l="1"/>
  <c r="A4713" i="7"/>
  <c r="B4713" i="7"/>
  <c r="C4713" i="7" s="1"/>
  <c r="D4715" i="7" l="1"/>
  <c r="A4714" i="7"/>
  <c r="B4714" i="7"/>
  <c r="C4714" i="7" s="1"/>
  <c r="B4715" i="7" l="1"/>
  <c r="C4715" i="7" s="1"/>
  <c r="D4716" i="7"/>
  <c r="A4715" i="7"/>
  <c r="A4716" i="7" l="1"/>
  <c r="D4717" i="7"/>
  <c r="B4716" i="7"/>
  <c r="C4716" i="7" s="1"/>
  <c r="D4718" i="7" l="1"/>
  <c r="A4717" i="7"/>
  <c r="B4717" i="7"/>
  <c r="C4717" i="7" s="1"/>
  <c r="A4718" i="7" l="1"/>
  <c r="B4718" i="7"/>
  <c r="C4718" i="7" s="1"/>
  <c r="D4719" i="7"/>
  <c r="A4719" i="7" l="1"/>
  <c r="D4720" i="7"/>
  <c r="B4719" i="7"/>
  <c r="C4719" i="7" s="1"/>
  <c r="D4721" i="7" l="1"/>
  <c r="A4720" i="7"/>
  <c r="B4720" i="7"/>
  <c r="C4720" i="7" s="1"/>
  <c r="D4722" i="7" l="1"/>
  <c r="A4721" i="7"/>
  <c r="B4721" i="7"/>
  <c r="C4721" i="7" s="1"/>
  <c r="B4722" i="7" l="1"/>
  <c r="C4722" i="7" s="1"/>
  <c r="D4723" i="7"/>
  <c r="A4722" i="7"/>
  <c r="D4724" i="7" l="1"/>
  <c r="A4723" i="7"/>
  <c r="B4723" i="7"/>
  <c r="C4723" i="7" s="1"/>
  <c r="D4725" i="7" l="1"/>
  <c r="A4724" i="7"/>
  <c r="B4724" i="7"/>
  <c r="C4724" i="7" s="1"/>
  <c r="D4726" i="7" l="1"/>
  <c r="A4725" i="7"/>
  <c r="B4725" i="7"/>
  <c r="C4725" i="7" s="1"/>
  <c r="D4727" i="7" l="1"/>
  <c r="A4726" i="7"/>
  <c r="B4726" i="7"/>
  <c r="C4726" i="7" s="1"/>
  <c r="D4728" i="7" l="1"/>
  <c r="A4727" i="7"/>
  <c r="B4727" i="7"/>
  <c r="C4727" i="7" s="1"/>
  <c r="A4728" i="7" l="1"/>
  <c r="B4728" i="7"/>
  <c r="C4728" i="7" s="1"/>
  <c r="D4729" i="7"/>
  <c r="D4730" i="7" l="1"/>
  <c r="A4729" i="7"/>
  <c r="B4729" i="7"/>
  <c r="C4729" i="7" s="1"/>
  <c r="D4731" i="7" l="1"/>
  <c r="A4730" i="7"/>
  <c r="B4730" i="7"/>
  <c r="C4730" i="7" s="1"/>
  <c r="D4732" i="7" l="1"/>
  <c r="A4731" i="7"/>
  <c r="B4731" i="7"/>
  <c r="C4731" i="7" s="1"/>
  <c r="D4733" i="7" l="1"/>
  <c r="A4732" i="7"/>
  <c r="B4732" i="7"/>
  <c r="C4732" i="7" s="1"/>
  <c r="D4734" i="7" l="1"/>
  <c r="A4733" i="7"/>
  <c r="B4733" i="7"/>
  <c r="C4733" i="7" s="1"/>
  <c r="D4735" i="7" l="1"/>
  <c r="A4734" i="7"/>
  <c r="B4734" i="7"/>
  <c r="C4734" i="7" s="1"/>
  <c r="A4735" i="7" l="1"/>
  <c r="B4735" i="7"/>
  <c r="C4735" i="7" s="1"/>
  <c r="D4736" i="7"/>
  <c r="D4737" i="7" l="1"/>
  <c r="A4736" i="7"/>
  <c r="B4736" i="7"/>
  <c r="C4736" i="7" s="1"/>
  <c r="A4737" i="7" l="1"/>
  <c r="B4737" i="7"/>
  <c r="C4737" i="7" s="1"/>
  <c r="D4738" i="7"/>
  <c r="D4739" i="7" l="1"/>
  <c r="A4738" i="7"/>
  <c r="B4738" i="7"/>
  <c r="C4738" i="7" s="1"/>
  <c r="D4740" i="7" l="1"/>
  <c r="A4739" i="7"/>
  <c r="B4739" i="7"/>
  <c r="C4739" i="7" s="1"/>
  <c r="D4741" i="7" l="1"/>
  <c r="A4740" i="7"/>
  <c r="B4740" i="7"/>
  <c r="C4740" i="7" s="1"/>
  <c r="D4742" i="7" l="1"/>
  <c r="A4741" i="7"/>
  <c r="B4741" i="7"/>
  <c r="C4741" i="7" s="1"/>
  <c r="D4743" i="7" l="1"/>
  <c r="A4742" i="7"/>
  <c r="B4742" i="7"/>
  <c r="C4742" i="7" s="1"/>
  <c r="D4744" i="7" l="1"/>
  <c r="A4743" i="7"/>
  <c r="B4743" i="7"/>
  <c r="C4743" i="7" s="1"/>
  <c r="A4744" i="7" l="1"/>
  <c r="B4744" i="7"/>
  <c r="C4744" i="7" s="1"/>
  <c r="D4745" i="7"/>
  <c r="D4746" i="7" l="1"/>
  <c r="A4745" i="7"/>
  <c r="B4745" i="7"/>
  <c r="C4745" i="7" s="1"/>
  <c r="D4747" i="7" l="1"/>
  <c r="A4746" i="7"/>
  <c r="B4746" i="7"/>
  <c r="C4746" i="7" s="1"/>
  <c r="A4747" i="7" l="1"/>
  <c r="B4747" i="7"/>
  <c r="C4747" i="7" s="1"/>
  <c r="D4748" i="7"/>
  <c r="A4748" i="7" l="1"/>
  <c r="B4748" i="7"/>
  <c r="C4748" i="7" s="1"/>
  <c r="D4749" i="7"/>
  <c r="D4750" i="7" l="1"/>
  <c r="A4749" i="7"/>
  <c r="B4749" i="7"/>
  <c r="C4749" i="7" s="1"/>
  <c r="D4751" i="7" l="1"/>
  <c r="A4750" i="7"/>
  <c r="B4750" i="7"/>
  <c r="C4750" i="7" s="1"/>
  <c r="D4752" i="7" l="1"/>
  <c r="A4751" i="7"/>
  <c r="B4751" i="7"/>
  <c r="C4751" i="7" s="1"/>
  <c r="D4753" i="7" l="1"/>
  <c r="A4752" i="7"/>
  <c r="B4752" i="7"/>
  <c r="C4752" i="7" s="1"/>
  <c r="D4754" i="7" l="1"/>
  <c r="A4753" i="7"/>
  <c r="B4753" i="7"/>
  <c r="C4753" i="7" s="1"/>
  <c r="D4755" i="7" l="1"/>
  <c r="A4754" i="7"/>
  <c r="B4754" i="7"/>
  <c r="C4754" i="7" s="1"/>
  <c r="A4755" i="7" l="1"/>
  <c r="B4755" i="7"/>
  <c r="C4755" i="7" s="1"/>
  <c r="D4756" i="7"/>
  <c r="D4757" i="7" l="1"/>
  <c r="A4756" i="7"/>
  <c r="B4756" i="7"/>
  <c r="C4756" i="7" s="1"/>
  <c r="D4758" i="7" l="1"/>
  <c r="A4757" i="7"/>
  <c r="B4757" i="7"/>
  <c r="C4757" i="7" s="1"/>
  <c r="D4759" i="7" l="1"/>
  <c r="A4758" i="7"/>
  <c r="B4758" i="7"/>
  <c r="C4758" i="7" s="1"/>
  <c r="D4760" i="7" l="1"/>
  <c r="A4759" i="7"/>
  <c r="B4759" i="7"/>
  <c r="C4759" i="7" s="1"/>
  <c r="D4761" i="7" l="1"/>
  <c r="A4760" i="7"/>
  <c r="B4760" i="7"/>
  <c r="C4760" i="7" s="1"/>
  <c r="A4761" i="7" l="1"/>
  <c r="B4761" i="7"/>
  <c r="C4761" i="7" s="1"/>
  <c r="D4762" i="7"/>
  <c r="A4762" i="7" l="1"/>
  <c r="B4762" i="7"/>
  <c r="C4762" i="7" s="1"/>
  <c r="D4763" i="7"/>
  <c r="D4764" i="7" l="1"/>
  <c r="A4763" i="7"/>
  <c r="B4763" i="7"/>
  <c r="C4763" i="7" s="1"/>
  <c r="D4765" i="7" l="1"/>
  <c r="A4764" i="7"/>
  <c r="B4764" i="7"/>
  <c r="C4764" i="7" s="1"/>
  <c r="A4765" i="7" l="1"/>
  <c r="B4765" i="7"/>
  <c r="C4765" i="7" s="1"/>
  <c r="D4766" i="7"/>
  <c r="D4767" i="7" l="1"/>
  <c r="A4766" i="7"/>
  <c r="B4766" i="7"/>
  <c r="C4766" i="7" s="1"/>
  <c r="D4768" i="7" l="1"/>
  <c r="A4767" i="7"/>
  <c r="B4767" i="7"/>
  <c r="C4767" i="7" s="1"/>
  <c r="D4769" i="7" l="1"/>
  <c r="A4768" i="7"/>
  <c r="B4768" i="7"/>
  <c r="C4768" i="7" s="1"/>
  <c r="D4770" i="7" l="1"/>
  <c r="A4769" i="7"/>
  <c r="B4769" i="7"/>
  <c r="C4769" i="7" s="1"/>
  <c r="A4770" i="7" l="1"/>
  <c r="D4771" i="7"/>
  <c r="B4770" i="7"/>
  <c r="C4770" i="7" s="1"/>
  <c r="D4772" i="7" l="1"/>
  <c r="A4771" i="7"/>
  <c r="B4771" i="7"/>
  <c r="C4771" i="7" s="1"/>
  <c r="D4773" i="7" l="1"/>
  <c r="A4772" i="7"/>
  <c r="B4772" i="7"/>
  <c r="C4772" i="7" s="1"/>
  <c r="D4774" i="7" l="1"/>
  <c r="A4773" i="7"/>
  <c r="B4773" i="7"/>
  <c r="C4773" i="7" s="1"/>
  <c r="D4775" i="7" l="1"/>
  <c r="A4774" i="7"/>
  <c r="B4774" i="7"/>
  <c r="C4774" i="7" s="1"/>
  <c r="D4776" i="7" l="1"/>
  <c r="A4775" i="7"/>
  <c r="B4775" i="7"/>
  <c r="C4775" i="7" s="1"/>
  <c r="D4777" i="7" l="1"/>
  <c r="A4776" i="7"/>
  <c r="B4776" i="7"/>
  <c r="C4776" i="7" s="1"/>
  <c r="D4778" i="7" l="1"/>
  <c r="A4777" i="7"/>
  <c r="B4777" i="7"/>
  <c r="C4777" i="7" s="1"/>
  <c r="D4779" i="7" l="1"/>
  <c r="A4778" i="7"/>
  <c r="B4778" i="7"/>
  <c r="C4778" i="7" s="1"/>
  <c r="D4780" i="7" l="1"/>
  <c r="A4779" i="7"/>
  <c r="B4779" i="7"/>
  <c r="C4779" i="7" s="1"/>
  <c r="D4781" i="7" l="1"/>
  <c r="A4780" i="7"/>
  <c r="B4780" i="7"/>
  <c r="C4780" i="7" s="1"/>
  <c r="A4781" i="7" l="1"/>
  <c r="B4781" i="7"/>
  <c r="C4781" i="7" s="1"/>
  <c r="D4782" i="7"/>
  <c r="D4783" i="7" l="1"/>
  <c r="A4782" i="7"/>
  <c r="B4782" i="7"/>
  <c r="C4782" i="7" s="1"/>
  <c r="A4783" i="7" l="1"/>
  <c r="D4784" i="7"/>
  <c r="B4783" i="7"/>
  <c r="C4783" i="7" s="1"/>
  <c r="D4785" i="7" l="1"/>
  <c r="A4784" i="7"/>
  <c r="B4784" i="7"/>
  <c r="C4784" i="7" s="1"/>
  <c r="D4786" i="7" l="1"/>
  <c r="A4785" i="7"/>
  <c r="B4785" i="7"/>
  <c r="C4785" i="7" s="1"/>
  <c r="A4786" i="7" l="1"/>
  <c r="B4786" i="7"/>
  <c r="C4786" i="7" s="1"/>
  <c r="D4787" i="7"/>
  <c r="D4788" i="7" l="1"/>
  <c r="A4787" i="7"/>
  <c r="B4787" i="7"/>
  <c r="C4787" i="7" s="1"/>
  <c r="D4789" i="7" l="1"/>
  <c r="A4788" i="7"/>
  <c r="B4788" i="7"/>
  <c r="C4788" i="7" s="1"/>
  <c r="D4790" i="7" l="1"/>
  <c r="A4789" i="7"/>
  <c r="B4789" i="7"/>
  <c r="C4789" i="7" s="1"/>
  <c r="A4790" i="7" l="1"/>
  <c r="B4790" i="7"/>
  <c r="C4790" i="7" s="1"/>
  <c r="D4791" i="7"/>
  <c r="A4791" i="7" l="1"/>
  <c r="B4791" i="7"/>
  <c r="C4791" i="7" s="1"/>
  <c r="D4792" i="7"/>
  <c r="D4793" i="7" l="1"/>
  <c r="A4792" i="7"/>
  <c r="B4792" i="7"/>
  <c r="C4792" i="7" s="1"/>
  <c r="A4793" i="7" l="1"/>
  <c r="B4793" i="7"/>
  <c r="C4793" i="7" s="1"/>
  <c r="D4794" i="7"/>
  <c r="D4795" i="7" l="1"/>
  <c r="A4794" i="7"/>
  <c r="B4794" i="7"/>
  <c r="C4794" i="7" s="1"/>
  <c r="D4796" i="7" l="1"/>
  <c r="A4795" i="7"/>
  <c r="B4795" i="7"/>
  <c r="C4795" i="7" s="1"/>
  <c r="A4796" i="7" l="1"/>
  <c r="B4796" i="7"/>
  <c r="C4796" i="7" s="1"/>
  <c r="D4797" i="7"/>
  <c r="A4797" i="7" l="1"/>
  <c r="B4797" i="7"/>
  <c r="C4797" i="7" s="1"/>
  <c r="D4798" i="7"/>
  <c r="D4799" i="7" l="1"/>
  <c r="A4798" i="7"/>
  <c r="B4798" i="7"/>
  <c r="C4798" i="7" s="1"/>
  <c r="D4800" i="7" l="1"/>
  <c r="A4799" i="7"/>
  <c r="B4799" i="7"/>
  <c r="C4799" i="7" s="1"/>
  <c r="A4800" i="7" l="1"/>
  <c r="D4801" i="7"/>
  <c r="B4800" i="7"/>
  <c r="C4800" i="7" s="1"/>
  <c r="A4801" i="7" l="1"/>
  <c r="B4801" i="7"/>
  <c r="C4801" i="7" s="1"/>
  <c r="D4802" i="7"/>
  <c r="A4802" i="7" l="1"/>
  <c r="B4802" i="7"/>
  <c r="C4802" i="7" s="1"/>
  <c r="D4803" i="7"/>
  <c r="A4803" i="7" l="1"/>
  <c r="B4803" i="7"/>
  <c r="C4803" i="7" s="1"/>
  <c r="D4804" i="7"/>
  <c r="D4805" i="7" l="1"/>
  <c r="A4804" i="7"/>
  <c r="B4804" i="7"/>
  <c r="C4804" i="7" s="1"/>
  <c r="D4806" i="7" l="1"/>
  <c r="A4805" i="7"/>
  <c r="B4805" i="7"/>
  <c r="C4805" i="7" s="1"/>
  <c r="A4806" i="7" l="1"/>
  <c r="B4806" i="7"/>
  <c r="C4806" i="7" s="1"/>
  <c r="D4807" i="7"/>
  <c r="D4808" i="7" l="1"/>
  <c r="A4807" i="7"/>
  <c r="B4807" i="7"/>
  <c r="C4807" i="7" s="1"/>
  <c r="D4809" i="7" l="1"/>
  <c r="A4808" i="7"/>
  <c r="B4808" i="7"/>
  <c r="C4808" i="7" s="1"/>
  <c r="D4810" i="7" l="1"/>
  <c r="A4809" i="7"/>
  <c r="B4809" i="7"/>
  <c r="C4809" i="7" s="1"/>
  <c r="D4811" i="7" l="1"/>
  <c r="A4810" i="7"/>
  <c r="B4810" i="7"/>
  <c r="C4810" i="7" s="1"/>
  <c r="D4812" i="7" l="1"/>
  <c r="A4811" i="7"/>
  <c r="B4811" i="7"/>
  <c r="C4811" i="7" s="1"/>
  <c r="D4813" i="7" l="1"/>
  <c r="A4812" i="7"/>
  <c r="B4812" i="7"/>
  <c r="C4812" i="7" s="1"/>
  <c r="D4814" i="7" l="1"/>
  <c r="A4813" i="7"/>
  <c r="B4813" i="7"/>
  <c r="C4813" i="7" s="1"/>
  <c r="B4814" i="7" l="1"/>
  <c r="C4814" i="7" s="1"/>
  <c r="A4814" i="7"/>
  <c r="D4815" i="7"/>
  <c r="D4816" i="7" l="1"/>
  <c r="A4815" i="7"/>
  <c r="B4815" i="7"/>
  <c r="C4815" i="7" s="1"/>
  <c r="D4817" i="7" l="1"/>
  <c r="A4816" i="7"/>
  <c r="B4816" i="7"/>
  <c r="C4816" i="7" s="1"/>
  <c r="D4818" i="7" l="1"/>
  <c r="A4817" i="7"/>
  <c r="B4817" i="7"/>
  <c r="C4817" i="7" s="1"/>
  <c r="D4819" i="7" l="1"/>
  <c r="A4818" i="7"/>
  <c r="B4818" i="7"/>
  <c r="C4818" i="7" s="1"/>
  <c r="D4820" i="7" l="1"/>
  <c r="A4819" i="7"/>
  <c r="B4819" i="7"/>
  <c r="C4819" i="7" s="1"/>
  <c r="A4820" i="7" l="1"/>
  <c r="D4821" i="7"/>
  <c r="B4820" i="7"/>
  <c r="C4820" i="7" s="1"/>
  <c r="D4822" i="7" l="1"/>
  <c r="A4821" i="7"/>
  <c r="B4821" i="7"/>
  <c r="C4821" i="7" s="1"/>
  <c r="A4822" i="7" l="1"/>
  <c r="B4822" i="7"/>
  <c r="C4822" i="7" s="1"/>
  <c r="D4823" i="7"/>
  <c r="A4823" i="7" l="1"/>
  <c r="B4823" i="7"/>
  <c r="C4823" i="7" s="1"/>
  <c r="D4824" i="7"/>
  <c r="D4825" i="7" l="1"/>
  <c r="A4824" i="7"/>
  <c r="B4824" i="7"/>
  <c r="C4824" i="7" s="1"/>
  <c r="D4826" i="7" l="1"/>
  <c r="A4825" i="7"/>
  <c r="B4825" i="7"/>
  <c r="C4825" i="7" s="1"/>
  <c r="D4827" i="7" l="1"/>
  <c r="A4826" i="7"/>
  <c r="B4826" i="7"/>
  <c r="C4826" i="7" s="1"/>
  <c r="A4827" i="7" l="1"/>
  <c r="B4827" i="7"/>
  <c r="C4827" i="7" s="1"/>
  <c r="D4828" i="7"/>
  <c r="D4829" i="7" l="1"/>
  <c r="A4828" i="7"/>
  <c r="B4828" i="7"/>
  <c r="C4828" i="7" s="1"/>
  <c r="D4830" i="7" l="1"/>
  <c r="A4829" i="7"/>
  <c r="B4829" i="7"/>
  <c r="C4829" i="7" s="1"/>
  <c r="D4831" i="7" l="1"/>
  <c r="A4830" i="7"/>
  <c r="B4830" i="7"/>
  <c r="C4830" i="7" s="1"/>
  <c r="D4832" i="7" l="1"/>
  <c r="A4831" i="7"/>
  <c r="B4831" i="7"/>
  <c r="C4831" i="7" s="1"/>
  <c r="A4832" i="7" l="1"/>
  <c r="D4833" i="7"/>
  <c r="B4832" i="7"/>
  <c r="C4832" i="7" s="1"/>
  <c r="D4834" i="7" l="1"/>
  <c r="A4833" i="7"/>
  <c r="B4833" i="7"/>
  <c r="C4833" i="7" s="1"/>
  <c r="D4835" i="7" l="1"/>
  <c r="A4834" i="7"/>
  <c r="B4834" i="7"/>
  <c r="C4834" i="7" s="1"/>
  <c r="D4836" i="7" l="1"/>
  <c r="A4835" i="7"/>
  <c r="B4835" i="7"/>
  <c r="C4835" i="7" s="1"/>
  <c r="D4837" i="7" l="1"/>
  <c r="A4836" i="7"/>
  <c r="B4836" i="7"/>
  <c r="C4836" i="7" s="1"/>
  <c r="D4838" i="7" l="1"/>
  <c r="A4837" i="7"/>
  <c r="B4837" i="7"/>
  <c r="C4837" i="7" s="1"/>
  <c r="D4839" i="7" l="1"/>
  <c r="A4838" i="7"/>
  <c r="B4838" i="7"/>
  <c r="C4838" i="7" s="1"/>
  <c r="D4840" i="7" l="1"/>
  <c r="A4839" i="7"/>
  <c r="B4839" i="7"/>
  <c r="C4839" i="7" s="1"/>
  <c r="D4841" i="7" l="1"/>
  <c r="A4840" i="7"/>
  <c r="B4840" i="7"/>
  <c r="C4840" i="7" s="1"/>
  <c r="D4842" i="7" l="1"/>
  <c r="A4841" i="7"/>
  <c r="B4841" i="7"/>
  <c r="C4841" i="7" s="1"/>
  <c r="D4843" i="7" l="1"/>
  <c r="A4842" i="7"/>
  <c r="B4842" i="7"/>
  <c r="C4842" i="7" s="1"/>
  <c r="D4844" i="7" l="1"/>
  <c r="A4843" i="7"/>
  <c r="B4843" i="7"/>
  <c r="C4843" i="7" s="1"/>
  <c r="D4845" i="7" l="1"/>
  <c r="A4844" i="7"/>
  <c r="B4844" i="7"/>
  <c r="C4844" i="7" s="1"/>
  <c r="A4845" i="7" l="1"/>
  <c r="D4846" i="7"/>
  <c r="B4845" i="7"/>
  <c r="C4845" i="7" s="1"/>
  <c r="D4847" i="7" l="1"/>
  <c r="A4846" i="7"/>
  <c r="B4846" i="7"/>
  <c r="C4846" i="7" s="1"/>
  <c r="A4847" i="7" l="1"/>
  <c r="D4848" i="7"/>
  <c r="B4847" i="7"/>
  <c r="C4847" i="7" s="1"/>
  <c r="D4849" i="7" l="1"/>
  <c r="A4848" i="7"/>
  <c r="B4848" i="7"/>
  <c r="C4848" i="7" s="1"/>
  <c r="A4849" i="7" l="1"/>
  <c r="B4849" i="7"/>
  <c r="C4849" i="7" s="1"/>
  <c r="D4850" i="7"/>
  <c r="D4851" i="7" l="1"/>
  <c r="A4850" i="7"/>
  <c r="B4850" i="7"/>
  <c r="C4850" i="7" s="1"/>
  <c r="D4852" i="7" l="1"/>
  <c r="A4851" i="7"/>
  <c r="B4851" i="7"/>
  <c r="C4851" i="7" s="1"/>
  <c r="D4853" i="7" l="1"/>
  <c r="A4852" i="7"/>
  <c r="B4852" i="7"/>
  <c r="C4852" i="7" s="1"/>
  <c r="D4854" i="7" l="1"/>
  <c r="A4853" i="7"/>
  <c r="B4853" i="7"/>
  <c r="C4853" i="7" s="1"/>
  <c r="D4855" i="7" l="1"/>
  <c r="A4854" i="7"/>
  <c r="B4854" i="7"/>
  <c r="C4854" i="7" s="1"/>
  <c r="D4856" i="7" l="1"/>
  <c r="A4855" i="7"/>
  <c r="B4855" i="7"/>
  <c r="C4855" i="7" s="1"/>
  <c r="D4857" i="7" l="1"/>
  <c r="A4856" i="7"/>
  <c r="B4856" i="7"/>
  <c r="C4856" i="7" s="1"/>
  <c r="D4858" i="7" l="1"/>
  <c r="A4857" i="7"/>
  <c r="B4857" i="7"/>
  <c r="C4857" i="7" s="1"/>
  <c r="D4859" i="7" l="1"/>
  <c r="A4858" i="7"/>
  <c r="B4858" i="7"/>
  <c r="C4858" i="7" s="1"/>
  <c r="D4860" i="7" l="1"/>
  <c r="A4859" i="7"/>
  <c r="B4859" i="7"/>
  <c r="C4859" i="7" s="1"/>
  <c r="D4861" i="7" l="1"/>
  <c r="A4860" i="7"/>
  <c r="B4860" i="7"/>
  <c r="C4860" i="7" s="1"/>
  <c r="D4862" i="7" l="1"/>
  <c r="A4861" i="7"/>
  <c r="B4861" i="7"/>
  <c r="C4861" i="7" s="1"/>
  <c r="D4863" i="7" l="1"/>
  <c r="A4862" i="7"/>
  <c r="B4862" i="7"/>
  <c r="C4862" i="7" s="1"/>
  <c r="D4864" i="7" l="1"/>
  <c r="A4863" i="7"/>
  <c r="B4863" i="7"/>
  <c r="C4863" i="7" s="1"/>
  <c r="D4865" i="7" l="1"/>
  <c r="A4864" i="7"/>
  <c r="B4864" i="7"/>
  <c r="C4864" i="7" s="1"/>
  <c r="D4866" i="7" l="1"/>
  <c r="A4865" i="7"/>
  <c r="B4865" i="7"/>
  <c r="C4865" i="7" s="1"/>
  <c r="A4866" i="7" l="1"/>
  <c r="B4866" i="7"/>
  <c r="C4866" i="7" s="1"/>
  <c r="D4867" i="7"/>
  <c r="D4868" i="7" l="1"/>
  <c r="A4867" i="7"/>
  <c r="B4867" i="7"/>
  <c r="C4867" i="7" s="1"/>
  <c r="A4868" i="7" l="1"/>
  <c r="B4868" i="7"/>
  <c r="C4868" i="7" s="1"/>
  <c r="D4869" i="7"/>
  <c r="D4870" i="7" l="1"/>
  <c r="A4869" i="7"/>
  <c r="B4869" i="7"/>
  <c r="C4869" i="7" s="1"/>
  <c r="D4871" i="7" l="1"/>
  <c r="A4870" i="7"/>
  <c r="B4870" i="7"/>
  <c r="C4870" i="7" s="1"/>
  <c r="D4872" i="7" l="1"/>
  <c r="A4871" i="7"/>
  <c r="B4871" i="7"/>
  <c r="C4871" i="7" s="1"/>
  <c r="D4873" i="7" l="1"/>
  <c r="A4872" i="7"/>
  <c r="B4872" i="7"/>
  <c r="C4872" i="7" s="1"/>
  <c r="A4873" i="7" l="1"/>
  <c r="B4873" i="7"/>
  <c r="C4873" i="7" s="1"/>
  <c r="D4874" i="7"/>
  <c r="D4875" i="7" l="1"/>
  <c r="A4874" i="7"/>
  <c r="B4874" i="7"/>
  <c r="C4874" i="7" s="1"/>
  <c r="D4876" i="7" l="1"/>
  <c r="A4875" i="7"/>
  <c r="B4875" i="7"/>
  <c r="C4875" i="7" s="1"/>
  <c r="A4876" i="7" l="1"/>
  <c r="B4876" i="7"/>
  <c r="C4876" i="7" s="1"/>
  <c r="D4877" i="7"/>
  <c r="D4878" i="7" l="1"/>
  <c r="A4877" i="7"/>
  <c r="B4877" i="7"/>
  <c r="C4877" i="7" s="1"/>
  <c r="D4879" i="7" l="1"/>
  <c r="A4878" i="7"/>
  <c r="B4878" i="7"/>
  <c r="C4878" i="7" s="1"/>
  <c r="D4880" i="7" l="1"/>
  <c r="A4879" i="7"/>
  <c r="B4879" i="7"/>
  <c r="C4879" i="7" s="1"/>
  <c r="A4880" i="7" l="1"/>
  <c r="B4880" i="7"/>
  <c r="C4880" i="7" s="1"/>
  <c r="D4881" i="7"/>
  <c r="D4882" i="7" l="1"/>
  <c r="A4881" i="7"/>
  <c r="B4881" i="7"/>
  <c r="C4881" i="7" s="1"/>
  <c r="D4883" i="7" l="1"/>
  <c r="A4882" i="7"/>
  <c r="B4882" i="7"/>
  <c r="C4882" i="7" s="1"/>
  <c r="D4884" i="7" l="1"/>
  <c r="A4883" i="7"/>
  <c r="B4883" i="7"/>
  <c r="C4883" i="7" s="1"/>
  <c r="A4884" i="7" l="1"/>
  <c r="B4884" i="7"/>
  <c r="C4884" i="7" s="1"/>
  <c r="D4885" i="7"/>
  <c r="D4886" i="7" l="1"/>
  <c r="A4885" i="7"/>
  <c r="B4885" i="7"/>
  <c r="C4885" i="7" s="1"/>
  <c r="D4887" i="7" l="1"/>
  <c r="A4886" i="7"/>
  <c r="B4886" i="7"/>
  <c r="C4886" i="7" s="1"/>
  <c r="D4888" i="7" l="1"/>
  <c r="A4887" i="7"/>
  <c r="B4887" i="7"/>
  <c r="C4887" i="7" s="1"/>
  <c r="A4888" i="7" l="1"/>
  <c r="B4888" i="7"/>
  <c r="C4888" i="7" s="1"/>
  <c r="D4889" i="7"/>
  <c r="D4890" i="7" l="1"/>
  <c r="A4889" i="7"/>
  <c r="B4889" i="7"/>
  <c r="C4889" i="7" s="1"/>
  <c r="D4891" i="7" l="1"/>
  <c r="A4890" i="7"/>
  <c r="B4890" i="7"/>
  <c r="C4890" i="7" s="1"/>
  <c r="D4892" i="7" l="1"/>
  <c r="A4891" i="7"/>
  <c r="B4891" i="7"/>
  <c r="C4891" i="7" s="1"/>
  <c r="D4893" i="7" l="1"/>
  <c r="A4892" i="7"/>
  <c r="B4892" i="7"/>
  <c r="C4892" i="7" s="1"/>
  <c r="D4894" i="7" l="1"/>
  <c r="A4893" i="7"/>
  <c r="B4893" i="7"/>
  <c r="C4893" i="7" s="1"/>
  <c r="D4895" i="7" l="1"/>
  <c r="A4894" i="7"/>
  <c r="B4894" i="7"/>
  <c r="C4894" i="7" s="1"/>
  <c r="D4896" i="7" l="1"/>
  <c r="A4895" i="7"/>
  <c r="B4895" i="7"/>
  <c r="C4895" i="7" s="1"/>
  <c r="A4896" i="7" l="1"/>
  <c r="B4896" i="7"/>
  <c r="C4896" i="7" s="1"/>
  <c r="D4897" i="7"/>
  <c r="D4898" i="7" l="1"/>
  <c r="A4897" i="7"/>
  <c r="B4897" i="7"/>
  <c r="C4897" i="7" s="1"/>
  <c r="D4899" i="7" l="1"/>
  <c r="A4898" i="7"/>
  <c r="B4898" i="7"/>
  <c r="C4898" i="7" s="1"/>
  <c r="D4900" i="7" l="1"/>
  <c r="A4899" i="7"/>
  <c r="B4899" i="7"/>
  <c r="C4899" i="7" s="1"/>
  <c r="D4901" i="7" l="1"/>
  <c r="A4900" i="7"/>
  <c r="B4900" i="7"/>
  <c r="C4900" i="7" s="1"/>
  <c r="D4902" i="7" l="1"/>
  <c r="A4901" i="7"/>
  <c r="B4901" i="7"/>
  <c r="C4901" i="7" s="1"/>
  <c r="D4903" i="7" l="1"/>
  <c r="A4902" i="7"/>
  <c r="B4902" i="7"/>
  <c r="C4902" i="7" s="1"/>
  <c r="D4904" i="7" l="1"/>
  <c r="A4903" i="7"/>
  <c r="B4903" i="7"/>
  <c r="C4903" i="7" s="1"/>
  <c r="D4905" i="7" l="1"/>
  <c r="A4904" i="7"/>
  <c r="B4904" i="7"/>
  <c r="C4904" i="7" s="1"/>
  <c r="D4906" i="7" l="1"/>
  <c r="A4905" i="7"/>
  <c r="B4905" i="7"/>
  <c r="C4905" i="7" s="1"/>
  <c r="A4906" i="7" l="1"/>
  <c r="B4906" i="7"/>
  <c r="C4906" i="7" s="1"/>
  <c r="D4907" i="7"/>
  <c r="D4908" i="7" l="1"/>
  <c r="A4907" i="7"/>
  <c r="B4907" i="7"/>
  <c r="C4907" i="7" s="1"/>
  <c r="D4909" i="7" l="1"/>
  <c r="A4908" i="7"/>
  <c r="B4908" i="7"/>
  <c r="C4908" i="7" s="1"/>
  <c r="D4910" i="7" l="1"/>
  <c r="A4909" i="7"/>
  <c r="B4909" i="7"/>
  <c r="C4909" i="7" s="1"/>
  <c r="D4911" i="7" l="1"/>
  <c r="A4910" i="7"/>
  <c r="B4910" i="7"/>
  <c r="C4910" i="7" s="1"/>
  <c r="A4911" i="7" l="1"/>
  <c r="D4912" i="7"/>
  <c r="B4911" i="7"/>
  <c r="C4911" i="7" s="1"/>
  <c r="D4913" i="7" l="1"/>
  <c r="A4912" i="7"/>
  <c r="B4912" i="7"/>
  <c r="C4912" i="7" s="1"/>
  <c r="A4913" i="7" l="1"/>
  <c r="B4913" i="7"/>
  <c r="C4913" i="7" s="1"/>
  <c r="D4914" i="7"/>
  <c r="A4914" i="7" l="1"/>
  <c r="D4915" i="7"/>
  <c r="B4914" i="7"/>
  <c r="C4914" i="7" s="1"/>
  <c r="D4916" i="7" l="1"/>
  <c r="A4915" i="7"/>
  <c r="B4915" i="7"/>
  <c r="C4915" i="7" s="1"/>
  <c r="D4917" i="7" l="1"/>
  <c r="A4916" i="7"/>
  <c r="B4916" i="7"/>
  <c r="C4916" i="7" s="1"/>
  <c r="A4917" i="7" l="1"/>
  <c r="B4917" i="7"/>
  <c r="C4917" i="7" s="1"/>
  <c r="D4918" i="7"/>
  <c r="D4919" i="7" l="1"/>
  <c r="A4918" i="7"/>
  <c r="B4918" i="7"/>
  <c r="C4918" i="7" s="1"/>
  <c r="D4920" i="7" l="1"/>
  <c r="A4919" i="7"/>
  <c r="B4919" i="7"/>
  <c r="C4919" i="7" s="1"/>
  <c r="D4921" i="7" l="1"/>
  <c r="A4920" i="7"/>
  <c r="B4920" i="7"/>
  <c r="C4920" i="7" s="1"/>
  <c r="A4921" i="7" l="1"/>
  <c r="B4921" i="7"/>
  <c r="C4921" i="7" s="1"/>
  <c r="D4922" i="7"/>
  <c r="D4923" i="7" l="1"/>
  <c r="A4922" i="7"/>
  <c r="B4922" i="7"/>
  <c r="C4922" i="7" s="1"/>
  <c r="A4923" i="7" l="1"/>
  <c r="B4923" i="7"/>
  <c r="C4923" i="7" s="1"/>
  <c r="D4924" i="7"/>
  <c r="D4925" i="7" l="1"/>
  <c r="A4924" i="7"/>
  <c r="B4924" i="7"/>
  <c r="C4924" i="7" s="1"/>
  <c r="D4926" i="7" l="1"/>
  <c r="A4925" i="7"/>
  <c r="B4925" i="7"/>
  <c r="C4925" i="7" s="1"/>
  <c r="D4927" i="7" l="1"/>
  <c r="A4926" i="7"/>
  <c r="B4926" i="7"/>
  <c r="C4926" i="7" s="1"/>
  <c r="D4928" i="7" l="1"/>
  <c r="A4927" i="7"/>
  <c r="B4927" i="7"/>
  <c r="C4927" i="7" s="1"/>
  <c r="D4929" i="7" l="1"/>
  <c r="A4928" i="7"/>
  <c r="B4928" i="7"/>
  <c r="C4928" i="7" s="1"/>
  <c r="D4930" i="7" l="1"/>
  <c r="A4929" i="7"/>
  <c r="B4929" i="7"/>
  <c r="C4929" i="7" s="1"/>
  <c r="D4931" i="7" l="1"/>
  <c r="A4930" i="7"/>
  <c r="B4930" i="7"/>
  <c r="C4930" i="7" s="1"/>
  <c r="D4932" i="7" l="1"/>
  <c r="A4931" i="7"/>
  <c r="B4931" i="7"/>
  <c r="C4931" i="7" s="1"/>
  <c r="D4933" i="7" l="1"/>
  <c r="A4932" i="7"/>
  <c r="B4932" i="7"/>
  <c r="C4932" i="7" s="1"/>
  <c r="A4933" i="7" l="1"/>
  <c r="B4933" i="7"/>
  <c r="C4933" i="7" s="1"/>
  <c r="D4934" i="7"/>
  <c r="D4935" i="7" l="1"/>
  <c r="A4934" i="7"/>
  <c r="B4934" i="7"/>
  <c r="C4934" i="7" s="1"/>
  <c r="D4936" i="7" l="1"/>
  <c r="A4935" i="7"/>
  <c r="B4935" i="7"/>
  <c r="C4935" i="7" s="1"/>
  <c r="D4937" i="7" l="1"/>
  <c r="A4936" i="7"/>
  <c r="B4936" i="7"/>
  <c r="C4936" i="7" s="1"/>
  <c r="D4938" i="7" l="1"/>
  <c r="A4937" i="7"/>
  <c r="B4937" i="7"/>
  <c r="C4937" i="7" s="1"/>
  <c r="D4939" i="7" l="1"/>
  <c r="A4938" i="7"/>
  <c r="B4938" i="7"/>
  <c r="C4938" i="7" s="1"/>
  <c r="D4940" i="7" l="1"/>
  <c r="A4939" i="7"/>
  <c r="B4939" i="7"/>
  <c r="C4939" i="7" s="1"/>
  <c r="D4941" i="7" l="1"/>
  <c r="A4940" i="7"/>
  <c r="B4940" i="7"/>
  <c r="C4940" i="7" s="1"/>
  <c r="D4942" i="7" l="1"/>
  <c r="A4941" i="7"/>
  <c r="B4941" i="7"/>
  <c r="C4941" i="7" s="1"/>
  <c r="B4942" i="7" l="1"/>
  <c r="C4942" i="7" s="1"/>
  <c r="D4943" i="7"/>
  <c r="A4942" i="7"/>
  <c r="D4944" i="7" l="1"/>
  <c r="A4943" i="7"/>
  <c r="B4943" i="7"/>
  <c r="C4943" i="7" s="1"/>
  <c r="D4945" i="7" l="1"/>
  <c r="A4944" i="7"/>
  <c r="B4944" i="7"/>
  <c r="C4944" i="7" s="1"/>
  <c r="A4945" i="7" l="1"/>
  <c r="B4945" i="7"/>
  <c r="C4945" i="7" s="1"/>
  <c r="D4946" i="7"/>
  <c r="A4946" i="7" l="1"/>
  <c r="B4946" i="7"/>
  <c r="C4946" i="7" s="1"/>
  <c r="D4947" i="7"/>
  <c r="A4947" i="7" l="1"/>
  <c r="B4947" i="7"/>
  <c r="C4947" i="7" s="1"/>
  <c r="D4948" i="7"/>
  <c r="D4949" i="7" l="1"/>
  <c r="A4948" i="7"/>
  <c r="B4948" i="7"/>
  <c r="C4948" i="7" s="1"/>
  <c r="D4950" i="7" l="1"/>
  <c r="A4949" i="7"/>
  <c r="B4949" i="7"/>
  <c r="C4949" i="7" s="1"/>
  <c r="D4951" i="7" l="1"/>
  <c r="A4950" i="7"/>
  <c r="B4950" i="7"/>
  <c r="C4950" i="7" s="1"/>
  <c r="D4952" i="7" l="1"/>
  <c r="A4951" i="7"/>
  <c r="B4951" i="7"/>
  <c r="C4951" i="7" s="1"/>
  <c r="A4952" i="7" l="1"/>
  <c r="B4952" i="7"/>
  <c r="C4952" i="7" s="1"/>
  <c r="D4953" i="7"/>
  <c r="D4954" i="7" l="1"/>
  <c r="A4953" i="7"/>
  <c r="B4953" i="7"/>
  <c r="C4953" i="7" s="1"/>
  <c r="D4955" i="7" l="1"/>
  <c r="A4954" i="7"/>
  <c r="B4954" i="7"/>
  <c r="C4954" i="7" s="1"/>
  <c r="D4956" i="7" l="1"/>
  <c r="A4955" i="7"/>
  <c r="B4955" i="7"/>
  <c r="C4955" i="7" s="1"/>
  <c r="D4957" i="7" l="1"/>
  <c r="A4956" i="7"/>
  <c r="B4956" i="7"/>
  <c r="C4956" i="7" s="1"/>
  <c r="D4958" i="7" l="1"/>
  <c r="A4957" i="7"/>
  <c r="B4957" i="7"/>
  <c r="C4957" i="7" s="1"/>
  <c r="D4959" i="7" l="1"/>
  <c r="A4958" i="7"/>
  <c r="B4958" i="7"/>
  <c r="C4958" i="7" s="1"/>
  <c r="D4960" i="7" l="1"/>
  <c r="A4959" i="7"/>
  <c r="B4959" i="7"/>
  <c r="C4959" i="7" s="1"/>
  <c r="D4961" i="7" l="1"/>
  <c r="A4960" i="7"/>
  <c r="B4960" i="7"/>
  <c r="C4960" i="7" s="1"/>
  <c r="D4962" i="7" l="1"/>
  <c r="A4961" i="7"/>
  <c r="B4961" i="7"/>
  <c r="C4961" i="7" s="1"/>
  <c r="D4963" i="7" l="1"/>
  <c r="A4962" i="7"/>
  <c r="B4962" i="7"/>
  <c r="C4962" i="7" s="1"/>
  <c r="D4964" i="7" l="1"/>
  <c r="A4963" i="7"/>
  <c r="B4963" i="7"/>
  <c r="C4963" i="7" s="1"/>
  <c r="D4965" i="7" l="1"/>
  <c r="A4964" i="7"/>
  <c r="B4964" i="7"/>
  <c r="C4964" i="7" s="1"/>
  <c r="D4966" i="7" l="1"/>
  <c r="A4965" i="7"/>
  <c r="B4965" i="7"/>
  <c r="C4965" i="7" s="1"/>
  <c r="D4967" i="7" l="1"/>
  <c r="A4966" i="7"/>
  <c r="B4966" i="7"/>
  <c r="C4966" i="7" s="1"/>
  <c r="D4968" i="7" l="1"/>
  <c r="A4967" i="7"/>
  <c r="B4967" i="7"/>
  <c r="C4967" i="7" s="1"/>
  <c r="D4969" i="7" l="1"/>
  <c r="A4968" i="7"/>
  <c r="B4968" i="7"/>
  <c r="C4968" i="7" s="1"/>
  <c r="D4970" i="7" l="1"/>
  <c r="A4969" i="7"/>
  <c r="B4969" i="7"/>
  <c r="C4969" i="7" s="1"/>
  <c r="D4971" i="7" l="1"/>
  <c r="A4970" i="7"/>
  <c r="B4970" i="7"/>
  <c r="C4970" i="7" s="1"/>
  <c r="A4971" i="7" l="1"/>
  <c r="D4972" i="7"/>
  <c r="B4971" i="7"/>
  <c r="C4971" i="7" s="1"/>
  <c r="A4972" i="7" l="1"/>
  <c r="B4972" i="7"/>
  <c r="C4972" i="7" s="1"/>
  <c r="D4973" i="7"/>
  <c r="A4973" i="7" l="1"/>
  <c r="B4973" i="7"/>
  <c r="C4973" i="7" s="1"/>
  <c r="D4974" i="7"/>
  <c r="D4975" i="7" l="1"/>
  <c r="A4974" i="7"/>
  <c r="B4974" i="7"/>
  <c r="C4974" i="7" s="1"/>
  <c r="D4976" i="7" l="1"/>
  <c r="A4975" i="7"/>
  <c r="B4975" i="7"/>
  <c r="C4975" i="7" s="1"/>
  <c r="A4976" i="7" l="1"/>
  <c r="B4976" i="7"/>
  <c r="C4976" i="7" s="1"/>
  <c r="D4977" i="7"/>
  <c r="D4978" i="7" l="1"/>
  <c r="A4977" i="7"/>
  <c r="B4977" i="7"/>
  <c r="C4977" i="7" s="1"/>
  <c r="D4979" i="7" l="1"/>
  <c r="A4978" i="7"/>
  <c r="B4978" i="7"/>
  <c r="C4978" i="7" s="1"/>
  <c r="D4980" i="7" l="1"/>
  <c r="A4979" i="7"/>
  <c r="B4979" i="7"/>
  <c r="C4979" i="7" s="1"/>
  <c r="D4981" i="7" l="1"/>
  <c r="A4980" i="7"/>
  <c r="B4980" i="7"/>
  <c r="C4980" i="7" s="1"/>
  <c r="D4982" i="7" l="1"/>
  <c r="A4981" i="7"/>
  <c r="B4981" i="7"/>
  <c r="C4981" i="7" s="1"/>
  <c r="A4982" i="7" l="1"/>
  <c r="D4983" i="7"/>
  <c r="B4982" i="7"/>
  <c r="C4982" i="7" s="1"/>
  <c r="A4983" i="7" l="1"/>
  <c r="B4983" i="7"/>
  <c r="C4983" i="7" s="1"/>
  <c r="D4984" i="7"/>
  <c r="D4985" i="7" l="1"/>
  <c r="A4984" i="7"/>
  <c r="B4984" i="7"/>
  <c r="C4984" i="7" s="1"/>
  <c r="D4986" i="7" l="1"/>
  <c r="A4985" i="7"/>
  <c r="B4985" i="7"/>
  <c r="C4985" i="7" s="1"/>
  <c r="D4987" i="7" l="1"/>
  <c r="A4986" i="7"/>
  <c r="B4986" i="7"/>
  <c r="C4986" i="7" s="1"/>
  <c r="D4988" i="7" l="1"/>
  <c r="A4987" i="7"/>
  <c r="B4987" i="7"/>
  <c r="C4987" i="7" s="1"/>
  <c r="D4989" i="7" l="1"/>
  <c r="A4988" i="7"/>
  <c r="B4988" i="7"/>
  <c r="C4988" i="7" s="1"/>
  <c r="A4989" i="7" l="1"/>
  <c r="D4990" i="7"/>
  <c r="B4989" i="7"/>
  <c r="C4989" i="7" s="1"/>
  <c r="D4991" i="7" l="1"/>
  <c r="A4990" i="7"/>
  <c r="B4990" i="7"/>
  <c r="C4990" i="7" s="1"/>
  <c r="D4992" i="7" l="1"/>
  <c r="A4991" i="7"/>
  <c r="B4991" i="7"/>
  <c r="C4991" i="7" s="1"/>
  <c r="D4993" i="7" l="1"/>
  <c r="A4992" i="7"/>
  <c r="B4992" i="7"/>
  <c r="C4992" i="7" s="1"/>
  <c r="D4994" i="7" l="1"/>
  <c r="A4993" i="7"/>
  <c r="B4993" i="7"/>
  <c r="C4993" i="7" s="1"/>
  <c r="D4995" i="7" l="1"/>
  <c r="A4994" i="7"/>
  <c r="B4994" i="7"/>
  <c r="C4994" i="7" s="1"/>
  <c r="A4995" i="7" l="1"/>
  <c r="B4995" i="7"/>
  <c r="C4995" i="7" s="1"/>
  <c r="D4996" i="7"/>
  <c r="D4997" i="7" l="1"/>
  <c r="A4996" i="7"/>
  <c r="B4996" i="7"/>
  <c r="C4996" i="7" s="1"/>
  <c r="D4998" i="7" l="1"/>
  <c r="A4997" i="7"/>
  <c r="B4997" i="7"/>
  <c r="C4997" i="7" s="1"/>
  <c r="D4999" i="7" l="1"/>
  <c r="A4998" i="7"/>
  <c r="B4998" i="7"/>
  <c r="C4998" i="7" s="1"/>
  <c r="A4999" i="7" l="1"/>
  <c r="B4999" i="7"/>
  <c r="C4999" i="7" s="1"/>
  <c r="D5000" i="7"/>
  <c r="A5000" i="7" l="1"/>
  <c r="B5000" i="7"/>
  <c r="C5000" i="7" s="1"/>
  <c r="D5001" i="7"/>
  <c r="D5002" i="7" l="1"/>
  <c r="A5001" i="7"/>
  <c r="B5001" i="7"/>
  <c r="C5001" i="7" s="1"/>
  <c r="A5002" i="7" l="1"/>
  <c r="B5002" i="7"/>
  <c r="C5002" i="7" s="1"/>
  <c r="D5003" i="7"/>
  <c r="D5004" i="7" l="1"/>
  <c r="A5003" i="7"/>
  <c r="B5003" i="7"/>
  <c r="C5003" i="7" s="1"/>
  <c r="D5005" i="7" l="1"/>
  <c r="A5004" i="7"/>
  <c r="B5004" i="7"/>
  <c r="C5004" i="7" s="1"/>
  <c r="D5006" i="7" l="1"/>
  <c r="A5005" i="7"/>
  <c r="B5005" i="7"/>
  <c r="C5005" i="7" s="1"/>
  <c r="D5007" i="7" l="1"/>
  <c r="A5006" i="7"/>
  <c r="B5006" i="7"/>
  <c r="C5006" i="7" s="1"/>
  <c r="A5007" i="7" l="1"/>
  <c r="B5007" i="7"/>
  <c r="C5007" i="7" s="1"/>
  <c r="D5008" i="7"/>
  <c r="A5008" i="7" l="1"/>
  <c r="B5008" i="7"/>
  <c r="C5008" i="7" s="1"/>
  <c r="D5009" i="7"/>
  <c r="D5010" i="7" l="1"/>
  <c r="A5009" i="7"/>
  <c r="B5009" i="7"/>
  <c r="C5009" i="7" s="1"/>
  <c r="D5011" i="7" l="1"/>
  <c r="A5010" i="7"/>
  <c r="B5010" i="7"/>
  <c r="C5010" i="7" s="1"/>
  <c r="D5012" i="7" l="1"/>
  <c r="A5011" i="7"/>
  <c r="B5011" i="7"/>
  <c r="C5011" i="7" s="1"/>
  <c r="A5012" i="7" l="1"/>
  <c r="D5013" i="7"/>
  <c r="B5012" i="7"/>
  <c r="C5012" i="7" s="1"/>
  <c r="D5014" i="7" l="1"/>
  <c r="A5013" i="7"/>
  <c r="B5013" i="7"/>
  <c r="C5013" i="7" s="1"/>
  <c r="D5015" i="7" l="1"/>
  <c r="A5014" i="7"/>
  <c r="B5014" i="7"/>
  <c r="C5014" i="7" s="1"/>
  <c r="D5016" i="7" l="1"/>
  <c r="A5015" i="7"/>
  <c r="B5015" i="7"/>
  <c r="C5015" i="7" s="1"/>
  <c r="D5017" i="7" l="1"/>
  <c r="A5016" i="7"/>
  <c r="B5016" i="7"/>
  <c r="C5016" i="7" s="1"/>
  <c r="D5018" i="7" l="1"/>
  <c r="A5017" i="7"/>
  <c r="B5017" i="7"/>
  <c r="C5017" i="7" s="1"/>
  <c r="D5019" i="7" l="1"/>
  <c r="A5018" i="7"/>
  <c r="B5018" i="7"/>
  <c r="C5018" i="7" s="1"/>
  <c r="D5020" i="7" l="1"/>
  <c r="A5019" i="7"/>
  <c r="B5019" i="7"/>
  <c r="C5019" i="7" s="1"/>
  <c r="D5021" i="7" l="1"/>
  <c r="A5020" i="7"/>
  <c r="B5020" i="7"/>
  <c r="C5020" i="7" s="1"/>
  <c r="D5022" i="7" l="1"/>
  <c r="A5021" i="7"/>
  <c r="B5021" i="7"/>
  <c r="C5021" i="7" s="1"/>
  <c r="A5022" i="7" l="1"/>
  <c r="B5022" i="7"/>
  <c r="C5022" i="7" s="1"/>
  <c r="D5023" i="7"/>
  <c r="D5024" i="7" l="1"/>
  <c r="A5023" i="7"/>
  <c r="B5023" i="7"/>
  <c r="C5023" i="7" s="1"/>
  <c r="D5025" i="7" l="1"/>
  <c r="A5024" i="7"/>
  <c r="B5024" i="7"/>
  <c r="C5024" i="7" s="1"/>
  <c r="D5026" i="7" l="1"/>
  <c r="A5025" i="7"/>
  <c r="B5025" i="7"/>
  <c r="C5025" i="7" s="1"/>
  <c r="A5026" i="7" l="1"/>
  <c r="B5026" i="7"/>
  <c r="C5026" i="7" s="1"/>
  <c r="D5027" i="7"/>
  <c r="A5027" i="7" l="1"/>
  <c r="B5027" i="7"/>
  <c r="C5027" i="7" s="1"/>
  <c r="D5028" i="7"/>
  <c r="D5029" i="7" l="1"/>
  <c r="A5028" i="7"/>
  <c r="B5028" i="7"/>
  <c r="C5028" i="7" s="1"/>
  <c r="D5030" i="7" l="1"/>
  <c r="A5029" i="7"/>
  <c r="B5029" i="7"/>
  <c r="C5029" i="7" s="1"/>
  <c r="A5030" i="7" l="1"/>
  <c r="D5031" i="7"/>
  <c r="B5030" i="7"/>
  <c r="C5030" i="7" s="1"/>
  <c r="A5031" i="7" l="1"/>
  <c r="B5031" i="7"/>
  <c r="C5031" i="7" s="1"/>
  <c r="D5032" i="7"/>
  <c r="D5033" i="7" l="1"/>
  <c r="A5032" i="7"/>
  <c r="B5032" i="7"/>
  <c r="C5032" i="7" s="1"/>
  <c r="A5033" i="7" l="1"/>
  <c r="D5034" i="7"/>
  <c r="B5033" i="7"/>
  <c r="C5033" i="7" s="1"/>
  <c r="D5035" i="7" l="1"/>
  <c r="A5034" i="7"/>
  <c r="B5034" i="7"/>
  <c r="C5034" i="7" s="1"/>
  <c r="D5036" i="7" l="1"/>
  <c r="A5035" i="7"/>
  <c r="B5035" i="7"/>
  <c r="C5035" i="7" s="1"/>
  <c r="D5037" i="7" l="1"/>
  <c r="A5036" i="7"/>
  <c r="B5036" i="7"/>
  <c r="C5036" i="7" s="1"/>
  <c r="D5038" i="7" l="1"/>
  <c r="A5037" i="7"/>
  <c r="B5037" i="7"/>
  <c r="C5037" i="7" s="1"/>
  <c r="A5038" i="7" l="1"/>
  <c r="B5038" i="7"/>
  <c r="C5038" i="7" s="1"/>
  <c r="D5039" i="7"/>
  <c r="A5039" i="7" l="1"/>
  <c r="D5040" i="7"/>
  <c r="B5039" i="7"/>
  <c r="C5039" i="7" s="1"/>
  <c r="A5040" i="7" l="1"/>
  <c r="B5040" i="7"/>
  <c r="C5040" i="7" s="1"/>
  <c r="D5041" i="7"/>
  <c r="A5041" i="7" l="1"/>
  <c r="B5041" i="7"/>
  <c r="C5041" i="7" s="1"/>
  <c r="D5042" i="7"/>
  <c r="D5043" i="7" l="1"/>
  <c r="A5042" i="7"/>
  <c r="B5042" i="7"/>
  <c r="C5042" i="7" s="1"/>
  <c r="A5043" i="7" l="1"/>
  <c r="B5043" i="7"/>
  <c r="C5043" i="7" s="1"/>
  <c r="D5044" i="7"/>
  <c r="A5044" i="7" l="1"/>
  <c r="B5044" i="7"/>
  <c r="C5044" i="7" s="1"/>
  <c r="D5045" i="7"/>
  <c r="A5045" i="7" l="1"/>
  <c r="B5045" i="7"/>
  <c r="C5045" i="7" s="1"/>
  <c r="D5046" i="7"/>
  <c r="D5047" i="7" l="1"/>
  <c r="A5046" i="7"/>
  <c r="B5046" i="7"/>
  <c r="C5046" i="7" s="1"/>
  <c r="A5047" i="7" l="1"/>
  <c r="D5048" i="7"/>
  <c r="B5047" i="7"/>
  <c r="C5047" i="7" s="1"/>
  <c r="A5048" i="7" l="1"/>
  <c r="B5048" i="7"/>
  <c r="C5048" i="7" s="1"/>
  <c r="D5049" i="7"/>
  <c r="A5049" i="7" l="1"/>
  <c r="D5050" i="7"/>
  <c r="B5049" i="7"/>
  <c r="C5049" i="7" s="1"/>
  <c r="D5051" i="7" l="1"/>
  <c r="A5050" i="7"/>
  <c r="B5050" i="7"/>
  <c r="C5050" i="7" s="1"/>
  <c r="A5051" i="7" l="1"/>
  <c r="B5051" i="7"/>
  <c r="C5051" i="7" s="1"/>
  <c r="D5052" i="7"/>
  <c r="D5053" i="7" l="1"/>
  <c r="A5052" i="7"/>
  <c r="B5052" i="7"/>
  <c r="C5052" i="7" s="1"/>
  <c r="A5053" i="7" l="1"/>
  <c r="B5053" i="7"/>
  <c r="C5053" i="7" s="1"/>
  <c r="D5054" i="7"/>
  <c r="D5055" i="7" l="1"/>
  <c r="A5054" i="7"/>
  <c r="B5054" i="7"/>
  <c r="C5054" i="7" s="1"/>
  <c r="D5056" i="7" l="1"/>
  <c r="A5055" i="7"/>
  <c r="B5055" i="7"/>
  <c r="C5055" i="7" s="1"/>
  <c r="D5057" i="7" l="1"/>
  <c r="A5056" i="7"/>
  <c r="B5056" i="7"/>
  <c r="C5056" i="7" s="1"/>
  <c r="A5057" i="7" l="1"/>
  <c r="B5057" i="7"/>
  <c r="C5057" i="7" s="1"/>
  <c r="D5058" i="7"/>
  <c r="D5059" i="7" l="1"/>
  <c r="A5058" i="7"/>
  <c r="B5058" i="7"/>
  <c r="C5058" i="7" s="1"/>
  <c r="D5060" i="7" l="1"/>
  <c r="A5059" i="7"/>
  <c r="B5059" i="7"/>
  <c r="C5059" i="7" s="1"/>
  <c r="D5061" i="7" l="1"/>
  <c r="A5060" i="7"/>
  <c r="B5060" i="7"/>
  <c r="C5060" i="7" s="1"/>
  <c r="A5061" i="7" l="1"/>
  <c r="B5061" i="7"/>
  <c r="C5061" i="7" s="1"/>
  <c r="D5062" i="7"/>
  <c r="A5062" i="7" l="1"/>
  <c r="B5062" i="7"/>
  <c r="C5062" i="7" s="1"/>
  <c r="D5063" i="7"/>
  <c r="D5064" i="7" l="1"/>
  <c r="A5063" i="7"/>
  <c r="B5063" i="7"/>
  <c r="C5063" i="7" s="1"/>
  <c r="D5065" i="7" l="1"/>
  <c r="A5064" i="7"/>
  <c r="B5064" i="7"/>
  <c r="C5064" i="7" s="1"/>
  <c r="A5065" i="7" l="1"/>
  <c r="B5065" i="7"/>
  <c r="C5065" i="7" s="1"/>
  <c r="D5066" i="7"/>
  <c r="D5067" i="7" l="1"/>
  <c r="A5066" i="7"/>
  <c r="B5066" i="7"/>
  <c r="C5066" i="7" s="1"/>
  <c r="D5068" i="7" l="1"/>
  <c r="A5067" i="7"/>
  <c r="B5067" i="7"/>
  <c r="C5067" i="7" s="1"/>
  <c r="A5068" i="7" l="1"/>
  <c r="B5068" i="7"/>
  <c r="C5068" i="7" s="1"/>
  <c r="D5069" i="7"/>
  <c r="D5070" i="7" l="1"/>
  <c r="A5069" i="7"/>
  <c r="B5069" i="7"/>
  <c r="C5069" i="7" s="1"/>
  <c r="A5070" i="7" l="1"/>
  <c r="B5070" i="7"/>
  <c r="C5070" i="7" s="1"/>
  <c r="D5071" i="7"/>
  <c r="A5071" i="7" l="1"/>
  <c r="B5071" i="7"/>
  <c r="C5071" i="7" s="1"/>
  <c r="D5072" i="7"/>
  <c r="D5073" i="7" l="1"/>
  <c r="A5072" i="7"/>
  <c r="B5072" i="7"/>
  <c r="C5072" i="7" s="1"/>
  <c r="D5074" i="7" l="1"/>
  <c r="A5073" i="7"/>
  <c r="B5073" i="7"/>
  <c r="C5073" i="7" s="1"/>
  <c r="D5075" i="7" l="1"/>
  <c r="A5074" i="7"/>
  <c r="B5074" i="7"/>
  <c r="C5074" i="7" s="1"/>
  <c r="A5075" i="7" l="1"/>
  <c r="B5075" i="7"/>
  <c r="C5075" i="7" s="1"/>
  <c r="D5076" i="7"/>
  <c r="A5076" i="7" l="1"/>
  <c r="D5077" i="7"/>
  <c r="B5076" i="7"/>
  <c r="C5076" i="7" s="1"/>
  <c r="D5078" i="7" l="1"/>
  <c r="A5077" i="7"/>
  <c r="B5077" i="7"/>
  <c r="C5077" i="7" s="1"/>
  <c r="A5078" i="7" l="1"/>
  <c r="B5078" i="7"/>
  <c r="C5078" i="7" s="1"/>
  <c r="D5079" i="7"/>
  <c r="D5080" i="7" l="1"/>
  <c r="A5079" i="7"/>
  <c r="B5079" i="7"/>
  <c r="C5079" i="7" s="1"/>
  <c r="D5081" i="7" l="1"/>
  <c r="A5080" i="7"/>
  <c r="B5080" i="7"/>
  <c r="C5080" i="7" s="1"/>
  <c r="D5082" i="7" l="1"/>
  <c r="A5081" i="7"/>
  <c r="B5081" i="7"/>
  <c r="C5081" i="7" s="1"/>
  <c r="A5082" i="7" l="1"/>
  <c r="B5082" i="7"/>
  <c r="C5082" i="7" s="1"/>
  <c r="D5083" i="7"/>
  <c r="D5084" i="7" l="1"/>
  <c r="A5083" i="7"/>
  <c r="B5083" i="7"/>
  <c r="C5083" i="7" s="1"/>
  <c r="A5084" i="7" l="1"/>
  <c r="B5084" i="7"/>
  <c r="C5084" i="7" s="1"/>
  <c r="D5085" i="7"/>
  <c r="A5085" i="7" l="1"/>
  <c r="B5085" i="7"/>
  <c r="C5085" i="7" s="1"/>
  <c r="D5086" i="7"/>
  <c r="A5086" i="7" l="1"/>
  <c r="B5086" i="7"/>
  <c r="C5086" i="7" s="1"/>
  <c r="D5087" i="7"/>
  <c r="A5087" i="7" l="1"/>
  <c r="B5087" i="7"/>
  <c r="C5087" i="7" s="1"/>
  <c r="D5088" i="7"/>
  <c r="D5089" i="7" l="1"/>
  <c r="A5088" i="7"/>
  <c r="B5088" i="7"/>
  <c r="C5088" i="7" s="1"/>
  <c r="D5090" i="7" l="1"/>
  <c r="A5089" i="7"/>
  <c r="B5089" i="7"/>
  <c r="C5089" i="7" s="1"/>
  <c r="A5090" i="7" l="1"/>
  <c r="B5090" i="7"/>
  <c r="C5090" i="7" s="1"/>
  <c r="D5091" i="7"/>
  <c r="A5091" i="7" l="1"/>
  <c r="B5091" i="7"/>
  <c r="C5091" i="7" s="1"/>
  <c r="D5092" i="7"/>
  <c r="D5093" i="7" l="1"/>
  <c r="A5092" i="7"/>
  <c r="B5092" i="7"/>
  <c r="C5092" i="7" s="1"/>
  <c r="D5094" i="7" l="1"/>
  <c r="A5093" i="7"/>
  <c r="B5093" i="7"/>
  <c r="C5093" i="7" s="1"/>
  <c r="A5094" i="7" l="1"/>
  <c r="B5094" i="7"/>
  <c r="C5094" i="7" s="1"/>
  <c r="D5095" i="7"/>
  <c r="D5096" i="7" l="1"/>
  <c r="A5095" i="7"/>
  <c r="B5095" i="7"/>
  <c r="C5095" i="7" s="1"/>
  <c r="D5097" i="7" l="1"/>
  <c r="A5096" i="7"/>
  <c r="B5096" i="7"/>
  <c r="C5096" i="7" s="1"/>
  <c r="D5098" i="7" l="1"/>
  <c r="A5097" i="7"/>
  <c r="B5097" i="7"/>
  <c r="C5097" i="7" s="1"/>
  <c r="A5098" i="7" l="1"/>
  <c r="B5098" i="7"/>
  <c r="C5098" i="7" s="1"/>
  <c r="D5099" i="7"/>
  <c r="A5099" i="7" l="1"/>
  <c r="D5100" i="7"/>
  <c r="B5099" i="7"/>
  <c r="C5099" i="7" s="1"/>
  <c r="A5100" i="7" l="1"/>
  <c r="D5101" i="7"/>
  <c r="B5100" i="7"/>
  <c r="C5100" i="7" s="1"/>
  <c r="D5102" i="7" l="1"/>
  <c r="A5101" i="7"/>
  <c r="B5101" i="7"/>
  <c r="C5101" i="7" s="1"/>
  <c r="D5103" i="7" l="1"/>
  <c r="A5102" i="7"/>
  <c r="B5102" i="7"/>
  <c r="C5102" i="7" s="1"/>
  <c r="D5104" i="7" l="1"/>
  <c r="A5103" i="7"/>
  <c r="B5103" i="7"/>
  <c r="C5103" i="7" s="1"/>
  <c r="D5105" i="7" l="1"/>
  <c r="A5104" i="7"/>
  <c r="B5104" i="7"/>
  <c r="C5104" i="7" s="1"/>
  <c r="D5106" i="7" l="1"/>
  <c r="A5105" i="7"/>
  <c r="B5105" i="7"/>
  <c r="C5105" i="7" s="1"/>
  <c r="D5107" i="7" l="1"/>
  <c r="A5106" i="7"/>
  <c r="B5106" i="7"/>
  <c r="C5106" i="7" s="1"/>
  <c r="A5107" i="7" l="1"/>
  <c r="D5108" i="7"/>
  <c r="B5107" i="7"/>
  <c r="C5107" i="7" s="1"/>
  <c r="A5108" i="7" l="1"/>
  <c r="B5108" i="7"/>
  <c r="C5108" i="7" s="1"/>
  <c r="D5109" i="7"/>
  <c r="D5110" i="7" l="1"/>
  <c r="A5109" i="7"/>
  <c r="B5109" i="7"/>
  <c r="C5109" i="7" s="1"/>
  <c r="D5111" i="7" l="1"/>
  <c r="A5110" i="7"/>
  <c r="B5110" i="7"/>
  <c r="C5110" i="7" s="1"/>
  <c r="D5112" i="7" l="1"/>
  <c r="A5111" i="7"/>
  <c r="B5111" i="7"/>
  <c r="C5111" i="7" s="1"/>
  <c r="A5112" i="7" l="1"/>
  <c r="B5112" i="7"/>
  <c r="C5112" i="7" s="1"/>
  <c r="D5113" i="7"/>
  <c r="D5114" i="7" l="1"/>
  <c r="A5113" i="7"/>
  <c r="B5113" i="7"/>
  <c r="C5113" i="7" s="1"/>
  <c r="A5114" i="7" l="1"/>
  <c r="B5114" i="7"/>
  <c r="C5114" i="7" s="1"/>
  <c r="D5115" i="7"/>
  <c r="A5115" i="7" l="1"/>
  <c r="B5115" i="7"/>
  <c r="C5115" i="7" s="1"/>
  <c r="D5116" i="7"/>
  <c r="D5117" i="7" l="1"/>
  <c r="A5116" i="7"/>
  <c r="B5116" i="7"/>
  <c r="C5116" i="7" s="1"/>
  <c r="A5117" i="7" l="1"/>
  <c r="B5117" i="7"/>
  <c r="C5117" i="7" s="1"/>
  <c r="D5118" i="7"/>
  <c r="D5119" i="7" l="1"/>
  <c r="A5118" i="7"/>
  <c r="B5118" i="7"/>
  <c r="C5118" i="7" s="1"/>
  <c r="A5119" i="7" l="1"/>
  <c r="B5119" i="7"/>
  <c r="C5119" i="7" s="1"/>
  <c r="D5120" i="7"/>
  <c r="A5120" i="7" l="1"/>
  <c r="B5120" i="7"/>
  <c r="C5120" i="7" s="1"/>
  <c r="D5121" i="7"/>
  <c r="D5122" i="7" l="1"/>
  <c r="A5121" i="7"/>
  <c r="B5121" i="7"/>
  <c r="C5121" i="7" s="1"/>
  <c r="D5123" i="7" l="1"/>
  <c r="A5122" i="7"/>
  <c r="B5122" i="7"/>
  <c r="C5122" i="7" s="1"/>
  <c r="A5123" i="7" l="1"/>
  <c r="D5124" i="7"/>
  <c r="B5123" i="7"/>
  <c r="C5123" i="7" s="1"/>
  <c r="D5125" i="7" l="1"/>
  <c r="A5124" i="7"/>
  <c r="B5124" i="7"/>
  <c r="C5124" i="7" s="1"/>
  <c r="D5126" i="7" l="1"/>
  <c r="A5125" i="7"/>
  <c r="B5125" i="7"/>
  <c r="C5125" i="7" s="1"/>
  <c r="D5127" i="7" l="1"/>
  <c r="A5126" i="7"/>
  <c r="B5126" i="7"/>
  <c r="C5126" i="7" s="1"/>
  <c r="A5127" i="7" l="1"/>
  <c r="B5127" i="7"/>
  <c r="C5127" i="7" s="1"/>
  <c r="D5128" i="7"/>
  <c r="D5129" i="7" l="1"/>
  <c r="A5128" i="7"/>
  <c r="B5128" i="7"/>
  <c r="C5128" i="7" s="1"/>
  <c r="D5130" i="7" l="1"/>
  <c r="A5129" i="7"/>
  <c r="B5129" i="7"/>
  <c r="C5129" i="7" s="1"/>
  <c r="D5131" i="7" l="1"/>
  <c r="A5130" i="7"/>
  <c r="B5130" i="7"/>
  <c r="C5130" i="7" s="1"/>
  <c r="A5131" i="7" l="1"/>
  <c r="D5132" i="7"/>
  <c r="B5131" i="7"/>
  <c r="C5131" i="7" s="1"/>
  <c r="A5132" i="7" l="1"/>
  <c r="B5132" i="7"/>
  <c r="C5132" i="7" s="1"/>
  <c r="D5133" i="7"/>
  <c r="D5134" i="7" l="1"/>
  <c r="A5133" i="7"/>
  <c r="B5133" i="7"/>
  <c r="C5133" i="7" s="1"/>
  <c r="D5135" i="7" l="1"/>
  <c r="A5134" i="7"/>
  <c r="B5134" i="7"/>
  <c r="C5134" i="7" s="1"/>
  <c r="D5136" i="7" l="1"/>
  <c r="A5135" i="7"/>
  <c r="B5135" i="7"/>
  <c r="C5135" i="7" s="1"/>
  <c r="D5137" i="7" l="1"/>
  <c r="A5136" i="7"/>
  <c r="B5136" i="7"/>
  <c r="C5136" i="7" s="1"/>
  <c r="A5137" i="7" l="1"/>
  <c r="B5137" i="7"/>
  <c r="C5137" i="7" s="1"/>
  <c r="D5138" i="7"/>
  <c r="A5138" i="7" l="1"/>
  <c r="B5138" i="7"/>
  <c r="C5138" i="7" s="1"/>
  <c r="D5139" i="7"/>
  <c r="A5139" i="7" l="1"/>
  <c r="B5139" i="7"/>
  <c r="C5139" i="7" s="1"/>
  <c r="D5140" i="7"/>
  <c r="D5141" i="7" l="1"/>
  <c r="A5140" i="7"/>
  <c r="B5140" i="7"/>
  <c r="C5140" i="7" s="1"/>
  <c r="A5141" i="7" l="1"/>
  <c r="B5141" i="7"/>
  <c r="C5141" i="7" s="1"/>
  <c r="D5142" i="7"/>
  <c r="A5142" i="7" l="1"/>
  <c r="B5142" i="7"/>
  <c r="C5142" i="7" s="1"/>
  <c r="D5143" i="7"/>
  <c r="D5144" i="7" l="1"/>
  <c r="A5143" i="7"/>
  <c r="B5143" i="7"/>
  <c r="C5143" i="7" s="1"/>
  <c r="D5145" i="7" l="1"/>
  <c r="A5144" i="7"/>
  <c r="B5144" i="7"/>
  <c r="C5144" i="7" s="1"/>
  <c r="D5146" i="7" l="1"/>
  <c r="A5145" i="7"/>
  <c r="B5145" i="7"/>
  <c r="C5145" i="7" s="1"/>
  <c r="A5146" i="7" l="1"/>
  <c r="B5146" i="7"/>
  <c r="C5146" i="7" s="1"/>
  <c r="D5147" i="7"/>
  <c r="D5148" i="7" l="1"/>
  <c r="A5147" i="7"/>
  <c r="B5147" i="7"/>
  <c r="C5147" i="7" s="1"/>
  <c r="A5148" i="7" l="1"/>
  <c r="D5149" i="7"/>
  <c r="B5148" i="7"/>
  <c r="C5148" i="7" s="1"/>
  <c r="A5149" i="7" l="1"/>
  <c r="B5149" i="7"/>
  <c r="C5149" i="7" s="1"/>
  <c r="D5150" i="7"/>
  <c r="A5150" i="7" l="1"/>
  <c r="B5150" i="7"/>
  <c r="C5150" i="7" s="1"/>
  <c r="D5151" i="7"/>
  <c r="A5151" i="7" l="1"/>
  <c r="B5151" i="7"/>
  <c r="C5151" i="7" s="1"/>
  <c r="D5152" i="7"/>
  <c r="D5153" i="7" l="1"/>
  <c r="A5152" i="7"/>
  <c r="B5152" i="7"/>
  <c r="C5152" i="7" s="1"/>
  <c r="D5154" i="7" l="1"/>
  <c r="A5153" i="7"/>
  <c r="B5153" i="7"/>
  <c r="C5153" i="7" s="1"/>
  <c r="D5155" i="7" l="1"/>
  <c r="A5154" i="7"/>
  <c r="B5154" i="7"/>
  <c r="C5154" i="7" s="1"/>
  <c r="D5156" i="7" l="1"/>
  <c r="A5155" i="7"/>
  <c r="B5155" i="7"/>
  <c r="C5155" i="7" s="1"/>
  <c r="D5157" i="7" l="1"/>
  <c r="A5156" i="7"/>
  <c r="B5156" i="7"/>
  <c r="C5156" i="7" s="1"/>
  <c r="D5158" i="7" l="1"/>
  <c r="A5157" i="7"/>
  <c r="B5157" i="7"/>
  <c r="C5157" i="7" s="1"/>
  <c r="A5158" i="7" l="1"/>
  <c r="B5158" i="7"/>
  <c r="C5158" i="7" s="1"/>
  <c r="D5159" i="7"/>
  <c r="A5159" i="7" l="1"/>
  <c r="B5159" i="7"/>
  <c r="C5159" i="7" s="1"/>
  <c r="D5160" i="7"/>
  <c r="A5160" i="7" l="1"/>
  <c r="D5161" i="7"/>
  <c r="B5160" i="7"/>
  <c r="C5160" i="7" s="1"/>
  <c r="A5161" i="7" l="1"/>
  <c r="B5161" i="7"/>
  <c r="C5161" i="7" s="1"/>
  <c r="D5162" i="7"/>
  <c r="A5162" i="7" l="1"/>
  <c r="B5162" i="7"/>
  <c r="C5162" i="7" s="1"/>
  <c r="D5163" i="7"/>
  <c r="A5163" i="7" l="1"/>
  <c r="D5164" i="7"/>
  <c r="B5163" i="7"/>
  <c r="C5163" i="7" s="1"/>
  <c r="A5164" i="7" l="1"/>
  <c r="B5164" i="7"/>
  <c r="C5164" i="7" s="1"/>
  <c r="D5165" i="7"/>
  <c r="D5166" i="7" l="1"/>
  <c r="A5165" i="7"/>
  <c r="B5165" i="7"/>
  <c r="C5165" i="7" s="1"/>
  <c r="D5167" i="7" l="1"/>
  <c r="A5166" i="7"/>
  <c r="B5166" i="7"/>
  <c r="C5166" i="7" s="1"/>
  <c r="D5168" i="7" l="1"/>
  <c r="A5167" i="7"/>
  <c r="B5167" i="7"/>
  <c r="C5167" i="7" s="1"/>
  <c r="D5169" i="7" l="1"/>
  <c r="A5168" i="7"/>
  <c r="B5168" i="7"/>
  <c r="C5168" i="7" s="1"/>
  <c r="B5169" i="7" l="1"/>
  <c r="C5169" i="7" s="1"/>
  <c r="D5170" i="7"/>
  <c r="A5169" i="7"/>
  <c r="D5171" i="7" l="1"/>
  <c r="A5170" i="7"/>
  <c r="B5170" i="7"/>
  <c r="C5170" i="7" s="1"/>
  <c r="A5171" i="7" l="1"/>
  <c r="B5171" i="7"/>
  <c r="C5171" i="7" s="1"/>
  <c r="D5172" i="7"/>
  <c r="D5173" i="7" l="1"/>
  <c r="A5172" i="7"/>
  <c r="B5172" i="7"/>
  <c r="C5172" i="7" s="1"/>
  <c r="D5174" i="7" l="1"/>
  <c r="A5173" i="7"/>
  <c r="B5173" i="7"/>
  <c r="C5173" i="7" s="1"/>
  <c r="D5175" i="7" l="1"/>
  <c r="A5174" i="7"/>
  <c r="B5174" i="7"/>
  <c r="C5174" i="7" s="1"/>
  <c r="D5176" i="7" l="1"/>
  <c r="A5175" i="7"/>
  <c r="B5175" i="7"/>
  <c r="C5175" i="7" s="1"/>
  <c r="A5176" i="7" l="1"/>
  <c r="B5176" i="7"/>
  <c r="C5176" i="7" s="1"/>
  <c r="D5177" i="7"/>
  <c r="A5177" i="7" l="1"/>
  <c r="B5177" i="7"/>
  <c r="C5177" i="7" s="1"/>
  <c r="D5178" i="7"/>
  <c r="D5179" i="7" l="1"/>
  <c r="A5178" i="7"/>
  <c r="B5178" i="7"/>
  <c r="C5178" i="7" s="1"/>
  <c r="A5179" i="7" l="1"/>
  <c r="D5180" i="7"/>
  <c r="B5179" i="7"/>
  <c r="C5179" i="7" s="1"/>
  <c r="D5181" i="7" l="1"/>
  <c r="A5180" i="7"/>
  <c r="B5180" i="7"/>
  <c r="C5180" i="7" s="1"/>
  <c r="D5182" i="7" l="1"/>
  <c r="A5181" i="7"/>
  <c r="B5181" i="7"/>
  <c r="C5181" i="7" s="1"/>
  <c r="D5183" i="7" l="1"/>
  <c r="A5182" i="7"/>
  <c r="B5182" i="7"/>
  <c r="C5182" i="7" s="1"/>
  <c r="A5183" i="7" l="1"/>
  <c r="B5183" i="7"/>
  <c r="C5183" i="7" s="1"/>
  <c r="D5184" i="7"/>
  <c r="A5184" i="7" l="1"/>
  <c r="B5184" i="7"/>
  <c r="C5184" i="7" s="1"/>
  <c r="D5185" i="7"/>
  <c r="D5186" i="7" l="1"/>
  <c r="A5185" i="7"/>
  <c r="B5185" i="7"/>
  <c r="C5185" i="7" s="1"/>
  <c r="D5187" i="7" l="1"/>
  <c r="A5186" i="7"/>
  <c r="B5186" i="7"/>
  <c r="C5186" i="7" s="1"/>
  <c r="D5188" i="7" l="1"/>
  <c r="A5187" i="7"/>
  <c r="B5187" i="7"/>
  <c r="C5187" i="7" s="1"/>
  <c r="D5189" i="7" l="1"/>
  <c r="A5188" i="7"/>
  <c r="B5188" i="7"/>
  <c r="C5188" i="7" s="1"/>
  <c r="D5190" i="7" l="1"/>
  <c r="A5189" i="7"/>
  <c r="B5189" i="7"/>
  <c r="C5189" i="7" s="1"/>
  <c r="A5190" i="7" l="1"/>
  <c r="D5191" i="7"/>
  <c r="B5190" i="7"/>
  <c r="C5190" i="7" s="1"/>
  <c r="D5192" i="7" l="1"/>
  <c r="A5191" i="7"/>
  <c r="B5191" i="7"/>
  <c r="C5191" i="7" s="1"/>
  <c r="D5193" i="7" l="1"/>
  <c r="A5192" i="7"/>
  <c r="B5192" i="7"/>
  <c r="C5192" i="7" s="1"/>
  <c r="A5193" i="7" l="1"/>
  <c r="B5193" i="7"/>
  <c r="C5193" i="7" s="1"/>
  <c r="D5194" i="7"/>
  <c r="D5195" i="7" l="1"/>
  <c r="A5194" i="7"/>
  <c r="B5194" i="7"/>
  <c r="C5194" i="7" s="1"/>
  <c r="A5195" i="7" l="1"/>
  <c r="B5195" i="7"/>
  <c r="C5195" i="7" s="1"/>
  <c r="D5196" i="7"/>
  <c r="D5197" i="7" l="1"/>
  <c r="A5196" i="7"/>
  <c r="B5196" i="7"/>
  <c r="C5196" i="7" s="1"/>
  <c r="D5198" i="7" l="1"/>
  <c r="A5197" i="7"/>
  <c r="B5197" i="7"/>
  <c r="C5197" i="7" s="1"/>
  <c r="D5199" i="7" l="1"/>
  <c r="A5198" i="7"/>
  <c r="B5198" i="7"/>
  <c r="C5198" i="7" s="1"/>
  <c r="A5199" i="7" l="1"/>
  <c r="D5200" i="7"/>
  <c r="B5199" i="7"/>
  <c r="C5199" i="7" s="1"/>
  <c r="A5200" i="7" l="1"/>
  <c r="D5201" i="7"/>
  <c r="B5200" i="7"/>
  <c r="C5200" i="7" s="1"/>
  <c r="A5201" i="7" l="1"/>
  <c r="B5201" i="7"/>
  <c r="C5201" i="7" s="1"/>
  <c r="D5202" i="7"/>
  <c r="A5202" i="7" l="1"/>
  <c r="B5202" i="7"/>
  <c r="C5202" i="7" s="1"/>
  <c r="D5203" i="7"/>
  <c r="A5203" i="7" l="1"/>
  <c r="B5203" i="7"/>
  <c r="C5203" i="7" s="1"/>
  <c r="D5204" i="7"/>
  <c r="A5204" i="7" l="1"/>
  <c r="B5204" i="7"/>
  <c r="C5204" i="7" s="1"/>
  <c r="D5205" i="7"/>
  <c r="D5206" i="7" l="1"/>
  <c r="A5205" i="7"/>
  <c r="B5205" i="7"/>
  <c r="C5205" i="7" s="1"/>
  <c r="D5207" i="7" l="1"/>
  <c r="B5206" i="7"/>
  <c r="C5206" i="7" s="1"/>
  <c r="A5206" i="7"/>
  <c r="D5208" i="7" l="1"/>
  <c r="A5207" i="7"/>
  <c r="B5207" i="7"/>
  <c r="C5207" i="7" s="1"/>
  <c r="D5209" i="7" l="1"/>
  <c r="A5208" i="7"/>
  <c r="B5208" i="7"/>
  <c r="C5208" i="7" s="1"/>
  <c r="D5210" i="7" l="1"/>
  <c r="A5209" i="7"/>
  <c r="B5209" i="7"/>
  <c r="C5209" i="7" s="1"/>
  <c r="D5211" i="7" l="1"/>
  <c r="A5210" i="7"/>
  <c r="B5210" i="7"/>
  <c r="C5210" i="7" s="1"/>
  <c r="D5212" i="7" l="1"/>
  <c r="A5211" i="7"/>
  <c r="B5211" i="7"/>
  <c r="C5211" i="7" s="1"/>
  <c r="D5213" i="7" l="1"/>
  <c r="A5212" i="7"/>
  <c r="B5212" i="7"/>
  <c r="C5212" i="7" s="1"/>
  <c r="A5213" i="7" l="1"/>
  <c r="B5213" i="7"/>
  <c r="C5213" i="7" s="1"/>
  <c r="D5214" i="7"/>
  <c r="D5215" i="7" l="1"/>
  <c r="A5214" i="7"/>
  <c r="B5214" i="7"/>
  <c r="C5214" i="7" s="1"/>
  <c r="D5216" i="7" l="1"/>
  <c r="A5215" i="7"/>
  <c r="B5215" i="7"/>
  <c r="C5215" i="7" s="1"/>
  <c r="D5217" i="7" l="1"/>
  <c r="A5216" i="7"/>
  <c r="B5216" i="7"/>
  <c r="C5216" i="7" s="1"/>
  <c r="D5218" i="7" l="1"/>
  <c r="A5217" i="7"/>
  <c r="B5217" i="7"/>
  <c r="C5217" i="7" s="1"/>
  <c r="D5219" i="7" l="1"/>
  <c r="A5218" i="7"/>
  <c r="B5218" i="7"/>
  <c r="C5218" i="7" s="1"/>
  <c r="A5219" i="7" l="1"/>
  <c r="B5219" i="7"/>
  <c r="C5219" i="7" s="1"/>
  <c r="D5220" i="7"/>
  <c r="D5221" i="7" l="1"/>
  <c r="A5220" i="7"/>
  <c r="B5220" i="7"/>
  <c r="C5220" i="7" s="1"/>
  <c r="A5221" i="7" l="1"/>
  <c r="B5221" i="7"/>
  <c r="C5221" i="7" s="1"/>
  <c r="D5222" i="7"/>
  <c r="A5222" i="7" l="1"/>
  <c r="B5222" i="7"/>
  <c r="C5222" i="7" s="1"/>
  <c r="D5223" i="7"/>
  <c r="D5224" i="7" l="1"/>
  <c r="A5223" i="7"/>
  <c r="B5223" i="7"/>
  <c r="C5223" i="7" s="1"/>
  <c r="A5224" i="7" l="1"/>
  <c r="B5224" i="7"/>
  <c r="C5224" i="7" s="1"/>
  <c r="D5225" i="7"/>
  <c r="D5226" i="7" l="1"/>
  <c r="A5225" i="7"/>
  <c r="B5225" i="7"/>
  <c r="C5225" i="7" s="1"/>
  <c r="D5227" i="7" l="1"/>
  <c r="A5226" i="7"/>
  <c r="B5226" i="7"/>
  <c r="C5226" i="7" s="1"/>
  <c r="D5228" i="7" l="1"/>
  <c r="A5227" i="7"/>
  <c r="B5227" i="7"/>
  <c r="C5227" i="7" s="1"/>
  <c r="D5229" i="7" l="1"/>
  <c r="A5228" i="7"/>
  <c r="B5228" i="7"/>
  <c r="C5228" i="7" s="1"/>
  <c r="A5229" i="7" l="1"/>
  <c r="D5230" i="7"/>
  <c r="B5229" i="7"/>
  <c r="C5229" i="7" s="1"/>
  <c r="A5230" i="7" l="1"/>
  <c r="B5230" i="7"/>
  <c r="C5230" i="7" s="1"/>
  <c r="D5231" i="7"/>
  <c r="D5232" i="7" l="1"/>
  <c r="A5231" i="7"/>
  <c r="B5231" i="7"/>
  <c r="C5231" i="7" s="1"/>
  <c r="D5233" i="7" l="1"/>
  <c r="A5232" i="7"/>
  <c r="B5232" i="7"/>
  <c r="C5232" i="7" s="1"/>
  <c r="A5233" i="7" l="1"/>
  <c r="B5233" i="7"/>
  <c r="C5233" i="7" s="1"/>
  <c r="D5234" i="7"/>
  <c r="A5234" i="7" l="1"/>
  <c r="B5234" i="7"/>
  <c r="C5234" i="7" s="1"/>
  <c r="D5235" i="7"/>
  <c r="D5236" i="7" l="1"/>
  <c r="A5235" i="7"/>
  <c r="B5235" i="7"/>
  <c r="C5235" i="7" s="1"/>
  <c r="D5237" i="7" l="1"/>
  <c r="A5236" i="7"/>
  <c r="B5236" i="7"/>
  <c r="C5236" i="7" s="1"/>
  <c r="D5238" i="7" l="1"/>
  <c r="A5237" i="7"/>
  <c r="B5237" i="7"/>
  <c r="C5237" i="7" s="1"/>
  <c r="D5239" i="7" l="1"/>
  <c r="B5238" i="7"/>
  <c r="C5238" i="7" s="1"/>
  <c r="A5238" i="7"/>
  <c r="D5240" i="7" l="1"/>
  <c r="A5239" i="7"/>
  <c r="B5239" i="7"/>
  <c r="C5239" i="7" s="1"/>
  <c r="D5241" i="7" l="1"/>
  <c r="A5240" i="7"/>
  <c r="B5240" i="7"/>
  <c r="C5240" i="7" s="1"/>
  <c r="D5242" i="7" l="1"/>
  <c r="A5241" i="7"/>
  <c r="B5241" i="7"/>
  <c r="C5241" i="7" s="1"/>
  <c r="D5243" i="7" l="1"/>
  <c r="A5242" i="7"/>
  <c r="B5242" i="7"/>
  <c r="C5242" i="7" s="1"/>
  <c r="D5244" i="7" l="1"/>
  <c r="A5243" i="7"/>
  <c r="B5243" i="7"/>
  <c r="C5243" i="7" s="1"/>
  <c r="D5245" i="7" l="1"/>
  <c r="A5244" i="7"/>
  <c r="B5244" i="7"/>
  <c r="C5244" i="7" s="1"/>
  <c r="D5246" i="7" l="1"/>
  <c r="A5245" i="7"/>
  <c r="B5245" i="7"/>
  <c r="C5245" i="7" s="1"/>
  <c r="D5247" i="7" l="1"/>
  <c r="A5246" i="7"/>
  <c r="B5246" i="7"/>
  <c r="C5246" i="7" s="1"/>
  <c r="D5248" i="7" l="1"/>
  <c r="A5247" i="7"/>
  <c r="B5247" i="7"/>
  <c r="C5247" i="7" s="1"/>
  <c r="D5249" i="7" l="1"/>
  <c r="A5248" i="7"/>
  <c r="B5248" i="7"/>
  <c r="C5248" i="7" s="1"/>
  <c r="A5249" i="7" l="1"/>
  <c r="D5250" i="7"/>
  <c r="B5249" i="7"/>
  <c r="C5249" i="7" s="1"/>
  <c r="A5250" i="7" l="1"/>
  <c r="B5250" i="7"/>
  <c r="C5250" i="7" s="1"/>
  <c r="D5251" i="7"/>
  <c r="A5251" i="7" l="1"/>
  <c r="B5251" i="7"/>
  <c r="C5251" i="7" s="1"/>
  <c r="D5252" i="7"/>
  <c r="A5252" i="7" l="1"/>
  <c r="B5252" i="7"/>
  <c r="C5252" i="7" s="1"/>
  <c r="D5253" i="7"/>
  <c r="D5254" i="7" l="1"/>
  <c r="A5253" i="7"/>
  <c r="B5253" i="7"/>
  <c r="C5253" i="7" s="1"/>
  <c r="A5254" i="7" l="1"/>
  <c r="D5255" i="7"/>
  <c r="B5254" i="7"/>
  <c r="C5254" i="7" s="1"/>
  <c r="A5255" i="7" l="1"/>
  <c r="B5255" i="7"/>
  <c r="C5255" i="7" s="1"/>
  <c r="D5256" i="7"/>
  <c r="D5257" i="7" l="1"/>
  <c r="A5256" i="7"/>
  <c r="B5256" i="7"/>
  <c r="C5256" i="7" s="1"/>
  <c r="D5258" i="7" l="1"/>
  <c r="A5257" i="7"/>
  <c r="B5257" i="7"/>
  <c r="C5257" i="7" s="1"/>
  <c r="A5258" i="7" l="1"/>
  <c r="B5258" i="7"/>
  <c r="C5258" i="7" s="1"/>
  <c r="D5259" i="7"/>
  <c r="A5259" i="7" l="1"/>
  <c r="B5259" i="7"/>
  <c r="C5259" i="7" s="1"/>
  <c r="D5260" i="7"/>
  <c r="A5260" i="7" l="1"/>
  <c r="B5260" i="7"/>
  <c r="C5260" i="7" s="1"/>
  <c r="D5261" i="7"/>
  <c r="D5262" i="7" l="1"/>
  <c r="A5261" i="7"/>
  <c r="B5261" i="7"/>
  <c r="C5261" i="7" s="1"/>
  <c r="D5263" i="7" l="1"/>
  <c r="A5262" i="7"/>
  <c r="B5262" i="7"/>
  <c r="C5262" i="7" s="1"/>
  <c r="D5264" i="7" l="1"/>
  <c r="A5263" i="7"/>
  <c r="B5263" i="7"/>
  <c r="C5263" i="7" s="1"/>
  <c r="A5264" i="7" l="1"/>
  <c r="B5264" i="7"/>
  <c r="C5264" i="7" s="1"/>
  <c r="D5265" i="7"/>
  <c r="D5266" i="7" l="1"/>
  <c r="A5265" i="7"/>
  <c r="B5265" i="7"/>
  <c r="C5265" i="7" s="1"/>
  <c r="D5267" i="7" l="1"/>
  <c r="A5266" i="7"/>
  <c r="B5266" i="7"/>
  <c r="C5266" i="7" s="1"/>
  <c r="D5268" i="7" l="1"/>
  <c r="A5267" i="7"/>
  <c r="B5267" i="7"/>
  <c r="C5267" i="7" s="1"/>
  <c r="D5269" i="7" l="1"/>
  <c r="A5268" i="7"/>
  <c r="B5268" i="7"/>
  <c r="C5268" i="7" s="1"/>
  <c r="D5270" i="7" l="1"/>
  <c r="A5269" i="7"/>
  <c r="B5269" i="7"/>
  <c r="C5269" i="7" s="1"/>
  <c r="D5271" i="7" l="1"/>
  <c r="A5270" i="7"/>
  <c r="B5270" i="7"/>
  <c r="C5270" i="7" s="1"/>
  <c r="D5272" i="7" l="1"/>
  <c r="A5271" i="7"/>
  <c r="B5271" i="7"/>
  <c r="C5271" i="7" s="1"/>
  <c r="D5273" i="7" l="1"/>
  <c r="A5272" i="7"/>
  <c r="B5272" i="7"/>
  <c r="C5272" i="7" s="1"/>
  <c r="A5273" i="7" l="1"/>
  <c r="B5273" i="7"/>
  <c r="C5273" i="7" s="1"/>
  <c r="D5274" i="7"/>
  <c r="D5275" i="7" l="1"/>
  <c r="A5274" i="7"/>
  <c r="B5274" i="7"/>
  <c r="C5274" i="7" s="1"/>
  <c r="A5275" i="7" l="1"/>
  <c r="B5275" i="7"/>
  <c r="C5275" i="7" s="1"/>
  <c r="D5276" i="7"/>
  <c r="D5277" i="7" l="1"/>
  <c r="A5276" i="7"/>
  <c r="B5276" i="7"/>
  <c r="C5276" i="7" s="1"/>
  <c r="D5278" i="7" l="1"/>
  <c r="A5277" i="7"/>
  <c r="B5277" i="7"/>
  <c r="C5277" i="7" s="1"/>
  <c r="D5279" i="7" l="1"/>
  <c r="A5278" i="7"/>
  <c r="B5278" i="7"/>
  <c r="C5278" i="7" s="1"/>
  <c r="D5280" i="7" l="1"/>
  <c r="A5279" i="7"/>
  <c r="B5279" i="7"/>
  <c r="C5279" i="7" s="1"/>
  <c r="D5281" i="7" l="1"/>
  <c r="A5280" i="7"/>
  <c r="B5280" i="7"/>
  <c r="C5280" i="7" s="1"/>
  <c r="A5281" i="7" l="1"/>
  <c r="B5281" i="7"/>
  <c r="C5281" i="7" s="1"/>
  <c r="D5282" i="7"/>
  <c r="A5282" i="7" l="1"/>
  <c r="B5282" i="7"/>
  <c r="C5282" i="7" s="1"/>
  <c r="D5283" i="7"/>
  <c r="D5284" i="7" l="1"/>
  <c r="A5283" i="7"/>
  <c r="B5283" i="7"/>
  <c r="C5283" i="7" s="1"/>
  <c r="D5285" i="7" l="1"/>
  <c r="A5284" i="7"/>
  <c r="B5284" i="7"/>
  <c r="C5284" i="7" s="1"/>
  <c r="A5285" i="7" l="1"/>
  <c r="B5285" i="7"/>
  <c r="C5285" i="7" s="1"/>
  <c r="D5286" i="7"/>
  <c r="D5287" i="7" l="1"/>
  <c r="A5286" i="7"/>
  <c r="B5286" i="7"/>
  <c r="C5286" i="7" s="1"/>
  <c r="D5288" i="7" l="1"/>
  <c r="A5287" i="7"/>
  <c r="B5287" i="7"/>
  <c r="C5287" i="7" s="1"/>
  <c r="D5289" i="7" l="1"/>
  <c r="A5288" i="7"/>
  <c r="B5288" i="7"/>
  <c r="C5288" i="7" s="1"/>
  <c r="A5289" i="7" l="1"/>
  <c r="D5290" i="7"/>
  <c r="B5289" i="7"/>
  <c r="C5289" i="7" s="1"/>
  <c r="A5290" i="7" l="1"/>
  <c r="B5290" i="7"/>
  <c r="C5290" i="7" s="1"/>
  <c r="D5291" i="7"/>
  <c r="A5291" i="7" l="1"/>
  <c r="B5291" i="7"/>
  <c r="C5291" i="7" s="1"/>
  <c r="D5292" i="7"/>
  <c r="D5293" i="7" l="1"/>
  <c r="A5292" i="7"/>
  <c r="B5292" i="7"/>
  <c r="C5292" i="7" s="1"/>
  <c r="D5294" i="7" l="1"/>
  <c r="A5293" i="7"/>
  <c r="B5293" i="7"/>
  <c r="C5293" i="7" s="1"/>
  <c r="D5295" i="7" l="1"/>
  <c r="A5294" i="7"/>
  <c r="B5294" i="7"/>
  <c r="C5294" i="7" s="1"/>
  <c r="D5296" i="7" l="1"/>
  <c r="A5295" i="7"/>
  <c r="B5295" i="7"/>
  <c r="C5295" i="7" s="1"/>
  <c r="D5297" i="7" l="1"/>
  <c r="A5296" i="7"/>
  <c r="B5296" i="7"/>
  <c r="C5296" i="7" s="1"/>
  <c r="D5298" i="7" l="1"/>
  <c r="A5297" i="7"/>
  <c r="B5297" i="7"/>
  <c r="C5297" i="7" s="1"/>
  <c r="D5299" i="7" l="1"/>
  <c r="A5298" i="7"/>
  <c r="B5298" i="7"/>
  <c r="C5298" i="7" s="1"/>
  <c r="A5299" i="7" l="1"/>
  <c r="B5299" i="7"/>
  <c r="C5299" i="7" s="1"/>
  <c r="D5300" i="7"/>
  <c r="A5300" i="7" l="1"/>
  <c r="B5300" i="7"/>
  <c r="C5300" i="7" s="1"/>
  <c r="D5301" i="7"/>
  <c r="D5302" i="7" l="1"/>
  <c r="A5301" i="7"/>
  <c r="B5301" i="7"/>
  <c r="C5301" i="7" s="1"/>
  <c r="A5302" i="7" l="1"/>
  <c r="D5303" i="7"/>
  <c r="B5302" i="7"/>
  <c r="C5302" i="7" s="1"/>
  <c r="D5304" i="7" l="1"/>
  <c r="A5303" i="7"/>
  <c r="B5303" i="7"/>
  <c r="C5303" i="7" s="1"/>
  <c r="A5304" i="7" l="1"/>
  <c r="B5304" i="7"/>
  <c r="C5304" i="7" s="1"/>
  <c r="D5305" i="7"/>
  <c r="D5306" i="7" l="1"/>
  <c r="A5305" i="7"/>
  <c r="B5305" i="7"/>
  <c r="C5305" i="7" s="1"/>
  <c r="D5307" i="7" l="1"/>
  <c r="A5306" i="7"/>
  <c r="B5306" i="7"/>
  <c r="C5306" i="7" s="1"/>
  <c r="D5308" i="7" l="1"/>
  <c r="A5307" i="7"/>
  <c r="B5307" i="7"/>
  <c r="C5307" i="7" s="1"/>
  <c r="D5309" i="7" l="1"/>
  <c r="A5308" i="7"/>
  <c r="B5308" i="7"/>
  <c r="C5308" i="7" s="1"/>
  <c r="D5310" i="7" l="1"/>
  <c r="A5309" i="7"/>
  <c r="B5309" i="7"/>
  <c r="C5309" i="7" s="1"/>
  <c r="D5311" i="7" l="1"/>
  <c r="A5310" i="7"/>
  <c r="B5310" i="7"/>
  <c r="C5310" i="7" s="1"/>
  <c r="D5312" i="7" l="1"/>
  <c r="A5311" i="7"/>
  <c r="B5311" i="7"/>
  <c r="C5311" i="7" s="1"/>
  <c r="A5312" i="7" l="1"/>
  <c r="D5313" i="7"/>
  <c r="B5312" i="7"/>
  <c r="C5312" i="7" s="1"/>
  <c r="D5314" i="7" l="1"/>
  <c r="A5313" i="7"/>
  <c r="B5313" i="7"/>
  <c r="C5313" i="7" s="1"/>
  <c r="D5315" i="7" l="1"/>
  <c r="A5314" i="7"/>
  <c r="B5314" i="7"/>
  <c r="C5314" i="7" s="1"/>
  <c r="D5316" i="7" l="1"/>
  <c r="A5315" i="7"/>
  <c r="B5315" i="7"/>
  <c r="C5315" i="7" s="1"/>
  <c r="A5316" i="7" l="1"/>
  <c r="B5316" i="7"/>
  <c r="C5316" i="7" s="1"/>
  <c r="D5317" i="7"/>
  <c r="D5318" i="7" l="1"/>
  <c r="A5317" i="7"/>
  <c r="B5317" i="7"/>
  <c r="C5317" i="7" s="1"/>
  <c r="A5318" i="7" l="1"/>
  <c r="D5319" i="7"/>
  <c r="B5318" i="7"/>
  <c r="C5318" i="7" s="1"/>
  <c r="D5320" i="7" l="1"/>
  <c r="A5319" i="7"/>
  <c r="B5319" i="7"/>
  <c r="C5319" i="7" s="1"/>
  <c r="D5321" i="7" l="1"/>
  <c r="A5320" i="7"/>
  <c r="B5320" i="7"/>
  <c r="C5320" i="7" s="1"/>
  <c r="D5322" i="7" l="1"/>
  <c r="A5321" i="7"/>
  <c r="B5321" i="7"/>
  <c r="C5321" i="7" s="1"/>
  <c r="D5323" i="7" l="1"/>
  <c r="A5322" i="7"/>
  <c r="B5322" i="7"/>
  <c r="C5322" i="7" s="1"/>
  <c r="D5324" i="7" l="1"/>
  <c r="A5323" i="7"/>
  <c r="B5323" i="7"/>
  <c r="C5323" i="7" s="1"/>
  <c r="A5324" i="7" l="1"/>
  <c r="B5324" i="7"/>
  <c r="C5324" i="7" s="1"/>
  <c r="D5325" i="7"/>
  <c r="A5325" i="7" l="1"/>
  <c r="D5326" i="7"/>
  <c r="B5325" i="7"/>
  <c r="C5325" i="7" s="1"/>
  <c r="D5327" i="7" l="1"/>
  <c r="A5326" i="7"/>
  <c r="B5326" i="7"/>
  <c r="C5326" i="7" s="1"/>
  <c r="D5328" i="7" l="1"/>
  <c r="A5327" i="7"/>
  <c r="B5327" i="7"/>
  <c r="C5327" i="7" s="1"/>
  <c r="D5329" i="7" l="1"/>
  <c r="A5328" i="7"/>
  <c r="B5328" i="7"/>
  <c r="C5328" i="7" s="1"/>
  <c r="D5330" i="7" l="1"/>
  <c r="A5329" i="7"/>
  <c r="B5329" i="7"/>
  <c r="C5329" i="7" s="1"/>
  <c r="D5331" i="7" l="1"/>
  <c r="A5330" i="7"/>
  <c r="B5330" i="7"/>
  <c r="C5330" i="7" s="1"/>
  <c r="D5332" i="7" l="1"/>
  <c r="A5331" i="7"/>
  <c r="B5331" i="7"/>
  <c r="C5331" i="7" s="1"/>
  <c r="D5333" i="7" l="1"/>
  <c r="A5332" i="7"/>
  <c r="B5332" i="7"/>
  <c r="C5332" i="7" s="1"/>
  <c r="D5334" i="7" l="1"/>
  <c r="A5333" i="7"/>
  <c r="B5333" i="7"/>
  <c r="C5333" i="7" s="1"/>
  <c r="A5334" i="7" l="1"/>
  <c r="D5335" i="7"/>
  <c r="B5334" i="7"/>
  <c r="C5334" i="7" s="1"/>
  <c r="D5336" i="7" l="1"/>
  <c r="A5335" i="7"/>
  <c r="B5335" i="7"/>
  <c r="C5335" i="7" s="1"/>
  <c r="D5337" i="7" l="1"/>
  <c r="A5336" i="7"/>
  <c r="B5336" i="7"/>
  <c r="C5336" i="7" s="1"/>
  <c r="D5338" i="7" l="1"/>
  <c r="A5337" i="7"/>
  <c r="B5337" i="7"/>
  <c r="C5337" i="7" s="1"/>
  <c r="D5339" i="7" l="1"/>
  <c r="A5338" i="7"/>
  <c r="B5338" i="7"/>
  <c r="C5338" i="7" s="1"/>
  <c r="D5340" i="7" l="1"/>
  <c r="A5339" i="7"/>
  <c r="B5339" i="7"/>
  <c r="C5339" i="7" s="1"/>
  <c r="A5340" i="7" l="1"/>
  <c r="B5340" i="7"/>
  <c r="C5340" i="7" s="1"/>
  <c r="D5341" i="7"/>
  <c r="D5342" i="7" l="1"/>
  <c r="A5341" i="7"/>
  <c r="B5341" i="7"/>
  <c r="C5341" i="7" s="1"/>
  <c r="D5343" i="7" l="1"/>
  <c r="A5342" i="7"/>
  <c r="B5342" i="7"/>
  <c r="C5342" i="7" s="1"/>
  <c r="A5343" i="7" l="1"/>
  <c r="B5343" i="7"/>
  <c r="C5343" i="7" s="1"/>
  <c r="D5344" i="7"/>
  <c r="D5345" i="7" l="1"/>
  <c r="A5344" i="7"/>
  <c r="B5344" i="7"/>
  <c r="C5344" i="7" s="1"/>
  <c r="A5345" i="7" l="1"/>
  <c r="D5346" i="7"/>
  <c r="B5345" i="7"/>
  <c r="C5345" i="7" s="1"/>
  <c r="D5347" i="7" l="1"/>
  <c r="A5346" i="7"/>
  <c r="B5346" i="7"/>
  <c r="C5346" i="7" s="1"/>
  <c r="D5348" i="7" l="1"/>
  <c r="A5347" i="7"/>
  <c r="B5347" i="7"/>
  <c r="C5347" i="7" s="1"/>
  <c r="D5349" i="7" l="1"/>
  <c r="A5348" i="7"/>
  <c r="B5348" i="7"/>
  <c r="C5348" i="7" s="1"/>
  <c r="A5349" i="7" l="1"/>
  <c r="B5349" i="7"/>
  <c r="C5349" i="7" s="1"/>
  <c r="D5350" i="7"/>
  <c r="D5351" i="7" l="1"/>
  <c r="A5350" i="7"/>
  <c r="B5350" i="7"/>
  <c r="C5350" i="7" s="1"/>
  <c r="D5352" i="7" l="1"/>
  <c r="A5351" i="7"/>
  <c r="B5351" i="7"/>
  <c r="C5351" i="7" s="1"/>
  <c r="A5352" i="7" l="1"/>
  <c r="B5352" i="7"/>
  <c r="C5352" i="7" s="1"/>
  <c r="D5353" i="7"/>
  <c r="D5354" i="7" l="1"/>
  <c r="A5353" i="7"/>
  <c r="B5353" i="7"/>
  <c r="C5353" i="7" s="1"/>
  <c r="D5355" i="7" l="1"/>
  <c r="A5354" i="7"/>
  <c r="B5354" i="7"/>
  <c r="C5354" i="7" s="1"/>
  <c r="D5356" i="7" l="1"/>
  <c r="A5355" i="7"/>
  <c r="B5355" i="7"/>
  <c r="C5355" i="7" s="1"/>
  <c r="D5357" i="7" l="1"/>
  <c r="A5356" i="7"/>
  <c r="B5356" i="7"/>
  <c r="C5356" i="7" s="1"/>
  <c r="D5358" i="7" l="1"/>
  <c r="A5357" i="7"/>
  <c r="B5357" i="7"/>
  <c r="C5357" i="7" s="1"/>
  <c r="D5359" i="7" l="1"/>
  <c r="A5358" i="7"/>
  <c r="B5358" i="7"/>
  <c r="C5358" i="7" s="1"/>
  <c r="D5360" i="7" l="1"/>
  <c r="A5359" i="7"/>
  <c r="B5359" i="7"/>
  <c r="C5359" i="7" s="1"/>
  <c r="D5361" i="7" l="1"/>
  <c r="A5360" i="7"/>
  <c r="B5360" i="7"/>
  <c r="C5360" i="7" s="1"/>
  <c r="D5362" i="7" l="1"/>
  <c r="A5361" i="7"/>
  <c r="B5361" i="7"/>
  <c r="C5361" i="7" s="1"/>
  <c r="D5363" i="7" l="1"/>
  <c r="A5362" i="7"/>
  <c r="B5362" i="7"/>
  <c r="C5362" i="7" s="1"/>
  <c r="D5364" i="7" l="1"/>
  <c r="A5363" i="7"/>
  <c r="B5363" i="7"/>
  <c r="C5363" i="7" s="1"/>
  <c r="D5365" i="7" l="1"/>
  <c r="A5364" i="7"/>
  <c r="B5364" i="7"/>
  <c r="C5364" i="7" s="1"/>
  <c r="D5366" i="7" l="1"/>
  <c r="A5365" i="7"/>
  <c r="B5365" i="7"/>
  <c r="C5365" i="7" s="1"/>
  <c r="D5367" i="7" l="1"/>
  <c r="A5366" i="7"/>
  <c r="B5366" i="7"/>
  <c r="C5366" i="7" s="1"/>
  <c r="A5367" i="7" l="1"/>
  <c r="B5367" i="7"/>
  <c r="C5367" i="7" s="1"/>
  <c r="D5368" i="7"/>
  <c r="D5369" i="7" l="1"/>
  <c r="A5368" i="7"/>
  <c r="B5368" i="7"/>
  <c r="C5368" i="7" s="1"/>
  <c r="D5370" i="7" l="1"/>
  <c r="A5369" i="7"/>
  <c r="B5369" i="7"/>
  <c r="C5369" i="7" s="1"/>
  <c r="D5371" i="7" l="1"/>
  <c r="A5370" i="7"/>
  <c r="B5370" i="7"/>
  <c r="C5370" i="7" s="1"/>
  <c r="D5372" i="7" l="1"/>
  <c r="A5371" i="7"/>
  <c r="B5371" i="7"/>
  <c r="C5371" i="7" s="1"/>
  <c r="A5372" i="7" l="1"/>
  <c r="B5372" i="7"/>
  <c r="C5372" i="7" s="1"/>
  <c r="D5373" i="7"/>
  <c r="D5374" i="7" l="1"/>
  <c r="A5373" i="7"/>
  <c r="B5373" i="7"/>
  <c r="C5373" i="7" s="1"/>
  <c r="D5375" i="7" l="1"/>
  <c r="A5374" i="7"/>
  <c r="B5374" i="7"/>
  <c r="C5374" i="7" s="1"/>
  <c r="D5376" i="7" l="1"/>
  <c r="A5375" i="7"/>
  <c r="B5375" i="7"/>
  <c r="C5375" i="7" s="1"/>
  <c r="D5377" i="7" l="1"/>
  <c r="A5376" i="7"/>
  <c r="B5376" i="7"/>
  <c r="C5376" i="7" s="1"/>
  <c r="A5377" i="7" l="1"/>
  <c r="B5377" i="7"/>
  <c r="C5377" i="7" s="1"/>
  <c r="D5378" i="7"/>
  <c r="D5379" i="7" l="1"/>
  <c r="A5378" i="7"/>
  <c r="B5378" i="7"/>
  <c r="C5378" i="7" s="1"/>
  <c r="D5380" i="7" l="1"/>
  <c r="A5379" i="7"/>
  <c r="B5379" i="7"/>
  <c r="C5379" i="7" s="1"/>
  <c r="A5380" i="7" l="1"/>
  <c r="B5380" i="7"/>
  <c r="C5380" i="7" s="1"/>
  <c r="D5381" i="7"/>
  <c r="D5382" i="7" l="1"/>
  <c r="A5381" i="7"/>
  <c r="B5381" i="7"/>
  <c r="C5381" i="7" s="1"/>
  <c r="A5382" i="7" l="1"/>
  <c r="D5383" i="7"/>
  <c r="B5382" i="7"/>
  <c r="C5382" i="7" s="1"/>
  <c r="D5384" i="7" l="1"/>
  <c r="A5383" i="7"/>
  <c r="B5383" i="7"/>
  <c r="C5383" i="7" s="1"/>
  <c r="B5384" i="7" l="1"/>
  <c r="C5384" i="7" s="1"/>
  <c r="D5385" i="7"/>
  <c r="A5384" i="7"/>
  <c r="D5386" i="7" l="1"/>
  <c r="A5385" i="7"/>
  <c r="B5385" i="7"/>
  <c r="C5385" i="7" s="1"/>
  <c r="D5387" i="7" l="1"/>
  <c r="A5386" i="7"/>
  <c r="B5386" i="7"/>
  <c r="C5386" i="7" s="1"/>
  <c r="D5388" i="7" l="1"/>
  <c r="A5387" i="7"/>
  <c r="B5387" i="7"/>
  <c r="C5387" i="7" s="1"/>
  <c r="D5389" i="7" l="1"/>
  <c r="A5388" i="7"/>
  <c r="B5388" i="7"/>
  <c r="C5388" i="7" s="1"/>
  <c r="D5390" i="7" l="1"/>
  <c r="A5389" i="7"/>
  <c r="B5389" i="7"/>
  <c r="C5389" i="7" s="1"/>
  <c r="D5391" i="7" l="1"/>
  <c r="A5390" i="7"/>
  <c r="B5390" i="7"/>
  <c r="C5390" i="7" s="1"/>
  <c r="D5392" i="7" l="1"/>
  <c r="A5391" i="7"/>
  <c r="B5391" i="7"/>
  <c r="C5391" i="7" s="1"/>
  <c r="D5393" i="7" l="1"/>
  <c r="A5392" i="7"/>
  <c r="B5392" i="7"/>
  <c r="C5392" i="7" s="1"/>
  <c r="D5394" i="7" l="1"/>
  <c r="B5393" i="7"/>
  <c r="C5393" i="7" s="1"/>
  <c r="A5393" i="7"/>
  <c r="D5395" i="7" l="1"/>
  <c r="B5394" i="7"/>
  <c r="C5394" i="7" s="1"/>
  <c r="A5394" i="7"/>
  <c r="A5395" i="7" l="1"/>
  <c r="B5395" i="7"/>
  <c r="C5395" i="7" s="1"/>
  <c r="D5396" i="7"/>
  <c r="B5396" i="7" l="1"/>
  <c r="C5396" i="7" s="1"/>
  <c r="D5397" i="7"/>
  <c r="A5396" i="7"/>
  <c r="D5398" i="7" l="1"/>
  <c r="A5397" i="7"/>
  <c r="B5397" i="7"/>
  <c r="C5397" i="7" s="1"/>
  <c r="A5398" i="7" l="1"/>
  <c r="D5399" i="7"/>
  <c r="B5398" i="7"/>
  <c r="C5398" i="7" s="1"/>
  <c r="A5399" i="7" l="1"/>
  <c r="B5399" i="7"/>
  <c r="C5399" i="7" s="1"/>
  <c r="D5400" i="7"/>
  <c r="A5400" i="7" l="1"/>
  <c r="B5400" i="7"/>
  <c r="C5400" i="7" s="1"/>
  <c r="D5401" i="7"/>
  <c r="D5402" i="7" l="1"/>
  <c r="A5401" i="7"/>
  <c r="B5401" i="7"/>
  <c r="C5401" i="7" s="1"/>
  <c r="A5402" i="7" l="1"/>
  <c r="B5402" i="7"/>
  <c r="C5402" i="7" s="1"/>
  <c r="D5403" i="7"/>
  <c r="D5404" i="7" l="1"/>
  <c r="A5403" i="7"/>
  <c r="B5403" i="7"/>
  <c r="C5403" i="7" s="1"/>
  <c r="D5405" i="7" l="1"/>
  <c r="A5404" i="7"/>
  <c r="B5404" i="7"/>
  <c r="C5404" i="7" s="1"/>
  <c r="D5406" i="7" l="1"/>
  <c r="A5405" i="7"/>
  <c r="B5405" i="7"/>
  <c r="C5405" i="7" s="1"/>
  <c r="A5406" i="7" l="1"/>
  <c r="B5406" i="7"/>
  <c r="C5406" i="7" s="1"/>
  <c r="D5407" i="7"/>
  <c r="D5408" i="7" l="1"/>
  <c r="A5407" i="7"/>
  <c r="B5407" i="7"/>
  <c r="C5407" i="7" s="1"/>
  <c r="D5409" i="7" l="1"/>
  <c r="A5408" i="7"/>
  <c r="B5408" i="7"/>
  <c r="C5408" i="7" s="1"/>
  <c r="D5410" i="7" l="1"/>
  <c r="A5409" i="7"/>
  <c r="B5409" i="7"/>
  <c r="C5409" i="7" s="1"/>
  <c r="D5411" i="7" l="1"/>
  <c r="A5410" i="7"/>
  <c r="B5410" i="7"/>
  <c r="C5410" i="7" s="1"/>
  <c r="A5411" i="7" l="1"/>
  <c r="B5411" i="7"/>
  <c r="C5411" i="7" s="1"/>
  <c r="D5412" i="7"/>
  <c r="D5413" i="7" l="1"/>
  <c r="A5412" i="7"/>
  <c r="B5412" i="7"/>
  <c r="C5412" i="7" s="1"/>
  <c r="A5413" i="7" l="1"/>
  <c r="B5413" i="7"/>
  <c r="C5413" i="7" s="1"/>
  <c r="D5414" i="7"/>
  <c r="D5415" i="7" l="1"/>
  <c r="A5414" i="7"/>
  <c r="B5414" i="7"/>
  <c r="C5414" i="7" s="1"/>
  <c r="D5416" i="7" l="1"/>
  <c r="A5415" i="7"/>
  <c r="B5415" i="7"/>
  <c r="C5415" i="7" s="1"/>
  <c r="D5417" i="7" l="1"/>
  <c r="A5416" i="7"/>
  <c r="B5416" i="7"/>
  <c r="C5416" i="7" s="1"/>
  <c r="D5418" i="7" l="1"/>
  <c r="A5417" i="7"/>
  <c r="B5417" i="7"/>
  <c r="C5417" i="7" s="1"/>
  <c r="D5419" i="7" l="1"/>
  <c r="B5418" i="7"/>
  <c r="C5418" i="7" s="1"/>
  <c r="A5418" i="7"/>
  <c r="D5420" i="7" l="1"/>
  <c r="A5419" i="7"/>
  <c r="B5419" i="7"/>
  <c r="C5419" i="7" s="1"/>
  <c r="D5421" i="7" l="1"/>
  <c r="A5420" i="7"/>
  <c r="B5420" i="7"/>
  <c r="C5420" i="7" s="1"/>
  <c r="D5422" i="7" l="1"/>
  <c r="A5421" i="7"/>
  <c r="B5421" i="7"/>
  <c r="C5421" i="7" s="1"/>
  <c r="D5423" i="7" l="1"/>
  <c r="A5422" i="7"/>
  <c r="B5422" i="7"/>
  <c r="C5422" i="7" s="1"/>
  <c r="A5423" i="7" l="1"/>
  <c r="B5423" i="7"/>
  <c r="C5423" i="7" s="1"/>
  <c r="D5424" i="7"/>
  <c r="D5425" i="7" l="1"/>
  <c r="B5424" i="7"/>
  <c r="C5424" i="7" s="1"/>
  <c r="A5424" i="7"/>
  <c r="D5426" i="7" l="1"/>
  <c r="A5425" i="7"/>
  <c r="B5425" i="7"/>
  <c r="C5425" i="7" s="1"/>
  <c r="D5427" i="7" l="1"/>
  <c r="A5426" i="7"/>
  <c r="B5426" i="7"/>
  <c r="C5426" i="7" s="1"/>
  <c r="A5427" i="7" l="1"/>
  <c r="D5428" i="7"/>
  <c r="B5427" i="7"/>
  <c r="C5427" i="7" s="1"/>
  <c r="D5429" i="7" l="1"/>
  <c r="A5428" i="7"/>
  <c r="B5428" i="7"/>
  <c r="C5428" i="7" s="1"/>
  <c r="A5429" i="7" l="1"/>
  <c r="D5430" i="7"/>
  <c r="B5429" i="7"/>
  <c r="C5429" i="7" s="1"/>
  <c r="A5430" i="7" l="1"/>
  <c r="D5431" i="7"/>
  <c r="B5430" i="7"/>
  <c r="C5430" i="7" s="1"/>
  <c r="D5432" i="7" l="1"/>
  <c r="A5431" i="7"/>
  <c r="B5431" i="7"/>
  <c r="C5431" i="7" s="1"/>
  <c r="D5433" i="7" l="1"/>
  <c r="A5432" i="7"/>
  <c r="B5432" i="7"/>
  <c r="C5432" i="7" s="1"/>
  <c r="D5434" i="7" l="1"/>
  <c r="A5433" i="7"/>
  <c r="B5433" i="7"/>
  <c r="C5433" i="7" s="1"/>
  <c r="A5434" i="7" l="1"/>
  <c r="B5434" i="7"/>
  <c r="C5434" i="7" s="1"/>
  <c r="D5435" i="7"/>
  <c r="D5436" i="7" l="1"/>
  <c r="A5435" i="7"/>
  <c r="B5435" i="7"/>
  <c r="C5435" i="7" s="1"/>
  <c r="A5436" i="7" l="1"/>
  <c r="D5437" i="7"/>
  <c r="B5436" i="7"/>
  <c r="C5436" i="7" s="1"/>
  <c r="D5438" i="7" l="1"/>
  <c r="A5437" i="7"/>
  <c r="B5437" i="7"/>
  <c r="C5437" i="7" s="1"/>
  <c r="D5439" i="7" l="1"/>
  <c r="A5438" i="7"/>
  <c r="B5438" i="7"/>
  <c r="C5438" i="7" s="1"/>
  <c r="D5440" i="7" l="1"/>
  <c r="B5439" i="7"/>
  <c r="C5439" i="7" s="1"/>
  <c r="A5439" i="7"/>
  <c r="A5440" i="7" l="1"/>
  <c r="D5441" i="7"/>
  <c r="B5440" i="7"/>
  <c r="C5440" i="7" s="1"/>
  <c r="D5442" i="7" l="1"/>
  <c r="A5441" i="7"/>
  <c r="B5441" i="7"/>
  <c r="C5441" i="7" s="1"/>
  <c r="D5443" i="7" l="1"/>
  <c r="A5442" i="7"/>
  <c r="B5442" i="7"/>
  <c r="C5442" i="7" s="1"/>
  <c r="D5444" i="7" l="1"/>
  <c r="A5443" i="7"/>
  <c r="B5443" i="7"/>
  <c r="C5443" i="7" s="1"/>
  <c r="D5445" i="7" l="1"/>
  <c r="A5444" i="7"/>
  <c r="B5444" i="7"/>
  <c r="C5444" i="7" s="1"/>
  <c r="D5446" i="7" l="1"/>
  <c r="B5445" i="7"/>
  <c r="C5445" i="7" s="1"/>
  <c r="A5445" i="7"/>
  <c r="A5446" i="7" l="1"/>
  <c r="B5446" i="7"/>
  <c r="C5446" i="7" s="1"/>
  <c r="D5447" i="7"/>
  <c r="D5448" i="7" l="1"/>
  <c r="A5447" i="7"/>
  <c r="B5447" i="7"/>
  <c r="C5447" i="7" s="1"/>
  <c r="D5449" i="7" l="1"/>
  <c r="A5448" i="7"/>
  <c r="B5448" i="7"/>
  <c r="C5448" i="7" s="1"/>
  <c r="D5450" i="7" l="1"/>
  <c r="A5449" i="7"/>
  <c r="B5449" i="7"/>
  <c r="C5449" i="7" s="1"/>
  <c r="D5451" i="7" l="1"/>
  <c r="A5450" i="7"/>
  <c r="B5450" i="7"/>
  <c r="C5450" i="7" s="1"/>
  <c r="D5452" i="7" l="1"/>
  <c r="A5451" i="7"/>
  <c r="B5451" i="7"/>
  <c r="C5451" i="7" s="1"/>
  <c r="D5453" i="7" l="1"/>
  <c r="B5452" i="7"/>
  <c r="C5452" i="7" s="1"/>
  <c r="A5452" i="7"/>
  <c r="D5454" i="7" l="1"/>
  <c r="A5453" i="7"/>
  <c r="B5453" i="7"/>
  <c r="C5453" i="7" s="1"/>
  <c r="D5455" i="7" l="1"/>
  <c r="B5454" i="7"/>
  <c r="C5454" i="7" s="1"/>
  <c r="A5454" i="7"/>
  <c r="D5456" i="7" l="1"/>
  <c r="A5455" i="7"/>
  <c r="B5455" i="7"/>
  <c r="C5455" i="7" s="1"/>
  <c r="D5457" i="7" l="1"/>
  <c r="A5456" i="7"/>
  <c r="B5456" i="7"/>
  <c r="C5456" i="7" s="1"/>
  <c r="D5458" i="7" l="1"/>
  <c r="A5457" i="7"/>
  <c r="B5457" i="7"/>
  <c r="C5457" i="7" s="1"/>
  <c r="A5458" i="7" l="1"/>
  <c r="D5459" i="7"/>
  <c r="B5458" i="7"/>
  <c r="C5458" i="7" s="1"/>
  <c r="D5460" i="7" l="1"/>
  <c r="A5459" i="7"/>
  <c r="B5459" i="7"/>
  <c r="C5459" i="7" s="1"/>
  <c r="D5461" i="7" l="1"/>
  <c r="A5460" i="7"/>
  <c r="B5460" i="7"/>
  <c r="C5460" i="7" s="1"/>
  <c r="D5462" i="7" l="1"/>
  <c r="A5461" i="7"/>
  <c r="B5461" i="7"/>
  <c r="C5461" i="7" s="1"/>
  <c r="D5463" i="7" l="1"/>
  <c r="B5462" i="7"/>
  <c r="C5462" i="7" s="1"/>
  <c r="A5462" i="7"/>
  <c r="A5463" i="7" l="1"/>
  <c r="B5463" i="7"/>
  <c r="C5463" i="7" s="1"/>
  <c r="D5464" i="7"/>
  <c r="D5465" i="7" l="1"/>
  <c r="B5464" i="7"/>
  <c r="C5464" i="7" s="1"/>
  <c r="A5464" i="7"/>
  <c r="D5466" i="7" l="1"/>
  <c r="A5465" i="7"/>
  <c r="B5465" i="7"/>
  <c r="C5465" i="7" s="1"/>
  <c r="A5466" i="7" l="1"/>
  <c r="B5466" i="7"/>
  <c r="C5466" i="7" s="1"/>
  <c r="D5467" i="7"/>
  <c r="D5468" i="7" l="1"/>
  <c r="A5467" i="7"/>
  <c r="B5467" i="7"/>
  <c r="C5467" i="7" s="1"/>
  <c r="D5469" i="7" l="1"/>
  <c r="A5468" i="7"/>
  <c r="B5468" i="7"/>
  <c r="C5468" i="7" s="1"/>
  <c r="D5470" i="7" l="1"/>
  <c r="A5469" i="7"/>
  <c r="B5469" i="7"/>
  <c r="C5469" i="7" s="1"/>
  <c r="D5471" i="7" l="1"/>
  <c r="A5470" i="7"/>
  <c r="B5470" i="7"/>
  <c r="C5470" i="7" s="1"/>
  <c r="D5472" i="7" l="1"/>
  <c r="B5471" i="7"/>
  <c r="C5471" i="7" s="1"/>
  <c r="A5471" i="7"/>
  <c r="D5473" i="7" l="1"/>
  <c r="A5472" i="7"/>
  <c r="B5472" i="7"/>
  <c r="C5472" i="7" s="1"/>
  <c r="A5473" i="7" l="1"/>
  <c r="D5474" i="7"/>
  <c r="B5473" i="7"/>
  <c r="C5473" i="7" s="1"/>
  <c r="D5475" i="7" l="1"/>
  <c r="A5474" i="7"/>
  <c r="B5474" i="7"/>
  <c r="C5474" i="7" s="1"/>
  <c r="D5476" i="7" l="1"/>
  <c r="A5475" i="7"/>
  <c r="B5475" i="7"/>
  <c r="C5475" i="7" s="1"/>
  <c r="D5477" i="7" l="1"/>
  <c r="A5476" i="7"/>
  <c r="B5476" i="7"/>
  <c r="C5476" i="7" s="1"/>
  <c r="D5478" i="7" l="1"/>
  <c r="A5477" i="7"/>
  <c r="B5477" i="7"/>
  <c r="C5477" i="7" s="1"/>
  <c r="A5478" i="7" l="1"/>
  <c r="D5479" i="7"/>
  <c r="B5478" i="7"/>
  <c r="C5478" i="7" s="1"/>
  <c r="D5480" i="7" l="1"/>
  <c r="A5479" i="7"/>
  <c r="B5479" i="7"/>
  <c r="C5479" i="7" s="1"/>
  <c r="D5481" i="7" l="1"/>
  <c r="A5480" i="7"/>
  <c r="B5480" i="7"/>
  <c r="C5480" i="7" s="1"/>
  <c r="D5482" i="7" l="1"/>
  <c r="A5481" i="7"/>
  <c r="B5481" i="7"/>
  <c r="C5481" i="7" s="1"/>
  <c r="B5482" i="7" l="1"/>
  <c r="C5482" i="7" s="1"/>
  <c r="D5483" i="7"/>
  <c r="A5482" i="7"/>
  <c r="D5484" i="7" l="1"/>
  <c r="B5483" i="7"/>
  <c r="C5483" i="7" s="1"/>
  <c r="A5483" i="7"/>
  <c r="D5485" i="7" l="1"/>
  <c r="A5484" i="7"/>
  <c r="B5484" i="7"/>
  <c r="C5484" i="7" s="1"/>
  <c r="D5486" i="7" l="1"/>
  <c r="A5485" i="7"/>
  <c r="B5485" i="7"/>
  <c r="C5485" i="7" s="1"/>
  <c r="D5487" i="7" l="1"/>
  <c r="B5486" i="7"/>
  <c r="C5486" i="7" s="1"/>
  <c r="A5486" i="7"/>
  <c r="D5488" i="7" l="1"/>
  <c r="A5487" i="7"/>
  <c r="B5487" i="7"/>
  <c r="C5487" i="7" s="1"/>
  <c r="A5488" i="7" l="1"/>
  <c r="B5488" i="7"/>
  <c r="C5488" i="7" s="1"/>
  <c r="D5489" i="7"/>
  <c r="A5489" i="7" l="1"/>
  <c r="B5489" i="7"/>
  <c r="C5489" i="7" s="1"/>
  <c r="D5490" i="7"/>
  <c r="D5491" i="7" l="1"/>
  <c r="A5490" i="7"/>
  <c r="B5490" i="7"/>
  <c r="C5490" i="7" s="1"/>
  <c r="A5491" i="7" l="1"/>
  <c r="D5492" i="7"/>
  <c r="B5491" i="7"/>
  <c r="C5491" i="7" s="1"/>
  <c r="A5492" i="7" l="1"/>
  <c r="B5492" i="7"/>
  <c r="C5492" i="7" s="1"/>
  <c r="D5493" i="7"/>
  <c r="A5493" i="7" l="1"/>
  <c r="B5493" i="7"/>
  <c r="C5493" i="7" s="1"/>
  <c r="D5494" i="7"/>
  <c r="A5494" i="7" l="1"/>
  <c r="D5495" i="7"/>
  <c r="B5494" i="7"/>
  <c r="C5494" i="7" s="1"/>
  <c r="D5496" i="7" l="1"/>
  <c r="A5495" i="7"/>
  <c r="B5495" i="7"/>
  <c r="C5495" i="7" s="1"/>
  <c r="D5497" i="7" l="1"/>
  <c r="A5496" i="7"/>
  <c r="B5496" i="7"/>
  <c r="C5496" i="7" s="1"/>
  <c r="D5498" i="7" l="1"/>
  <c r="A5497" i="7"/>
  <c r="B5497" i="7"/>
  <c r="C5497" i="7" s="1"/>
  <c r="D5499" i="7" l="1"/>
  <c r="A5498" i="7"/>
  <c r="B5498" i="7"/>
  <c r="C5498" i="7" s="1"/>
  <c r="D5500" i="7" l="1"/>
  <c r="A5499" i="7"/>
  <c r="B5499" i="7"/>
  <c r="C5499" i="7" s="1"/>
  <c r="A5500" i="7" l="1"/>
  <c r="B5500" i="7"/>
  <c r="C5500" i="7" s="1"/>
  <c r="D5501" i="7"/>
  <c r="A5501" i="7" l="1"/>
  <c r="D5502" i="7"/>
  <c r="B5501" i="7"/>
  <c r="C5501" i="7" s="1"/>
  <c r="D5503" i="7" l="1"/>
  <c r="A5502" i="7"/>
  <c r="B5502" i="7"/>
  <c r="C5502" i="7" s="1"/>
  <c r="A5503" i="7" l="1"/>
  <c r="B5503" i="7"/>
  <c r="C5503" i="7" s="1"/>
  <c r="D5504" i="7"/>
  <c r="D5505" i="7" l="1"/>
  <c r="A5504" i="7"/>
  <c r="B5504" i="7"/>
  <c r="C5504" i="7" s="1"/>
  <c r="D5506" i="7" l="1"/>
  <c r="A5505" i="7"/>
  <c r="B5505" i="7"/>
  <c r="C5505" i="7" s="1"/>
  <c r="D5507" i="7" l="1"/>
  <c r="A5506" i="7"/>
  <c r="B5506" i="7"/>
  <c r="C5506" i="7" s="1"/>
  <c r="A5507" i="7" l="1"/>
  <c r="D5508" i="7"/>
  <c r="B5507" i="7"/>
  <c r="C5507" i="7" s="1"/>
  <c r="D5509" i="7" l="1"/>
  <c r="A5508" i="7"/>
  <c r="B5508" i="7"/>
  <c r="C5508" i="7" s="1"/>
  <c r="A5509" i="7" l="1"/>
  <c r="D5510" i="7"/>
  <c r="B5509" i="7"/>
  <c r="C5509" i="7" s="1"/>
  <c r="D5511" i="7" l="1"/>
  <c r="A5510" i="7"/>
  <c r="B5510" i="7"/>
  <c r="C5510" i="7" s="1"/>
  <c r="A5511" i="7" l="1"/>
  <c r="B5511" i="7"/>
  <c r="C5511" i="7" s="1"/>
  <c r="D5512" i="7"/>
  <c r="D5513" i="7" l="1"/>
  <c r="A5512" i="7"/>
  <c r="B5512" i="7"/>
  <c r="C5512" i="7" s="1"/>
  <c r="D5514" i="7" l="1"/>
  <c r="A5513" i="7"/>
  <c r="B5513" i="7"/>
  <c r="C5513" i="7" s="1"/>
  <c r="D5515" i="7" l="1"/>
  <c r="A5514" i="7"/>
  <c r="B5514" i="7"/>
  <c r="C5514" i="7" s="1"/>
  <c r="D5516" i="7" l="1"/>
  <c r="A5515" i="7"/>
  <c r="B5515" i="7"/>
  <c r="C5515" i="7" s="1"/>
  <c r="A5516" i="7" l="1"/>
  <c r="D5517" i="7"/>
  <c r="B5516" i="7"/>
  <c r="C5516" i="7" s="1"/>
  <c r="A5517" i="7" l="1"/>
  <c r="D5518" i="7"/>
  <c r="B5517" i="7"/>
  <c r="C5517" i="7" s="1"/>
  <c r="D5519" i="7" l="1"/>
  <c r="A5518" i="7"/>
  <c r="B5518" i="7"/>
  <c r="C5518" i="7" s="1"/>
  <c r="D5520" i="7" l="1"/>
  <c r="A5519" i="7"/>
  <c r="B5519" i="7"/>
  <c r="C5519" i="7" s="1"/>
  <c r="D5521" i="7" l="1"/>
  <c r="B5520" i="7"/>
  <c r="C5520" i="7" s="1"/>
  <c r="A5520" i="7"/>
  <c r="A5521" i="7" l="1"/>
  <c r="B5521" i="7"/>
  <c r="C5521" i="7" s="1"/>
  <c r="D5522" i="7"/>
  <c r="D5523" i="7" l="1"/>
  <c r="B5522" i="7"/>
  <c r="C5522" i="7" s="1"/>
  <c r="A5522" i="7"/>
  <c r="D5524" i="7" l="1"/>
  <c r="A5523" i="7"/>
  <c r="B5523" i="7"/>
  <c r="C5523" i="7" s="1"/>
  <c r="D5525" i="7" l="1"/>
  <c r="A5524" i="7"/>
  <c r="B5524" i="7"/>
  <c r="C5524" i="7" s="1"/>
  <c r="D5526" i="7" l="1"/>
  <c r="B5525" i="7"/>
  <c r="C5525" i="7" s="1"/>
  <c r="A5525" i="7"/>
  <c r="B5526" i="7" l="1"/>
  <c r="C5526" i="7" s="1"/>
  <c r="A5526" i="7"/>
  <c r="D5527" i="7"/>
  <c r="D5528" i="7" l="1"/>
  <c r="A5527" i="7"/>
  <c r="B5527" i="7"/>
  <c r="C5527" i="7" s="1"/>
  <c r="D5529" i="7" l="1"/>
  <c r="A5528" i="7"/>
  <c r="B5528" i="7"/>
  <c r="C5528" i="7" s="1"/>
  <c r="A5529" i="7" l="1"/>
  <c r="B5529" i="7"/>
  <c r="C5529" i="7" s="1"/>
  <c r="D5530" i="7"/>
  <c r="A5530" i="7" l="1"/>
  <c r="B5530" i="7"/>
  <c r="C5530" i="7" s="1"/>
  <c r="D5531" i="7"/>
  <c r="D5532" i="7" l="1"/>
  <c r="A5531" i="7"/>
  <c r="B5531" i="7"/>
  <c r="C5531" i="7" s="1"/>
  <c r="D5533" i="7" l="1"/>
  <c r="A5532" i="7"/>
  <c r="B5532" i="7"/>
  <c r="C5532" i="7" s="1"/>
  <c r="D5534" i="7" l="1"/>
  <c r="A5533" i="7"/>
  <c r="B5533" i="7"/>
  <c r="C5533" i="7" s="1"/>
  <c r="D5535" i="7" l="1"/>
  <c r="A5534" i="7"/>
  <c r="B5534" i="7"/>
  <c r="C5534" i="7" s="1"/>
  <c r="D5536" i="7" l="1"/>
  <c r="A5535" i="7"/>
  <c r="B5535" i="7"/>
  <c r="C5535" i="7" s="1"/>
  <c r="A5536" i="7" l="1"/>
  <c r="B5536" i="7"/>
  <c r="C5536" i="7" s="1"/>
  <c r="D5537" i="7"/>
  <c r="D5538" i="7" l="1"/>
  <c r="A5537" i="7"/>
  <c r="B5537" i="7"/>
  <c r="C5537" i="7" s="1"/>
  <c r="A5538" i="7" l="1"/>
  <c r="B5538" i="7"/>
  <c r="C5538" i="7" s="1"/>
  <c r="D5539" i="7"/>
  <c r="A5539" i="7" l="1"/>
  <c r="B5539" i="7"/>
  <c r="C5539" i="7" s="1"/>
  <c r="D5540" i="7"/>
  <c r="D5541" i="7" l="1"/>
  <c r="A5540" i="7"/>
  <c r="B5540" i="7"/>
  <c r="C5540" i="7" s="1"/>
  <c r="D5542" i="7" l="1"/>
  <c r="A5541" i="7"/>
  <c r="B5541" i="7"/>
  <c r="C5541" i="7" s="1"/>
  <c r="D5543" i="7" l="1"/>
  <c r="A5542" i="7"/>
  <c r="B5542" i="7"/>
  <c r="C5542" i="7" s="1"/>
  <c r="D5544" i="7" l="1"/>
  <c r="A5543" i="7"/>
  <c r="B5543" i="7"/>
  <c r="C5543" i="7" s="1"/>
  <c r="D5545" i="7" l="1"/>
  <c r="A5544" i="7"/>
  <c r="B5544" i="7"/>
  <c r="C5544" i="7" s="1"/>
  <c r="A5545" i="7" l="1"/>
  <c r="B5545" i="7"/>
  <c r="C5545" i="7" s="1"/>
  <c r="D5546" i="7"/>
  <c r="A5546" i="7" l="1"/>
  <c r="B5546" i="7"/>
  <c r="C5546" i="7" s="1"/>
  <c r="D5547" i="7"/>
  <c r="D5548" i="7" l="1"/>
  <c r="A5547" i="7"/>
  <c r="B5547" i="7"/>
  <c r="C5547" i="7" s="1"/>
  <c r="D5549" i="7" l="1"/>
  <c r="A5548" i="7"/>
  <c r="B5548" i="7"/>
  <c r="C5548" i="7" s="1"/>
  <c r="A5549" i="7" l="1"/>
  <c r="B5549" i="7"/>
  <c r="C5549" i="7" s="1"/>
  <c r="D5550" i="7"/>
  <c r="D5551" i="7" l="1"/>
  <c r="A5550" i="7"/>
  <c r="B5550" i="7"/>
  <c r="C5550" i="7" s="1"/>
  <c r="D5552" i="7" l="1"/>
  <c r="A5551" i="7"/>
  <c r="B5551" i="7"/>
  <c r="C5551" i="7" s="1"/>
  <c r="D5553" i="7" l="1"/>
  <c r="A5552" i="7"/>
  <c r="B5552" i="7"/>
  <c r="C5552" i="7" s="1"/>
  <c r="A5553" i="7" l="1"/>
  <c r="B5553" i="7"/>
  <c r="C5553" i="7" s="1"/>
  <c r="D5554" i="7"/>
  <c r="D5555" i="7" l="1"/>
  <c r="A5554" i="7"/>
  <c r="B5554" i="7"/>
  <c r="C5554" i="7" s="1"/>
  <c r="D5556" i="7" l="1"/>
  <c r="A5555" i="7"/>
  <c r="B5555" i="7"/>
  <c r="C5555" i="7" s="1"/>
  <c r="D5557" i="7" l="1"/>
  <c r="A5556" i="7"/>
  <c r="B5556" i="7"/>
  <c r="C5556" i="7" s="1"/>
  <c r="D5558" i="7" l="1"/>
  <c r="B5557" i="7"/>
  <c r="C5557" i="7" s="1"/>
  <c r="A5557" i="7"/>
  <c r="A5558" i="7" l="1"/>
  <c r="D5559" i="7"/>
  <c r="B5558" i="7"/>
  <c r="C5558" i="7" s="1"/>
  <c r="D5560" i="7" l="1"/>
  <c r="A5559" i="7"/>
  <c r="B5559" i="7"/>
  <c r="C5559" i="7" s="1"/>
  <c r="D5561" i="7" l="1"/>
  <c r="A5560" i="7"/>
  <c r="B5560" i="7"/>
  <c r="C5560" i="7" s="1"/>
  <c r="D5562" i="7" l="1"/>
  <c r="A5561" i="7"/>
  <c r="B5561" i="7"/>
  <c r="C5561" i="7" s="1"/>
  <c r="D5563" i="7" l="1"/>
  <c r="B5562" i="7"/>
  <c r="C5562" i="7" s="1"/>
  <c r="A5562" i="7"/>
  <c r="D5564" i="7" l="1"/>
  <c r="B5563" i="7"/>
  <c r="C5563" i="7" s="1"/>
  <c r="A5563" i="7"/>
  <c r="D5565" i="7" l="1"/>
  <c r="A5564" i="7"/>
  <c r="B5564" i="7"/>
  <c r="C5564" i="7" s="1"/>
  <c r="D5566" i="7" l="1"/>
  <c r="A5565" i="7"/>
  <c r="B5565" i="7"/>
  <c r="C5565" i="7" s="1"/>
  <c r="A5566" i="7" l="1"/>
  <c r="D5567" i="7"/>
  <c r="B5566" i="7"/>
  <c r="C5566" i="7" s="1"/>
  <c r="D5568" i="7" l="1"/>
  <c r="A5567" i="7"/>
  <c r="B5567" i="7"/>
  <c r="C5567" i="7" s="1"/>
  <c r="D5569" i="7" l="1"/>
  <c r="B5568" i="7"/>
  <c r="C5568" i="7" s="1"/>
  <c r="A5568" i="7"/>
  <c r="D5570" i="7" l="1"/>
  <c r="B5569" i="7"/>
  <c r="C5569" i="7" s="1"/>
  <c r="A5569" i="7"/>
  <c r="D5571" i="7" l="1"/>
  <c r="A5570" i="7"/>
  <c r="B5570" i="7"/>
  <c r="C5570" i="7" s="1"/>
  <c r="A5571" i="7" l="1"/>
  <c r="B5571" i="7"/>
  <c r="C5571" i="7" s="1"/>
  <c r="D5572" i="7"/>
  <c r="A5572" i="7" l="1"/>
  <c r="B5572" i="7"/>
  <c r="C5572" i="7" s="1"/>
  <c r="D5573" i="7"/>
  <c r="D5574" i="7" l="1"/>
  <c r="A5573" i="7"/>
  <c r="B5573" i="7"/>
  <c r="C5573" i="7" s="1"/>
  <c r="A5574" i="7" l="1"/>
  <c r="D5575" i="7"/>
  <c r="B5574" i="7"/>
  <c r="C5574" i="7" s="1"/>
  <c r="A5575" i="7" l="1"/>
  <c r="B5575" i="7"/>
  <c r="C5575" i="7" s="1"/>
  <c r="D5576" i="7"/>
  <c r="D5577" i="7" l="1"/>
  <c r="A5576" i="7"/>
  <c r="B5576" i="7"/>
  <c r="C5576" i="7" s="1"/>
  <c r="D5578" i="7" l="1"/>
  <c r="A5577" i="7"/>
  <c r="B5577" i="7"/>
  <c r="C5577" i="7" s="1"/>
  <c r="D5579" i="7" l="1"/>
  <c r="A5578" i="7"/>
  <c r="B5578" i="7"/>
  <c r="C5578" i="7" s="1"/>
  <c r="D5580" i="7" l="1"/>
  <c r="A5579" i="7"/>
  <c r="B5579" i="7"/>
  <c r="C5579" i="7" s="1"/>
  <c r="D5581" i="7" l="1"/>
  <c r="A5580" i="7"/>
  <c r="B5580" i="7"/>
  <c r="C5580" i="7" s="1"/>
  <c r="D5582" i="7" l="1"/>
  <c r="A5581" i="7"/>
  <c r="B5581" i="7"/>
  <c r="C5581" i="7" s="1"/>
  <c r="A5582" i="7" l="1"/>
  <c r="B5582" i="7"/>
  <c r="C5582" i="7" s="1"/>
  <c r="D5583" i="7"/>
  <c r="A5583" i="7" l="1"/>
  <c r="B5583" i="7"/>
  <c r="C5583" i="7" s="1"/>
  <c r="D5584" i="7"/>
  <c r="D5585" i="7" l="1"/>
  <c r="A5584" i="7"/>
  <c r="B5584" i="7"/>
  <c r="C5584" i="7" s="1"/>
  <c r="D5586" i="7" l="1"/>
  <c r="B5585" i="7"/>
  <c r="C5585" i="7" s="1"/>
  <c r="A5585" i="7"/>
  <c r="D5587" i="7" l="1"/>
  <c r="A5586" i="7"/>
  <c r="B5586" i="7"/>
  <c r="C5586" i="7" s="1"/>
  <c r="D5588" i="7" l="1"/>
  <c r="B5587" i="7"/>
  <c r="C5587" i="7" s="1"/>
  <c r="A5587" i="7"/>
  <c r="D5589" i="7" l="1"/>
  <c r="A5588" i="7"/>
  <c r="B5588" i="7"/>
  <c r="C5588" i="7" s="1"/>
  <c r="D5590" i="7" l="1"/>
  <c r="A5589" i="7"/>
  <c r="B5589" i="7"/>
  <c r="C5589" i="7" s="1"/>
  <c r="A5590" i="7" l="1"/>
  <c r="D5591" i="7"/>
  <c r="B5590" i="7"/>
  <c r="C5590" i="7" s="1"/>
  <c r="D5592" i="7" l="1"/>
  <c r="A5591" i="7"/>
  <c r="B5591" i="7"/>
  <c r="C5591" i="7" s="1"/>
  <c r="A5592" i="7" l="1"/>
  <c r="B5592" i="7"/>
  <c r="C5592" i="7" s="1"/>
  <c r="D5593" i="7"/>
  <c r="D5594" i="7" l="1"/>
  <c r="B5593" i="7"/>
  <c r="C5593" i="7" s="1"/>
  <c r="A5593" i="7"/>
  <c r="A5594" i="7" l="1"/>
  <c r="B5594" i="7"/>
  <c r="C5594" i="7" s="1"/>
  <c r="D5595" i="7"/>
  <c r="A5595" i="7" l="1"/>
  <c r="B5595" i="7"/>
  <c r="C5595" i="7" s="1"/>
  <c r="D5596" i="7"/>
  <c r="D5597" i="7" l="1"/>
  <c r="B5596" i="7"/>
  <c r="C5596" i="7" s="1"/>
  <c r="A5596" i="7"/>
  <c r="D5598" i="7" l="1"/>
  <c r="B5597" i="7"/>
  <c r="C5597" i="7" s="1"/>
  <c r="A5597" i="7"/>
  <c r="D5599" i="7" l="1"/>
  <c r="A5598" i="7"/>
  <c r="B5598" i="7"/>
  <c r="C5598" i="7" s="1"/>
  <c r="B5599" i="7" l="1"/>
  <c r="C5599" i="7" s="1"/>
  <c r="D5600" i="7"/>
  <c r="A5599" i="7"/>
  <c r="A5600" i="7" l="1"/>
  <c r="B5600" i="7"/>
  <c r="C5600" i="7" s="1"/>
  <c r="D5601" i="7"/>
  <c r="D5602" i="7" l="1"/>
  <c r="B5601" i="7"/>
  <c r="C5601" i="7" s="1"/>
  <c r="A5601" i="7"/>
  <c r="A5602" i="7" l="1"/>
  <c r="B5602" i="7"/>
  <c r="C5602" i="7" s="1"/>
  <c r="D5603" i="7"/>
  <c r="D5604" i="7" l="1"/>
  <c r="A5603" i="7"/>
  <c r="B5603" i="7"/>
  <c r="C5603" i="7" s="1"/>
  <c r="A5604" i="7" l="1"/>
  <c r="B5604" i="7"/>
  <c r="C5604" i="7" s="1"/>
  <c r="D5605" i="7"/>
  <c r="D5606" i="7" l="1"/>
  <c r="B5605" i="7"/>
  <c r="C5605" i="7" s="1"/>
  <c r="A5605" i="7"/>
  <c r="D5607" i="7" l="1"/>
  <c r="A5606" i="7"/>
  <c r="B5606" i="7"/>
  <c r="C5606" i="7" s="1"/>
  <c r="D5608" i="7" l="1"/>
  <c r="A5607" i="7"/>
  <c r="B5607" i="7"/>
  <c r="C5607" i="7" s="1"/>
  <c r="A5608" i="7" l="1"/>
  <c r="B5608" i="7"/>
  <c r="C5608" i="7" s="1"/>
  <c r="D5609" i="7"/>
  <c r="D5610" i="7" l="1"/>
  <c r="B5609" i="7"/>
  <c r="C5609" i="7" s="1"/>
  <c r="A5609" i="7"/>
  <c r="A5610" i="7" l="1"/>
  <c r="B5610" i="7"/>
  <c r="C5610" i="7" s="1"/>
  <c r="D5611" i="7"/>
  <c r="A5611" i="7" l="1"/>
  <c r="B5611" i="7"/>
  <c r="C5611" i="7" s="1"/>
  <c r="D5612" i="7"/>
  <c r="D5613" i="7" l="1"/>
  <c r="A5612" i="7"/>
  <c r="B5612" i="7"/>
  <c r="C5612" i="7" s="1"/>
  <c r="D5614" i="7" l="1"/>
  <c r="A5613" i="7"/>
  <c r="B5613" i="7"/>
  <c r="C5613" i="7" s="1"/>
  <c r="D5615" i="7" l="1"/>
  <c r="B5614" i="7"/>
  <c r="C5614" i="7" s="1"/>
  <c r="A5614" i="7"/>
  <c r="D5616" i="7" l="1"/>
  <c r="A5615" i="7"/>
  <c r="B5615" i="7"/>
  <c r="C5615" i="7" s="1"/>
  <c r="A5616" i="7" l="1"/>
  <c r="B5616" i="7"/>
  <c r="C5616" i="7" s="1"/>
  <c r="D5617" i="7"/>
  <c r="D5618" i="7" l="1"/>
  <c r="A5617" i="7"/>
  <c r="B5617" i="7"/>
  <c r="C5617" i="7" s="1"/>
  <c r="D5619" i="7" l="1"/>
  <c r="A5618" i="7"/>
  <c r="B5618" i="7"/>
  <c r="C5618" i="7" s="1"/>
  <c r="A5619" i="7" l="1"/>
  <c r="B5619" i="7"/>
  <c r="C5619" i="7" s="1"/>
  <c r="D5620" i="7"/>
  <c r="D5621" i="7" l="1"/>
  <c r="A5620" i="7"/>
  <c r="B5620" i="7"/>
  <c r="C5620" i="7" s="1"/>
  <c r="A5621" i="7" l="1"/>
  <c r="D5622" i="7"/>
  <c r="B5621" i="7"/>
  <c r="C5621" i="7" s="1"/>
  <c r="A5622" i="7" l="1"/>
  <c r="D5623" i="7"/>
  <c r="B5622" i="7"/>
  <c r="C5622" i="7" s="1"/>
  <c r="D5624" i="7" l="1"/>
  <c r="A5623" i="7"/>
  <c r="B5623" i="7"/>
  <c r="C5623" i="7" s="1"/>
  <c r="A5624" i="7" l="1"/>
  <c r="B5624" i="7"/>
  <c r="C5624" i="7" s="1"/>
  <c r="D5625" i="7"/>
  <c r="D5626" i="7" l="1"/>
  <c r="B5625" i="7"/>
  <c r="C5625" i="7" s="1"/>
  <c r="A5625" i="7"/>
  <c r="A5626" i="7" l="1"/>
  <c r="D5627" i="7"/>
  <c r="B5626" i="7"/>
  <c r="C5626" i="7" s="1"/>
  <c r="D5628" i="7" l="1"/>
  <c r="A5627" i="7"/>
  <c r="B5627" i="7"/>
  <c r="C5627" i="7" s="1"/>
  <c r="D5629" i="7" l="1"/>
  <c r="B5628" i="7"/>
  <c r="C5628" i="7" s="1"/>
  <c r="A5628" i="7"/>
  <c r="D5630" i="7" l="1"/>
  <c r="A5629" i="7"/>
  <c r="B5629" i="7"/>
  <c r="C5629" i="7" s="1"/>
  <c r="D5631" i="7" l="1"/>
  <c r="A5630" i="7"/>
  <c r="B5630" i="7"/>
  <c r="C5630" i="7" s="1"/>
  <c r="A5631" i="7" l="1"/>
  <c r="D5632" i="7"/>
  <c r="B5631" i="7"/>
  <c r="C5631" i="7" s="1"/>
  <c r="D5633" i="7" l="1"/>
  <c r="A5632" i="7"/>
  <c r="B5632" i="7"/>
  <c r="C5632" i="7" s="1"/>
  <c r="A5633" i="7" l="1"/>
  <c r="D5634" i="7"/>
  <c r="B5633" i="7"/>
  <c r="C5633" i="7" s="1"/>
  <c r="A5634" i="7" l="1"/>
  <c r="B5634" i="7"/>
  <c r="C5634" i="7" s="1"/>
  <c r="D5635" i="7"/>
  <c r="D5636" i="7" l="1"/>
  <c r="A5635" i="7"/>
  <c r="B5635" i="7"/>
  <c r="C5635" i="7" s="1"/>
  <c r="D5637" i="7" l="1"/>
  <c r="A5636" i="7"/>
  <c r="B5636" i="7"/>
  <c r="C5636" i="7" s="1"/>
  <c r="D5638" i="7" l="1"/>
  <c r="B5637" i="7"/>
  <c r="C5637" i="7" s="1"/>
  <c r="A5637" i="7"/>
  <c r="A5638" i="7" l="1"/>
  <c r="D5639" i="7"/>
  <c r="B5638" i="7"/>
  <c r="C5638" i="7" s="1"/>
  <c r="D5640" i="7" l="1"/>
  <c r="B5639" i="7"/>
  <c r="C5639" i="7" s="1"/>
  <c r="A5639" i="7"/>
  <c r="D5641" i="7" l="1"/>
  <c r="A5640" i="7"/>
  <c r="B5640" i="7"/>
  <c r="C5640" i="7" s="1"/>
  <c r="A5641" i="7" l="1"/>
  <c r="B5641" i="7"/>
  <c r="C5641" i="7" s="1"/>
  <c r="D5642" i="7"/>
  <c r="D5643" i="7" l="1"/>
  <c r="B5642" i="7"/>
  <c r="C5642" i="7" s="1"/>
  <c r="A5642" i="7"/>
  <c r="D5644" i="7" l="1"/>
  <c r="B5643" i="7"/>
  <c r="C5643" i="7" s="1"/>
  <c r="A5643" i="7"/>
  <c r="D5645" i="7" l="1"/>
  <c r="A5644" i="7"/>
  <c r="B5644" i="7"/>
  <c r="C5644" i="7" s="1"/>
  <c r="D5646" i="7" l="1"/>
  <c r="A5645" i="7"/>
  <c r="B5645" i="7"/>
  <c r="C5645" i="7" s="1"/>
  <c r="D5647" i="7" l="1"/>
  <c r="A5646" i="7"/>
  <c r="B5646" i="7"/>
  <c r="C5646" i="7" s="1"/>
  <c r="D5648" i="7" l="1"/>
  <c r="B5647" i="7"/>
  <c r="C5647" i="7" s="1"/>
  <c r="A5647" i="7"/>
  <c r="D5649" i="7" l="1"/>
  <c r="A5648" i="7"/>
  <c r="B5648" i="7"/>
  <c r="C5648" i="7" s="1"/>
  <c r="D5650" i="7" l="1"/>
  <c r="B5649" i="7"/>
  <c r="C5649" i="7" s="1"/>
  <c r="A5649" i="7"/>
  <c r="D5651" i="7" l="1"/>
  <c r="A5650" i="7"/>
  <c r="B5650" i="7"/>
  <c r="C5650" i="7" s="1"/>
  <c r="D5652" i="7" l="1"/>
  <c r="A5651" i="7"/>
  <c r="B5651" i="7"/>
  <c r="C5651" i="7" s="1"/>
  <c r="A5652" i="7" l="1"/>
  <c r="B5652" i="7"/>
  <c r="C5652" i="7" s="1"/>
  <c r="D5653" i="7"/>
  <c r="A5653" i="7" l="1"/>
  <c r="B5653" i="7"/>
  <c r="C5653" i="7" s="1"/>
  <c r="D5654" i="7"/>
  <c r="A5654" i="7" l="1"/>
  <c r="B5654" i="7"/>
  <c r="C5654" i="7" s="1"/>
  <c r="D5655" i="7"/>
  <c r="A5655" i="7" l="1"/>
  <c r="B5655" i="7"/>
  <c r="C5655" i="7" s="1"/>
  <c r="D5656" i="7"/>
  <c r="D5657" i="7" l="1"/>
  <c r="A5656" i="7"/>
  <c r="B5656" i="7"/>
  <c r="C5656" i="7" s="1"/>
  <c r="D5658" i="7" l="1"/>
  <c r="A5657" i="7"/>
  <c r="B5657" i="7"/>
  <c r="C5657" i="7" s="1"/>
  <c r="A5658" i="7" l="1"/>
  <c r="B5658" i="7"/>
  <c r="C5658" i="7" s="1"/>
  <c r="D5659" i="7"/>
  <c r="D5660" i="7" l="1"/>
  <c r="B5659" i="7"/>
  <c r="C5659" i="7" s="1"/>
  <c r="A5659" i="7"/>
  <c r="D5661" i="7" l="1"/>
  <c r="A5660" i="7"/>
  <c r="B5660" i="7"/>
  <c r="C5660" i="7" s="1"/>
  <c r="D5662" i="7" l="1"/>
  <c r="A5661" i="7"/>
  <c r="B5661" i="7"/>
  <c r="C5661" i="7" s="1"/>
  <c r="D5663" i="7" l="1"/>
  <c r="A5662" i="7"/>
  <c r="B5662" i="7"/>
  <c r="C5662" i="7" s="1"/>
  <c r="B5663" i="7" l="1"/>
  <c r="C5663" i="7" s="1"/>
  <c r="D5664" i="7"/>
  <c r="A5663" i="7"/>
  <c r="B5664" i="7" l="1"/>
  <c r="D5665" i="7"/>
  <c r="A5664" i="7"/>
  <c r="C5664" i="7"/>
  <c r="A5665" i="7" l="1"/>
  <c r="B5665" i="7"/>
  <c r="C5665" i="7" s="1"/>
  <c r="D5666" i="7"/>
  <c r="A5666" i="7" l="1"/>
  <c r="B5666" i="7"/>
  <c r="C5666" i="7" s="1"/>
  <c r="D5667" i="7"/>
  <c r="D5668" i="7" l="1"/>
  <c r="B5667" i="7"/>
  <c r="C5667" i="7" s="1"/>
  <c r="A5667" i="7"/>
  <c r="D5669" i="7" l="1"/>
  <c r="A5668" i="7"/>
  <c r="B5668" i="7"/>
  <c r="C5668" i="7" s="1"/>
  <c r="D5670" i="7" l="1"/>
  <c r="B5669" i="7"/>
  <c r="C5669" i="7" s="1"/>
  <c r="A5669" i="7"/>
  <c r="D5671" i="7" l="1"/>
  <c r="A5670" i="7"/>
  <c r="B5670" i="7"/>
  <c r="C5670" i="7" s="1"/>
  <c r="D5672" i="7" l="1"/>
  <c r="A5671" i="7"/>
  <c r="B5671" i="7"/>
  <c r="C5671" i="7" s="1"/>
  <c r="D5673" i="7" l="1"/>
  <c r="A5672" i="7"/>
  <c r="B5672" i="7"/>
  <c r="C5672" i="7" s="1"/>
  <c r="A5673" i="7" l="1"/>
  <c r="B5673" i="7"/>
  <c r="C5673" i="7" s="1"/>
  <c r="D5674" i="7"/>
  <c r="A5674" i="7" l="1"/>
  <c r="D5675" i="7"/>
  <c r="B5674" i="7"/>
  <c r="C5674" i="7" s="1"/>
  <c r="D5676" i="7" l="1"/>
  <c r="A5675" i="7"/>
  <c r="B5675" i="7"/>
  <c r="C5675" i="7" s="1"/>
  <c r="D5677" i="7" l="1"/>
  <c r="A5676" i="7"/>
  <c r="B5676" i="7"/>
  <c r="C5676" i="7" s="1"/>
  <c r="D5678" i="7" l="1"/>
  <c r="B5677" i="7"/>
  <c r="C5677" i="7" s="1"/>
  <c r="A5677" i="7"/>
  <c r="D5679" i="7" l="1"/>
  <c r="A5678" i="7"/>
  <c r="B5678" i="7"/>
  <c r="C5678" i="7" s="1"/>
  <c r="A5679" i="7" l="1"/>
  <c r="D5680" i="7"/>
  <c r="B5679" i="7"/>
  <c r="C5679" i="7" s="1"/>
  <c r="A5680" i="7" l="1"/>
  <c r="B5680" i="7"/>
  <c r="C5680" i="7" s="1"/>
  <c r="D5681" i="7"/>
  <c r="A5681" i="7" l="1"/>
  <c r="D5682" i="7"/>
  <c r="B5681" i="7"/>
  <c r="C5681" i="7" s="1"/>
  <c r="D5683" i="7" l="1"/>
  <c r="B5682" i="7"/>
  <c r="C5682" i="7" s="1"/>
  <c r="A5682" i="7"/>
  <c r="D5684" i="7" l="1"/>
  <c r="B5683" i="7"/>
  <c r="C5683" i="7" s="1"/>
  <c r="A5683" i="7"/>
  <c r="D5685" i="7" l="1"/>
  <c r="A5684" i="7"/>
  <c r="B5684" i="7"/>
  <c r="C5684" i="7" s="1"/>
  <c r="D5686" i="7" l="1"/>
  <c r="B5685" i="7"/>
  <c r="C5685" i="7" s="1"/>
  <c r="A5685" i="7"/>
  <c r="D5687" i="7" l="1"/>
  <c r="B5686" i="7"/>
  <c r="C5686" i="7" s="1"/>
  <c r="A5686" i="7"/>
  <c r="D5688" i="7" l="1"/>
  <c r="B5687" i="7"/>
  <c r="C5687" i="7" s="1"/>
  <c r="A5687" i="7"/>
  <c r="D5689" i="7" l="1"/>
  <c r="A5688" i="7"/>
  <c r="B5688" i="7"/>
  <c r="C5688" i="7" s="1"/>
  <c r="D5690" i="7" l="1"/>
  <c r="A5689" i="7"/>
  <c r="B5689" i="7"/>
  <c r="C5689" i="7" s="1"/>
  <c r="D5691" i="7" l="1"/>
  <c r="A5690" i="7"/>
  <c r="B5690" i="7"/>
  <c r="C5690" i="7" s="1"/>
  <c r="D5692" i="7" l="1"/>
  <c r="A5691" i="7"/>
  <c r="B5691" i="7"/>
  <c r="C5691" i="7" s="1"/>
  <c r="D5693" i="7" l="1"/>
  <c r="B5692" i="7"/>
  <c r="C5692" i="7" s="1"/>
  <c r="A5692" i="7"/>
  <c r="D5694" i="7" l="1"/>
  <c r="A5693" i="7"/>
  <c r="B5693" i="7"/>
  <c r="C5693" i="7" s="1"/>
  <c r="D5695" i="7" l="1"/>
  <c r="A5694" i="7"/>
  <c r="B5694" i="7"/>
  <c r="C5694" i="7" s="1"/>
  <c r="D5696" i="7" l="1"/>
  <c r="B5695" i="7"/>
  <c r="C5695" i="7" s="1"/>
  <c r="A5695" i="7"/>
  <c r="D5697" i="7" l="1"/>
  <c r="A5696" i="7"/>
  <c r="B5696" i="7"/>
  <c r="C5696" i="7" s="1"/>
  <c r="D5698" i="7" l="1"/>
  <c r="A5697" i="7"/>
  <c r="B5697" i="7"/>
  <c r="C5697" i="7" s="1"/>
  <c r="A5698" i="7" l="1"/>
  <c r="B5698" i="7"/>
  <c r="C5698" i="7" s="1"/>
  <c r="D5699" i="7"/>
  <c r="D5700" i="7" l="1"/>
  <c r="A5699" i="7"/>
  <c r="B5699" i="7"/>
  <c r="C5699" i="7" s="1"/>
  <c r="D5701" i="7" l="1"/>
  <c r="B5700" i="7"/>
  <c r="C5700" i="7" s="1"/>
  <c r="A5700" i="7"/>
  <c r="D5702" i="7" l="1"/>
  <c r="B5701" i="7"/>
  <c r="C5701" i="7" s="1"/>
  <c r="A5701" i="7"/>
  <c r="A5702" i="7" l="1"/>
  <c r="B5702" i="7"/>
  <c r="C5702" i="7" s="1"/>
  <c r="D5703" i="7"/>
  <c r="D5704" i="7" l="1"/>
  <c r="A5703" i="7"/>
  <c r="B5703" i="7"/>
  <c r="C5703" i="7" s="1"/>
  <c r="D5705" i="7" l="1"/>
  <c r="A5704" i="7"/>
  <c r="B5704" i="7"/>
  <c r="C5704" i="7" s="1"/>
  <c r="D5706" i="7" l="1"/>
  <c r="B5705" i="7"/>
  <c r="C5705" i="7" s="1"/>
  <c r="A5705" i="7"/>
  <c r="A5706" i="7" l="1"/>
  <c r="D5707" i="7"/>
  <c r="B5706" i="7"/>
  <c r="C5706" i="7" s="1"/>
  <c r="D5708" i="7" l="1"/>
  <c r="B5707" i="7"/>
  <c r="C5707" i="7" s="1"/>
  <c r="A5707" i="7"/>
  <c r="D5709" i="7" l="1"/>
  <c r="A5708" i="7"/>
  <c r="B5708" i="7"/>
  <c r="C5708" i="7" s="1"/>
  <c r="B5709" i="7" l="1"/>
  <c r="C5709" i="7" s="1"/>
  <c r="D5710" i="7"/>
  <c r="A5709" i="7"/>
  <c r="D5711" i="7" l="1"/>
  <c r="A5710" i="7"/>
  <c r="B5710" i="7"/>
  <c r="C5710" i="7" s="1"/>
  <c r="D5712" i="7" l="1"/>
  <c r="B5711" i="7"/>
  <c r="C5711" i="7" s="1"/>
  <c r="A5711" i="7"/>
  <c r="A5712" i="7" l="1"/>
  <c r="B5712" i="7"/>
  <c r="C5712" i="7" s="1"/>
  <c r="D5713" i="7"/>
  <c r="D5714" i="7" l="1"/>
  <c r="A5713" i="7"/>
  <c r="B5713" i="7"/>
  <c r="C5713" i="7" s="1"/>
  <c r="B5714" i="7" l="1"/>
  <c r="C5714" i="7" s="1"/>
  <c r="D5715" i="7"/>
  <c r="A5714" i="7"/>
  <c r="D5716" i="7" l="1"/>
  <c r="A5715" i="7"/>
  <c r="B5715" i="7"/>
  <c r="C5715" i="7" s="1"/>
  <c r="D5717" i="7" l="1"/>
  <c r="A5716" i="7"/>
  <c r="B5716" i="7"/>
  <c r="C5716" i="7" s="1"/>
  <c r="D5718" i="7" l="1"/>
  <c r="B5717" i="7"/>
  <c r="C5717" i="7" s="1"/>
  <c r="A5717" i="7"/>
  <c r="A5718" i="7" l="1"/>
  <c r="D5719" i="7"/>
  <c r="B5718" i="7"/>
  <c r="C5718" i="7" s="1"/>
  <c r="D5720" i="7" l="1"/>
  <c r="A5719" i="7"/>
  <c r="B5719" i="7"/>
  <c r="C5719" i="7" s="1"/>
  <c r="D5721" i="7" l="1"/>
  <c r="B5720" i="7"/>
  <c r="C5720" i="7" s="1"/>
  <c r="A5720" i="7"/>
  <c r="A5721" i="7" l="1"/>
  <c r="B5721" i="7"/>
  <c r="C5721" i="7" s="1"/>
  <c r="D5722" i="7"/>
  <c r="A5722" i="7" l="1"/>
  <c r="B5722" i="7"/>
  <c r="C5722" i="7" s="1"/>
  <c r="D5723" i="7"/>
  <c r="D5724" i="7" l="1"/>
  <c r="B5723" i="7"/>
  <c r="C5723" i="7" s="1"/>
  <c r="A5723" i="7"/>
  <c r="D5725" i="7" l="1"/>
  <c r="A5724" i="7"/>
  <c r="B5724" i="7"/>
  <c r="C5724" i="7" s="1"/>
  <c r="D5726" i="7" l="1"/>
  <c r="A5725" i="7"/>
  <c r="B5725" i="7"/>
  <c r="C5725" i="7" s="1"/>
  <c r="D5727" i="7" l="1"/>
  <c r="A5726" i="7"/>
  <c r="B5726" i="7"/>
  <c r="C5726" i="7" s="1"/>
  <c r="A5727" i="7" l="1"/>
  <c r="B5727" i="7"/>
  <c r="C5727" i="7" s="1"/>
  <c r="D5728" i="7"/>
  <c r="D5729" i="7" l="1"/>
  <c r="A5728" i="7"/>
  <c r="B5728" i="7"/>
  <c r="C5728" i="7" s="1"/>
  <c r="A5729" i="7" l="1"/>
  <c r="B5729" i="7"/>
  <c r="C5729" i="7" s="1"/>
  <c r="D5730" i="7"/>
  <c r="D5731" i="7" l="1"/>
  <c r="A5730" i="7"/>
  <c r="B5730" i="7"/>
  <c r="C5730" i="7" s="1"/>
  <c r="A5731" i="7" l="1"/>
  <c r="B5731" i="7"/>
  <c r="C5731" i="7" s="1"/>
  <c r="D5732" i="7"/>
  <c r="D5733" i="7" l="1"/>
  <c r="A5732" i="7"/>
  <c r="B5732" i="7"/>
  <c r="C5732" i="7" s="1"/>
  <c r="D5734" i="7" l="1"/>
  <c r="B5733" i="7"/>
  <c r="C5733" i="7" s="1"/>
  <c r="A5733" i="7"/>
  <c r="A5734" i="7" l="1"/>
  <c r="B5734" i="7"/>
  <c r="C5734" i="7" s="1"/>
  <c r="D5735" i="7"/>
  <c r="A5735" i="7" l="1"/>
  <c r="B5735" i="7"/>
  <c r="C5735" i="7" s="1"/>
  <c r="D5736" i="7"/>
  <c r="D5737" i="7" l="1"/>
  <c r="A5736" i="7"/>
  <c r="B5736" i="7"/>
  <c r="C5736" i="7" s="1"/>
  <c r="D5738" i="7" l="1"/>
  <c r="B5737" i="7"/>
  <c r="C5737" i="7" s="1"/>
  <c r="A5737" i="7"/>
  <c r="D5739" i="7" l="1"/>
  <c r="B5738" i="7"/>
  <c r="C5738" i="7" s="1"/>
  <c r="A5738" i="7"/>
  <c r="D5740" i="7" l="1"/>
  <c r="A5739" i="7"/>
  <c r="B5739" i="7"/>
  <c r="C5739" i="7" s="1"/>
  <c r="A5740" i="7" l="1"/>
  <c r="B5740" i="7"/>
  <c r="C5740" i="7" s="1"/>
  <c r="D5741" i="7"/>
  <c r="D5742" i="7" l="1"/>
  <c r="B5741" i="7"/>
  <c r="C5741" i="7" s="1"/>
  <c r="A5741" i="7"/>
  <c r="A5742" i="7" l="1"/>
  <c r="B5742" i="7"/>
  <c r="C5742" i="7" s="1"/>
  <c r="D5743" i="7"/>
  <c r="D5744" i="7" l="1"/>
  <c r="B5743" i="7"/>
  <c r="C5743" i="7" s="1"/>
  <c r="A5743" i="7"/>
  <c r="D5745" i="7" l="1"/>
  <c r="A5744" i="7"/>
  <c r="B5744" i="7"/>
  <c r="C5744" i="7" s="1"/>
  <c r="D5746" i="7" l="1"/>
  <c r="B5745" i="7"/>
  <c r="C5745" i="7" s="1"/>
  <c r="A5745" i="7"/>
  <c r="D5747" i="7" l="1"/>
  <c r="B5746" i="7"/>
  <c r="C5746" i="7" s="1"/>
  <c r="A5746" i="7"/>
  <c r="A5747" i="7" l="1"/>
  <c r="B5747" i="7"/>
  <c r="C5747" i="7" s="1"/>
  <c r="D5748" i="7"/>
  <c r="D5749" i="7" l="1"/>
  <c r="A5748" i="7"/>
  <c r="B5748" i="7"/>
  <c r="C5748" i="7" s="1"/>
  <c r="D5750" i="7" l="1"/>
  <c r="A5749" i="7"/>
  <c r="B5749" i="7"/>
  <c r="C5749" i="7" s="1"/>
  <c r="A5750" i="7" l="1"/>
  <c r="B5750" i="7"/>
  <c r="C5750" i="7" s="1"/>
  <c r="D5751" i="7"/>
  <c r="D5752" i="7" l="1"/>
  <c r="A5751" i="7"/>
  <c r="B5751" i="7"/>
  <c r="C5751" i="7" s="1"/>
  <c r="D5753" i="7" l="1"/>
  <c r="A5752" i="7"/>
  <c r="B5752" i="7"/>
  <c r="C5752" i="7" s="1"/>
  <c r="B5753" i="7" l="1"/>
  <c r="C5753" i="7" s="1"/>
  <c r="D5754" i="7"/>
  <c r="A5753" i="7"/>
  <c r="D5755" i="7" l="1"/>
  <c r="B5754" i="7"/>
  <c r="C5754" i="7" s="1"/>
  <c r="A5754" i="7"/>
  <c r="D5756" i="7" l="1"/>
  <c r="A5755" i="7"/>
  <c r="B5755" i="7"/>
  <c r="C5755" i="7" s="1"/>
  <c r="D5757" i="7" l="1"/>
  <c r="A5756" i="7"/>
  <c r="B5756" i="7"/>
  <c r="C5756" i="7" s="1"/>
  <c r="D5758" i="7" l="1"/>
  <c r="A5757" i="7"/>
  <c r="B5757" i="7"/>
  <c r="C5757" i="7" s="1"/>
  <c r="D5759" i="7" l="1"/>
  <c r="B5758" i="7"/>
  <c r="C5758" i="7" s="1"/>
  <c r="A5758" i="7"/>
  <c r="D5760" i="7" l="1"/>
  <c r="A5759" i="7"/>
  <c r="B5759" i="7"/>
  <c r="C5759" i="7" s="1"/>
  <c r="A5760" i="7" l="1"/>
  <c r="B5760" i="7"/>
  <c r="C5760" i="7" s="1"/>
  <c r="D5761" i="7"/>
  <c r="D5762" i="7" l="1"/>
  <c r="A5761" i="7"/>
  <c r="B5761" i="7"/>
  <c r="C5761" i="7" s="1"/>
  <c r="D5763" i="7" l="1"/>
  <c r="A5762" i="7"/>
  <c r="B5762" i="7"/>
  <c r="C5762" i="7" s="1"/>
  <c r="D5764" i="7" l="1"/>
  <c r="A5763" i="7"/>
  <c r="B5763" i="7"/>
  <c r="C5763" i="7" s="1"/>
  <c r="D5765" i="7" l="1"/>
  <c r="A5764" i="7"/>
  <c r="B5764" i="7"/>
  <c r="C5764" i="7" s="1"/>
  <c r="D5766" i="7" l="1"/>
  <c r="A5765" i="7"/>
  <c r="B5765" i="7"/>
  <c r="C5765" i="7" s="1"/>
  <c r="A5766" i="7" l="1"/>
  <c r="D5767" i="7"/>
  <c r="B5766" i="7"/>
  <c r="C5766" i="7" s="1"/>
  <c r="D5768" i="7" l="1"/>
  <c r="B5767" i="7"/>
  <c r="C5767" i="7" s="1"/>
  <c r="A5767" i="7"/>
  <c r="D5769" i="7" l="1"/>
  <c r="A5768" i="7"/>
  <c r="B5768" i="7"/>
  <c r="C5768" i="7" s="1"/>
  <c r="D5770" i="7" l="1"/>
  <c r="A5769" i="7"/>
  <c r="B5769" i="7"/>
  <c r="C5769" i="7" s="1"/>
  <c r="A5770" i="7" l="1"/>
  <c r="B5770" i="7"/>
  <c r="C5770" i="7" s="1"/>
  <c r="D5771" i="7"/>
  <c r="D5772" i="7" l="1"/>
  <c r="A5771" i="7"/>
  <c r="B5771" i="7"/>
  <c r="C5771" i="7" s="1"/>
  <c r="A5772" i="7" l="1"/>
  <c r="D5773" i="7"/>
  <c r="B5772" i="7"/>
  <c r="C5772" i="7" s="1"/>
  <c r="D5774" i="7" l="1"/>
  <c r="A5773" i="7"/>
  <c r="B5773" i="7"/>
  <c r="C5773" i="7" s="1"/>
  <c r="D5775" i="7" l="1"/>
  <c r="B5774" i="7"/>
  <c r="C5774" i="7" s="1"/>
  <c r="A5774" i="7"/>
  <c r="D5776" i="7" l="1"/>
  <c r="B5775" i="7"/>
  <c r="C5775" i="7" s="1"/>
  <c r="A5775" i="7"/>
  <c r="D5777" i="7" l="1"/>
  <c r="B5776" i="7"/>
  <c r="C5776" i="7" s="1"/>
  <c r="A5776" i="7"/>
  <c r="A5777" i="7" l="1"/>
  <c r="B5777" i="7"/>
  <c r="C5777" i="7" s="1"/>
  <c r="D5778" i="7"/>
  <c r="D5779" i="7" l="1"/>
  <c r="B5778" i="7"/>
  <c r="C5778" i="7" s="1"/>
  <c r="A5778" i="7"/>
  <c r="D5780" i="7" l="1"/>
  <c r="A5779" i="7"/>
  <c r="B5779" i="7"/>
  <c r="C5779" i="7" s="1"/>
  <c r="D5781" i="7" l="1"/>
  <c r="A5780" i="7"/>
  <c r="B5780" i="7"/>
  <c r="C5780" i="7" s="1"/>
  <c r="D5782" i="7" l="1"/>
  <c r="B5781" i="7"/>
  <c r="C5781" i="7" s="1"/>
  <c r="A5781" i="7"/>
  <c r="D5783" i="7" l="1"/>
  <c r="B5782" i="7"/>
  <c r="C5782" i="7" s="1"/>
  <c r="A5782" i="7"/>
  <c r="D5784" i="7" l="1"/>
  <c r="B5783" i="7"/>
  <c r="C5783" i="7" s="1"/>
  <c r="A5783" i="7"/>
  <c r="A5784" i="7" l="1"/>
  <c r="B5784" i="7"/>
  <c r="C5784" i="7" s="1"/>
  <c r="D5785" i="7"/>
  <c r="D5786" i="7" l="1"/>
  <c r="B5785" i="7"/>
  <c r="C5785" i="7" s="1"/>
  <c r="A5785" i="7"/>
  <c r="D5787" i="7" l="1"/>
  <c r="B5786" i="7"/>
  <c r="C5786" i="7" s="1"/>
  <c r="A5786" i="7"/>
  <c r="D5788" i="7" l="1"/>
  <c r="A5787" i="7"/>
  <c r="B5787" i="7"/>
  <c r="C5787" i="7" s="1"/>
  <c r="D5789" i="7" l="1"/>
  <c r="B5788" i="7"/>
  <c r="C5788" i="7" s="1"/>
  <c r="A5788" i="7"/>
  <c r="A5789" i="7" l="1"/>
  <c r="B5789" i="7"/>
  <c r="C5789" i="7" s="1"/>
  <c r="D5790" i="7"/>
  <c r="D5791" i="7" l="1"/>
  <c r="A5790" i="7"/>
  <c r="B5790" i="7"/>
  <c r="C5790" i="7" s="1"/>
  <c r="A5791" i="7" l="1"/>
  <c r="B5791" i="7"/>
  <c r="C5791" i="7" s="1"/>
  <c r="D5792" i="7"/>
  <c r="D5793" i="7" l="1"/>
  <c r="B5792" i="7"/>
  <c r="C5792" i="7" s="1"/>
  <c r="A5792" i="7"/>
  <c r="D5794" i="7" l="1"/>
  <c r="B5793" i="7"/>
  <c r="C5793" i="7" s="1"/>
  <c r="A5793" i="7"/>
  <c r="A5794" i="7" l="1"/>
  <c r="B5794" i="7"/>
  <c r="C5794" i="7" s="1"/>
  <c r="D5795" i="7"/>
  <c r="D5796" i="7" l="1"/>
  <c r="A5795" i="7"/>
  <c r="B5795" i="7"/>
  <c r="C5795" i="7" s="1"/>
  <c r="D5797" i="7" l="1"/>
  <c r="A5796" i="7"/>
  <c r="B5796" i="7"/>
  <c r="C5796" i="7" s="1"/>
  <c r="D5798" i="7" l="1"/>
  <c r="B5797" i="7"/>
  <c r="C5797" i="7" s="1"/>
  <c r="A5797" i="7"/>
  <c r="D5799" i="7" l="1"/>
  <c r="A5798" i="7"/>
  <c r="B5798" i="7"/>
  <c r="C5798" i="7" s="1"/>
  <c r="D5800" i="7" l="1"/>
  <c r="A5799" i="7"/>
  <c r="B5799" i="7"/>
  <c r="C5799" i="7" s="1"/>
  <c r="A5800" i="7" l="1"/>
  <c r="B5800" i="7"/>
  <c r="C5800" i="7" s="1"/>
  <c r="D5801" i="7"/>
  <c r="D5802" i="7" l="1"/>
  <c r="B5801" i="7"/>
  <c r="C5801" i="7" s="1"/>
  <c r="A5801" i="7"/>
  <c r="D5803" i="7" l="1"/>
  <c r="A5802" i="7"/>
  <c r="B5802" i="7"/>
  <c r="C5802" i="7" s="1"/>
  <c r="A5803" i="7" l="1"/>
  <c r="D5804" i="7"/>
  <c r="B5803" i="7"/>
  <c r="C5803" i="7" s="1"/>
  <c r="D5805" i="7" l="1"/>
  <c r="B5804" i="7"/>
  <c r="C5804" i="7" s="1"/>
  <c r="A5804" i="7"/>
  <c r="A5805" i="7" l="1"/>
  <c r="B5805" i="7"/>
  <c r="C5805" i="7" s="1"/>
  <c r="D5806" i="7"/>
  <c r="D5807" i="7" l="1"/>
  <c r="A5806" i="7"/>
  <c r="B5806" i="7"/>
  <c r="C5806" i="7" s="1"/>
  <c r="D5808" i="7" l="1"/>
  <c r="B5807" i="7"/>
  <c r="C5807" i="7" s="1"/>
  <c r="A5807" i="7"/>
  <c r="D5809" i="7" l="1"/>
  <c r="A5808" i="7"/>
  <c r="B5808" i="7"/>
  <c r="C5808" i="7" s="1"/>
  <c r="A5809" i="7" l="1"/>
  <c r="B5809" i="7"/>
  <c r="C5809" i="7" s="1"/>
  <c r="D5810" i="7"/>
  <c r="D5811" i="7" l="1"/>
  <c r="A5810" i="7"/>
  <c r="B5810" i="7"/>
  <c r="C5810" i="7" s="1"/>
  <c r="A5811" i="7" l="1"/>
  <c r="B5811" i="7"/>
  <c r="C5811" i="7" s="1"/>
  <c r="D5812" i="7"/>
  <c r="D5813" i="7" l="1"/>
  <c r="A5812" i="7"/>
  <c r="B5812" i="7"/>
  <c r="C5812" i="7" s="1"/>
  <c r="A5813" i="7" l="1"/>
  <c r="D5814" i="7"/>
  <c r="B5813" i="7"/>
  <c r="C5813" i="7" s="1"/>
  <c r="A5814" i="7" l="1"/>
  <c r="D5815" i="7"/>
  <c r="B5814" i="7"/>
  <c r="C5814" i="7" s="1"/>
  <c r="D5816" i="7" l="1"/>
  <c r="B5815" i="7"/>
  <c r="C5815" i="7" s="1"/>
  <c r="A5815" i="7"/>
  <c r="D5817" i="7" l="1"/>
  <c r="B5816" i="7"/>
  <c r="C5816" i="7" s="1"/>
  <c r="A5816" i="7"/>
  <c r="D5818" i="7" l="1"/>
  <c r="B5817" i="7"/>
  <c r="C5817" i="7" s="1"/>
  <c r="A5817" i="7"/>
  <c r="D5819" i="7" l="1"/>
  <c r="A5818" i="7"/>
  <c r="B5818" i="7"/>
  <c r="C5818" i="7" s="1"/>
  <c r="D5820" i="7" l="1"/>
  <c r="A5819" i="7"/>
  <c r="B5819" i="7"/>
  <c r="C5819" i="7" s="1"/>
  <c r="D5821" i="7" l="1"/>
  <c r="A5820" i="7"/>
  <c r="B5820" i="7"/>
  <c r="C5820" i="7" s="1"/>
  <c r="D5822" i="7" l="1"/>
  <c r="A5821" i="7"/>
  <c r="B5821" i="7"/>
  <c r="C5821" i="7" s="1"/>
  <c r="D5823" i="7" l="1"/>
  <c r="A5822" i="7"/>
  <c r="B5822" i="7"/>
  <c r="C5822" i="7" s="1"/>
  <c r="D5824" i="7" l="1"/>
  <c r="A5823" i="7"/>
  <c r="B5823" i="7"/>
  <c r="C5823" i="7" s="1"/>
  <c r="D5825" i="7" l="1"/>
  <c r="A5824" i="7"/>
  <c r="B5824" i="7"/>
  <c r="C5824" i="7" s="1"/>
  <c r="A5825" i="7" l="1"/>
  <c r="B5825" i="7"/>
  <c r="C5825" i="7" s="1"/>
  <c r="D5826" i="7"/>
  <c r="B5826" i="7" l="1"/>
  <c r="C5826" i="7" s="1"/>
  <c r="D5827" i="7"/>
  <c r="A5826" i="7"/>
  <c r="A5827" i="7" l="1"/>
  <c r="B5827" i="7"/>
  <c r="C5827" i="7" s="1"/>
  <c r="D5828" i="7"/>
  <c r="D5829" i="7" l="1"/>
  <c r="A5828" i="7"/>
  <c r="B5828" i="7"/>
  <c r="C5828" i="7" s="1"/>
  <c r="D5830" i="7" l="1"/>
  <c r="B5829" i="7"/>
  <c r="C5829" i="7" s="1"/>
  <c r="A5829" i="7"/>
  <c r="D5831" i="7" l="1"/>
  <c r="B5830" i="7"/>
  <c r="C5830" i="7" s="1"/>
  <c r="A5830" i="7"/>
  <c r="A5831" i="7" l="1"/>
  <c r="B5831" i="7"/>
  <c r="C5831" i="7" s="1"/>
  <c r="D5832" i="7"/>
  <c r="D5833" i="7" l="1"/>
  <c r="A5832" i="7"/>
  <c r="B5832" i="7"/>
  <c r="C5832" i="7" s="1"/>
  <c r="D5834" i="7" l="1"/>
  <c r="B5833" i="7"/>
  <c r="C5833" i="7" s="1"/>
  <c r="A5833" i="7"/>
  <c r="D5835" i="7" l="1"/>
  <c r="A5834" i="7"/>
  <c r="B5834" i="7"/>
  <c r="C5834" i="7" s="1"/>
  <c r="D5836" i="7" l="1"/>
  <c r="A5835" i="7"/>
  <c r="B5835" i="7"/>
  <c r="C5835" i="7" s="1"/>
  <c r="D5837" i="7" l="1"/>
  <c r="A5836" i="7"/>
  <c r="B5836" i="7"/>
  <c r="C5836" i="7" s="1"/>
  <c r="D5838" i="7" l="1"/>
  <c r="A5837" i="7"/>
  <c r="B5837" i="7"/>
  <c r="C5837" i="7" s="1"/>
  <c r="D5839" i="7" l="1"/>
  <c r="B5838" i="7"/>
  <c r="C5838" i="7" s="1"/>
  <c r="A5838" i="7"/>
  <c r="A5839" i="7" l="1"/>
  <c r="B5839" i="7"/>
  <c r="C5839" i="7" s="1"/>
  <c r="D5840" i="7"/>
  <c r="A5840" i="7" l="1"/>
  <c r="B5840" i="7"/>
  <c r="C5840" i="7" s="1"/>
  <c r="D5841" i="7"/>
  <c r="D5842" i="7" l="1"/>
  <c r="A5841" i="7"/>
  <c r="B5841" i="7"/>
  <c r="C5841" i="7" s="1"/>
  <c r="A5842" i="7" l="1"/>
  <c r="B5842" i="7"/>
  <c r="C5842" i="7" s="1"/>
  <c r="D5843" i="7"/>
  <c r="A5843" i="7" l="1"/>
  <c r="D5844" i="7"/>
  <c r="B5843" i="7"/>
  <c r="C5843" i="7" s="1"/>
  <c r="A5844" i="7" l="1"/>
  <c r="B5844" i="7"/>
  <c r="C5844" i="7" s="1"/>
  <c r="D5845" i="7"/>
  <c r="D5846" i="7" l="1"/>
  <c r="B5845" i="7"/>
  <c r="C5845" i="7" s="1"/>
  <c r="A5845" i="7"/>
  <c r="A5846" i="7" l="1"/>
  <c r="D5847" i="7"/>
  <c r="B5846" i="7"/>
  <c r="C5846" i="7" s="1"/>
  <c r="D5848" i="7" l="1"/>
  <c r="B5847" i="7"/>
  <c r="C5847" i="7" s="1"/>
  <c r="A5847" i="7"/>
  <c r="D5849" i="7" l="1"/>
  <c r="A5848" i="7"/>
  <c r="B5848" i="7"/>
  <c r="C5848" i="7" s="1"/>
  <c r="D5850" i="7" l="1"/>
  <c r="A5849" i="7"/>
  <c r="B5849" i="7"/>
  <c r="C5849" i="7" s="1"/>
  <c r="A5850" i="7" l="1"/>
  <c r="B5850" i="7"/>
  <c r="C5850" i="7" s="1"/>
  <c r="D5851" i="7"/>
  <c r="D5852" i="7" l="1"/>
  <c r="A5851" i="7"/>
  <c r="B5851" i="7"/>
  <c r="C5851" i="7" s="1"/>
  <c r="D5853" i="7" l="1"/>
  <c r="A5852" i="7"/>
  <c r="B5852" i="7"/>
  <c r="C5852" i="7" s="1"/>
  <c r="D5854" i="7" l="1"/>
  <c r="A5853" i="7"/>
  <c r="B5853" i="7"/>
  <c r="C5853" i="7" s="1"/>
  <c r="A5854" i="7" l="1"/>
  <c r="B5854" i="7"/>
  <c r="C5854" i="7" s="1"/>
  <c r="D5855" i="7"/>
  <c r="D5856" i="7" l="1"/>
  <c r="A5855" i="7"/>
  <c r="B5855" i="7"/>
  <c r="C5855" i="7" s="1"/>
  <c r="D5857" i="7" l="1"/>
  <c r="B5856" i="7"/>
  <c r="C5856" i="7" s="1"/>
  <c r="A5856" i="7"/>
  <c r="D5858" i="7" l="1"/>
  <c r="A5857" i="7"/>
  <c r="B5857" i="7"/>
  <c r="C5857" i="7" s="1"/>
  <c r="D5859" i="7" l="1"/>
  <c r="A5858" i="7"/>
  <c r="B5858" i="7"/>
  <c r="C5858" i="7" s="1"/>
  <c r="D5860" i="7" l="1"/>
  <c r="B5859" i="7"/>
  <c r="C5859" i="7" s="1"/>
  <c r="A5859" i="7"/>
  <c r="A5860" i="7" l="1"/>
  <c r="B5860" i="7"/>
  <c r="C5860" i="7" s="1"/>
  <c r="D5861" i="7"/>
  <c r="A5861" i="7" l="1"/>
  <c r="B5861" i="7"/>
  <c r="C5861" i="7" s="1"/>
  <c r="D5862" i="7"/>
  <c r="D5863" i="7" l="1"/>
  <c r="A5862" i="7"/>
  <c r="B5862" i="7"/>
  <c r="C5862" i="7" s="1"/>
  <c r="D5864" i="7" l="1"/>
  <c r="A5863" i="7"/>
  <c r="B5863" i="7"/>
  <c r="C5863" i="7" s="1"/>
  <c r="D5865" i="7" l="1"/>
  <c r="A5864" i="7"/>
  <c r="B5864" i="7"/>
  <c r="C5864" i="7" s="1"/>
  <c r="D5866" i="7" l="1"/>
  <c r="A5865" i="7"/>
  <c r="B5865" i="7"/>
  <c r="C5865" i="7" s="1"/>
  <c r="A5866" i="7" l="1"/>
  <c r="B5866" i="7"/>
  <c r="C5866" i="7" s="1"/>
  <c r="D5867" i="7"/>
  <c r="A5867" i="7" l="1"/>
  <c r="D5868" i="7"/>
  <c r="B5867" i="7"/>
  <c r="C5867" i="7" s="1"/>
  <c r="D5869" i="7" l="1"/>
  <c r="B5868" i="7"/>
  <c r="C5868" i="7" s="1"/>
  <c r="A5868" i="7"/>
  <c r="A5869" i="7" l="1"/>
  <c r="B5869" i="7"/>
  <c r="C5869" i="7" s="1"/>
  <c r="D5870" i="7"/>
  <c r="D5871" i="7" l="1"/>
  <c r="A5870" i="7"/>
  <c r="B5870" i="7"/>
  <c r="C5870" i="7" s="1"/>
  <c r="D5872" i="7" l="1"/>
  <c r="B5871" i="7"/>
  <c r="C5871" i="7" s="1"/>
  <c r="A5871" i="7"/>
  <c r="D5873" i="7" l="1"/>
  <c r="A5872" i="7"/>
  <c r="B5872" i="7"/>
  <c r="C5872" i="7" s="1"/>
  <c r="D5874" i="7" l="1"/>
  <c r="A5873" i="7"/>
  <c r="B5873" i="7"/>
  <c r="C5873" i="7" s="1"/>
  <c r="B5874" i="7" l="1"/>
  <c r="C5874" i="7" s="1"/>
  <c r="D5875" i="7"/>
  <c r="A5874" i="7"/>
  <c r="D5876" i="7" l="1"/>
  <c r="B5875" i="7"/>
  <c r="C5875" i="7" s="1"/>
  <c r="A5875" i="7"/>
  <c r="D5877" i="7" l="1"/>
  <c r="A5876" i="7"/>
  <c r="B5876" i="7"/>
  <c r="C5876" i="7" s="1"/>
  <c r="D5878" i="7" l="1"/>
  <c r="B5877" i="7"/>
  <c r="C5877" i="7" s="1"/>
  <c r="A5877" i="7"/>
  <c r="A5878" i="7" l="1"/>
  <c r="D5879" i="7"/>
  <c r="B5878" i="7"/>
  <c r="C5878" i="7" s="1"/>
  <c r="A5879" i="7" l="1"/>
  <c r="B5879" i="7"/>
  <c r="C5879" i="7" s="1"/>
  <c r="D5880" i="7"/>
  <c r="D5881" i="7" l="1"/>
  <c r="A5880" i="7"/>
  <c r="B5880" i="7"/>
  <c r="C5880" i="7" s="1"/>
  <c r="D5882" i="7" l="1"/>
  <c r="A5881" i="7"/>
  <c r="B5881" i="7"/>
  <c r="C5881" i="7" s="1"/>
  <c r="D5883" i="7" l="1"/>
  <c r="A5882" i="7"/>
  <c r="B5882" i="7"/>
  <c r="C5882" i="7" s="1"/>
  <c r="D5884" i="7" l="1"/>
  <c r="A5883" i="7"/>
  <c r="B5883" i="7"/>
  <c r="C5883" i="7" s="1"/>
  <c r="D5885" i="7" l="1"/>
  <c r="B5884" i="7"/>
  <c r="C5884" i="7" s="1"/>
  <c r="A5884" i="7"/>
  <c r="D5886" i="7" l="1"/>
  <c r="A5885" i="7"/>
  <c r="B5885" i="7"/>
  <c r="C5885" i="7" s="1"/>
  <c r="D5887" i="7" l="1"/>
  <c r="A5886" i="7"/>
  <c r="B5886" i="7"/>
  <c r="C5886" i="7" s="1"/>
  <c r="D5888" i="7" l="1"/>
  <c r="B5887" i="7"/>
  <c r="C5887" i="7" s="1"/>
  <c r="A5887" i="7"/>
  <c r="D5889" i="7" l="1"/>
  <c r="A5888" i="7"/>
  <c r="B5888" i="7"/>
  <c r="C5888" i="7" s="1"/>
  <c r="A5889" i="7" l="1"/>
  <c r="B5889" i="7"/>
  <c r="C5889" i="7" s="1"/>
  <c r="D5890" i="7"/>
  <c r="B5890" i="7" l="1"/>
  <c r="C5890" i="7" s="1"/>
  <c r="D5891" i="7"/>
  <c r="A5890" i="7"/>
  <c r="D5892" i="7" l="1"/>
  <c r="A5891" i="7"/>
  <c r="B5891" i="7"/>
  <c r="C5891" i="7" s="1"/>
  <c r="A5892" i="7" l="1"/>
  <c r="D5893" i="7"/>
  <c r="B5892" i="7"/>
  <c r="C5892" i="7" s="1"/>
  <c r="D5894" i="7" l="1"/>
  <c r="A5893" i="7"/>
  <c r="B5893" i="7"/>
  <c r="C5893" i="7" s="1"/>
  <c r="A5894" i="7" l="1"/>
  <c r="D5895" i="7"/>
  <c r="B5894" i="7"/>
  <c r="C5894" i="7" s="1"/>
  <c r="A5895" i="7" l="1"/>
  <c r="B5895" i="7"/>
  <c r="C5895" i="7" s="1"/>
  <c r="D5896" i="7"/>
  <c r="A5896" i="7" l="1"/>
  <c r="D5897" i="7"/>
  <c r="B5896" i="7"/>
  <c r="C5896" i="7" s="1"/>
  <c r="D5898" i="7" l="1"/>
  <c r="B5897" i="7"/>
  <c r="C5897" i="7" s="1"/>
  <c r="A5897" i="7"/>
  <c r="A5898" i="7" l="1"/>
  <c r="B5898" i="7"/>
  <c r="C5898" i="7" s="1"/>
  <c r="D5899" i="7"/>
  <c r="D5900" i="7" l="1"/>
  <c r="A5899" i="7"/>
  <c r="B5899" i="7"/>
  <c r="C5899" i="7" s="1"/>
  <c r="A5900" i="7" l="1"/>
  <c r="B5900" i="7"/>
  <c r="C5900" i="7" s="1"/>
  <c r="D5901" i="7"/>
  <c r="D5902" i="7" l="1"/>
  <c r="A5901" i="7"/>
  <c r="B5901" i="7"/>
  <c r="C5901" i="7" s="1"/>
  <c r="A5902" i="7" l="1"/>
  <c r="B5902" i="7"/>
  <c r="C5902" i="7" s="1"/>
  <c r="D5903" i="7"/>
  <c r="D5904" i="7" l="1"/>
  <c r="A5903" i="7"/>
  <c r="B5903" i="7"/>
  <c r="C5903" i="7" s="1"/>
  <c r="D5905" i="7" l="1"/>
  <c r="A5904" i="7"/>
  <c r="B5904" i="7"/>
  <c r="C5904" i="7" s="1"/>
  <c r="D5906" i="7" l="1"/>
  <c r="B5905" i="7"/>
  <c r="C5905" i="7" s="1"/>
  <c r="A5905" i="7"/>
  <c r="D5907" i="7" l="1"/>
  <c r="A5906" i="7"/>
  <c r="B5906" i="7"/>
  <c r="C5906" i="7" s="1"/>
  <c r="D5908" i="7" l="1"/>
  <c r="A5907" i="7"/>
  <c r="B5907" i="7"/>
  <c r="C5907" i="7" s="1"/>
  <c r="B5908" i="7" l="1"/>
  <c r="C5908" i="7" s="1"/>
  <c r="D5909" i="7"/>
  <c r="A5908" i="7"/>
  <c r="D5910" i="7" l="1"/>
  <c r="A5909" i="7"/>
  <c r="B5909" i="7"/>
  <c r="C5909" i="7" s="1"/>
  <c r="D5911" i="7" l="1"/>
  <c r="A5910" i="7"/>
  <c r="B5910" i="7"/>
  <c r="C5910" i="7" s="1"/>
  <c r="D5912" i="7" l="1"/>
  <c r="B5911" i="7"/>
  <c r="C5911" i="7" s="1"/>
  <c r="A5911" i="7"/>
  <c r="D5913" i="7" l="1"/>
  <c r="A5912" i="7"/>
  <c r="B5912" i="7"/>
  <c r="C5912" i="7" s="1"/>
  <c r="D5914" i="7" l="1"/>
  <c r="A5913" i="7"/>
  <c r="B5913" i="7"/>
  <c r="C5913" i="7" s="1"/>
  <c r="D5915" i="7" l="1"/>
  <c r="A5914" i="7"/>
  <c r="B5914" i="7"/>
  <c r="C5914" i="7" s="1"/>
  <c r="D5916" i="7" l="1"/>
  <c r="B5915" i="7"/>
  <c r="C5915" i="7" s="1"/>
  <c r="A5915" i="7"/>
  <c r="D5917" i="7" l="1"/>
  <c r="A5916" i="7"/>
  <c r="B5916" i="7"/>
  <c r="C5916" i="7" s="1"/>
  <c r="D5918" i="7" l="1"/>
  <c r="A5917" i="7"/>
  <c r="B5917" i="7"/>
  <c r="C5917" i="7" s="1"/>
  <c r="D5919" i="7" l="1"/>
  <c r="A5918" i="7"/>
  <c r="B5918" i="7"/>
  <c r="C5918" i="7" s="1"/>
  <c r="A5919" i="7" l="1"/>
  <c r="B5919" i="7"/>
  <c r="C5919" i="7" s="1"/>
  <c r="D5920" i="7"/>
  <c r="A5920" i="7" l="1"/>
  <c r="B5920" i="7"/>
  <c r="C5920" i="7" s="1"/>
  <c r="D5921" i="7"/>
  <c r="A5921" i="7" l="1"/>
  <c r="B5921" i="7"/>
  <c r="C5921" i="7" s="1"/>
  <c r="D5922" i="7"/>
  <c r="D5923" i="7" l="1"/>
  <c r="A5922" i="7"/>
  <c r="B5922" i="7"/>
  <c r="C5922" i="7" s="1"/>
  <c r="A5923" i="7" l="1"/>
  <c r="D5924" i="7"/>
  <c r="B5923" i="7"/>
  <c r="C5923" i="7" s="1"/>
  <c r="D5925" i="7" l="1"/>
  <c r="A5924" i="7"/>
  <c r="B5924" i="7"/>
  <c r="C5924" i="7" s="1"/>
  <c r="D5926" i="7" l="1"/>
  <c r="A5925" i="7"/>
  <c r="B5925" i="7"/>
  <c r="C5925" i="7" s="1"/>
  <c r="D5927" i="7" l="1"/>
  <c r="A5926" i="7"/>
  <c r="B5926" i="7"/>
  <c r="C5926" i="7" s="1"/>
  <c r="D5928" i="7" l="1"/>
  <c r="A5927" i="7"/>
  <c r="B5927" i="7"/>
  <c r="C5927" i="7" s="1"/>
  <c r="D5929" i="7" l="1"/>
  <c r="A5928" i="7"/>
  <c r="B5928" i="7"/>
  <c r="C5928" i="7" s="1"/>
  <c r="D5930" i="7" l="1"/>
  <c r="B5929" i="7"/>
  <c r="C5929" i="7" s="1"/>
  <c r="A5929" i="7"/>
  <c r="D5931" i="7" l="1"/>
  <c r="A5930" i="7"/>
  <c r="B5930" i="7"/>
  <c r="C5930" i="7" s="1"/>
  <c r="D5932" i="7" l="1"/>
  <c r="B5931" i="7"/>
  <c r="C5931" i="7" s="1"/>
  <c r="A5931" i="7"/>
  <c r="A5932" i="7" l="1"/>
  <c r="B5932" i="7"/>
  <c r="C5932" i="7" s="1"/>
  <c r="D5933" i="7"/>
  <c r="B5933" i="7" l="1"/>
  <c r="C5933" i="7" s="1"/>
  <c r="D5934" i="7"/>
  <c r="A5933" i="7"/>
  <c r="D5935" i="7" l="1"/>
  <c r="A5934" i="7"/>
  <c r="B5934" i="7"/>
  <c r="C5934" i="7" s="1"/>
  <c r="A5935" i="7" l="1"/>
  <c r="B5935" i="7"/>
  <c r="C5935" i="7" s="1"/>
  <c r="D5936" i="7"/>
  <c r="B5936" i="7" l="1"/>
  <c r="C5936" i="7" s="1"/>
  <c r="D5937" i="7"/>
  <c r="A5936" i="7"/>
  <c r="D5938" i="7" l="1"/>
  <c r="B5937" i="7"/>
  <c r="C5937" i="7" s="1"/>
  <c r="A5937" i="7"/>
  <c r="D5939" i="7" l="1"/>
  <c r="A5938" i="7"/>
  <c r="B5938" i="7"/>
  <c r="C5938" i="7" s="1"/>
  <c r="A5939" i="7" l="1"/>
  <c r="B5939" i="7"/>
  <c r="C5939" i="7" s="1"/>
  <c r="D5940" i="7"/>
  <c r="D5941" i="7" l="1"/>
  <c r="B5940" i="7"/>
  <c r="C5940" i="7" s="1"/>
  <c r="A5940" i="7"/>
  <c r="D5942" i="7" l="1"/>
  <c r="A5941" i="7"/>
  <c r="B5941" i="7"/>
  <c r="C5941" i="7" s="1"/>
  <c r="A5942" i="7" l="1"/>
  <c r="B5942" i="7"/>
  <c r="C5942" i="7" s="1"/>
  <c r="D5943" i="7"/>
  <c r="A5943" i="7" l="1"/>
  <c r="B5943" i="7"/>
  <c r="C5943" i="7" s="1"/>
  <c r="D5944" i="7"/>
  <c r="D5945" i="7" l="1"/>
  <c r="A5944" i="7"/>
  <c r="B5944" i="7"/>
  <c r="C5944" i="7" s="1"/>
  <c r="D5946" i="7" l="1"/>
  <c r="B5945" i="7"/>
  <c r="C5945" i="7" s="1"/>
  <c r="A5945" i="7"/>
  <c r="D5947" i="7" l="1"/>
  <c r="A5946" i="7"/>
  <c r="B5946" i="7"/>
  <c r="C5946" i="7" s="1"/>
  <c r="D5948" i="7" l="1"/>
  <c r="A5947" i="7"/>
  <c r="B5947" i="7"/>
  <c r="C5947" i="7" s="1"/>
  <c r="D5949" i="7" l="1"/>
  <c r="A5948" i="7"/>
  <c r="B5948" i="7"/>
  <c r="C5948" i="7" s="1"/>
  <c r="D5950" i="7" l="1"/>
  <c r="A5949" i="7"/>
  <c r="B5949" i="7"/>
  <c r="C5949" i="7" s="1"/>
  <c r="D5951" i="7" l="1"/>
  <c r="A5950" i="7"/>
  <c r="B5950" i="7"/>
  <c r="C5950" i="7" s="1"/>
  <c r="D5952" i="7" l="1"/>
  <c r="B5951" i="7"/>
  <c r="C5951" i="7" s="1"/>
  <c r="A5951" i="7"/>
  <c r="D5953" i="7" l="1"/>
  <c r="B5952" i="7"/>
  <c r="C5952" i="7" s="1"/>
  <c r="A5952" i="7"/>
  <c r="D5954" i="7" l="1"/>
  <c r="A5953" i="7"/>
  <c r="B5953" i="7"/>
  <c r="C5953" i="7" s="1"/>
  <c r="D5955" i="7" l="1"/>
  <c r="B5954" i="7"/>
  <c r="C5954" i="7" s="1"/>
  <c r="A5954" i="7"/>
  <c r="D5956" i="7" l="1"/>
  <c r="A5955" i="7"/>
  <c r="B5955" i="7"/>
  <c r="C5955" i="7" s="1"/>
  <c r="D5957" i="7" l="1"/>
  <c r="A5956" i="7"/>
  <c r="B5956" i="7"/>
  <c r="C5956" i="7" s="1"/>
  <c r="A5957" i="7" l="1"/>
  <c r="B5957" i="7"/>
  <c r="C5957" i="7" s="1"/>
  <c r="D5958" i="7"/>
  <c r="D5959" i="7" l="1"/>
  <c r="A5958" i="7"/>
  <c r="B5958" i="7"/>
  <c r="C5958" i="7" s="1"/>
  <c r="D5960" i="7" l="1"/>
  <c r="A5959" i="7"/>
  <c r="B5959" i="7"/>
  <c r="C5959" i="7" s="1"/>
  <c r="D5961" i="7" l="1"/>
  <c r="A5960" i="7"/>
  <c r="B5960" i="7"/>
  <c r="C5960" i="7" s="1"/>
  <c r="A5961" i="7" l="1"/>
  <c r="B5961" i="7"/>
  <c r="C5961" i="7" s="1"/>
  <c r="D5962" i="7"/>
  <c r="D5963" i="7" l="1"/>
  <c r="B5962" i="7"/>
  <c r="C5962" i="7" s="1"/>
  <c r="A5962" i="7"/>
  <c r="A5963" i="7" l="1"/>
  <c r="B5963" i="7"/>
  <c r="C5963" i="7" s="1"/>
  <c r="D5964" i="7"/>
  <c r="D5965" i="7" l="1"/>
  <c r="A5964" i="7"/>
  <c r="B5964" i="7"/>
  <c r="C5964" i="7" s="1"/>
  <c r="D5966" i="7" l="1"/>
  <c r="A5965" i="7"/>
  <c r="B5965" i="7"/>
  <c r="C5965" i="7" s="1"/>
  <c r="D5967" i="7" l="1"/>
  <c r="B5966" i="7"/>
  <c r="C5966" i="7" s="1"/>
  <c r="A5966" i="7"/>
  <c r="D5968" i="7" l="1"/>
  <c r="A5967" i="7"/>
  <c r="B5967" i="7"/>
  <c r="C5967" i="7" s="1"/>
  <c r="D5969" i="7" l="1"/>
  <c r="A5968" i="7"/>
  <c r="B5968" i="7"/>
  <c r="C5968" i="7" s="1"/>
  <c r="D5970" i="7" l="1"/>
  <c r="A5969" i="7"/>
  <c r="B5969" i="7"/>
  <c r="C5969" i="7" s="1"/>
  <c r="A5970" i="7" l="1"/>
  <c r="B5970" i="7"/>
  <c r="C5970" i="7" s="1"/>
  <c r="D5971" i="7"/>
  <c r="D5972" i="7" l="1"/>
  <c r="A5971" i="7"/>
  <c r="B5971" i="7"/>
  <c r="C5971" i="7" s="1"/>
  <c r="D5973" i="7" l="1"/>
  <c r="A5972" i="7"/>
  <c r="B5972" i="7"/>
  <c r="C5972" i="7" s="1"/>
  <c r="A5973" i="7" l="1"/>
  <c r="B5973" i="7"/>
  <c r="C5973" i="7" s="1"/>
  <c r="D5974" i="7"/>
  <c r="A5974" i="7" l="1"/>
  <c r="D5975" i="7"/>
  <c r="B5974" i="7"/>
  <c r="C5974" i="7" s="1"/>
  <c r="A5975" i="7" l="1"/>
  <c r="B5975" i="7"/>
  <c r="C5975" i="7" s="1"/>
  <c r="D5976" i="7"/>
  <c r="D5977" i="7" l="1"/>
  <c r="B5976" i="7"/>
  <c r="C5976" i="7" s="1"/>
  <c r="A5976" i="7"/>
  <c r="A5977" i="7" l="1"/>
  <c r="B5977" i="7"/>
  <c r="C5977" i="7" s="1"/>
  <c r="D5978" i="7"/>
  <c r="A5978" i="7" l="1"/>
  <c r="B5978" i="7"/>
  <c r="C5978" i="7" s="1"/>
  <c r="D5979" i="7"/>
  <c r="D5980" i="7" l="1"/>
  <c r="B5979" i="7"/>
  <c r="C5979" i="7" s="1"/>
  <c r="A5979" i="7"/>
  <c r="A5980" i="7" l="1"/>
  <c r="B5980" i="7"/>
  <c r="C5980" i="7" s="1"/>
  <c r="D5981" i="7"/>
  <c r="D5982" i="7" l="1"/>
  <c r="A5981" i="7"/>
  <c r="B5981" i="7"/>
  <c r="C5981" i="7" s="1"/>
  <c r="D5983" i="7" l="1"/>
  <c r="B5982" i="7"/>
  <c r="C5982" i="7" s="1"/>
  <c r="A5982" i="7"/>
  <c r="D5984" i="7" l="1"/>
  <c r="A5983" i="7"/>
  <c r="B5983" i="7"/>
  <c r="C5983" i="7" s="1"/>
  <c r="D5985" i="7" l="1"/>
  <c r="A5984" i="7"/>
  <c r="B5984" i="7"/>
  <c r="C5984" i="7" s="1"/>
  <c r="A5985" i="7" l="1"/>
  <c r="D5986" i="7"/>
  <c r="B5985" i="7"/>
  <c r="C5985" i="7" s="1"/>
  <c r="A5986" i="7" l="1"/>
  <c r="B5986" i="7"/>
  <c r="C5986" i="7" s="1"/>
  <c r="D5987" i="7"/>
  <c r="A5987" i="7" l="1"/>
  <c r="D5988" i="7"/>
  <c r="B5987" i="7"/>
  <c r="C5987" i="7" s="1"/>
  <c r="D5989" i="7" l="1"/>
  <c r="A5988" i="7"/>
  <c r="B5988" i="7"/>
  <c r="C5988" i="7" s="1"/>
  <c r="A5989" i="7" l="1"/>
  <c r="B5989" i="7"/>
  <c r="C5989" i="7" s="1"/>
  <c r="D5990" i="7"/>
  <c r="D5991" i="7" l="1"/>
  <c r="B5990" i="7"/>
  <c r="C5990" i="7" s="1"/>
  <c r="A5990" i="7"/>
  <c r="D5992" i="7" l="1"/>
  <c r="A5991" i="7"/>
  <c r="B5991" i="7"/>
  <c r="C5991" i="7" s="1"/>
  <c r="D5993" i="7" l="1"/>
  <c r="B5992" i="7"/>
  <c r="C5992" i="7" s="1"/>
  <c r="A5992" i="7"/>
  <c r="A5993" i="7" l="1"/>
  <c r="B5993" i="7"/>
  <c r="C5993" i="7" s="1"/>
  <c r="D5994" i="7"/>
  <c r="D5995" i="7" l="1"/>
  <c r="A5994" i="7"/>
  <c r="B5994" i="7"/>
  <c r="C5994" i="7" s="1"/>
  <c r="D5996" i="7" l="1"/>
  <c r="A5995" i="7"/>
  <c r="B5995" i="7"/>
  <c r="C5995" i="7" s="1"/>
  <c r="D5997" i="7" l="1"/>
  <c r="A5996" i="7"/>
  <c r="B5996" i="7"/>
  <c r="C5996" i="7" s="1"/>
  <c r="D5998" i="7" l="1"/>
  <c r="A5997" i="7"/>
  <c r="B5997" i="7"/>
  <c r="C5997" i="7" s="1"/>
  <c r="D5999" i="7" l="1"/>
  <c r="A5998" i="7"/>
  <c r="B5998" i="7"/>
  <c r="C5998" i="7" s="1"/>
  <c r="D6000" i="7" l="1"/>
  <c r="A5999" i="7"/>
  <c r="B5999" i="7"/>
  <c r="C5999" i="7" s="1"/>
  <c r="D6001" i="7" l="1"/>
  <c r="B6000" i="7"/>
  <c r="C6000" i="7" s="1"/>
  <c r="A6000" i="7"/>
  <c r="A6001" i="7" l="1"/>
  <c r="B6001" i="7"/>
  <c r="C6001" i="7" s="1"/>
  <c r="D6002" i="7"/>
  <c r="D6003" i="7" l="1"/>
  <c r="A6002" i="7"/>
  <c r="B6002" i="7"/>
  <c r="C6002" i="7" s="1"/>
  <c r="D6004" i="7" l="1"/>
  <c r="A6003" i="7"/>
  <c r="B6003" i="7"/>
  <c r="C6003" i="7" s="1"/>
  <c r="D6005" i="7" l="1"/>
  <c r="B6004" i="7"/>
  <c r="C6004" i="7" s="1"/>
  <c r="A6004" i="7"/>
  <c r="D6006" i="7" l="1"/>
  <c r="A6005" i="7"/>
  <c r="B6005" i="7"/>
  <c r="C6005" i="7" s="1"/>
  <c r="A6006" i="7" l="1"/>
  <c r="B6006" i="7"/>
  <c r="C6006" i="7" s="1"/>
  <c r="D6007" i="7"/>
  <c r="D6008" i="7" l="1"/>
  <c r="B6007" i="7"/>
  <c r="C6007" i="7" s="1"/>
  <c r="A6007" i="7"/>
  <c r="A6008" i="7" l="1"/>
  <c r="D6009" i="7"/>
  <c r="B6008" i="7"/>
  <c r="C6008" i="7" s="1"/>
  <c r="A6009" i="7" l="1"/>
  <c r="D6010" i="7"/>
  <c r="B6009" i="7"/>
  <c r="C6009" i="7" s="1"/>
  <c r="D6011" i="7" l="1"/>
  <c r="A6010" i="7"/>
  <c r="B6010" i="7"/>
  <c r="C6010" i="7" s="1"/>
  <c r="D6012" i="7" l="1"/>
  <c r="A6011" i="7"/>
  <c r="B6011" i="7"/>
  <c r="C6011" i="7" s="1"/>
  <c r="D6013" i="7" l="1"/>
  <c r="A6012" i="7"/>
  <c r="B6012" i="7"/>
  <c r="C6012" i="7" s="1"/>
  <c r="D6014" i="7" l="1"/>
  <c r="A6013" i="7"/>
  <c r="B6013" i="7"/>
  <c r="C6013" i="7" s="1"/>
  <c r="D6015" i="7" l="1"/>
  <c r="B6014" i="7"/>
  <c r="C6014" i="7" s="1"/>
  <c r="A6014" i="7"/>
  <c r="D6016" i="7" l="1"/>
  <c r="A6015" i="7"/>
  <c r="B6015" i="7"/>
  <c r="C6015" i="7" s="1"/>
  <c r="D6017" i="7" l="1"/>
  <c r="A6016" i="7"/>
  <c r="B6016" i="7"/>
  <c r="C6016" i="7" s="1"/>
  <c r="D6018" i="7" l="1"/>
  <c r="A6017" i="7"/>
  <c r="B6017" i="7"/>
  <c r="C6017" i="7" s="1"/>
  <c r="D6019" i="7" l="1"/>
  <c r="A6018" i="7"/>
  <c r="B6018" i="7"/>
  <c r="C6018" i="7" s="1"/>
  <c r="D6020" i="7" l="1"/>
  <c r="A6019" i="7"/>
  <c r="B6019" i="7"/>
  <c r="C6019" i="7" s="1"/>
  <c r="D6021" i="7" l="1"/>
  <c r="A6020" i="7"/>
  <c r="B6020" i="7"/>
  <c r="C6020" i="7" s="1"/>
  <c r="D6022" i="7" l="1"/>
  <c r="A6021" i="7"/>
  <c r="B6021" i="7"/>
  <c r="C6021" i="7" s="1"/>
  <c r="D6023" i="7" l="1"/>
  <c r="A6022" i="7"/>
  <c r="B6022" i="7"/>
  <c r="C6022" i="7" s="1"/>
  <c r="D6024" i="7" l="1"/>
  <c r="B6023" i="7"/>
  <c r="C6023" i="7" s="1"/>
  <c r="A6023" i="7"/>
  <c r="D6025" i="7" l="1"/>
  <c r="A6024" i="7"/>
  <c r="B6024" i="7"/>
  <c r="C6024" i="7" s="1"/>
  <c r="A6025" i="7" l="1"/>
  <c r="B6025" i="7"/>
  <c r="C6025" i="7" s="1"/>
  <c r="D6026" i="7"/>
  <c r="D6027" i="7" l="1"/>
  <c r="A6026" i="7"/>
  <c r="B6026" i="7"/>
  <c r="C6026" i="7" s="1"/>
  <c r="D6028" i="7" l="1"/>
  <c r="A6027" i="7"/>
  <c r="B6027" i="7"/>
  <c r="C6027" i="7" s="1"/>
  <c r="D6029" i="7" l="1"/>
  <c r="A6028" i="7"/>
  <c r="B6028" i="7"/>
  <c r="C6028" i="7" s="1"/>
  <c r="D6030" i="7" l="1"/>
  <c r="B6029" i="7"/>
  <c r="C6029" i="7" s="1"/>
  <c r="A6029" i="7"/>
  <c r="A6030" i="7" l="1"/>
  <c r="B6030" i="7"/>
  <c r="C6030" i="7" s="1"/>
  <c r="D6031" i="7"/>
  <c r="D6032" i="7" l="1"/>
  <c r="A6031" i="7"/>
  <c r="B6031" i="7"/>
  <c r="C6031" i="7" s="1"/>
  <c r="D6033" i="7" l="1"/>
  <c r="A6032" i="7"/>
  <c r="B6032" i="7"/>
  <c r="C6032" i="7" s="1"/>
  <c r="D6034" i="7" l="1"/>
  <c r="A6033" i="7"/>
  <c r="B6033" i="7"/>
  <c r="C6033" i="7" s="1"/>
  <c r="A6034" i="7" l="1"/>
  <c r="D6035" i="7"/>
  <c r="B6034" i="7"/>
  <c r="C6034" i="7" s="1"/>
  <c r="D6036" i="7" l="1"/>
  <c r="A6035" i="7"/>
  <c r="B6035" i="7"/>
  <c r="C6035" i="7" s="1"/>
  <c r="D6037" i="7" l="1"/>
  <c r="B6036" i="7"/>
  <c r="C6036" i="7" s="1"/>
  <c r="A6036" i="7"/>
  <c r="D6038" i="7" l="1"/>
  <c r="A6037" i="7"/>
  <c r="B6037" i="7"/>
  <c r="C6037" i="7" s="1"/>
  <c r="A6038" i="7" l="1"/>
  <c r="D6039" i="7"/>
  <c r="B6038" i="7"/>
  <c r="C6038" i="7" s="1"/>
  <c r="D6040" i="7" l="1"/>
  <c r="B6039" i="7"/>
  <c r="C6039" i="7" s="1"/>
  <c r="A6039" i="7"/>
  <c r="D6041" i="7" l="1"/>
  <c r="A6040" i="7"/>
  <c r="B6040" i="7"/>
  <c r="C6040" i="7" s="1"/>
  <c r="B6041" i="7" l="1"/>
  <c r="C6041" i="7" s="1"/>
  <c r="D6042" i="7"/>
  <c r="A6041" i="7"/>
  <c r="D6043" i="7" l="1"/>
  <c r="A6042" i="7"/>
  <c r="B6042" i="7"/>
  <c r="C6042" i="7" s="1"/>
  <c r="D6044" i="7" l="1"/>
  <c r="A6043" i="7"/>
  <c r="B6043" i="7"/>
  <c r="C6043" i="7" s="1"/>
  <c r="D6045" i="7" l="1"/>
  <c r="A6044" i="7"/>
  <c r="B6044" i="7"/>
  <c r="C6044" i="7" s="1"/>
  <c r="D6046" i="7" l="1"/>
  <c r="B6045" i="7"/>
  <c r="C6045" i="7" s="1"/>
  <c r="A6045" i="7"/>
  <c r="D6047" i="7" l="1"/>
  <c r="A6046" i="7"/>
  <c r="B6046" i="7"/>
  <c r="C6046" i="7" s="1"/>
  <c r="D6048" i="7" l="1"/>
  <c r="A6047" i="7"/>
  <c r="B6047" i="7"/>
  <c r="C6047" i="7" s="1"/>
  <c r="A6048" i="7" l="1"/>
  <c r="B6048" i="7"/>
  <c r="C6048" i="7" s="1"/>
  <c r="D6049" i="7"/>
  <c r="D6050" i="7" l="1"/>
  <c r="B6049" i="7"/>
  <c r="C6049" i="7" s="1"/>
  <c r="A6049" i="7"/>
  <c r="D6051" i="7" l="1"/>
  <c r="A6050" i="7"/>
  <c r="B6050" i="7"/>
  <c r="C6050" i="7" s="1"/>
  <c r="D6052" i="7" l="1"/>
  <c r="A6051" i="7"/>
  <c r="B6051" i="7"/>
  <c r="C6051" i="7" s="1"/>
  <c r="D6053" i="7" l="1"/>
  <c r="A6052" i="7"/>
  <c r="B6052" i="7"/>
  <c r="C6052" i="7" s="1"/>
  <c r="A6053" i="7" l="1"/>
  <c r="B6053" i="7"/>
  <c r="C6053" i="7" s="1"/>
  <c r="D6054" i="7"/>
  <c r="D6055" i="7" l="1"/>
  <c r="A6054" i="7"/>
  <c r="B6054" i="7"/>
  <c r="C6054" i="7" s="1"/>
  <c r="D6056" i="7" l="1"/>
  <c r="A6055" i="7"/>
  <c r="B6055" i="7"/>
  <c r="C6055" i="7" s="1"/>
  <c r="D6057" i="7" l="1"/>
  <c r="A6056" i="7"/>
  <c r="B6056" i="7"/>
  <c r="C6056" i="7" s="1"/>
  <c r="D6058" i="7" l="1"/>
  <c r="A6057" i="7"/>
  <c r="B6057" i="7"/>
  <c r="C6057" i="7" s="1"/>
  <c r="A6058" i="7" l="1"/>
  <c r="B6058" i="7"/>
  <c r="C6058" i="7" s="1"/>
  <c r="D6059" i="7"/>
  <c r="D6060" i="7" l="1"/>
  <c r="A6059" i="7"/>
  <c r="B6059" i="7"/>
  <c r="C6059" i="7" s="1"/>
  <c r="D6061" i="7" l="1"/>
  <c r="A6060" i="7"/>
  <c r="B6060" i="7"/>
  <c r="C6060" i="7" s="1"/>
  <c r="D6062" i="7" l="1"/>
  <c r="A6061" i="7"/>
  <c r="B6061" i="7"/>
  <c r="C6061" i="7" s="1"/>
  <c r="A6062" i="7" l="1"/>
  <c r="B6062" i="7"/>
  <c r="C6062" i="7" s="1"/>
  <c r="D6063" i="7"/>
  <c r="D6064" i="7" l="1"/>
  <c r="A6063" i="7"/>
  <c r="B6063" i="7"/>
  <c r="C6063" i="7" s="1"/>
  <c r="D6065" i="7" l="1"/>
  <c r="B6064" i="7"/>
  <c r="C6064" i="7" s="1"/>
  <c r="A6064" i="7"/>
  <c r="D6066" i="7" l="1"/>
  <c r="A6065" i="7"/>
  <c r="B6065" i="7"/>
  <c r="C6065" i="7" s="1"/>
  <c r="D6067" i="7" l="1"/>
  <c r="A6066" i="7"/>
  <c r="B6066" i="7"/>
  <c r="C6066" i="7" s="1"/>
  <c r="D6068" i="7" l="1"/>
  <c r="A6067" i="7"/>
  <c r="B6067" i="7"/>
  <c r="C6067" i="7" s="1"/>
  <c r="D6069" i="7" l="1"/>
  <c r="B6068" i="7"/>
  <c r="C6068" i="7" s="1"/>
  <c r="A6068" i="7"/>
  <c r="D6070" i="7" l="1"/>
  <c r="A6069" i="7"/>
  <c r="B6069" i="7"/>
  <c r="C6069" i="7" s="1"/>
  <c r="A6070" i="7" l="1"/>
  <c r="D6071" i="7"/>
  <c r="B6070" i="7"/>
  <c r="C6070" i="7" s="1"/>
  <c r="D6072" i="7" l="1"/>
  <c r="A6071" i="7"/>
  <c r="B6071" i="7"/>
  <c r="C6071" i="7" s="1"/>
  <c r="D6073" i="7" l="1"/>
  <c r="A6072" i="7"/>
  <c r="B6072" i="7"/>
  <c r="C6072" i="7" s="1"/>
  <c r="D6074" i="7" l="1"/>
  <c r="B6073" i="7"/>
  <c r="C6073" i="7" s="1"/>
  <c r="A6073" i="7"/>
  <c r="D6075" i="7" l="1"/>
  <c r="A6074" i="7"/>
  <c r="B6074" i="7"/>
  <c r="C6074" i="7" s="1"/>
  <c r="D6076" i="7" l="1"/>
  <c r="A6075" i="7"/>
  <c r="B6075" i="7"/>
  <c r="C6075" i="7" s="1"/>
  <c r="A6076" i="7" l="1"/>
  <c r="B6076" i="7"/>
  <c r="C6076" i="7" s="1"/>
  <c r="D6077" i="7"/>
  <c r="D6078" i="7" l="1"/>
  <c r="B6077" i="7"/>
  <c r="C6077" i="7" s="1"/>
  <c r="A6077" i="7"/>
  <c r="A6078" i="7" l="1"/>
  <c r="B6078" i="7"/>
  <c r="C6078" i="7" s="1"/>
  <c r="D6079" i="7"/>
  <c r="D6080" i="7" l="1"/>
  <c r="B6079" i="7"/>
  <c r="C6079" i="7" s="1"/>
  <c r="A6079" i="7"/>
  <c r="A6080" i="7" l="1"/>
  <c r="B6080" i="7"/>
  <c r="C6080" i="7" s="1"/>
  <c r="D6081" i="7"/>
  <c r="D6082" i="7" l="1"/>
  <c r="A6081" i="7"/>
  <c r="B6081" i="7"/>
  <c r="C6081" i="7" s="1"/>
  <c r="D6083" i="7" l="1"/>
  <c r="B6082" i="7"/>
  <c r="C6082" i="7" s="1"/>
  <c r="A6082" i="7"/>
  <c r="D6084" i="7" l="1"/>
  <c r="A6083" i="7"/>
  <c r="B6083" i="7"/>
  <c r="C6083" i="7" s="1"/>
  <c r="B6084" i="7" l="1"/>
  <c r="C6084" i="7" s="1"/>
  <c r="D6085" i="7"/>
  <c r="A6084" i="7"/>
  <c r="A6085" i="7" l="1"/>
  <c r="B6085" i="7"/>
  <c r="C6085" i="7" s="1"/>
  <c r="D6086" i="7"/>
  <c r="A6086" i="7" l="1"/>
  <c r="D6087" i="7"/>
  <c r="B6086" i="7"/>
  <c r="C6086" i="7" s="1"/>
  <c r="D6088" i="7" l="1"/>
  <c r="B6087" i="7"/>
  <c r="C6087" i="7" s="1"/>
  <c r="A6087" i="7"/>
  <c r="D6089" i="7" l="1"/>
  <c r="A6088" i="7"/>
  <c r="B6088" i="7"/>
  <c r="C6088" i="7" s="1"/>
  <c r="D6090" i="7" l="1"/>
  <c r="B6089" i="7"/>
  <c r="C6089" i="7" s="1"/>
  <c r="A6089" i="7"/>
  <c r="A6090" i="7" l="1"/>
  <c r="B6090" i="7"/>
  <c r="C6090" i="7" s="1"/>
  <c r="D6091" i="7"/>
  <c r="A6091" i="7" l="1"/>
  <c r="B6091" i="7"/>
  <c r="C6091" i="7" s="1"/>
  <c r="D6092" i="7"/>
  <c r="D6093" i="7" l="1"/>
  <c r="A6092" i="7"/>
  <c r="B6092" i="7"/>
  <c r="C6092" i="7" s="1"/>
  <c r="D6094" i="7" l="1"/>
  <c r="A6093" i="7"/>
  <c r="B6093" i="7"/>
  <c r="C6093" i="7" s="1"/>
  <c r="D6095" i="7" l="1"/>
  <c r="A6094" i="7"/>
  <c r="B6094" i="7"/>
  <c r="C6094" i="7" s="1"/>
  <c r="D6096" i="7" l="1"/>
  <c r="A6095" i="7"/>
  <c r="B6095" i="7"/>
  <c r="C6095" i="7" s="1"/>
  <c r="A6096" i="7" l="1"/>
  <c r="D6097" i="7"/>
  <c r="B6096" i="7"/>
  <c r="C6096" i="7" s="1"/>
  <c r="A6097" i="7" l="1"/>
  <c r="B6097" i="7"/>
  <c r="C6097" i="7" s="1"/>
  <c r="D6098" i="7"/>
  <c r="D6099" i="7" l="1"/>
  <c r="A6098" i="7"/>
  <c r="B6098" i="7"/>
  <c r="C6098" i="7" s="1"/>
  <c r="B6099" i="7" l="1"/>
  <c r="C6099" i="7" s="1"/>
  <c r="D6100" i="7"/>
  <c r="A6099" i="7"/>
  <c r="A6100" i="7" l="1"/>
  <c r="B6100" i="7"/>
  <c r="C6100" i="7" s="1"/>
  <c r="D6101" i="7"/>
  <c r="D6102" i="7" l="1"/>
  <c r="A6101" i="7"/>
  <c r="B6101" i="7"/>
  <c r="C6101" i="7" s="1"/>
  <c r="A6102" i="7" l="1"/>
  <c r="D6103" i="7"/>
  <c r="B6102" i="7"/>
  <c r="C6102" i="7" s="1"/>
  <c r="A6103" i="7" l="1"/>
  <c r="B6103" i="7"/>
  <c r="C6103" i="7" s="1"/>
  <c r="D6104" i="7"/>
  <c r="D6105" i="7" l="1"/>
  <c r="A6104" i="7"/>
  <c r="B6104" i="7"/>
  <c r="C6104" i="7" s="1"/>
  <c r="B6105" i="7" l="1"/>
  <c r="C6105" i="7" s="1"/>
  <c r="D6106" i="7"/>
  <c r="A6105" i="7"/>
  <c r="D6107" i="7" l="1"/>
  <c r="A6106" i="7"/>
  <c r="B6106" i="7"/>
  <c r="C6106" i="7" s="1"/>
  <c r="D6108" i="7" l="1"/>
  <c r="B6107" i="7"/>
  <c r="C6107" i="7" s="1"/>
  <c r="A6107" i="7"/>
  <c r="D6109" i="7" l="1"/>
  <c r="A6108" i="7"/>
  <c r="B6108" i="7"/>
  <c r="C6108" i="7" s="1"/>
  <c r="D6110" i="7" l="1"/>
  <c r="A6109" i="7"/>
  <c r="B6109" i="7"/>
  <c r="C6109" i="7" s="1"/>
  <c r="A6110" i="7" l="1"/>
  <c r="D6111" i="7"/>
  <c r="B6110" i="7"/>
  <c r="C6110" i="7" s="1"/>
  <c r="D6112" i="7" l="1"/>
  <c r="A6111" i="7"/>
  <c r="B6111" i="7"/>
  <c r="C6111" i="7" s="1"/>
  <c r="D6113" i="7" l="1"/>
  <c r="B6112" i="7"/>
  <c r="C6112" i="7" s="1"/>
  <c r="A6112" i="7"/>
  <c r="A6113" i="7" l="1"/>
  <c r="B6113" i="7"/>
  <c r="C6113" i="7" s="1"/>
  <c r="D6114" i="7"/>
  <c r="A6114" i="7" l="1"/>
  <c r="B6114" i="7"/>
  <c r="C6114" i="7" s="1"/>
  <c r="D6115" i="7"/>
  <c r="D6116" i="7" l="1"/>
  <c r="A6115" i="7"/>
  <c r="B6115" i="7"/>
  <c r="C6115" i="7" s="1"/>
  <c r="D6117" i="7" l="1"/>
  <c r="A6116" i="7"/>
  <c r="B6116" i="7"/>
  <c r="C6116" i="7" s="1"/>
  <c r="B6117" i="7" l="1"/>
  <c r="C6117" i="7" s="1"/>
  <c r="D6118" i="7"/>
  <c r="A6117" i="7"/>
  <c r="D6119" i="7" l="1"/>
  <c r="A6118" i="7"/>
  <c r="B6118" i="7"/>
  <c r="C6118" i="7" s="1"/>
  <c r="D6120" i="7" l="1"/>
  <c r="A6119" i="7"/>
  <c r="B6119" i="7"/>
  <c r="C6119" i="7" s="1"/>
  <c r="A6120" i="7" l="1"/>
  <c r="B6120" i="7"/>
  <c r="C6120" i="7" s="1"/>
  <c r="D6121" i="7"/>
  <c r="D6122" i="7" l="1"/>
  <c r="B6121" i="7"/>
  <c r="C6121" i="7" s="1"/>
  <c r="A6121" i="7"/>
  <c r="D6123" i="7" l="1"/>
  <c r="A6122" i="7"/>
  <c r="B6122" i="7"/>
  <c r="C6122" i="7" s="1"/>
  <c r="D6124" i="7" l="1"/>
  <c r="A6123" i="7"/>
  <c r="B6123" i="7"/>
  <c r="C6123" i="7" s="1"/>
  <c r="A6124" i="7" l="1"/>
  <c r="D6125" i="7"/>
  <c r="B6124" i="7"/>
  <c r="C6124" i="7" s="1"/>
  <c r="A6125" i="7" l="1"/>
  <c r="B6125" i="7"/>
  <c r="C6125" i="7" s="1"/>
  <c r="D6126" i="7"/>
  <c r="D6127" i="7" l="1"/>
  <c r="B6126" i="7"/>
  <c r="C6126" i="7" s="1"/>
  <c r="A6126" i="7"/>
  <c r="D6128" i="7" l="1"/>
  <c r="A6127" i="7"/>
  <c r="B6127" i="7"/>
  <c r="C6127" i="7" s="1"/>
  <c r="A6128" i="7" l="1"/>
  <c r="B6128" i="7"/>
  <c r="C6128" i="7" s="1"/>
  <c r="D6129" i="7"/>
  <c r="A6129" i="7" l="1"/>
  <c r="D6130" i="7"/>
  <c r="B6129" i="7"/>
  <c r="C6129" i="7" s="1"/>
  <c r="D6131" i="7" l="1"/>
  <c r="A6130" i="7"/>
  <c r="B6130" i="7"/>
  <c r="C6130" i="7" s="1"/>
  <c r="D6132" i="7" l="1"/>
  <c r="A6131" i="7"/>
  <c r="B6131" i="7"/>
  <c r="C6131" i="7" s="1"/>
  <c r="D6133" i="7" l="1"/>
  <c r="A6132" i="7"/>
  <c r="B6132" i="7"/>
  <c r="C6132" i="7" s="1"/>
  <c r="D6134" i="7" l="1"/>
  <c r="A6133" i="7"/>
  <c r="B6133" i="7"/>
  <c r="C6133" i="7" s="1"/>
  <c r="A6134" i="7" l="1"/>
  <c r="D6135" i="7"/>
  <c r="B6134" i="7"/>
  <c r="C6134" i="7" s="1"/>
  <c r="D6136" i="7" l="1"/>
  <c r="A6135" i="7"/>
  <c r="B6135" i="7"/>
  <c r="C6135" i="7" s="1"/>
  <c r="D6137" i="7" l="1"/>
  <c r="B6136" i="7"/>
  <c r="C6136" i="7" s="1"/>
  <c r="A6136" i="7"/>
  <c r="D6138" i="7" l="1"/>
  <c r="A6137" i="7"/>
  <c r="B6137" i="7"/>
  <c r="C6137" i="7" s="1"/>
  <c r="D6139" i="7" l="1"/>
  <c r="A6138" i="7"/>
  <c r="B6138" i="7"/>
  <c r="C6138" i="7" s="1"/>
  <c r="D6140" i="7" l="1"/>
  <c r="A6139" i="7"/>
  <c r="B6139" i="7"/>
  <c r="C6139" i="7" s="1"/>
  <c r="D6141" i="7" l="1"/>
  <c r="B6140" i="7"/>
  <c r="C6140" i="7" s="1"/>
  <c r="A6140" i="7"/>
  <c r="A6141" i="7" l="1"/>
  <c r="B6141" i="7"/>
  <c r="C6141" i="7" s="1"/>
  <c r="D6142" i="7"/>
  <c r="D6143" i="7" l="1"/>
  <c r="A6142" i="7"/>
  <c r="B6142" i="7"/>
  <c r="C6142" i="7" s="1"/>
  <c r="D6144" i="7" l="1"/>
  <c r="A6143" i="7"/>
  <c r="B6143" i="7"/>
  <c r="C6143" i="7" s="1"/>
  <c r="D6145" i="7" l="1"/>
  <c r="A6144" i="7"/>
  <c r="B6144" i="7"/>
  <c r="C6144" i="7" s="1"/>
  <c r="D6146" i="7" l="1"/>
  <c r="A6145" i="7"/>
  <c r="B6145" i="7"/>
  <c r="C6145" i="7" s="1"/>
  <c r="D6147" i="7" l="1"/>
  <c r="A6146" i="7"/>
  <c r="B6146" i="7"/>
  <c r="C6146" i="7" s="1"/>
  <c r="D6148" i="7" l="1"/>
  <c r="A6147" i="7"/>
  <c r="B6147" i="7"/>
  <c r="C6147" i="7" s="1"/>
  <c r="A6148" i="7" l="1"/>
  <c r="B6148" i="7"/>
  <c r="C6148" i="7" s="1"/>
  <c r="D6149" i="7"/>
  <c r="D6150" i="7" l="1"/>
  <c r="B6149" i="7"/>
  <c r="C6149" i="7" s="1"/>
  <c r="A6149" i="7"/>
  <c r="A6150" i="7" l="1"/>
  <c r="D6151" i="7"/>
  <c r="B6150" i="7"/>
  <c r="C6150" i="7" s="1"/>
  <c r="D6152" i="7" l="1"/>
  <c r="A6151" i="7"/>
  <c r="B6151" i="7"/>
  <c r="C6151" i="7" s="1"/>
  <c r="D6153" i="7" l="1"/>
  <c r="B6152" i="7"/>
  <c r="C6152" i="7" s="1"/>
  <c r="A6152" i="7"/>
  <c r="D6154" i="7" l="1"/>
  <c r="B6153" i="7"/>
  <c r="C6153" i="7" s="1"/>
  <c r="A6153" i="7"/>
  <c r="A6154" i="7" l="1"/>
  <c r="B6154" i="7"/>
  <c r="C6154" i="7" s="1"/>
  <c r="D6155" i="7"/>
  <c r="A6155" i="7" l="1"/>
  <c r="B6155" i="7"/>
  <c r="C6155" i="7" s="1"/>
  <c r="D6156" i="7"/>
  <c r="A6156" i="7" l="1"/>
  <c r="B6156" i="7"/>
  <c r="C6156" i="7" s="1"/>
  <c r="D6157" i="7"/>
  <c r="D6158" i="7" l="1"/>
  <c r="B6157" i="7"/>
  <c r="C6157" i="7" s="1"/>
  <c r="A6157" i="7"/>
  <c r="D6159" i="7" l="1"/>
  <c r="A6158" i="7"/>
  <c r="B6158" i="7"/>
  <c r="C6158" i="7" s="1"/>
  <c r="D6160" i="7" l="1"/>
  <c r="A6159" i="7"/>
  <c r="B6159" i="7"/>
  <c r="C6159" i="7" s="1"/>
  <c r="D6161" i="7" l="1"/>
  <c r="A6160" i="7"/>
  <c r="B6160" i="7"/>
  <c r="C6160" i="7" s="1"/>
  <c r="A6161" i="7" l="1"/>
  <c r="B6161" i="7"/>
  <c r="C6161" i="7" s="1"/>
  <c r="D6162" i="7"/>
  <c r="D6163" i="7" l="1"/>
  <c r="A6162" i="7"/>
  <c r="B6162" i="7"/>
  <c r="C6162" i="7" s="1"/>
  <c r="A6163" i="7" l="1"/>
  <c r="B6163" i="7"/>
  <c r="C6163" i="7" s="1"/>
  <c r="D6164" i="7"/>
  <c r="D6165" i="7" l="1"/>
  <c r="A6164" i="7"/>
  <c r="B6164" i="7"/>
  <c r="C6164" i="7" s="1"/>
  <c r="D6166" i="7" l="1"/>
  <c r="B6165" i="7"/>
  <c r="C6165" i="7" s="1"/>
  <c r="A6165" i="7"/>
  <c r="D6167" i="7" l="1"/>
  <c r="A6166" i="7"/>
  <c r="B6166" i="7"/>
  <c r="C6166" i="7" s="1"/>
  <c r="D6168" i="7" l="1"/>
  <c r="A6167" i="7"/>
  <c r="B6167" i="7"/>
  <c r="C6167" i="7" s="1"/>
  <c r="A6168" i="7" l="1"/>
  <c r="B6168" i="7"/>
  <c r="C6168" i="7" s="1"/>
  <c r="D6169" i="7"/>
  <c r="D6170" i="7" l="1"/>
  <c r="A6169" i="7"/>
  <c r="B6169" i="7"/>
  <c r="C6169" i="7" s="1"/>
  <c r="D6171" i="7" l="1"/>
  <c r="A6170" i="7"/>
  <c r="B6170" i="7"/>
  <c r="C6170" i="7" s="1"/>
  <c r="D6172" i="7" l="1"/>
  <c r="A6171" i="7"/>
  <c r="B6171" i="7"/>
  <c r="C6171" i="7" s="1"/>
  <c r="D6173" i="7" l="1"/>
  <c r="A6172" i="7"/>
  <c r="B6172" i="7"/>
  <c r="C6172" i="7" s="1"/>
  <c r="D6174" i="7" l="1"/>
  <c r="B6173" i="7"/>
  <c r="C6173" i="7" s="1"/>
  <c r="A6173" i="7"/>
  <c r="D6175" i="7" l="1"/>
  <c r="B6174" i="7"/>
  <c r="C6174" i="7" s="1"/>
  <c r="A6174" i="7"/>
  <c r="A6175" i="7" l="1"/>
  <c r="B6175" i="7"/>
  <c r="C6175" i="7" s="1"/>
  <c r="D6176" i="7"/>
  <c r="D6177" i="7" l="1"/>
  <c r="B6176" i="7"/>
  <c r="C6176" i="7" s="1"/>
  <c r="A6176" i="7"/>
  <c r="D6178" i="7" l="1"/>
  <c r="A6177" i="7"/>
  <c r="B6177" i="7"/>
  <c r="C6177" i="7" s="1"/>
  <c r="A6178" i="7" l="1"/>
  <c r="D6179" i="7"/>
  <c r="B6178" i="7"/>
  <c r="C6178" i="7" s="1"/>
  <c r="D6180" i="7" l="1"/>
  <c r="A6179" i="7"/>
  <c r="B6179" i="7"/>
  <c r="C6179" i="7" s="1"/>
  <c r="D6181" i="7" l="1"/>
  <c r="B6180" i="7"/>
  <c r="C6180" i="7" s="1"/>
  <c r="A6180" i="7"/>
  <c r="A6181" i="7" l="1"/>
  <c r="D6182" i="7"/>
  <c r="B6181" i="7"/>
  <c r="C6181" i="7" s="1"/>
  <c r="A6182" i="7" l="1"/>
  <c r="D6183" i="7"/>
  <c r="B6182" i="7"/>
  <c r="C6182" i="7" s="1"/>
  <c r="D6184" i="7" l="1"/>
  <c r="B6183" i="7"/>
  <c r="C6183" i="7" s="1"/>
  <c r="A6183" i="7"/>
  <c r="D6185" i="7" l="1"/>
  <c r="A6184" i="7"/>
  <c r="B6184" i="7"/>
  <c r="C6184" i="7" s="1"/>
  <c r="D6186" i="7" l="1"/>
  <c r="A6185" i="7"/>
  <c r="B6185" i="7"/>
  <c r="C6185" i="7" s="1"/>
  <c r="A6186" i="7" l="1"/>
  <c r="B6186" i="7"/>
  <c r="C6186" i="7" s="1"/>
  <c r="D6187" i="7"/>
  <c r="D6188" i="7" l="1"/>
  <c r="A6187" i="7"/>
  <c r="B6187" i="7"/>
  <c r="C6187" i="7" s="1"/>
  <c r="A6188" i="7" l="1"/>
  <c r="B6188" i="7"/>
  <c r="C6188" i="7" s="1"/>
  <c r="D6189" i="7"/>
  <c r="D6190" i="7" l="1"/>
  <c r="A6189" i="7"/>
  <c r="B6189" i="7"/>
  <c r="C6189" i="7" s="1"/>
  <c r="D6191" i="7" l="1"/>
  <c r="A6190" i="7"/>
  <c r="B6190" i="7"/>
  <c r="C6190" i="7" s="1"/>
  <c r="D6192" i="7" l="1"/>
  <c r="A6191" i="7"/>
  <c r="B6191" i="7"/>
  <c r="C6191" i="7" s="1"/>
  <c r="D6193" i="7" l="1"/>
  <c r="A6192" i="7"/>
  <c r="B6192" i="7"/>
  <c r="C6192" i="7" s="1"/>
  <c r="D6194" i="7" l="1"/>
  <c r="A6193" i="7"/>
  <c r="B6193" i="7"/>
  <c r="C6193" i="7" s="1"/>
  <c r="D6195" i="7" l="1"/>
  <c r="A6194" i="7"/>
  <c r="B6194" i="7"/>
  <c r="C6194" i="7" s="1"/>
  <c r="D6196" i="7" l="1"/>
  <c r="A6195" i="7"/>
  <c r="B6195" i="7"/>
  <c r="C6195" i="7" s="1"/>
  <c r="D6197" i="7" l="1"/>
  <c r="B6196" i="7"/>
  <c r="C6196" i="7" s="1"/>
  <c r="A6196" i="7"/>
  <c r="D6198" i="7" l="1"/>
  <c r="A6197" i="7"/>
  <c r="B6197" i="7"/>
  <c r="C6197" i="7" s="1"/>
  <c r="D6199" i="7" l="1"/>
  <c r="B6198" i="7"/>
  <c r="C6198" i="7" s="1"/>
  <c r="A6198" i="7"/>
  <c r="D6200" i="7" l="1"/>
  <c r="A6199" i="7"/>
  <c r="B6199" i="7"/>
  <c r="C6199" i="7" s="1"/>
  <c r="D6201" i="7" l="1"/>
  <c r="A6200" i="7"/>
  <c r="B6200" i="7"/>
  <c r="C6200" i="7" s="1"/>
  <c r="A6201" i="7" l="1"/>
  <c r="B6201" i="7"/>
  <c r="C6201" i="7" s="1"/>
  <c r="D6202" i="7"/>
  <c r="D6203" i="7" l="1"/>
  <c r="A6202" i="7"/>
  <c r="B6202" i="7"/>
  <c r="C6202" i="7" s="1"/>
  <c r="D6204" i="7" l="1"/>
  <c r="A6203" i="7"/>
  <c r="B6203" i="7"/>
  <c r="C6203" i="7" s="1"/>
  <c r="A6204" i="7" l="1"/>
  <c r="B6204" i="7"/>
  <c r="C6204" i="7" s="1"/>
  <c r="D6205" i="7"/>
  <c r="D6206" i="7" l="1"/>
  <c r="A6205" i="7"/>
  <c r="B6205" i="7"/>
  <c r="C6205" i="7" s="1"/>
  <c r="D6207" i="7" l="1"/>
  <c r="A6206" i="7"/>
  <c r="B6206" i="7"/>
  <c r="C6206" i="7" s="1"/>
  <c r="D6208" i="7" l="1"/>
  <c r="A6207" i="7"/>
  <c r="B6207" i="7"/>
  <c r="C6207" i="7" s="1"/>
  <c r="D6209" i="7" l="1"/>
  <c r="B6208" i="7"/>
  <c r="C6208" i="7" s="1"/>
  <c r="A6208" i="7"/>
  <c r="D6210" i="7" l="1"/>
  <c r="A6209" i="7"/>
  <c r="B6209" i="7"/>
  <c r="C6209" i="7" s="1"/>
  <c r="D6211" i="7" l="1"/>
  <c r="A6210" i="7"/>
  <c r="B6210" i="7"/>
  <c r="C6210" i="7" s="1"/>
  <c r="D6212" i="7" l="1"/>
  <c r="A6211" i="7"/>
  <c r="B6211" i="7"/>
  <c r="C6211" i="7" s="1"/>
  <c r="D6213" i="7" l="1"/>
  <c r="B6212" i="7"/>
  <c r="C6212" i="7" s="1"/>
  <c r="A6212" i="7"/>
  <c r="A6213" i="7" l="1"/>
  <c r="B6213" i="7"/>
  <c r="C6213" i="7" s="1"/>
  <c r="D6214" i="7"/>
  <c r="A6214" i="7" l="1"/>
  <c r="D6215" i="7"/>
  <c r="B6214" i="7"/>
  <c r="C6214" i="7" s="1"/>
  <c r="A6215" i="7" l="1"/>
  <c r="B6215" i="7"/>
  <c r="C6215" i="7" s="1"/>
  <c r="D6216" i="7"/>
  <c r="D6217" i="7" l="1"/>
  <c r="B6216" i="7"/>
  <c r="C6216" i="7" s="1"/>
  <c r="A6216" i="7"/>
  <c r="D6218" i="7" l="1"/>
  <c r="A6217" i="7"/>
  <c r="B6217" i="7"/>
  <c r="C6217" i="7" s="1"/>
  <c r="D6219" i="7" l="1"/>
  <c r="A6218" i="7"/>
  <c r="B6218" i="7"/>
  <c r="C6218" i="7" s="1"/>
  <c r="D6220" i="7" l="1"/>
  <c r="A6219" i="7"/>
  <c r="B6219" i="7"/>
  <c r="C6219" i="7" s="1"/>
  <c r="D6221" i="7" l="1"/>
  <c r="B6220" i="7"/>
  <c r="C6220" i="7" s="1"/>
  <c r="A6220" i="7"/>
  <c r="D6222" i="7" l="1"/>
  <c r="A6221" i="7"/>
  <c r="B6221" i="7"/>
  <c r="C6221" i="7" s="1"/>
  <c r="A6222" i="7" l="1"/>
  <c r="B6222" i="7"/>
  <c r="C6222" i="7" s="1"/>
  <c r="D6223" i="7"/>
  <c r="D6224" i="7" l="1"/>
  <c r="A6223" i="7"/>
  <c r="B6223" i="7"/>
  <c r="C6223" i="7" s="1"/>
  <c r="D6225" i="7" l="1"/>
  <c r="A6224" i="7"/>
  <c r="B6224" i="7"/>
  <c r="C6224" i="7" s="1"/>
  <c r="D6226" i="7" l="1"/>
  <c r="A6225" i="7"/>
  <c r="B6225" i="7"/>
  <c r="C6225" i="7" s="1"/>
  <c r="A6226" i="7" l="1"/>
  <c r="D6227" i="7"/>
  <c r="B6226" i="7"/>
  <c r="C6226" i="7" s="1"/>
  <c r="D6228" i="7" l="1"/>
  <c r="A6227" i="7"/>
  <c r="B6227" i="7"/>
  <c r="C6227" i="7" s="1"/>
  <c r="A6228" i="7" l="1"/>
  <c r="B6228" i="7"/>
  <c r="C6228" i="7" s="1"/>
  <c r="D6229" i="7"/>
  <c r="A6229" i="7" l="1"/>
  <c r="B6229" i="7"/>
  <c r="C6229" i="7" s="1"/>
  <c r="D6230" i="7"/>
  <c r="A6230" i="7" l="1"/>
  <c r="D6231" i="7"/>
  <c r="B6230" i="7"/>
  <c r="C6230" i="7" s="1"/>
  <c r="D6232" i="7" l="1"/>
  <c r="A6231" i="7"/>
  <c r="B6231" i="7"/>
  <c r="C6231" i="7" s="1"/>
  <c r="D6233" i="7" l="1"/>
  <c r="B6232" i="7"/>
  <c r="C6232" i="7" s="1"/>
  <c r="A6232" i="7"/>
  <c r="D6234" i="7" l="1"/>
  <c r="A6233" i="7"/>
  <c r="B6233" i="7"/>
  <c r="C6233" i="7" s="1"/>
  <c r="A6234" i="7" l="1"/>
  <c r="B6234" i="7"/>
  <c r="C6234" i="7" s="1"/>
  <c r="D6235" i="7"/>
  <c r="D6236" i="7" l="1"/>
  <c r="B6235" i="7"/>
  <c r="C6235" i="7" s="1"/>
  <c r="A6235" i="7"/>
  <c r="D6237" i="7" l="1"/>
  <c r="A6236" i="7"/>
  <c r="B6236" i="7"/>
  <c r="C6236" i="7" s="1"/>
  <c r="D6238" i="7" l="1"/>
  <c r="A6237" i="7"/>
  <c r="B6237" i="7"/>
  <c r="C6237" i="7" s="1"/>
  <c r="A6238" i="7" l="1"/>
  <c r="D6239" i="7"/>
  <c r="B6238" i="7"/>
  <c r="C6238" i="7" s="1"/>
  <c r="D6240" i="7" l="1"/>
  <c r="B6239" i="7"/>
  <c r="C6239" i="7" s="1"/>
  <c r="A6239" i="7"/>
  <c r="D6241" i="7" l="1"/>
  <c r="B6240" i="7"/>
  <c r="C6240" i="7" s="1"/>
  <c r="A6240" i="7"/>
  <c r="D6242" i="7" l="1"/>
  <c r="A6241" i="7"/>
  <c r="B6241" i="7"/>
  <c r="C6241" i="7" s="1"/>
  <c r="D6243" i="7" l="1"/>
  <c r="A6242" i="7"/>
  <c r="B6242" i="7"/>
  <c r="C6242" i="7" s="1"/>
  <c r="D6244" i="7" l="1"/>
  <c r="B6243" i="7"/>
  <c r="C6243" i="7" s="1"/>
  <c r="A6243" i="7"/>
  <c r="D6245" i="7" l="1"/>
  <c r="A6244" i="7"/>
  <c r="B6244" i="7"/>
  <c r="C6244" i="7" s="1"/>
  <c r="D6246" i="7" l="1"/>
  <c r="B6245" i="7"/>
  <c r="C6245" i="7" s="1"/>
  <c r="A6245" i="7"/>
  <c r="A6246" i="7" l="1"/>
  <c r="B6246" i="7"/>
  <c r="C6246" i="7" s="1"/>
  <c r="D6247" i="7"/>
  <c r="D6248" i="7" l="1"/>
  <c r="A6247" i="7"/>
  <c r="B6247" i="7"/>
  <c r="C6247" i="7" s="1"/>
  <c r="B6248" i="7" l="1"/>
  <c r="C6248" i="7" s="1"/>
  <c r="D6249" i="7"/>
  <c r="A6248" i="7"/>
  <c r="D6250" i="7" l="1"/>
  <c r="A6249" i="7"/>
  <c r="B6249" i="7"/>
  <c r="C6249" i="7" s="1"/>
  <c r="D6251" i="7" l="1"/>
  <c r="A6250" i="7"/>
  <c r="B6250" i="7"/>
  <c r="C6250" i="7" s="1"/>
  <c r="D6252" i="7" l="1"/>
  <c r="A6251" i="7"/>
  <c r="B6251" i="7"/>
  <c r="C6251" i="7" s="1"/>
  <c r="A6252" i="7" l="1"/>
  <c r="B6252" i="7"/>
  <c r="C6252" i="7" s="1"/>
  <c r="D6253" i="7"/>
  <c r="D6254" i="7" l="1"/>
  <c r="B6253" i="7"/>
  <c r="C6253" i="7" s="1"/>
  <c r="A6253" i="7"/>
  <c r="A6254" i="7" l="1"/>
  <c r="B6254" i="7"/>
  <c r="C6254" i="7" s="1"/>
  <c r="D6255" i="7"/>
  <c r="D6256" i="7" l="1"/>
  <c r="A6255" i="7"/>
  <c r="B6255" i="7"/>
  <c r="C6255" i="7" s="1"/>
  <c r="D6257" i="7" l="1"/>
  <c r="A6256" i="7"/>
  <c r="B6256" i="7"/>
  <c r="C6256" i="7" s="1"/>
  <c r="A6257" i="7" l="1"/>
  <c r="B6257" i="7"/>
  <c r="C6257" i="7" s="1"/>
  <c r="D6258" i="7"/>
  <c r="D6259" i="7" l="1"/>
  <c r="A6258" i="7"/>
  <c r="B6258" i="7"/>
  <c r="C6258" i="7" s="1"/>
  <c r="D6260" i="7" l="1"/>
  <c r="B6259" i="7"/>
  <c r="C6259" i="7" s="1"/>
  <c r="A6259" i="7"/>
  <c r="A6260" i="7" l="1"/>
  <c r="B6260" i="7"/>
  <c r="C6260" i="7" s="1"/>
  <c r="D6261" i="7"/>
  <c r="D6262" i="7" l="1"/>
  <c r="A6261" i="7"/>
  <c r="B6261" i="7"/>
  <c r="C6261" i="7" s="1"/>
  <c r="A6262" i="7" l="1"/>
  <c r="D6263" i="7"/>
  <c r="B6262" i="7"/>
  <c r="C6262" i="7" s="1"/>
  <c r="A6263" i="7" l="1"/>
  <c r="B6263" i="7"/>
  <c r="C6263" i="7" s="1"/>
  <c r="D6264" i="7"/>
  <c r="D6265" i="7" l="1"/>
  <c r="B6264" i="7"/>
  <c r="C6264" i="7" s="1"/>
  <c r="A6264" i="7"/>
  <c r="D6266" i="7" l="1"/>
  <c r="A6265" i="7"/>
  <c r="B6265" i="7"/>
  <c r="C6265" i="7" s="1"/>
  <c r="D6267" i="7" l="1"/>
  <c r="A6266" i="7"/>
  <c r="B6266" i="7"/>
  <c r="C6266" i="7" s="1"/>
  <c r="A6267" i="7" l="1"/>
  <c r="D6268" i="7"/>
  <c r="B6267" i="7"/>
  <c r="C6267" i="7" s="1"/>
  <c r="A6268" i="7" l="1"/>
  <c r="D6269" i="7"/>
  <c r="B6268" i="7"/>
  <c r="C6268" i="7" s="1"/>
  <c r="A6269" i="7" l="1"/>
  <c r="B6269" i="7"/>
  <c r="C6269" i="7" s="1"/>
  <c r="D6270" i="7"/>
  <c r="D6271" i="7" l="1"/>
  <c r="A6270" i="7"/>
  <c r="B6270" i="7"/>
  <c r="C6270" i="7" s="1"/>
  <c r="D6272" i="7" l="1"/>
  <c r="A6271" i="7"/>
  <c r="B6271" i="7"/>
  <c r="C6271" i="7" s="1"/>
  <c r="A6272" i="7" l="1"/>
  <c r="B6272" i="7"/>
  <c r="C6272" i="7" s="1"/>
  <c r="D6273" i="7"/>
  <c r="D6274" i="7" l="1"/>
  <c r="A6273" i="7"/>
  <c r="B6273" i="7"/>
  <c r="C6273" i="7" s="1"/>
  <c r="D6275" i="7" l="1"/>
  <c r="A6274" i="7"/>
  <c r="B6274" i="7"/>
  <c r="C6274" i="7" s="1"/>
  <c r="D6276" i="7" l="1"/>
  <c r="A6275" i="7"/>
  <c r="B6275" i="7"/>
  <c r="C6275" i="7" s="1"/>
  <c r="D6277" i="7" l="1"/>
  <c r="A6276" i="7"/>
  <c r="B6276" i="7"/>
  <c r="C6276" i="7" s="1"/>
  <c r="D6278" i="7" l="1"/>
  <c r="A6277" i="7"/>
  <c r="B6277" i="7"/>
  <c r="C6277" i="7" s="1"/>
  <c r="A6278" i="7" l="1"/>
  <c r="D6279" i="7"/>
  <c r="B6278" i="7"/>
  <c r="C6278" i="7" s="1"/>
  <c r="D6280" i="7" l="1"/>
  <c r="A6279" i="7"/>
  <c r="B6279" i="7"/>
  <c r="C6279" i="7" s="1"/>
  <c r="A6280" i="7" l="1"/>
  <c r="D6281" i="7"/>
  <c r="B6280" i="7"/>
  <c r="C6280" i="7" s="1"/>
  <c r="D6282" i="7" l="1"/>
  <c r="A6281" i="7"/>
  <c r="B6281" i="7"/>
  <c r="C6281" i="7" s="1"/>
  <c r="A6282" i="7" l="1"/>
  <c r="B6282" i="7"/>
  <c r="C6282" i="7" s="1"/>
  <c r="D6283" i="7"/>
  <c r="D6284" i="7" l="1"/>
  <c r="A6283" i="7"/>
  <c r="B6283" i="7"/>
  <c r="C6283" i="7" s="1"/>
  <c r="D6285" i="7" l="1"/>
  <c r="A6284" i="7"/>
  <c r="B6284" i="7"/>
  <c r="C6284" i="7" s="1"/>
  <c r="D6286" i="7" l="1"/>
  <c r="A6285" i="7"/>
  <c r="B6285" i="7"/>
  <c r="C6285" i="7" s="1"/>
  <c r="D6287" i="7" l="1"/>
  <c r="A6286" i="7"/>
  <c r="B6286" i="7"/>
  <c r="C6286" i="7" s="1"/>
  <c r="A6287" i="7" l="1"/>
  <c r="B6287" i="7"/>
  <c r="C6287" i="7" s="1"/>
  <c r="D6288" i="7"/>
  <c r="D6289" i="7" l="1"/>
  <c r="A6288" i="7"/>
  <c r="B6288" i="7"/>
  <c r="C6288" i="7" s="1"/>
  <c r="D6290" i="7" l="1"/>
  <c r="A6289" i="7"/>
  <c r="B6289" i="7"/>
  <c r="C6289" i="7" s="1"/>
  <c r="A6290" i="7" l="1"/>
  <c r="B6290" i="7"/>
  <c r="C6290" i="7" s="1"/>
  <c r="D6291" i="7"/>
  <c r="D6292" i="7" l="1"/>
  <c r="A6291" i="7"/>
  <c r="B6291" i="7"/>
  <c r="C6291" i="7" s="1"/>
  <c r="D6293" i="7" l="1"/>
  <c r="A6292" i="7"/>
  <c r="B6292" i="7"/>
  <c r="C6292" i="7" s="1"/>
  <c r="A6293" i="7" l="1"/>
  <c r="B6293" i="7"/>
  <c r="C6293" i="7" s="1"/>
  <c r="D6294" i="7"/>
  <c r="A6294" i="7" l="1"/>
  <c r="D6295" i="7"/>
  <c r="B6294" i="7"/>
  <c r="C6294" i="7" s="1"/>
  <c r="D6296" i="7" l="1"/>
  <c r="A6295" i="7"/>
  <c r="B6295" i="7"/>
  <c r="C6295" i="7" s="1"/>
  <c r="A6296" i="7" l="1"/>
  <c r="B6296" i="7"/>
  <c r="C6296" i="7" s="1"/>
  <c r="D6297" i="7"/>
  <c r="D6298" i="7" l="1"/>
  <c r="A6297" i="7"/>
  <c r="B6297" i="7"/>
  <c r="C6297" i="7" s="1"/>
  <c r="D6299" i="7" l="1"/>
  <c r="A6298" i="7"/>
  <c r="B6298" i="7"/>
  <c r="C6298" i="7" s="1"/>
  <c r="D6300" i="7" l="1"/>
  <c r="A6299" i="7"/>
  <c r="B6299" i="7"/>
  <c r="C6299" i="7" s="1"/>
  <c r="D6301" i="7" l="1"/>
  <c r="A6300" i="7"/>
  <c r="B6300" i="7"/>
  <c r="C6300" i="7" s="1"/>
  <c r="B6301" i="7" l="1"/>
  <c r="C6301" i="7" s="1"/>
  <c r="D6302" i="7"/>
  <c r="A6301" i="7"/>
  <c r="D6303" i="7" l="1"/>
  <c r="A6302" i="7"/>
  <c r="B6302" i="7"/>
  <c r="C6302" i="7" s="1"/>
  <c r="D6304" i="7" l="1"/>
  <c r="A6303" i="7"/>
  <c r="B6303" i="7"/>
  <c r="C6303" i="7" s="1"/>
  <c r="D6305" i="7" l="1"/>
  <c r="A6304" i="7"/>
  <c r="B6304" i="7"/>
  <c r="C6304" i="7" s="1"/>
  <c r="A6305" i="7" l="1"/>
  <c r="B6305" i="7"/>
  <c r="C6305" i="7" s="1"/>
  <c r="D6306" i="7"/>
  <c r="D6307" i="7" l="1"/>
  <c r="B6306" i="7"/>
  <c r="C6306" i="7" s="1"/>
  <c r="A6306" i="7"/>
  <c r="A6307" i="7" l="1"/>
  <c r="B6307" i="7"/>
  <c r="C6307" i="7" s="1"/>
  <c r="D6308" i="7"/>
  <c r="D6309" i="7" l="1"/>
  <c r="A6308" i="7"/>
  <c r="B6308" i="7"/>
  <c r="C6308" i="7" s="1"/>
  <c r="D6310" i="7" l="1"/>
  <c r="A6309" i="7"/>
  <c r="B6309" i="7"/>
  <c r="C6309" i="7" s="1"/>
  <c r="D6311" i="7" l="1"/>
  <c r="A6310" i="7"/>
  <c r="B6310" i="7"/>
  <c r="C6310" i="7" s="1"/>
  <c r="D6312" i="7" l="1"/>
  <c r="A6311" i="7"/>
  <c r="B6311" i="7"/>
  <c r="C6311" i="7" s="1"/>
  <c r="D6313" i="7" l="1"/>
  <c r="A6312" i="7"/>
  <c r="B6312" i="7"/>
  <c r="C6312" i="7" s="1"/>
  <c r="D6314" i="7" l="1"/>
  <c r="A6313" i="7"/>
  <c r="B6313" i="7"/>
  <c r="C6313" i="7" s="1"/>
  <c r="D6315" i="7" l="1"/>
  <c r="B6314" i="7"/>
  <c r="C6314" i="7" s="1"/>
  <c r="A6314" i="7"/>
  <c r="D6316" i="7" l="1"/>
  <c r="A6315" i="7"/>
  <c r="B6315" i="7"/>
  <c r="C6315" i="7" s="1"/>
  <c r="A6316" i="7" l="1"/>
  <c r="B6316" i="7"/>
  <c r="C6316" i="7" s="1"/>
  <c r="D6317" i="7"/>
  <c r="D6318" i="7" l="1"/>
  <c r="A6317" i="7"/>
  <c r="B6317" i="7"/>
  <c r="C6317" i="7" s="1"/>
  <c r="D6319" i="7" l="1"/>
  <c r="A6318" i="7"/>
  <c r="B6318" i="7"/>
  <c r="C6318" i="7" s="1"/>
  <c r="D6320" i="7" l="1"/>
  <c r="A6319" i="7"/>
  <c r="B6319" i="7"/>
  <c r="C6319" i="7" s="1"/>
  <c r="D6321" i="7" l="1"/>
  <c r="A6320" i="7"/>
  <c r="B6320" i="7"/>
  <c r="C6320" i="7" s="1"/>
  <c r="D6322" i="7" l="1"/>
  <c r="A6321" i="7"/>
  <c r="B6321" i="7"/>
  <c r="C6321" i="7" s="1"/>
  <c r="D6323" i="7" l="1"/>
  <c r="A6322" i="7"/>
  <c r="B6322" i="7"/>
  <c r="C6322" i="7" s="1"/>
  <c r="D6324" i="7" l="1"/>
  <c r="A6323" i="7"/>
  <c r="B6323" i="7"/>
  <c r="C6323" i="7" s="1"/>
  <c r="D6325" i="7" l="1"/>
  <c r="A6324" i="7"/>
  <c r="B6324" i="7"/>
  <c r="C6324" i="7" s="1"/>
  <c r="D6326" i="7" l="1"/>
  <c r="A6325" i="7"/>
  <c r="B6325" i="7"/>
  <c r="C6325" i="7" s="1"/>
  <c r="D6327" i="7" l="1"/>
  <c r="B6326" i="7"/>
  <c r="C6326" i="7" s="1"/>
  <c r="A6326" i="7"/>
  <c r="A6327" i="7" l="1"/>
  <c r="D6328" i="7"/>
  <c r="B6327" i="7"/>
  <c r="C6327" i="7" s="1"/>
  <c r="A6328" i="7" l="1"/>
  <c r="B6328" i="7"/>
  <c r="C6328" i="7" s="1"/>
  <c r="D6329" i="7"/>
  <c r="D6330" i="7" l="1"/>
  <c r="A6329" i="7"/>
  <c r="B6329" i="7"/>
  <c r="C6329" i="7" s="1"/>
  <c r="D6331" i="7" l="1"/>
  <c r="A6330" i="7"/>
  <c r="B6330" i="7"/>
  <c r="C6330" i="7" s="1"/>
  <c r="D6332" i="7" l="1"/>
  <c r="A6331" i="7"/>
  <c r="B6331" i="7"/>
  <c r="C6331" i="7" s="1"/>
  <c r="D6333" i="7" l="1"/>
  <c r="A6332" i="7"/>
  <c r="B6332" i="7"/>
  <c r="C6332" i="7" s="1"/>
  <c r="D6334" i="7" l="1"/>
  <c r="A6333" i="7"/>
  <c r="B6333" i="7"/>
  <c r="C6333" i="7" s="1"/>
  <c r="D6335" i="7" l="1"/>
  <c r="A6334" i="7"/>
  <c r="B6334" i="7"/>
  <c r="C6334" i="7" s="1"/>
  <c r="D6336" i="7" l="1"/>
  <c r="A6335" i="7"/>
  <c r="B6335" i="7"/>
  <c r="C6335" i="7" s="1"/>
  <c r="D6337" i="7" l="1"/>
  <c r="A6336" i="7"/>
  <c r="B6336" i="7"/>
  <c r="C6336" i="7" s="1"/>
  <c r="D6338" i="7" l="1"/>
  <c r="A6337" i="7"/>
  <c r="B6337" i="7"/>
  <c r="C6337" i="7" s="1"/>
  <c r="D6339" i="7" l="1"/>
  <c r="B6338" i="7"/>
  <c r="C6338" i="7" s="1"/>
  <c r="A6338" i="7"/>
  <c r="D6340" i="7" l="1"/>
  <c r="A6339" i="7"/>
  <c r="B6339" i="7"/>
  <c r="C6339" i="7" s="1"/>
  <c r="D6341" i="7" l="1"/>
  <c r="A6340" i="7"/>
  <c r="B6340" i="7"/>
  <c r="C6340" i="7" s="1"/>
  <c r="D6342" i="7" l="1"/>
  <c r="A6341" i="7"/>
  <c r="B6341" i="7"/>
  <c r="C6341" i="7" s="1"/>
  <c r="A6342" i="7" l="1"/>
  <c r="D6343" i="7"/>
  <c r="B6342" i="7"/>
  <c r="C6342" i="7" s="1"/>
  <c r="D6344" i="7" l="1"/>
  <c r="B6343" i="7"/>
  <c r="C6343" i="7" s="1"/>
  <c r="A6343" i="7"/>
  <c r="A6344" i="7" l="1"/>
  <c r="B6344" i="7"/>
  <c r="C6344" i="7" s="1"/>
  <c r="D6345" i="7"/>
  <c r="A6345" i="7" l="1"/>
  <c r="B6345" i="7"/>
  <c r="C6345" i="7" s="1"/>
  <c r="D6346" i="7"/>
  <c r="D6347" i="7" l="1"/>
  <c r="A6346" i="7"/>
  <c r="B6346" i="7"/>
  <c r="C6346" i="7" s="1"/>
  <c r="D6348" i="7" l="1"/>
  <c r="A6347" i="7"/>
  <c r="B6347" i="7"/>
  <c r="C6347" i="7" s="1"/>
  <c r="D6349" i="7" l="1"/>
  <c r="A6348" i="7"/>
  <c r="B6348" i="7"/>
  <c r="C6348" i="7" s="1"/>
  <c r="A6349" i="7" l="1"/>
  <c r="B6349" i="7"/>
  <c r="C6349" i="7" s="1"/>
  <c r="D6350" i="7"/>
  <c r="D6351" i="7" l="1"/>
  <c r="B6350" i="7"/>
  <c r="C6350" i="7" s="1"/>
  <c r="A6350" i="7"/>
  <c r="D6352" i="7" l="1"/>
  <c r="A6351" i="7"/>
  <c r="B6351" i="7"/>
  <c r="C6351" i="7" s="1"/>
  <c r="D6353" i="7" l="1"/>
  <c r="A6352" i="7"/>
  <c r="B6352" i="7"/>
  <c r="C6352" i="7" s="1"/>
  <c r="A6353" i="7" l="1"/>
  <c r="B6353" i="7"/>
  <c r="C6353" i="7" s="1"/>
  <c r="D6354" i="7"/>
  <c r="D6355" i="7" l="1"/>
  <c r="A6354" i="7"/>
  <c r="B6354" i="7"/>
  <c r="C6354" i="7" s="1"/>
  <c r="D6356" i="7" l="1"/>
  <c r="A6355" i="7"/>
  <c r="B6355" i="7"/>
  <c r="C6355" i="7" s="1"/>
  <c r="D6357" i="7" l="1"/>
  <c r="A6356" i="7"/>
  <c r="B6356" i="7"/>
  <c r="C6356" i="7" s="1"/>
  <c r="D6358" i="7" l="1"/>
  <c r="B6357" i="7"/>
  <c r="C6357" i="7" s="1"/>
  <c r="A6357" i="7"/>
  <c r="A6358" i="7" l="1"/>
  <c r="B6358" i="7"/>
  <c r="C6358" i="7" s="1"/>
  <c r="D6359" i="7"/>
  <c r="D6360" i="7" l="1"/>
  <c r="A6359" i="7"/>
  <c r="B6359" i="7"/>
  <c r="C6359" i="7" s="1"/>
  <c r="D6361" i="7" l="1"/>
  <c r="B6360" i="7"/>
  <c r="C6360" i="7" s="1"/>
  <c r="A6360" i="7"/>
  <c r="A6361" i="7" l="1"/>
  <c r="B6361" i="7"/>
  <c r="C6361" i="7" s="1"/>
  <c r="D6362" i="7"/>
  <c r="A6362" i="7" l="1"/>
  <c r="B6362" i="7"/>
  <c r="C6362" i="7" s="1"/>
  <c r="D6363" i="7"/>
  <c r="A6363" i="7" l="1"/>
  <c r="D6364" i="7"/>
  <c r="B6363" i="7"/>
  <c r="C6363" i="7" s="1"/>
  <c r="D6365" i="7" l="1"/>
  <c r="B6364" i="7"/>
  <c r="C6364" i="7" s="1"/>
  <c r="A6364" i="7"/>
  <c r="D6366" i="7" l="1"/>
  <c r="A6365" i="7"/>
  <c r="B6365" i="7"/>
  <c r="C6365" i="7" s="1"/>
  <c r="D6367" i="7" l="1"/>
  <c r="A6366" i="7"/>
  <c r="B6366" i="7"/>
  <c r="C6366" i="7" s="1"/>
  <c r="D6368" i="7" l="1"/>
  <c r="A6367" i="7"/>
  <c r="B6367" i="7"/>
  <c r="C6367" i="7" s="1"/>
  <c r="D6369" i="7" l="1"/>
  <c r="A6368" i="7"/>
  <c r="B6368" i="7"/>
  <c r="C6368" i="7" s="1"/>
  <c r="A6369" i="7" l="1"/>
  <c r="B6369" i="7"/>
  <c r="C6369" i="7" s="1"/>
  <c r="D6370" i="7"/>
  <c r="D6371" i="7" l="1"/>
  <c r="A6370" i="7"/>
  <c r="B6370" i="7"/>
  <c r="C6370" i="7" s="1"/>
  <c r="D6372" i="7" l="1"/>
  <c r="A6371" i="7"/>
  <c r="B6371" i="7"/>
  <c r="C6371" i="7" s="1"/>
  <c r="D6373" i="7" l="1"/>
  <c r="B6372" i="7"/>
  <c r="C6372" i="7" s="1"/>
  <c r="A6372" i="7"/>
  <c r="D6374" i="7" l="1"/>
  <c r="A6373" i="7"/>
  <c r="B6373" i="7"/>
  <c r="C6373" i="7" s="1"/>
  <c r="D6375" i="7" l="1"/>
  <c r="B6374" i="7"/>
  <c r="C6374" i="7" s="1"/>
  <c r="A6374" i="7"/>
  <c r="D6376" i="7" l="1"/>
  <c r="A6375" i="7"/>
  <c r="B6375" i="7"/>
  <c r="C6375" i="7" s="1"/>
  <c r="A6376" i="7" l="1"/>
  <c r="D6377" i="7"/>
  <c r="B6376" i="7"/>
  <c r="C6376" i="7" s="1"/>
  <c r="D6378" i="7" l="1"/>
  <c r="B6377" i="7"/>
  <c r="C6377" i="7" s="1"/>
  <c r="A6377" i="7"/>
  <c r="A6378" i="7" l="1"/>
  <c r="B6378" i="7"/>
  <c r="C6378" i="7" s="1"/>
  <c r="D6379" i="7"/>
  <c r="D6380" i="7" l="1"/>
  <c r="A6379" i="7"/>
  <c r="B6379" i="7"/>
  <c r="C6379" i="7" s="1"/>
  <c r="D6381" i="7" l="1"/>
  <c r="A6380" i="7"/>
  <c r="B6380" i="7"/>
  <c r="C6380" i="7" s="1"/>
  <c r="D6382" i="7" l="1"/>
  <c r="A6381" i="7"/>
  <c r="B6381" i="7"/>
  <c r="C6381" i="7" s="1"/>
  <c r="D6383" i="7" l="1"/>
  <c r="A6382" i="7"/>
  <c r="B6382" i="7"/>
  <c r="C6382" i="7" s="1"/>
  <c r="A6383" i="7" l="1"/>
  <c r="B6383" i="7"/>
  <c r="C6383" i="7" s="1"/>
  <c r="D6384" i="7"/>
  <c r="D6385" i="7" l="1"/>
  <c r="A6384" i="7"/>
  <c r="B6384" i="7"/>
  <c r="C6384" i="7" s="1"/>
  <c r="D6386" i="7" l="1"/>
  <c r="A6385" i="7"/>
  <c r="B6385" i="7"/>
  <c r="C6385" i="7" s="1"/>
  <c r="D6387" i="7" l="1"/>
  <c r="B6386" i="7"/>
  <c r="C6386" i="7" s="1"/>
  <c r="A6386" i="7"/>
  <c r="A6387" i="7" l="1"/>
  <c r="B6387" i="7"/>
  <c r="C6387" i="7" s="1"/>
  <c r="D6388" i="7"/>
  <c r="D6389" i="7" l="1"/>
  <c r="B6388" i="7"/>
  <c r="C6388" i="7" s="1"/>
  <c r="A6388" i="7"/>
  <c r="D6390" i="7" l="1"/>
  <c r="A6389" i="7"/>
  <c r="B6389" i="7"/>
  <c r="C6389" i="7" s="1"/>
  <c r="A6390" i="7" l="1"/>
  <c r="D6391" i="7"/>
  <c r="B6390" i="7"/>
  <c r="C6390" i="7" s="1"/>
  <c r="D6392" i="7" l="1"/>
  <c r="B6391" i="7"/>
  <c r="C6391" i="7" s="1"/>
  <c r="A6391" i="7"/>
  <c r="D6393" i="7" l="1"/>
  <c r="A6392" i="7"/>
  <c r="B6392" i="7"/>
  <c r="C6392" i="7" s="1"/>
  <c r="D6394" i="7" l="1"/>
  <c r="A6393" i="7"/>
  <c r="B6393" i="7"/>
  <c r="C6393" i="7" s="1"/>
  <c r="D6395" i="7" l="1"/>
  <c r="B6394" i="7"/>
  <c r="C6394" i="7" s="1"/>
  <c r="A6394" i="7"/>
  <c r="D6396" i="7" l="1"/>
  <c r="A6395" i="7"/>
  <c r="B6395" i="7"/>
  <c r="C6395" i="7" s="1"/>
  <c r="D6397" i="7" l="1"/>
  <c r="A6396" i="7"/>
  <c r="B6396" i="7"/>
  <c r="C6396" i="7" s="1"/>
  <c r="D6398" i="7" l="1"/>
  <c r="A6397" i="7"/>
  <c r="B6397" i="7"/>
  <c r="C6397" i="7" s="1"/>
  <c r="D6399" i="7" l="1"/>
  <c r="B6398" i="7"/>
  <c r="C6398" i="7" s="1"/>
  <c r="A6398" i="7"/>
  <c r="D6400" i="7" l="1"/>
  <c r="A6399" i="7"/>
  <c r="B6399" i="7"/>
  <c r="C6399" i="7" s="1"/>
  <c r="D6401" i="7" l="1"/>
  <c r="A6400" i="7"/>
  <c r="B6400" i="7"/>
  <c r="C6400" i="7" s="1"/>
  <c r="D6402" i="7" l="1"/>
  <c r="A6401" i="7"/>
  <c r="B6401" i="7"/>
  <c r="C6401" i="7" s="1"/>
  <c r="D6403" i="7" l="1"/>
  <c r="A6402" i="7"/>
  <c r="B6402" i="7"/>
  <c r="C6402" i="7" s="1"/>
  <c r="D6404" i="7" l="1"/>
  <c r="A6403" i="7"/>
  <c r="B6403" i="7"/>
  <c r="C6403" i="7" s="1"/>
  <c r="A6404" i="7" l="1"/>
  <c r="B6404" i="7"/>
  <c r="C6404" i="7" s="1"/>
  <c r="D6405" i="7"/>
  <c r="D6406" i="7" l="1"/>
  <c r="B6405" i="7"/>
  <c r="C6405" i="7" s="1"/>
  <c r="A6405" i="7"/>
  <c r="A6406" i="7" l="1"/>
  <c r="D6407" i="7"/>
  <c r="B6406" i="7"/>
  <c r="C6406" i="7" s="1"/>
  <c r="A6407" i="7" l="1"/>
  <c r="D6408" i="7"/>
  <c r="B6407" i="7"/>
  <c r="C6407" i="7" s="1"/>
  <c r="B6408" i="7" l="1"/>
  <c r="C6408" i="7" s="1"/>
  <c r="D6409" i="7"/>
  <c r="A6408" i="7"/>
  <c r="D6410" i="7" l="1"/>
  <c r="B6409" i="7"/>
  <c r="C6409" i="7" s="1"/>
  <c r="A6409" i="7"/>
  <c r="D6411" i="7" l="1"/>
  <c r="A6410" i="7"/>
  <c r="B6410" i="7"/>
  <c r="C6410" i="7" s="1"/>
  <c r="A6411" i="7" l="1"/>
  <c r="B6411" i="7"/>
  <c r="C6411" i="7" s="1"/>
  <c r="D6412" i="7"/>
  <c r="D6413" i="7" l="1"/>
  <c r="A6412" i="7"/>
  <c r="B6412" i="7"/>
  <c r="C6412" i="7" s="1"/>
  <c r="A6413" i="7" l="1"/>
  <c r="B6413" i="7"/>
  <c r="C6413" i="7" s="1"/>
  <c r="D6414" i="7"/>
  <c r="D6415" i="7" l="1"/>
  <c r="A6414" i="7"/>
  <c r="B6414" i="7"/>
  <c r="C6414" i="7" s="1"/>
  <c r="A6415" i="7" l="1"/>
  <c r="B6415" i="7"/>
  <c r="C6415" i="7" s="1"/>
  <c r="D6416" i="7"/>
  <c r="D6417" i="7" l="1"/>
  <c r="A6416" i="7"/>
  <c r="B6416" i="7"/>
  <c r="C6416" i="7" s="1"/>
  <c r="D6418" i="7" l="1"/>
  <c r="A6417" i="7"/>
  <c r="B6417" i="7"/>
  <c r="C6417" i="7" s="1"/>
  <c r="D6419" i="7" l="1"/>
  <c r="A6418" i="7"/>
  <c r="B6418" i="7"/>
  <c r="C6418" i="7" s="1"/>
  <c r="D6420" i="7" l="1"/>
  <c r="A6419" i="7"/>
  <c r="B6419" i="7"/>
  <c r="C6419" i="7" s="1"/>
  <c r="D6421" i="7" l="1"/>
  <c r="A6420" i="7"/>
  <c r="B6420" i="7"/>
  <c r="C6420" i="7" s="1"/>
  <c r="D6422" i="7" l="1"/>
  <c r="A6421" i="7"/>
  <c r="B6421" i="7"/>
  <c r="C6421" i="7" s="1"/>
  <c r="A6422" i="7" l="1"/>
  <c r="D6423" i="7"/>
  <c r="B6422" i="7"/>
  <c r="C6422" i="7" s="1"/>
  <c r="D6424" i="7" l="1"/>
  <c r="A6423" i="7"/>
  <c r="B6423" i="7"/>
  <c r="C6423" i="7" s="1"/>
  <c r="A6424" i="7" l="1"/>
  <c r="D6425" i="7"/>
  <c r="B6424" i="7"/>
  <c r="C6424" i="7" s="1"/>
  <c r="D6426" i="7" l="1"/>
  <c r="A6425" i="7"/>
  <c r="B6425" i="7"/>
  <c r="C6425" i="7" s="1"/>
  <c r="D6427" i="7" l="1"/>
  <c r="A6426" i="7"/>
  <c r="B6426" i="7"/>
  <c r="C6426" i="7" s="1"/>
  <c r="D6428" i="7" l="1"/>
  <c r="A6427" i="7"/>
  <c r="B6427" i="7"/>
  <c r="C6427" i="7" s="1"/>
  <c r="A6428" i="7" l="1"/>
  <c r="B6428" i="7"/>
  <c r="C6428" i="7" s="1"/>
  <c r="D6429" i="7"/>
  <c r="B6429" i="7" l="1"/>
  <c r="C6429" i="7" s="1"/>
  <c r="D6430" i="7"/>
  <c r="A6429" i="7"/>
  <c r="D6431" i="7" l="1"/>
  <c r="A6430" i="7"/>
  <c r="B6430" i="7"/>
  <c r="C6430" i="7" s="1"/>
  <c r="A6431" i="7" l="1"/>
  <c r="D6432" i="7"/>
  <c r="B6431" i="7"/>
  <c r="C6431" i="7" s="1"/>
  <c r="D6433" i="7" l="1"/>
  <c r="A6432" i="7"/>
  <c r="B6432" i="7"/>
  <c r="C6432" i="7" s="1"/>
  <c r="D6434" i="7" l="1"/>
  <c r="A6433" i="7"/>
  <c r="B6433" i="7"/>
  <c r="C6433" i="7" s="1"/>
  <c r="D6435" i="7" l="1"/>
  <c r="A6434" i="7"/>
  <c r="B6434" i="7"/>
  <c r="C6434" i="7" s="1"/>
  <c r="D6436" i="7" l="1"/>
  <c r="A6435" i="7"/>
  <c r="B6435" i="7"/>
  <c r="C6435" i="7" s="1"/>
  <c r="D6437" i="7" l="1"/>
  <c r="A6436" i="7"/>
  <c r="B6436" i="7"/>
  <c r="C6436" i="7" s="1"/>
  <c r="A6437" i="7" l="1"/>
  <c r="D6438" i="7"/>
  <c r="B6437" i="7"/>
  <c r="C6437" i="7" s="1"/>
  <c r="D6439" i="7" l="1"/>
  <c r="A6438" i="7"/>
  <c r="B6438" i="7"/>
  <c r="C6438" i="7" s="1"/>
  <c r="A6439" i="7" l="1"/>
  <c r="B6439" i="7"/>
  <c r="C6439" i="7" s="1"/>
  <c r="D6440" i="7"/>
  <c r="D6441" i="7" l="1"/>
  <c r="A6440" i="7"/>
  <c r="B6440" i="7"/>
  <c r="C6440" i="7" s="1"/>
  <c r="D6442" i="7" l="1"/>
  <c r="A6441" i="7"/>
  <c r="B6441" i="7"/>
  <c r="C6441" i="7" s="1"/>
  <c r="D6443" i="7" l="1"/>
  <c r="A6442" i="7"/>
  <c r="B6442" i="7"/>
  <c r="C6442" i="7" s="1"/>
  <c r="D6444" i="7" l="1"/>
  <c r="A6443" i="7"/>
  <c r="B6443" i="7"/>
  <c r="C6443" i="7" s="1"/>
  <c r="A6444" i="7" l="1"/>
  <c r="B6444" i="7"/>
  <c r="C6444" i="7" s="1"/>
  <c r="D6445" i="7"/>
  <c r="D6446" i="7" l="1"/>
  <c r="A6445" i="7"/>
  <c r="B6445" i="7"/>
  <c r="C6445" i="7" s="1"/>
  <c r="A6446" i="7" l="1"/>
  <c r="B6446" i="7"/>
  <c r="C6446" i="7" s="1"/>
  <c r="D6447" i="7"/>
  <c r="D6448" i="7" l="1"/>
  <c r="A6447" i="7"/>
  <c r="B6447" i="7"/>
  <c r="C6447" i="7" s="1"/>
  <c r="D6449" i="7" l="1"/>
  <c r="A6448" i="7"/>
  <c r="B6448" i="7"/>
  <c r="C6448" i="7" s="1"/>
  <c r="D6450" i="7" l="1"/>
  <c r="A6449" i="7"/>
  <c r="B6449" i="7"/>
  <c r="C6449" i="7" s="1"/>
  <c r="D6451" i="7" l="1"/>
  <c r="A6450" i="7"/>
  <c r="B6450" i="7"/>
  <c r="C6450" i="7" s="1"/>
  <c r="D6452" i="7" l="1"/>
  <c r="A6451" i="7"/>
  <c r="B6451" i="7"/>
  <c r="C6451" i="7" s="1"/>
  <c r="D6453" i="7" l="1"/>
  <c r="A6452" i="7"/>
  <c r="B6452" i="7"/>
  <c r="C6452" i="7" s="1"/>
  <c r="D6454" i="7" l="1"/>
  <c r="A6453" i="7"/>
  <c r="B6453" i="7"/>
  <c r="C6453" i="7" s="1"/>
  <c r="D6455" i="7" l="1"/>
  <c r="A6454" i="7"/>
  <c r="B6454" i="7"/>
  <c r="C6454" i="7" s="1"/>
  <c r="D6456" i="7" l="1"/>
  <c r="B6455" i="7"/>
  <c r="C6455" i="7" s="1"/>
  <c r="A6455" i="7"/>
  <c r="D6457" i="7" l="1"/>
  <c r="A6456" i="7"/>
  <c r="B6456" i="7"/>
  <c r="C6456" i="7" s="1"/>
  <c r="A6457" i="7" l="1"/>
  <c r="D6458" i="7"/>
  <c r="B6457" i="7"/>
  <c r="C6457" i="7" s="1"/>
  <c r="D6459" i="7" l="1"/>
  <c r="A6458" i="7"/>
  <c r="B6458" i="7"/>
  <c r="C6458" i="7" s="1"/>
  <c r="A6459" i="7" l="1"/>
  <c r="B6459" i="7"/>
  <c r="C6459" i="7" s="1"/>
  <c r="D6460" i="7"/>
  <c r="D6461" i="7" l="1"/>
  <c r="A6460" i="7"/>
  <c r="B6460" i="7"/>
  <c r="C6460" i="7" s="1"/>
  <c r="D6462" i="7" l="1"/>
  <c r="A6461" i="7"/>
  <c r="B6461" i="7"/>
  <c r="C6461" i="7" s="1"/>
  <c r="D6463" i="7" l="1"/>
  <c r="A6462" i="7"/>
  <c r="B6462" i="7"/>
  <c r="C6462" i="7" s="1"/>
  <c r="D6464" i="7" l="1"/>
  <c r="A6463" i="7"/>
  <c r="B6463" i="7"/>
  <c r="C6463" i="7" s="1"/>
  <c r="A6464" i="7" l="1"/>
  <c r="B6464" i="7"/>
  <c r="C6464" i="7" s="1"/>
  <c r="D6465" i="7"/>
  <c r="D6466" i="7" l="1"/>
  <c r="A6465" i="7"/>
  <c r="B6465" i="7"/>
  <c r="C6465" i="7" s="1"/>
  <c r="A6466" i="7" l="1"/>
  <c r="B6466" i="7"/>
  <c r="C6466" i="7" s="1"/>
  <c r="D6467" i="7"/>
  <c r="D6468" i="7" l="1"/>
  <c r="A6467" i="7"/>
  <c r="B6467" i="7"/>
  <c r="C6467" i="7" s="1"/>
  <c r="D6469" i="7" l="1"/>
  <c r="B6468" i="7"/>
  <c r="C6468" i="7" s="1"/>
  <c r="A6468" i="7"/>
  <c r="D6470" i="7" l="1"/>
  <c r="B6469" i="7"/>
  <c r="C6469" i="7" s="1"/>
  <c r="A6469" i="7"/>
  <c r="A6470" i="7" l="1"/>
  <c r="D6471" i="7"/>
  <c r="B6470" i="7"/>
  <c r="C6470" i="7" s="1"/>
  <c r="D6472" i="7" l="1"/>
  <c r="A6471" i="7"/>
  <c r="B6471" i="7"/>
  <c r="C6471" i="7" s="1"/>
  <c r="D6473" i="7" l="1"/>
  <c r="A6472" i="7"/>
  <c r="B6472" i="7"/>
  <c r="C6472" i="7" s="1"/>
  <c r="D6474" i="7" l="1"/>
  <c r="A6473" i="7"/>
  <c r="B6473" i="7"/>
  <c r="C6473" i="7" s="1"/>
  <c r="D6475" i="7" l="1"/>
  <c r="A6474" i="7"/>
  <c r="B6474" i="7"/>
  <c r="C6474" i="7" s="1"/>
  <c r="B6475" i="7" l="1"/>
  <c r="C6475" i="7" s="1"/>
  <c r="A6475" i="7"/>
  <c r="D6476" i="7"/>
  <c r="D6477" i="7" l="1"/>
  <c r="A6476" i="7"/>
  <c r="B6476" i="7"/>
  <c r="C6476" i="7" s="1"/>
  <c r="D6478" i="7" l="1"/>
  <c r="A6477" i="7"/>
  <c r="B6477" i="7"/>
  <c r="C6477" i="7" s="1"/>
  <c r="D6479" i="7" l="1"/>
  <c r="A6478" i="7"/>
  <c r="B6478" i="7"/>
  <c r="C6478" i="7" s="1"/>
  <c r="A6479" i="7" l="1"/>
  <c r="B6479" i="7"/>
  <c r="C6479" i="7" s="1"/>
  <c r="D6480" i="7"/>
  <c r="A6480" i="7" l="1"/>
  <c r="D6481" i="7"/>
  <c r="B6480" i="7"/>
  <c r="C6480" i="7" s="1"/>
  <c r="A6481" i="7" l="1"/>
  <c r="B6481" i="7"/>
  <c r="C6481" i="7" s="1"/>
  <c r="D6482" i="7"/>
  <c r="D6483" i="7" l="1"/>
  <c r="A6482" i="7"/>
  <c r="B6482" i="7"/>
  <c r="C6482" i="7" s="1"/>
  <c r="A6483" i="7" l="1"/>
  <c r="B6483" i="7"/>
  <c r="C6483" i="7" s="1"/>
  <c r="D6484" i="7"/>
  <c r="D6485" i="7" l="1"/>
  <c r="A6484" i="7"/>
  <c r="B6484" i="7"/>
  <c r="C6484" i="7" s="1"/>
  <c r="D6486" i="7" l="1"/>
  <c r="B6485" i="7"/>
  <c r="C6485" i="7" s="1"/>
  <c r="A6485" i="7"/>
  <c r="D6487" i="7" l="1"/>
  <c r="B6486" i="7"/>
  <c r="C6486" i="7" s="1"/>
  <c r="A6486" i="7"/>
  <c r="D6488" i="7" l="1"/>
  <c r="A6487" i="7"/>
  <c r="B6487" i="7"/>
  <c r="C6487" i="7" s="1"/>
  <c r="D6489" i="7" l="1"/>
  <c r="A6488" i="7"/>
  <c r="B6488" i="7"/>
  <c r="C6488" i="7" s="1"/>
  <c r="D6490" i="7" l="1"/>
  <c r="A6489" i="7"/>
  <c r="B6489" i="7"/>
  <c r="C6489" i="7" s="1"/>
  <c r="A6490" i="7" l="1"/>
  <c r="B6490" i="7"/>
  <c r="C6490" i="7" s="1"/>
  <c r="D6491" i="7"/>
  <c r="D6492" i="7" l="1"/>
  <c r="A6491" i="7"/>
  <c r="B6491" i="7"/>
  <c r="C6491" i="7" s="1"/>
  <c r="D6493" i="7" l="1"/>
  <c r="B6492" i="7"/>
  <c r="C6492" i="7" s="1"/>
  <c r="A6492" i="7"/>
  <c r="D6494" i="7" l="1"/>
  <c r="A6493" i="7"/>
  <c r="B6493" i="7"/>
  <c r="C6493" i="7" s="1"/>
  <c r="D6495" i="7" l="1"/>
  <c r="A6494" i="7"/>
  <c r="B6494" i="7"/>
  <c r="C6494" i="7" s="1"/>
  <c r="A6495" i="7" l="1"/>
  <c r="B6495" i="7"/>
  <c r="C6495" i="7" s="1"/>
  <c r="D6496" i="7"/>
  <c r="A6496" i="7" l="1"/>
  <c r="D6497" i="7"/>
  <c r="B6496" i="7"/>
  <c r="C6496" i="7" s="1"/>
  <c r="A6497" i="7" l="1"/>
  <c r="D6498" i="7"/>
  <c r="B6497" i="7"/>
  <c r="C6497" i="7" s="1"/>
  <c r="A6498" i="7" l="1"/>
  <c r="B6498" i="7"/>
  <c r="C6498" i="7" s="1"/>
  <c r="D6499" i="7"/>
  <c r="D6500" i="7" l="1"/>
  <c r="A6499" i="7"/>
  <c r="B6499" i="7"/>
  <c r="C6499" i="7" s="1"/>
  <c r="D6501" i="7" l="1"/>
  <c r="B6500" i="7"/>
  <c r="C6500" i="7" s="1"/>
  <c r="A6500" i="7"/>
  <c r="D6502" i="7" l="1"/>
  <c r="A6501" i="7"/>
  <c r="B6501" i="7"/>
  <c r="C6501" i="7" s="1"/>
  <c r="A6502" i="7" l="1"/>
  <c r="B6502" i="7"/>
  <c r="C6502" i="7" s="1"/>
  <c r="D6503" i="7"/>
  <c r="D6504" i="7" l="1"/>
  <c r="A6503" i="7"/>
  <c r="B6503" i="7"/>
  <c r="C6503" i="7" s="1"/>
  <c r="D6505" i="7" l="1"/>
  <c r="A6504" i="7"/>
  <c r="B6504" i="7"/>
  <c r="C6504" i="7" s="1"/>
  <c r="D6506" i="7" l="1"/>
  <c r="B6505" i="7"/>
  <c r="C6505" i="7" s="1"/>
  <c r="A6505" i="7"/>
  <c r="A6506" i="7" l="1"/>
  <c r="D6507" i="7"/>
  <c r="B6506" i="7"/>
  <c r="C6506" i="7" s="1"/>
  <c r="D6508" i="7" l="1"/>
  <c r="A6507" i="7"/>
  <c r="B6507" i="7"/>
  <c r="C6507" i="7" s="1"/>
  <c r="A6508" i="7" l="1"/>
  <c r="B6508" i="7"/>
  <c r="C6508" i="7" s="1"/>
  <c r="D6509" i="7"/>
  <c r="A6509" i="7" l="1"/>
  <c r="B6509" i="7"/>
  <c r="C6509" i="7" s="1"/>
  <c r="D6510" i="7"/>
  <c r="D6511" i="7" l="1"/>
  <c r="A6510" i="7"/>
  <c r="B6510" i="7"/>
  <c r="C6510" i="7" s="1"/>
  <c r="D6512" i="7" l="1"/>
  <c r="A6511" i="7"/>
  <c r="B6511" i="7"/>
  <c r="C6511" i="7" s="1"/>
  <c r="A6512" i="7" l="1"/>
  <c r="D6513" i="7"/>
  <c r="B6512" i="7"/>
  <c r="C6512" i="7" s="1"/>
  <c r="A6513" i="7" l="1"/>
  <c r="B6513" i="7"/>
  <c r="C6513" i="7" s="1"/>
  <c r="D6514" i="7"/>
  <c r="D6515" i="7" l="1"/>
  <c r="A6514" i="7"/>
  <c r="B6514" i="7"/>
  <c r="C6514" i="7" s="1"/>
  <c r="A6515" i="7" l="1"/>
  <c r="D6516" i="7"/>
  <c r="B6515" i="7"/>
  <c r="C6515" i="7" s="1"/>
  <c r="D6517" i="7" l="1"/>
  <c r="A6516" i="7"/>
  <c r="B6516" i="7"/>
  <c r="C6516" i="7" s="1"/>
  <c r="A6517" i="7" l="1"/>
  <c r="B6517" i="7"/>
  <c r="C6517" i="7" s="1"/>
  <c r="D6518" i="7"/>
  <c r="A6518" i="7" l="1"/>
  <c r="D6519" i="7"/>
  <c r="B6518" i="7"/>
  <c r="C6518" i="7" s="1"/>
  <c r="A6519" i="7" l="1"/>
  <c r="B6519" i="7"/>
  <c r="C6519" i="7" s="1"/>
  <c r="D6520" i="7"/>
  <c r="D6521" i="7" l="1"/>
  <c r="A6520" i="7"/>
  <c r="B6520" i="7"/>
  <c r="C6520" i="7" s="1"/>
  <c r="D6522" i="7" l="1"/>
  <c r="A6521" i="7"/>
  <c r="B6521" i="7"/>
  <c r="C6521" i="7" s="1"/>
  <c r="A6522" i="7" l="1"/>
  <c r="D6523" i="7"/>
  <c r="B6522" i="7"/>
  <c r="C6522" i="7" s="1"/>
  <c r="A6523" i="7" l="1"/>
  <c r="B6523" i="7"/>
  <c r="C6523" i="7" s="1"/>
  <c r="D6524" i="7"/>
  <c r="D6525" i="7" l="1"/>
  <c r="A6524" i="7"/>
  <c r="B6524" i="7"/>
  <c r="C6524" i="7" s="1"/>
  <c r="D6526" i="7" l="1"/>
  <c r="A6525" i="7"/>
  <c r="B6525" i="7"/>
  <c r="C6525" i="7" s="1"/>
  <c r="D6527" i="7" l="1"/>
  <c r="A6526" i="7"/>
  <c r="B6526" i="7"/>
  <c r="C6526" i="7" s="1"/>
  <c r="D6528" i="7" l="1"/>
  <c r="A6527" i="7"/>
  <c r="B6527" i="7"/>
  <c r="C6527" i="7" s="1"/>
  <c r="B6528" i="7" l="1"/>
  <c r="C6528" i="7" s="1"/>
  <c r="D6529" i="7"/>
  <c r="A6528" i="7"/>
  <c r="D6530" i="7" l="1"/>
  <c r="A6529" i="7"/>
  <c r="B6529" i="7"/>
  <c r="C6529" i="7" s="1"/>
  <c r="D6531" i="7" l="1"/>
  <c r="A6530" i="7"/>
  <c r="B6530" i="7"/>
  <c r="C6530" i="7" s="1"/>
  <c r="D6532" i="7" l="1"/>
  <c r="A6531" i="7"/>
  <c r="B6531" i="7"/>
  <c r="C6531" i="7" s="1"/>
  <c r="D6533" i="7" l="1"/>
  <c r="A6532" i="7"/>
  <c r="B6532" i="7"/>
  <c r="C6532" i="7" s="1"/>
  <c r="A6533" i="7" l="1"/>
  <c r="B6533" i="7"/>
  <c r="C6533" i="7" s="1"/>
  <c r="D6534" i="7"/>
  <c r="A6534" i="7" l="1"/>
  <c r="D6535" i="7"/>
  <c r="B6534" i="7"/>
  <c r="C6534" i="7" s="1"/>
  <c r="D6536" i="7" l="1"/>
  <c r="A6535" i="7"/>
  <c r="B6535" i="7"/>
  <c r="C6535" i="7" s="1"/>
  <c r="D6537" i="7" l="1"/>
  <c r="A6536" i="7"/>
  <c r="B6536" i="7"/>
  <c r="C6536" i="7" s="1"/>
  <c r="D6538" i="7" l="1"/>
  <c r="A6537" i="7"/>
  <c r="B6537" i="7"/>
  <c r="C6537" i="7" s="1"/>
  <c r="D6539" i="7" l="1"/>
  <c r="B6538" i="7"/>
  <c r="C6538" i="7" s="1"/>
  <c r="A6538" i="7"/>
  <c r="D6540" i="7" l="1"/>
  <c r="A6539" i="7"/>
  <c r="B6539" i="7"/>
  <c r="C6539" i="7" s="1"/>
  <c r="D6541" i="7" l="1"/>
  <c r="B6540" i="7"/>
  <c r="C6540" i="7" s="1"/>
  <c r="A6540" i="7"/>
  <c r="D6542" i="7" l="1"/>
  <c r="A6541" i="7"/>
  <c r="B6541" i="7"/>
  <c r="C6541" i="7" s="1"/>
  <c r="D6543" i="7" l="1"/>
  <c r="A6542" i="7"/>
  <c r="B6542" i="7"/>
  <c r="C6542" i="7" s="1"/>
  <c r="D6544" i="7" l="1"/>
  <c r="A6543" i="7"/>
  <c r="B6543" i="7"/>
  <c r="C6543" i="7" s="1"/>
  <c r="D6545" i="7" l="1"/>
  <c r="A6544" i="7"/>
  <c r="B6544" i="7"/>
  <c r="C6544" i="7" s="1"/>
  <c r="A6545" i="7" l="1"/>
  <c r="B6545" i="7"/>
  <c r="C6545" i="7" s="1"/>
  <c r="D6546" i="7"/>
  <c r="A6546" i="7" l="1"/>
  <c r="B6546" i="7"/>
  <c r="C6546" i="7" s="1"/>
  <c r="D6547" i="7"/>
  <c r="A6547" i="7" l="1"/>
  <c r="B6547" i="7"/>
  <c r="C6547" i="7" s="1"/>
  <c r="D6548" i="7"/>
  <c r="D6549" i="7" l="1"/>
  <c r="A6548" i="7"/>
  <c r="B6548" i="7"/>
  <c r="C6548" i="7" s="1"/>
  <c r="A6549" i="7" l="1"/>
  <c r="B6549" i="7"/>
  <c r="C6549" i="7" s="1"/>
  <c r="D6550" i="7"/>
  <c r="A6550" i="7" l="1"/>
  <c r="D6551" i="7"/>
  <c r="B6550" i="7"/>
  <c r="C6550" i="7" s="1"/>
  <c r="A6551" i="7" l="1"/>
  <c r="B6551" i="7"/>
  <c r="C6551" i="7" s="1"/>
  <c r="D6552" i="7"/>
  <c r="A6552" i="7" l="1"/>
  <c r="B6552" i="7"/>
  <c r="C6552" i="7" s="1"/>
  <c r="D6553" i="7"/>
  <c r="D6554" i="7" l="1"/>
  <c r="A6553" i="7"/>
  <c r="B6553" i="7"/>
  <c r="C6553" i="7" s="1"/>
  <c r="D6555" i="7" l="1"/>
  <c r="A6554" i="7"/>
  <c r="B6554" i="7"/>
  <c r="C6554" i="7" s="1"/>
  <c r="D6556" i="7" l="1"/>
  <c r="A6555" i="7"/>
  <c r="B6555" i="7"/>
  <c r="C6555" i="7" s="1"/>
  <c r="D6557" i="7" l="1"/>
  <c r="A6556" i="7"/>
  <c r="B6556" i="7"/>
  <c r="C6556" i="7" s="1"/>
  <c r="D6558" i="7" l="1"/>
  <c r="A6557" i="7"/>
  <c r="B6557" i="7"/>
  <c r="C6557" i="7" s="1"/>
  <c r="D6559" i="7" l="1"/>
  <c r="A6558" i="7"/>
  <c r="B6558" i="7"/>
  <c r="C6558" i="7" s="1"/>
  <c r="D6560" i="7" l="1"/>
  <c r="A6559" i="7"/>
  <c r="B6559" i="7"/>
  <c r="C6559" i="7" s="1"/>
  <c r="D6561" i="7" l="1"/>
  <c r="B6560" i="7"/>
  <c r="C6560" i="7" s="1"/>
  <c r="A6560" i="7"/>
  <c r="A6561" i="7" l="1"/>
  <c r="B6561" i="7"/>
  <c r="C6561" i="7" s="1"/>
  <c r="D6562" i="7"/>
  <c r="A6562" i="7" l="1"/>
  <c r="D6563" i="7"/>
  <c r="B6562" i="7"/>
  <c r="C6562" i="7" s="1"/>
  <c r="D6564" i="7" l="1"/>
  <c r="A6563" i="7"/>
  <c r="B6563" i="7"/>
  <c r="C6563" i="7" s="1"/>
  <c r="D6565" i="7" l="1"/>
  <c r="A6564" i="7"/>
  <c r="B6564" i="7"/>
  <c r="C6564" i="7" s="1"/>
  <c r="A6565" i="7" l="1"/>
  <c r="B6565" i="7"/>
  <c r="C6565" i="7" s="1"/>
  <c r="D6566" i="7"/>
  <c r="D6567" i="7" l="1"/>
  <c r="A6566" i="7"/>
  <c r="B6566" i="7"/>
  <c r="C6566" i="7" s="1"/>
  <c r="D6568" i="7" l="1"/>
  <c r="A6567" i="7"/>
  <c r="B6567" i="7"/>
  <c r="C6567" i="7" s="1"/>
  <c r="D6569" i="7" l="1"/>
  <c r="A6568" i="7"/>
  <c r="B6568" i="7"/>
  <c r="C6568" i="7" s="1"/>
  <c r="A6569" i="7" l="1"/>
  <c r="B6569" i="7"/>
  <c r="C6569" i="7" s="1"/>
  <c r="D6570" i="7"/>
  <c r="D6571" i="7" l="1"/>
  <c r="A6570" i="7"/>
  <c r="B6570" i="7"/>
  <c r="C6570" i="7" s="1"/>
  <c r="D6572" i="7" l="1"/>
  <c r="A6571" i="7"/>
  <c r="B6571" i="7"/>
  <c r="C6571" i="7" s="1"/>
  <c r="D6573" i="7" l="1"/>
  <c r="A6572" i="7"/>
  <c r="B6572" i="7"/>
  <c r="C6572" i="7" s="1"/>
  <c r="A6573" i="7" l="1"/>
  <c r="D6574" i="7"/>
  <c r="B6573" i="7"/>
  <c r="C6573" i="7" s="1"/>
  <c r="D6575" i="7" l="1"/>
  <c r="A6574" i="7"/>
  <c r="B6574" i="7"/>
  <c r="C6574" i="7" s="1"/>
  <c r="D6576" i="7" l="1"/>
  <c r="A6575" i="7"/>
  <c r="B6575" i="7"/>
  <c r="C6575" i="7" s="1"/>
  <c r="D6577" i="7" l="1"/>
  <c r="A6576" i="7"/>
  <c r="B6576" i="7"/>
  <c r="C6576" i="7" s="1"/>
  <c r="D6578" i="7" l="1"/>
  <c r="A6577" i="7"/>
  <c r="B6577" i="7"/>
  <c r="C6577" i="7" s="1"/>
  <c r="A6578" i="7" l="1"/>
  <c r="B6578" i="7"/>
  <c r="C6578" i="7" s="1"/>
  <c r="D6579" i="7"/>
  <c r="D6580" i="7" l="1"/>
  <c r="A6579" i="7"/>
  <c r="B6579" i="7"/>
  <c r="C6579" i="7" s="1"/>
  <c r="D6581" i="7" l="1"/>
  <c r="A6580" i="7"/>
  <c r="B6580" i="7"/>
  <c r="C6580" i="7" s="1"/>
  <c r="D6582" i="7" l="1"/>
  <c r="A6581" i="7"/>
  <c r="B6581" i="7"/>
  <c r="C6581" i="7" s="1"/>
  <c r="D6583" i="7" l="1"/>
  <c r="B6582" i="7"/>
  <c r="C6582" i="7" s="1"/>
  <c r="A6582" i="7"/>
  <c r="D6584" i="7" l="1"/>
  <c r="A6583" i="7"/>
  <c r="B6583" i="7"/>
  <c r="C6583" i="7" s="1"/>
  <c r="D6585" i="7" l="1"/>
  <c r="A6584" i="7"/>
  <c r="B6584" i="7"/>
  <c r="C6584" i="7" s="1"/>
  <c r="D6586" i="7" l="1"/>
  <c r="B6585" i="7"/>
  <c r="C6585" i="7" s="1"/>
  <c r="A6585" i="7"/>
  <c r="D6587" i="7" l="1"/>
  <c r="A6586" i="7"/>
  <c r="B6586" i="7"/>
  <c r="C6586" i="7" s="1"/>
  <c r="D6588" i="7" l="1"/>
  <c r="A6587" i="7"/>
  <c r="B6587" i="7"/>
  <c r="C6587" i="7" s="1"/>
  <c r="D6589" i="7" l="1"/>
  <c r="A6588" i="7"/>
  <c r="B6588" i="7"/>
  <c r="C6588" i="7" s="1"/>
  <c r="M17" i="13" l="1"/>
  <c r="B6589" i="7"/>
  <c r="C6589" i="7" s="1"/>
  <c r="D6590" i="7"/>
  <c r="M18" i="13"/>
  <c r="A6589" i="7"/>
  <c r="M19" i="13"/>
  <c r="B6590" i="7" l="1"/>
  <c r="C6590" i="7" s="1"/>
  <c r="D6591" i="7"/>
  <c r="A6590" i="7"/>
  <c r="D6592" i="7" l="1"/>
  <c r="A6591" i="7"/>
  <c r="B6591" i="7"/>
  <c r="C6591" i="7" s="1"/>
  <c r="D6593" i="7" l="1"/>
  <c r="A6592" i="7"/>
  <c r="B6592" i="7"/>
  <c r="C6592" i="7" s="1"/>
  <c r="D6594" i="7" l="1"/>
  <c r="B6593" i="7"/>
  <c r="C6593" i="7" s="1"/>
  <c r="A6593" i="7"/>
  <c r="D6595" i="7" l="1"/>
  <c r="A6594" i="7"/>
  <c r="B6594" i="7"/>
  <c r="C6594" i="7" s="1"/>
  <c r="D6596" i="7" l="1"/>
  <c r="A6595" i="7"/>
  <c r="B6595" i="7"/>
  <c r="C6595" i="7" s="1"/>
  <c r="D6597" i="7" l="1"/>
  <c r="A6596" i="7"/>
  <c r="B6596" i="7"/>
  <c r="C6596" i="7" s="1"/>
  <c r="D6598" i="7" l="1"/>
  <c r="A6597" i="7"/>
  <c r="B6597" i="7"/>
  <c r="C6597" i="7" s="1"/>
  <c r="A6598" i="7" l="1"/>
  <c r="D6599" i="7"/>
  <c r="B6598" i="7"/>
  <c r="C6598" i="7" s="1"/>
  <c r="D6600" i="7" l="1"/>
  <c r="A6599" i="7"/>
  <c r="B6599" i="7"/>
  <c r="C6599" i="7" s="1"/>
  <c r="D6601" i="7" l="1"/>
  <c r="A6600" i="7"/>
  <c r="B6600" i="7"/>
  <c r="C6600" i="7" s="1"/>
  <c r="D6602" i="7" l="1"/>
  <c r="A6601" i="7"/>
  <c r="B6601" i="7"/>
  <c r="C6601" i="7" s="1"/>
  <c r="D6603" i="7" l="1"/>
  <c r="B6602" i="7"/>
  <c r="C6602" i="7" s="1"/>
  <c r="A6602" i="7"/>
  <c r="D6604" i="7" l="1"/>
  <c r="A6603" i="7"/>
  <c r="B6603" i="7"/>
  <c r="C6603" i="7" s="1"/>
  <c r="D6605" i="7" l="1"/>
  <c r="A6604" i="7"/>
  <c r="B6604" i="7"/>
  <c r="C6604" i="7" s="1"/>
  <c r="D6606" i="7" l="1"/>
  <c r="A6605" i="7"/>
  <c r="B6605" i="7"/>
  <c r="C6605" i="7" s="1"/>
  <c r="D6607" i="7" l="1"/>
  <c r="A6606" i="7"/>
  <c r="B6606" i="7"/>
  <c r="C6606" i="7" s="1"/>
  <c r="A6607" i="7" l="1"/>
  <c r="B6607" i="7"/>
  <c r="C6607" i="7" s="1"/>
  <c r="D6608" i="7"/>
  <c r="D6609" i="7" l="1"/>
  <c r="B6608" i="7"/>
  <c r="C6608" i="7" s="1"/>
  <c r="A6608" i="7"/>
  <c r="A6609" i="7" l="1"/>
  <c r="B6609" i="7"/>
  <c r="C6609" i="7" s="1"/>
  <c r="D6610" i="7"/>
  <c r="D6611" i="7" l="1"/>
  <c r="A6610" i="7"/>
  <c r="B6610" i="7"/>
  <c r="C6610" i="7" s="1"/>
  <c r="D6612" i="7" l="1"/>
  <c r="A6611" i="7"/>
  <c r="B6611" i="7"/>
  <c r="C6611" i="7" s="1"/>
  <c r="D6613" i="7" l="1"/>
  <c r="A6612" i="7"/>
  <c r="B6612" i="7"/>
  <c r="C6612" i="7" s="1"/>
  <c r="D6614" i="7" l="1"/>
  <c r="A6613" i="7"/>
  <c r="B6613" i="7"/>
  <c r="C6613" i="7" s="1"/>
  <c r="D6615" i="7" l="1"/>
  <c r="B6614" i="7"/>
  <c r="C6614" i="7" s="1"/>
  <c r="A6614" i="7"/>
  <c r="A6615" i="7" l="1"/>
  <c r="B6615" i="7"/>
  <c r="C6615" i="7" s="1"/>
  <c r="D6616" i="7"/>
  <c r="A6616" i="7" l="1"/>
  <c r="B6616" i="7"/>
  <c r="C6616" i="7" s="1"/>
  <c r="D6617" i="7"/>
  <c r="D6618" i="7" l="1"/>
  <c r="A6617" i="7"/>
  <c r="B6617" i="7"/>
  <c r="C6617" i="7" s="1"/>
  <c r="D6619" i="7" l="1"/>
  <c r="A6618" i="7"/>
  <c r="B6618" i="7"/>
  <c r="C6618" i="7" s="1"/>
  <c r="A6619" i="7" l="1"/>
  <c r="B6619" i="7"/>
  <c r="C6619" i="7" s="1"/>
  <c r="D6620" i="7"/>
  <c r="D6621" i="7" l="1"/>
  <c r="A6620" i="7"/>
  <c r="B6620" i="7"/>
  <c r="C6620" i="7" s="1"/>
  <c r="D6622" i="7" l="1"/>
  <c r="A6621" i="7"/>
  <c r="B6621" i="7"/>
  <c r="C6621" i="7" s="1"/>
  <c r="A6622" i="7" l="1"/>
  <c r="B6622" i="7"/>
  <c r="C6622" i="7" s="1"/>
  <c r="D6623" i="7"/>
  <c r="D6624" i="7" l="1"/>
  <c r="A6623" i="7"/>
  <c r="B6623" i="7"/>
  <c r="C6623" i="7" s="1"/>
  <c r="D6625" i="7" l="1"/>
  <c r="A6624" i="7"/>
  <c r="B6624" i="7"/>
  <c r="C6624" i="7" s="1"/>
  <c r="D6626" i="7" l="1"/>
  <c r="A6625" i="7"/>
  <c r="B6625" i="7"/>
  <c r="C6625" i="7" s="1"/>
  <c r="A6626" i="7" l="1"/>
  <c r="B6626" i="7"/>
  <c r="C6626" i="7" s="1"/>
  <c r="D6627" i="7"/>
  <c r="A6627" i="7" l="1"/>
  <c r="B6627" i="7"/>
  <c r="C6627" i="7" s="1"/>
  <c r="D6628" i="7"/>
  <c r="D6629" i="7" l="1"/>
  <c r="A6628" i="7"/>
  <c r="B6628" i="7"/>
  <c r="C6628" i="7" s="1"/>
  <c r="D6630" i="7" l="1"/>
  <c r="A6629" i="7"/>
  <c r="B6629" i="7"/>
  <c r="C6629" i="7" s="1"/>
  <c r="D6631" i="7" l="1"/>
  <c r="B6630" i="7"/>
  <c r="C6630" i="7" s="1"/>
  <c r="A6630" i="7"/>
  <c r="D6632" i="7" l="1"/>
  <c r="A6631" i="7"/>
  <c r="B6631" i="7"/>
  <c r="C6631" i="7" s="1"/>
  <c r="D6633" i="7" l="1"/>
  <c r="A6632" i="7"/>
  <c r="B6632" i="7"/>
  <c r="C6632" i="7" s="1"/>
  <c r="D6634" i="7" l="1"/>
  <c r="B6633" i="7"/>
  <c r="C6633" i="7" s="1"/>
  <c r="A6633" i="7"/>
  <c r="A6634" i="7" l="1"/>
  <c r="D6635" i="7"/>
  <c r="B6634" i="7"/>
  <c r="C6634" i="7" s="1"/>
  <c r="A6635" i="7" l="1"/>
  <c r="B6635" i="7"/>
  <c r="C6635" i="7" s="1"/>
  <c r="D6636" i="7"/>
  <c r="D6637" i="7" l="1"/>
  <c r="A6636" i="7"/>
  <c r="B6636" i="7"/>
  <c r="C6636" i="7" s="1"/>
  <c r="D6638" i="7" l="1"/>
  <c r="A6637" i="7"/>
  <c r="B6637" i="7"/>
  <c r="C6637" i="7" s="1"/>
  <c r="D6639" i="7" l="1"/>
  <c r="A6638" i="7"/>
  <c r="B6638" i="7"/>
  <c r="C6638" i="7" s="1"/>
  <c r="D6640" i="7" l="1"/>
  <c r="A6639" i="7"/>
  <c r="B6639" i="7"/>
  <c r="C6639" i="7" s="1"/>
  <c r="A6640" i="7" l="1"/>
  <c r="D6641" i="7"/>
  <c r="B6640" i="7"/>
  <c r="C6640" i="7" s="1"/>
  <c r="D6642" i="7" l="1"/>
  <c r="A6641" i="7"/>
  <c r="B6641" i="7"/>
  <c r="C6641" i="7" s="1"/>
  <c r="D6643" i="7" l="1"/>
  <c r="A6642" i="7"/>
  <c r="B6642" i="7"/>
  <c r="C6642" i="7" s="1"/>
  <c r="D6644" i="7" l="1"/>
  <c r="A6643" i="7"/>
  <c r="B6643" i="7"/>
  <c r="C6643" i="7" s="1"/>
  <c r="A6644" i="7" l="1"/>
  <c r="B6644" i="7"/>
  <c r="C6644" i="7" s="1"/>
  <c r="D6645" i="7"/>
  <c r="D6646" i="7" l="1"/>
  <c r="A6645" i="7"/>
  <c r="B6645" i="7"/>
  <c r="C6645" i="7" s="1"/>
  <c r="A6646" i="7" l="1"/>
  <c r="D6647" i="7"/>
  <c r="B6646" i="7"/>
  <c r="C6646" i="7" s="1"/>
  <c r="A6647" i="7" l="1"/>
  <c r="B6647" i="7"/>
  <c r="C6647" i="7" s="1"/>
  <c r="D6648" i="7"/>
  <c r="D6649" i="7" l="1"/>
  <c r="A6648" i="7"/>
  <c r="B6648" i="7"/>
  <c r="C6648" i="7" s="1"/>
  <c r="A6649" i="7" l="1"/>
  <c r="B6649" i="7"/>
  <c r="C6649" i="7" s="1"/>
  <c r="D6650" i="7"/>
  <c r="D6651" i="7" l="1"/>
  <c r="A6650" i="7"/>
  <c r="B6650" i="7"/>
  <c r="C6650" i="7" s="1"/>
  <c r="D6652" i="7" l="1"/>
  <c r="A6651" i="7"/>
  <c r="B6651" i="7"/>
  <c r="C6651" i="7" s="1"/>
  <c r="D6653" i="7" l="1"/>
  <c r="A6652" i="7"/>
  <c r="B6652" i="7"/>
  <c r="C6652" i="7" s="1"/>
  <c r="D6654" i="7" l="1"/>
  <c r="A6653" i="7"/>
  <c r="B6653" i="7"/>
  <c r="C6653" i="7" s="1"/>
  <c r="D6655" i="7" l="1"/>
  <c r="A6654" i="7"/>
  <c r="B6654" i="7"/>
  <c r="C6654" i="7" s="1"/>
  <c r="D6656" i="7" l="1"/>
  <c r="A6655" i="7"/>
  <c r="B6655" i="7"/>
  <c r="C6655" i="7" s="1"/>
  <c r="D6657" i="7" l="1"/>
  <c r="A6656" i="7"/>
  <c r="B6656" i="7"/>
  <c r="C6656" i="7" s="1"/>
  <c r="D6658" i="7" l="1"/>
  <c r="A6657" i="7"/>
  <c r="B6657" i="7"/>
  <c r="C6657" i="7" s="1"/>
  <c r="D6659" i="7" l="1"/>
  <c r="A6658" i="7"/>
  <c r="B6658" i="7"/>
  <c r="C6658" i="7" s="1"/>
  <c r="D6660" i="7" l="1"/>
  <c r="A6659" i="7"/>
  <c r="B6659" i="7"/>
  <c r="C6659" i="7" s="1"/>
  <c r="A6660" i="7" l="1"/>
  <c r="B6660" i="7"/>
  <c r="C6660" i="7" s="1"/>
  <c r="D6661" i="7"/>
  <c r="D6662" i="7" l="1"/>
  <c r="A6661" i="7"/>
  <c r="B6661" i="7"/>
  <c r="C6661" i="7" s="1"/>
  <c r="A6662" i="7" l="1"/>
  <c r="D6663" i="7"/>
  <c r="B6662" i="7"/>
  <c r="C6662" i="7" s="1"/>
  <c r="D6664" i="7" l="1"/>
  <c r="A6663" i="7"/>
  <c r="B6663" i="7"/>
  <c r="C6663" i="7" s="1"/>
  <c r="A6664" i="7" l="1"/>
  <c r="B6664" i="7"/>
  <c r="C6664" i="7" s="1"/>
  <c r="D6665" i="7"/>
  <c r="D6666" i="7" l="1"/>
  <c r="A6665" i="7"/>
  <c r="B6665" i="7"/>
  <c r="C6665" i="7" s="1"/>
  <c r="D6667" i="7" l="1"/>
  <c r="A6666" i="7"/>
  <c r="B6666" i="7"/>
  <c r="C6666" i="7" s="1"/>
  <c r="D6668" i="7" l="1"/>
  <c r="A6667" i="7"/>
  <c r="B6667" i="7"/>
  <c r="C6667" i="7" s="1"/>
  <c r="D6669" i="7" l="1"/>
  <c r="A6668" i="7"/>
  <c r="B6668" i="7"/>
  <c r="C6668" i="7" s="1"/>
  <c r="A6669" i="7" l="1"/>
  <c r="B6669" i="7"/>
  <c r="C6669" i="7" s="1"/>
  <c r="D6670" i="7"/>
  <c r="D6671" i="7" l="1"/>
  <c r="A6670" i="7"/>
  <c r="B6670" i="7"/>
  <c r="C6670" i="7" s="1"/>
  <c r="D6672" i="7" l="1"/>
  <c r="A6671" i="7"/>
  <c r="B6671" i="7"/>
  <c r="C6671" i="7" s="1"/>
  <c r="D6673" i="7" l="1"/>
  <c r="A6672" i="7"/>
  <c r="B6672" i="7"/>
  <c r="C6672" i="7" s="1"/>
  <c r="A6673" i="7" l="1"/>
  <c r="D6674" i="7"/>
  <c r="B6673" i="7"/>
  <c r="C6673" i="7" s="1"/>
  <c r="D6675" i="7" l="1"/>
  <c r="A6674" i="7"/>
  <c r="B6674" i="7"/>
  <c r="C6674" i="7" s="1"/>
  <c r="D6676" i="7" l="1"/>
  <c r="A6675" i="7"/>
  <c r="B6675" i="7"/>
  <c r="C6675" i="7" s="1"/>
  <c r="A6676" i="7" l="1"/>
  <c r="B6676" i="7"/>
  <c r="C6676" i="7" s="1"/>
  <c r="D6677" i="7"/>
  <c r="D6678" i="7" l="1"/>
  <c r="A6677" i="7"/>
  <c r="B6677" i="7"/>
  <c r="C6677" i="7" s="1"/>
  <c r="A6678" i="7" l="1"/>
  <c r="D6679" i="7"/>
  <c r="B6678" i="7"/>
  <c r="C6678" i="7" s="1"/>
  <c r="D6680" i="7" l="1"/>
  <c r="A6679" i="7"/>
  <c r="B6679" i="7"/>
  <c r="C6679" i="7" s="1"/>
  <c r="D6681" i="7" l="1"/>
  <c r="A6680" i="7"/>
  <c r="B6680" i="7"/>
  <c r="C6680" i="7" s="1"/>
  <c r="D6682" i="7" l="1"/>
  <c r="A6681" i="7"/>
  <c r="B6681" i="7"/>
  <c r="C6681" i="7" s="1"/>
  <c r="D6683" i="7" l="1"/>
  <c r="A6682" i="7"/>
  <c r="B6682" i="7"/>
  <c r="C6682" i="7" s="1"/>
  <c r="D6684" i="7" l="1"/>
  <c r="A6683" i="7"/>
  <c r="B6683" i="7"/>
  <c r="C6683" i="7" s="1"/>
  <c r="D6685" i="7" l="1"/>
  <c r="B6684" i="7"/>
  <c r="C6684" i="7" s="1"/>
  <c r="A6684" i="7"/>
  <c r="D6686" i="7" l="1"/>
  <c r="A6685" i="7"/>
  <c r="B6685" i="7"/>
  <c r="C6685" i="7" s="1"/>
  <c r="D6687" i="7" l="1"/>
  <c r="B6686" i="7"/>
  <c r="C6686" i="7" s="1"/>
  <c r="A6686" i="7"/>
  <c r="A6687" i="7" l="1"/>
  <c r="B6687" i="7"/>
  <c r="C6687" i="7" s="1"/>
  <c r="D6688" i="7"/>
  <c r="D6689" i="7" l="1"/>
  <c r="A6688" i="7"/>
  <c r="B6688" i="7"/>
  <c r="C6688" i="7" s="1"/>
  <c r="D6690" i="7" l="1"/>
  <c r="A6689" i="7"/>
  <c r="B6689" i="7"/>
  <c r="C6689" i="7" s="1"/>
  <c r="D6691" i="7" l="1"/>
  <c r="A6690" i="7"/>
  <c r="B6690" i="7"/>
  <c r="C6690" i="7" s="1"/>
  <c r="D6692" i="7" l="1"/>
  <c r="A6691" i="7"/>
  <c r="B6691" i="7"/>
  <c r="C6691" i="7" s="1"/>
  <c r="A6692" i="7" l="1"/>
  <c r="B6692" i="7"/>
  <c r="C6692" i="7" s="1"/>
  <c r="D6693" i="7"/>
  <c r="D6694" i="7" l="1"/>
  <c r="A6693" i="7"/>
  <c r="B6693" i="7"/>
  <c r="C6693" i="7" s="1"/>
  <c r="D6695" i="7" l="1"/>
  <c r="B6694" i="7"/>
  <c r="C6694" i="7" s="1"/>
  <c r="A6694" i="7"/>
  <c r="D6696" i="7" l="1"/>
  <c r="A6695" i="7"/>
  <c r="B6695" i="7"/>
  <c r="C6695" i="7" s="1"/>
  <c r="A6696" i="7" l="1"/>
  <c r="B6696" i="7"/>
  <c r="C6696" i="7" s="1"/>
  <c r="D6697" i="7"/>
  <c r="A6697" i="7" l="1"/>
  <c r="B6697" i="7"/>
  <c r="C6697" i="7" s="1"/>
  <c r="D6698" i="7"/>
  <c r="A6698" i="7" l="1"/>
  <c r="B6698" i="7"/>
  <c r="C6698" i="7" s="1"/>
  <c r="D6699" i="7"/>
  <c r="D6700" i="7" l="1"/>
  <c r="A6699" i="7"/>
  <c r="B6699" i="7"/>
  <c r="C6699" i="7" s="1"/>
  <c r="D6701" i="7" l="1"/>
  <c r="A6700" i="7"/>
  <c r="B6700" i="7"/>
  <c r="C6700" i="7" s="1"/>
  <c r="A6701" i="7" l="1"/>
  <c r="B6701" i="7"/>
  <c r="C6701" i="7" s="1"/>
  <c r="D6702" i="7"/>
  <c r="D6703" i="7" l="1"/>
  <c r="A6702" i="7"/>
  <c r="B6702" i="7"/>
  <c r="C6702" i="7" s="1"/>
  <c r="D6704" i="7" l="1"/>
  <c r="A6703" i="7"/>
  <c r="B6703" i="7"/>
  <c r="C6703" i="7" s="1"/>
  <c r="D6705" i="7" l="1"/>
  <c r="A6704" i="7"/>
  <c r="B6704" i="7"/>
  <c r="C6704" i="7" s="1"/>
  <c r="D6706" i="7" l="1"/>
  <c r="A6705" i="7"/>
  <c r="B6705" i="7"/>
  <c r="C6705" i="7" s="1"/>
  <c r="D6707" i="7" l="1"/>
  <c r="A6706" i="7"/>
  <c r="B6706" i="7"/>
  <c r="C6706" i="7" s="1"/>
  <c r="B6707" i="7" l="1"/>
  <c r="C6707" i="7" s="1"/>
  <c r="D6708" i="7"/>
  <c r="A6707" i="7"/>
  <c r="D6709" i="7" l="1"/>
  <c r="A6708" i="7"/>
  <c r="B6708" i="7"/>
  <c r="C6708" i="7" s="1"/>
  <c r="D6710" i="7" l="1"/>
  <c r="A6709" i="7"/>
  <c r="B6709" i="7"/>
  <c r="C6709" i="7" s="1"/>
  <c r="A6710" i="7" l="1"/>
  <c r="D6711" i="7"/>
  <c r="B6710" i="7"/>
  <c r="C6710" i="7" s="1"/>
  <c r="D6712" i="7" l="1"/>
  <c r="A6711" i="7"/>
  <c r="B6711" i="7"/>
  <c r="C6711" i="7" s="1"/>
  <c r="D6713" i="7" l="1"/>
  <c r="A6712" i="7"/>
  <c r="B6712" i="7"/>
  <c r="C6712" i="7" s="1"/>
  <c r="D6714" i="7" l="1"/>
  <c r="A6713" i="7"/>
  <c r="B6713" i="7"/>
  <c r="C6713" i="7" s="1"/>
  <c r="A6714" i="7" l="1"/>
  <c r="B6714" i="7"/>
  <c r="C6714" i="7" s="1"/>
  <c r="D6715" i="7"/>
  <c r="D6716" i="7" l="1"/>
  <c r="A6715" i="7"/>
  <c r="B6715" i="7"/>
  <c r="C6715" i="7" s="1"/>
  <c r="D6717" i="7" l="1"/>
  <c r="A6716" i="7"/>
  <c r="B6716" i="7"/>
  <c r="C6716" i="7" s="1"/>
  <c r="D6718" i="7" l="1"/>
  <c r="B6717" i="7"/>
  <c r="C6717" i="7" s="1"/>
  <c r="A6717" i="7"/>
  <c r="D6719" i="7" l="1"/>
  <c r="A6718" i="7"/>
  <c r="B6718" i="7"/>
  <c r="C6718" i="7" s="1"/>
  <c r="D6720" i="7" l="1"/>
  <c r="A6719" i="7"/>
  <c r="B6719" i="7"/>
  <c r="C6719" i="7" s="1"/>
  <c r="A6720" i="7" l="1"/>
  <c r="B6720" i="7"/>
  <c r="C6720" i="7" s="1"/>
  <c r="D6721" i="7"/>
  <c r="A6721" i="7" l="1"/>
  <c r="B6721" i="7"/>
  <c r="C6721" i="7" s="1"/>
  <c r="D6722" i="7"/>
  <c r="D6723" i="7" l="1"/>
  <c r="A6722" i="7"/>
  <c r="B6722" i="7"/>
  <c r="C6722" i="7" s="1"/>
  <c r="A6723" i="7" l="1"/>
  <c r="B6723" i="7"/>
  <c r="C6723" i="7" s="1"/>
  <c r="D6724" i="7"/>
  <c r="D6725" i="7" l="1"/>
  <c r="B6724" i="7"/>
  <c r="C6724" i="7" s="1"/>
  <c r="A6724" i="7"/>
  <c r="A6725" i="7" l="1"/>
  <c r="B6725" i="7"/>
  <c r="C6725" i="7" s="1"/>
  <c r="D6726" i="7"/>
  <c r="D6727" i="7" l="1"/>
  <c r="B6726" i="7"/>
  <c r="C6726" i="7" s="1"/>
  <c r="A6726" i="7"/>
  <c r="D6728" i="7" l="1"/>
  <c r="A6727" i="7"/>
  <c r="B6727" i="7"/>
  <c r="C6727" i="7" s="1"/>
  <c r="D6729" i="7" l="1"/>
  <c r="A6728" i="7"/>
  <c r="B6728" i="7"/>
  <c r="C6728" i="7" s="1"/>
  <c r="D6730" i="7" l="1"/>
  <c r="B6729" i="7"/>
  <c r="C6729" i="7" s="1"/>
  <c r="A6729" i="7"/>
  <c r="A6730" i="7" l="1"/>
  <c r="B6730" i="7"/>
  <c r="C6730" i="7" s="1"/>
  <c r="D6731" i="7"/>
  <c r="D6732" i="7" l="1"/>
  <c r="A6731" i="7"/>
  <c r="B6731" i="7"/>
  <c r="C6731" i="7" s="1"/>
  <c r="D6733" i="7" l="1"/>
  <c r="A6732" i="7"/>
  <c r="B6732" i="7"/>
  <c r="C6732" i="7" s="1"/>
  <c r="D6734" i="7" l="1"/>
  <c r="A6733" i="7"/>
  <c r="B6733" i="7"/>
  <c r="C6733" i="7" s="1"/>
  <c r="D6735" i="7" l="1"/>
  <c r="A6734" i="7"/>
  <c r="B6734" i="7"/>
  <c r="C6734" i="7" s="1"/>
  <c r="D6736" i="7" l="1"/>
  <c r="A6735" i="7"/>
  <c r="B6735" i="7"/>
  <c r="C6735" i="7" s="1"/>
  <c r="D6737" i="7" l="1"/>
  <c r="A6736" i="7"/>
  <c r="B6736" i="7"/>
  <c r="C6736" i="7" s="1"/>
  <c r="A6737" i="7" l="1"/>
  <c r="B6737" i="7"/>
  <c r="C6737" i="7" s="1"/>
  <c r="D6738" i="7"/>
  <c r="A6738" i="7" l="1"/>
  <c r="B6738" i="7"/>
  <c r="C6738" i="7" s="1"/>
  <c r="D6739" i="7"/>
  <c r="A6739" i="7" l="1"/>
  <c r="B6739" i="7"/>
  <c r="C6739" i="7" s="1"/>
  <c r="D6740" i="7"/>
  <c r="D6741" i="7" l="1"/>
  <c r="A6740" i="7"/>
  <c r="B6740" i="7"/>
  <c r="C6740" i="7" s="1"/>
  <c r="D6742" i="7" l="1"/>
  <c r="B6741" i="7"/>
  <c r="C6741" i="7" s="1"/>
  <c r="A6741" i="7"/>
  <c r="D6743" i="7" l="1"/>
  <c r="A6742" i="7"/>
  <c r="B6742" i="7"/>
  <c r="C6742" i="7" s="1"/>
  <c r="D6744" i="7" l="1"/>
  <c r="A6743" i="7"/>
  <c r="B6743" i="7"/>
  <c r="C6743" i="7" s="1"/>
  <c r="D6745" i="7" l="1"/>
  <c r="A6744" i="7"/>
  <c r="B6744" i="7"/>
  <c r="C6744" i="7" s="1"/>
  <c r="D6746" i="7" l="1"/>
  <c r="B6745" i="7"/>
  <c r="C6745" i="7" s="1"/>
  <c r="A6745" i="7"/>
  <c r="D6747" i="7" l="1"/>
  <c r="A6746" i="7"/>
  <c r="B6746" i="7"/>
  <c r="C6746" i="7" s="1"/>
  <c r="D6748" i="7" l="1"/>
  <c r="B6747" i="7"/>
  <c r="C6747" i="7" s="1"/>
  <c r="A6747" i="7"/>
  <c r="D6749" i="7" l="1"/>
  <c r="A6748" i="7"/>
  <c r="B6748" i="7"/>
  <c r="C6748" i="7" s="1"/>
  <c r="A6749" i="7" l="1"/>
  <c r="B6749" i="7"/>
  <c r="C6749" i="7" s="1"/>
  <c r="D6750" i="7"/>
  <c r="A6750" i="7" l="1"/>
  <c r="D6751" i="7"/>
  <c r="B6750" i="7"/>
  <c r="C6750" i="7" s="1"/>
  <c r="D6752" i="7" l="1"/>
  <c r="A6751" i="7"/>
  <c r="B6751" i="7"/>
  <c r="C6751" i="7" s="1"/>
  <c r="D6753" i="7" l="1"/>
  <c r="A6752" i="7"/>
  <c r="B6752" i="7"/>
  <c r="C6752" i="7" s="1"/>
  <c r="D6754" i="7" l="1"/>
  <c r="A6753" i="7"/>
  <c r="B6753" i="7"/>
  <c r="C6753" i="7" s="1"/>
  <c r="A6754" i="7" l="1"/>
  <c r="B6754" i="7"/>
  <c r="C6754" i="7" s="1"/>
  <c r="D6755" i="7"/>
  <c r="A6755" i="7" l="1"/>
  <c r="B6755" i="7"/>
  <c r="C6755" i="7" s="1"/>
  <c r="D6756" i="7"/>
  <c r="A6756" i="7" l="1"/>
  <c r="B6756" i="7"/>
  <c r="C6756" i="7" s="1"/>
  <c r="D6757" i="7"/>
  <c r="D6758" i="7" l="1"/>
  <c r="B6757" i="7"/>
  <c r="C6757" i="7" s="1"/>
  <c r="A6757" i="7"/>
  <c r="D6759" i="7" l="1"/>
  <c r="A6758" i="7"/>
  <c r="B6758" i="7"/>
  <c r="C6758" i="7" s="1"/>
  <c r="D6760" i="7" l="1"/>
  <c r="A6759" i="7"/>
  <c r="B6759" i="7"/>
  <c r="C6759" i="7" s="1"/>
  <c r="D6761" i="7" l="1"/>
  <c r="A6760" i="7"/>
  <c r="B6760" i="7"/>
  <c r="C6760" i="7" s="1"/>
  <c r="D6762" i="7" l="1"/>
  <c r="B6761" i="7"/>
  <c r="C6761" i="7" s="1"/>
  <c r="A6761" i="7"/>
  <c r="D6763" i="7" l="1"/>
  <c r="A6762" i="7"/>
  <c r="B6762" i="7"/>
  <c r="C6762" i="7" s="1"/>
  <c r="A6763" i="7" l="1"/>
  <c r="B6763" i="7"/>
  <c r="C6763" i="7" s="1"/>
  <c r="D6764" i="7"/>
  <c r="A6764" i="7" l="1"/>
  <c r="B6764" i="7"/>
  <c r="C6764" i="7" s="1"/>
  <c r="D6765" i="7"/>
  <c r="D6766" i="7" l="1"/>
  <c r="A6765" i="7"/>
  <c r="B6765" i="7"/>
  <c r="C6765" i="7" s="1"/>
  <c r="D6767" i="7" l="1"/>
  <c r="B6766" i="7"/>
  <c r="C6766" i="7" s="1"/>
  <c r="A6766" i="7"/>
  <c r="A6767" i="7" l="1"/>
  <c r="B6767" i="7"/>
  <c r="C6767" i="7" s="1"/>
  <c r="D6768" i="7"/>
  <c r="D6769" i="7" l="1"/>
  <c r="A6768" i="7"/>
  <c r="B6768" i="7"/>
  <c r="C6768" i="7" s="1"/>
  <c r="D6770" i="7" l="1"/>
  <c r="A6769" i="7"/>
  <c r="B6769" i="7"/>
  <c r="C6769" i="7" s="1"/>
  <c r="A6770" i="7" l="1"/>
  <c r="B6770" i="7"/>
  <c r="C6770" i="7" s="1"/>
  <c r="D6771" i="7"/>
  <c r="A6771" i="7" l="1"/>
  <c r="B6771" i="7"/>
  <c r="C6771" i="7" s="1"/>
  <c r="D6772" i="7"/>
  <c r="D6773" i="7" l="1"/>
  <c r="B6772" i="7"/>
  <c r="C6772" i="7" s="1"/>
  <c r="A6772" i="7"/>
  <c r="D6774" i="7" l="1"/>
  <c r="A6773" i="7"/>
  <c r="B6773" i="7"/>
  <c r="C6773" i="7" s="1"/>
  <c r="A6774" i="7" l="1"/>
  <c r="D6775" i="7"/>
  <c r="B6774" i="7"/>
  <c r="C6774" i="7" s="1"/>
  <c r="D6776" i="7" l="1"/>
  <c r="A6775" i="7"/>
  <c r="B6775" i="7"/>
  <c r="C6775" i="7" s="1"/>
  <c r="D6777" i="7" l="1"/>
  <c r="A6776" i="7"/>
  <c r="B6776" i="7"/>
  <c r="C6776" i="7" s="1"/>
  <c r="D6778" i="7" l="1"/>
  <c r="B6777" i="7"/>
  <c r="C6777" i="7" s="1"/>
  <c r="A6777" i="7"/>
  <c r="D6779" i="7" l="1"/>
  <c r="A6778" i="7"/>
  <c r="B6778" i="7"/>
  <c r="C6778" i="7" s="1"/>
  <c r="A6779" i="7" l="1"/>
  <c r="D6780" i="7"/>
  <c r="B6779" i="7"/>
  <c r="C6779" i="7" s="1"/>
  <c r="A6780" i="7" l="1"/>
  <c r="B6780" i="7"/>
  <c r="C6780" i="7" s="1"/>
  <c r="D6781" i="7"/>
  <c r="D6782" i="7" l="1"/>
  <c r="A6781" i="7"/>
  <c r="B6781" i="7"/>
  <c r="C6781" i="7" s="1"/>
  <c r="D6783" i="7" l="1"/>
  <c r="A6782" i="7"/>
  <c r="B6782" i="7"/>
  <c r="C6782" i="7" s="1"/>
  <c r="D6784" i="7" l="1"/>
  <c r="A6783" i="7"/>
  <c r="B6783" i="7"/>
  <c r="C6783" i="7" s="1"/>
  <c r="D6785" i="7" l="1"/>
  <c r="A6784" i="7"/>
  <c r="B6784" i="7"/>
  <c r="C6784" i="7" s="1"/>
  <c r="D6786" i="7" l="1"/>
  <c r="A6785" i="7"/>
  <c r="B6785" i="7"/>
  <c r="C6785" i="7" s="1"/>
  <c r="D6787" i="7" l="1"/>
  <c r="A6786" i="7"/>
  <c r="B6786" i="7"/>
  <c r="C6786" i="7" s="1"/>
  <c r="D6788" i="7" l="1"/>
  <c r="A6787" i="7"/>
  <c r="B6787" i="7"/>
  <c r="C6787" i="7" s="1"/>
  <c r="D6789" i="7" l="1"/>
  <c r="A6788" i="7"/>
  <c r="B6788" i="7"/>
  <c r="C6788" i="7" s="1"/>
  <c r="A6789" i="7" l="1"/>
  <c r="B6789" i="7"/>
  <c r="C6789" i="7" s="1"/>
  <c r="D6790" i="7"/>
  <c r="A6790" i="7" l="1"/>
  <c r="D6791" i="7"/>
  <c r="B6790" i="7"/>
  <c r="C6790" i="7" s="1"/>
  <c r="D6792" i="7" l="1"/>
  <c r="A6791" i="7"/>
  <c r="B6791" i="7"/>
  <c r="C6791" i="7" s="1"/>
  <c r="D6793" i="7" l="1"/>
  <c r="A6792" i="7"/>
  <c r="B6792" i="7"/>
  <c r="C6792" i="7" s="1"/>
  <c r="D6794" i="7" l="1"/>
  <c r="B6793" i="7"/>
  <c r="C6793" i="7" s="1"/>
  <c r="A6793" i="7"/>
  <c r="D6795" i="7" l="1"/>
  <c r="A6794" i="7"/>
  <c r="B6794" i="7"/>
  <c r="C6794" i="7" s="1"/>
  <c r="D6796" i="7" l="1"/>
  <c r="A6795" i="7"/>
  <c r="B6795" i="7"/>
  <c r="C6795" i="7" s="1"/>
  <c r="D6797" i="7" l="1"/>
  <c r="A6796" i="7"/>
  <c r="B6796" i="7"/>
  <c r="C6796" i="7" s="1"/>
  <c r="A6797" i="7" l="1"/>
  <c r="B6797" i="7"/>
  <c r="C6797" i="7" s="1"/>
  <c r="D6798" i="7"/>
  <c r="A6798" i="7" l="1"/>
  <c r="B6798" i="7"/>
  <c r="C6798" i="7" s="1"/>
  <c r="D6799" i="7"/>
  <c r="A6799" i="7" l="1"/>
  <c r="B6799" i="7"/>
  <c r="C6799" i="7" s="1"/>
  <c r="D6800" i="7"/>
  <c r="D6801" i="7" l="1"/>
  <c r="A6800" i="7"/>
  <c r="B6800" i="7"/>
  <c r="C6800" i="7" s="1"/>
  <c r="D6802" i="7" l="1"/>
  <c r="A6801" i="7"/>
  <c r="B6801" i="7"/>
  <c r="C6801" i="7" s="1"/>
  <c r="D6803" i="7" l="1"/>
  <c r="B6802" i="7"/>
  <c r="C6802" i="7" s="1"/>
  <c r="A6802" i="7"/>
  <c r="D6804" i="7" l="1"/>
  <c r="A6803" i="7"/>
  <c r="B6803" i="7"/>
  <c r="C6803" i="7" s="1"/>
  <c r="D6805" i="7" l="1"/>
  <c r="B6804" i="7"/>
  <c r="C6804" i="7" s="1"/>
  <c r="A6804" i="7"/>
  <c r="A6805" i="7" l="1"/>
  <c r="D6806" i="7"/>
  <c r="B6805" i="7"/>
  <c r="C6805" i="7" s="1"/>
  <c r="A6806" i="7" l="1"/>
  <c r="D6807" i="7"/>
  <c r="B6806" i="7"/>
  <c r="C6806" i="7" s="1"/>
  <c r="D6808" i="7" l="1"/>
  <c r="A6807" i="7"/>
  <c r="B6807" i="7"/>
  <c r="C6807" i="7" s="1"/>
  <c r="D6809" i="7" l="1"/>
  <c r="B6808" i="7"/>
  <c r="C6808" i="7" s="1"/>
  <c r="A6808" i="7"/>
  <c r="A6809" i="7" l="1"/>
  <c r="B6809" i="7"/>
  <c r="C6809" i="7" s="1"/>
  <c r="D6810" i="7"/>
  <c r="D6811" i="7" l="1"/>
  <c r="B6810" i="7"/>
  <c r="C6810" i="7" s="1"/>
  <c r="A6810" i="7"/>
  <c r="D6812" i="7" l="1"/>
  <c r="A6811" i="7"/>
  <c r="B6811" i="7"/>
  <c r="C6811" i="7" s="1"/>
  <c r="A6812" i="7" l="1"/>
  <c r="B6812" i="7"/>
  <c r="C6812" i="7" s="1"/>
  <c r="D6813" i="7"/>
  <c r="A6813" i="7" l="1"/>
  <c r="B6813" i="7"/>
  <c r="C6813" i="7" s="1"/>
  <c r="D6814" i="7"/>
  <c r="A6814" i="7" l="1"/>
  <c r="B6814" i="7"/>
  <c r="C6814" i="7" s="1"/>
  <c r="D6815" i="7"/>
  <c r="D6816" i="7" l="1"/>
  <c r="A6815" i="7"/>
  <c r="B6815" i="7"/>
  <c r="C6815" i="7" s="1"/>
  <c r="D6817" i="7" l="1"/>
  <c r="A6816" i="7"/>
  <c r="B6816" i="7"/>
  <c r="C6816" i="7" s="1"/>
  <c r="D6818" i="7" l="1"/>
  <c r="A6817" i="7"/>
  <c r="B6817" i="7"/>
  <c r="C6817" i="7" s="1"/>
  <c r="D6819" i="7" l="1"/>
  <c r="A6818" i="7"/>
  <c r="B6818" i="7"/>
  <c r="C6818" i="7" s="1"/>
  <c r="D6820" i="7" l="1"/>
  <c r="A6819" i="7"/>
  <c r="B6819" i="7"/>
  <c r="C6819" i="7" s="1"/>
  <c r="D6821" i="7" l="1"/>
  <c r="A6820" i="7"/>
  <c r="B6820" i="7"/>
  <c r="C6820" i="7" s="1"/>
  <c r="D6822" i="7" l="1"/>
  <c r="A6821" i="7"/>
  <c r="B6821" i="7"/>
  <c r="C6821" i="7" s="1"/>
  <c r="D6823" i="7" l="1"/>
  <c r="A6822" i="7"/>
  <c r="B6822" i="7"/>
  <c r="C6822" i="7" s="1"/>
  <c r="D6824" i="7" l="1"/>
  <c r="A6823" i="7"/>
  <c r="B6823" i="7"/>
  <c r="C6823" i="7" s="1"/>
  <c r="D6825" i="7" l="1"/>
  <c r="A6824" i="7"/>
  <c r="B6824" i="7"/>
  <c r="C6824" i="7" s="1"/>
  <c r="D6826" i="7" l="1"/>
  <c r="A6825" i="7"/>
  <c r="B6825" i="7"/>
  <c r="C6825" i="7" s="1"/>
  <c r="D6827" i="7" l="1"/>
  <c r="A6826" i="7"/>
  <c r="B6826" i="7"/>
  <c r="C6826" i="7" s="1"/>
  <c r="D6828" i="7" l="1"/>
  <c r="B6827" i="7"/>
  <c r="C6827" i="7" s="1"/>
  <c r="A6827" i="7"/>
  <c r="A6828" i="7" l="1"/>
  <c r="B6828" i="7"/>
  <c r="C6828" i="7" s="1"/>
  <c r="D6829" i="7"/>
  <c r="D6830" i="7" l="1"/>
  <c r="A6829" i="7"/>
  <c r="B6829" i="7"/>
  <c r="C6829" i="7" s="1"/>
  <c r="D6831" i="7" l="1"/>
  <c r="B6830" i="7"/>
  <c r="C6830" i="7" s="1"/>
  <c r="A6830" i="7"/>
  <c r="D6832" i="7" l="1"/>
  <c r="A6831" i="7"/>
  <c r="B6831" i="7"/>
  <c r="C6831" i="7" s="1"/>
  <c r="D6833" i="7" l="1"/>
  <c r="A6832" i="7"/>
  <c r="B6832" i="7"/>
  <c r="C6832" i="7" s="1"/>
  <c r="D6834" i="7" l="1"/>
  <c r="A6833" i="7"/>
  <c r="B6833" i="7"/>
  <c r="C6833" i="7" s="1"/>
  <c r="D6835" i="7" l="1"/>
  <c r="A6834" i="7"/>
  <c r="B6834" i="7"/>
  <c r="C6834" i="7" s="1"/>
  <c r="D6836" i="7" l="1"/>
  <c r="A6835" i="7"/>
  <c r="B6835" i="7"/>
  <c r="C6835" i="7" s="1"/>
  <c r="D6837" i="7" l="1"/>
  <c r="A6836" i="7"/>
  <c r="B6836" i="7"/>
  <c r="C6836" i="7" s="1"/>
  <c r="A6837" i="7" l="1"/>
  <c r="D6838" i="7"/>
  <c r="B6837" i="7"/>
  <c r="C6837" i="7" s="1"/>
  <c r="A6838" i="7" l="1"/>
  <c r="B6838" i="7"/>
  <c r="C6838" i="7" s="1"/>
  <c r="D6839" i="7"/>
  <c r="D6840" i="7" l="1"/>
  <c r="B6839" i="7"/>
  <c r="C6839" i="7" s="1"/>
  <c r="A6839" i="7"/>
  <c r="D6841" i="7" l="1"/>
  <c r="A6840" i="7"/>
  <c r="B6840" i="7"/>
  <c r="C6840" i="7" s="1"/>
  <c r="D6842" i="7" l="1"/>
  <c r="A6841" i="7"/>
  <c r="B6841" i="7"/>
  <c r="C6841" i="7" s="1"/>
  <c r="D6843" i="7" l="1"/>
  <c r="A6842" i="7"/>
  <c r="B6842" i="7"/>
  <c r="C6842" i="7" s="1"/>
  <c r="D6844" i="7" l="1"/>
  <c r="A6843" i="7"/>
  <c r="B6843" i="7"/>
  <c r="C6843" i="7" s="1"/>
  <c r="D6845" i="7" l="1"/>
  <c r="A6844" i="7"/>
  <c r="B6844" i="7"/>
  <c r="C6844" i="7" s="1"/>
  <c r="D6846" i="7" l="1"/>
  <c r="A6845" i="7"/>
  <c r="B6845" i="7"/>
  <c r="C6845" i="7" s="1"/>
  <c r="D6847" i="7" l="1"/>
  <c r="A6846" i="7"/>
  <c r="B6846" i="7"/>
  <c r="C6846" i="7" s="1"/>
  <c r="D6848" i="7" l="1"/>
  <c r="A6847" i="7"/>
  <c r="B6847" i="7"/>
  <c r="C6847" i="7" s="1"/>
  <c r="A6848" i="7" l="1"/>
  <c r="B6848" i="7"/>
  <c r="C6848" i="7" s="1"/>
  <c r="D6849" i="7"/>
  <c r="D6850" i="7" l="1"/>
  <c r="A6849" i="7"/>
  <c r="B6849" i="7"/>
  <c r="C6849" i="7" s="1"/>
  <c r="D6851" i="7" l="1"/>
  <c r="B6850" i="7"/>
  <c r="C6850" i="7" s="1"/>
  <c r="A6850" i="7"/>
  <c r="D6852" i="7" l="1"/>
  <c r="A6851" i="7"/>
  <c r="B6851" i="7"/>
  <c r="C6851" i="7" s="1"/>
  <c r="D6853" i="7" l="1"/>
  <c r="A6852" i="7"/>
  <c r="B6852" i="7"/>
  <c r="C6852" i="7" s="1"/>
  <c r="D6854" i="7" l="1"/>
  <c r="A6853" i="7"/>
  <c r="B6853" i="7"/>
  <c r="C6853" i="7" s="1"/>
  <c r="A6854" i="7" l="1"/>
  <c r="D6855" i="7"/>
  <c r="B6854" i="7"/>
  <c r="C6854" i="7" s="1"/>
  <c r="D6856" i="7" l="1"/>
  <c r="B6855" i="7"/>
  <c r="C6855" i="7" s="1"/>
  <c r="A6855" i="7"/>
  <c r="D6857" i="7" l="1"/>
  <c r="A6856" i="7"/>
  <c r="B6856" i="7"/>
  <c r="C6856" i="7" s="1"/>
  <c r="A6857" i="7" l="1"/>
  <c r="B6857" i="7"/>
  <c r="C6857" i="7" s="1"/>
  <c r="D6858" i="7"/>
  <c r="D6859" i="7" l="1"/>
  <c r="B6858" i="7"/>
  <c r="C6858" i="7" s="1"/>
  <c r="A6858" i="7"/>
  <c r="D6860" i="7" l="1"/>
  <c r="B6859" i="7"/>
  <c r="C6859" i="7" s="1"/>
  <c r="A6859" i="7"/>
  <c r="D6861" i="7" l="1"/>
  <c r="A6860" i="7"/>
  <c r="B6860" i="7"/>
  <c r="C6860" i="7" s="1"/>
  <c r="D6862" i="7" l="1"/>
  <c r="A6861" i="7"/>
  <c r="B6861" i="7"/>
  <c r="C6861" i="7" s="1"/>
  <c r="D6863" i="7" l="1"/>
  <c r="B6862" i="7"/>
  <c r="C6862" i="7" s="1"/>
  <c r="A6862" i="7"/>
  <c r="D6864" i="7" l="1"/>
  <c r="B6863" i="7"/>
  <c r="C6863" i="7" s="1"/>
  <c r="A6863" i="7"/>
  <c r="D6865" i="7" l="1"/>
  <c r="B6864" i="7"/>
  <c r="C6864" i="7" s="1"/>
  <c r="A6864" i="7"/>
  <c r="A6865" i="7" l="1"/>
  <c r="B6865" i="7"/>
  <c r="C6865" i="7" s="1"/>
  <c r="D6866" i="7"/>
  <c r="D6867" i="7" l="1"/>
  <c r="A6866" i="7"/>
  <c r="B6866" i="7"/>
  <c r="C6866" i="7" s="1"/>
  <c r="D6868" i="7" l="1"/>
  <c r="A6867" i="7"/>
  <c r="B6867" i="7"/>
  <c r="C6867" i="7" s="1"/>
  <c r="D6869" i="7" l="1"/>
  <c r="A6868" i="7"/>
  <c r="B6868" i="7"/>
  <c r="C6868" i="7" s="1"/>
  <c r="D6870" i="7" l="1"/>
  <c r="A6869" i="7"/>
  <c r="B6869" i="7"/>
  <c r="C6869" i="7" s="1"/>
  <c r="A6870" i="7" l="1"/>
  <c r="D6871" i="7"/>
  <c r="B6870" i="7"/>
  <c r="C6870" i="7" s="1"/>
  <c r="D6872" i="7" l="1"/>
  <c r="A6871" i="7"/>
  <c r="B6871" i="7"/>
  <c r="C6871" i="7" s="1"/>
  <c r="D6873" i="7" l="1"/>
  <c r="A6872" i="7"/>
  <c r="B6872" i="7"/>
  <c r="C6872" i="7" s="1"/>
  <c r="D6874" i="7" l="1"/>
  <c r="B6873" i="7"/>
  <c r="C6873" i="7" s="1"/>
  <c r="A6873" i="7"/>
  <c r="A6874" i="7" l="1"/>
  <c r="B6874" i="7"/>
  <c r="C6874" i="7" s="1"/>
  <c r="D6875" i="7"/>
  <c r="D6876" i="7" l="1"/>
  <c r="A6875" i="7"/>
  <c r="B6875" i="7"/>
  <c r="C6875" i="7" s="1"/>
  <c r="D6877" i="7" l="1"/>
  <c r="A6876" i="7"/>
  <c r="B6876" i="7"/>
  <c r="C6876" i="7" s="1"/>
  <c r="D6878" i="7" l="1"/>
  <c r="A6877" i="7"/>
  <c r="B6877" i="7"/>
  <c r="C6877" i="7" s="1"/>
  <c r="A6878" i="7" l="1"/>
  <c r="B6878" i="7"/>
  <c r="C6878" i="7" s="1"/>
  <c r="D6879" i="7"/>
  <c r="D6880" i="7" l="1"/>
  <c r="A6879" i="7"/>
  <c r="B6879" i="7"/>
  <c r="C6879" i="7" s="1"/>
  <c r="D6881" i="7" l="1"/>
  <c r="A6880" i="7"/>
  <c r="B6880" i="7"/>
  <c r="C6880" i="7" s="1"/>
  <c r="D6882" i="7" l="1"/>
  <c r="A6881" i="7"/>
  <c r="B6881" i="7"/>
  <c r="C6881" i="7" s="1"/>
  <c r="D6883" i="7" l="1"/>
  <c r="A6882" i="7"/>
  <c r="B6882" i="7"/>
  <c r="C6882" i="7" s="1"/>
  <c r="A6883" i="7" l="1"/>
  <c r="B6883" i="7"/>
  <c r="C6883" i="7" s="1"/>
  <c r="D6884" i="7"/>
  <c r="D6885" i="7" l="1"/>
  <c r="A6884" i="7"/>
  <c r="B6884" i="7"/>
  <c r="C6884" i="7" s="1"/>
  <c r="D6886" i="7" l="1"/>
  <c r="A6885" i="7"/>
  <c r="B6885" i="7"/>
  <c r="C6885" i="7" s="1"/>
  <c r="D6887" i="7" l="1"/>
  <c r="A6886" i="7"/>
  <c r="B6886" i="7"/>
  <c r="C6886" i="7" s="1"/>
  <c r="D6888" i="7" l="1"/>
  <c r="A6887" i="7"/>
  <c r="B6887" i="7"/>
  <c r="C6887" i="7" s="1"/>
  <c r="D6889" i="7" l="1"/>
  <c r="A6888" i="7"/>
  <c r="B6888" i="7"/>
  <c r="C6888" i="7" s="1"/>
  <c r="D6890" i="7" l="1"/>
  <c r="B6889" i="7"/>
  <c r="C6889" i="7" s="1"/>
  <c r="A6889" i="7"/>
  <c r="D6891" i="7" l="1"/>
  <c r="A6890" i="7"/>
  <c r="B6890" i="7"/>
  <c r="C6890" i="7" s="1"/>
  <c r="D6892" i="7" l="1"/>
  <c r="A6891" i="7"/>
  <c r="B6891" i="7"/>
  <c r="C6891" i="7" s="1"/>
  <c r="D6893" i="7" l="1"/>
  <c r="A6892" i="7"/>
  <c r="B6892" i="7"/>
  <c r="C6892" i="7" s="1"/>
  <c r="A6893" i="7" l="1"/>
  <c r="B6893" i="7"/>
  <c r="C6893" i="7" s="1"/>
  <c r="D6894" i="7"/>
  <c r="D6895" i="7" l="1"/>
  <c r="A6894" i="7"/>
  <c r="B6894" i="7"/>
  <c r="C6894" i="7" s="1"/>
  <c r="A6895" i="7" l="1"/>
  <c r="B6895" i="7"/>
  <c r="C6895" i="7" s="1"/>
  <c r="D6896" i="7"/>
  <c r="D6897" i="7" l="1"/>
  <c r="A6896" i="7"/>
  <c r="B6896" i="7"/>
  <c r="C6896" i="7" s="1"/>
  <c r="D6898" i="7" l="1"/>
  <c r="B6897" i="7"/>
  <c r="C6897" i="7" s="1"/>
  <c r="A6897" i="7"/>
  <c r="D6899" i="7" l="1"/>
  <c r="A6898" i="7"/>
  <c r="B6898" i="7"/>
  <c r="C6898" i="7" s="1"/>
  <c r="D6900" i="7" l="1"/>
  <c r="A6899" i="7"/>
  <c r="B6899" i="7"/>
  <c r="C6899" i="7" s="1"/>
  <c r="D6901" i="7" l="1"/>
  <c r="B6900" i="7"/>
  <c r="C6900" i="7" s="1"/>
  <c r="A6900" i="7"/>
  <c r="D6902" i="7" l="1"/>
  <c r="B6901" i="7"/>
  <c r="C6901" i="7" s="1"/>
  <c r="A6901" i="7"/>
  <c r="A6902" i="7" l="1"/>
  <c r="D6903" i="7"/>
  <c r="B6902" i="7"/>
  <c r="C6902" i="7" s="1"/>
  <c r="D6904" i="7" l="1"/>
  <c r="A6903" i="7"/>
  <c r="B6903" i="7"/>
  <c r="C6903" i="7" s="1"/>
  <c r="D6905" i="7" l="1"/>
  <c r="A6904" i="7"/>
  <c r="B6904" i="7"/>
  <c r="C6904" i="7" s="1"/>
  <c r="D6906" i="7" l="1"/>
  <c r="B6905" i="7"/>
  <c r="C6905" i="7" s="1"/>
  <c r="A6905" i="7"/>
  <c r="D6907" i="7" l="1"/>
  <c r="A6906" i="7"/>
  <c r="B6906" i="7"/>
  <c r="C6906" i="7" s="1"/>
  <c r="D6908" i="7" l="1"/>
  <c r="A6907" i="7"/>
  <c r="B6907" i="7"/>
  <c r="C6907" i="7" s="1"/>
  <c r="D6909" i="7" l="1"/>
  <c r="A6908" i="7"/>
  <c r="B6908" i="7"/>
  <c r="C6908" i="7" s="1"/>
  <c r="D6910" i="7" l="1"/>
  <c r="A6909" i="7"/>
  <c r="B6909" i="7"/>
  <c r="C6909" i="7" s="1"/>
  <c r="D6911" i="7" l="1"/>
  <c r="A6910" i="7"/>
  <c r="B6910" i="7"/>
  <c r="C6910" i="7" s="1"/>
  <c r="A6911" i="7" l="1"/>
  <c r="B6911" i="7"/>
  <c r="C6911" i="7" s="1"/>
  <c r="D6912" i="7"/>
  <c r="A6912" i="7" l="1"/>
  <c r="B6912" i="7"/>
  <c r="C6912" i="7" s="1"/>
  <c r="D6913" i="7"/>
  <c r="D6914" i="7" l="1"/>
  <c r="A6913" i="7"/>
  <c r="B6913" i="7"/>
  <c r="C6913" i="7" s="1"/>
  <c r="D6915" i="7" l="1"/>
  <c r="A6914" i="7"/>
  <c r="B6914" i="7"/>
  <c r="C6914" i="7" s="1"/>
  <c r="D6916" i="7" l="1"/>
  <c r="A6915" i="7"/>
  <c r="B6915" i="7"/>
  <c r="C6915" i="7" s="1"/>
  <c r="D6917" i="7" l="1"/>
  <c r="A6916" i="7"/>
  <c r="B6916" i="7"/>
  <c r="C6916" i="7" s="1"/>
  <c r="D6918" i="7" l="1"/>
  <c r="A6917" i="7"/>
  <c r="B6917" i="7"/>
  <c r="C6917" i="7" s="1"/>
  <c r="A6918" i="7" l="1"/>
  <c r="B6918" i="7"/>
  <c r="C6918" i="7" s="1"/>
  <c r="D6919" i="7"/>
  <c r="D6920" i="7" l="1"/>
  <c r="A6919" i="7"/>
  <c r="B6919" i="7"/>
  <c r="C6919" i="7" s="1"/>
  <c r="D6921" i="7" l="1"/>
  <c r="A6920" i="7"/>
  <c r="B6920" i="7"/>
  <c r="C6920" i="7" s="1"/>
  <c r="D6922" i="7" l="1"/>
  <c r="A6921" i="7"/>
  <c r="B6921" i="7"/>
  <c r="C6921" i="7" s="1"/>
  <c r="D6923" i="7" l="1"/>
  <c r="A6922" i="7"/>
  <c r="B6922" i="7"/>
  <c r="C6922" i="7" s="1"/>
  <c r="D6924" i="7" l="1"/>
  <c r="A6923" i="7"/>
  <c r="B6923" i="7"/>
  <c r="C6923" i="7" s="1"/>
  <c r="D6925" i="7" l="1"/>
  <c r="A6924" i="7"/>
  <c r="B6924" i="7"/>
  <c r="C6924" i="7" s="1"/>
  <c r="D6926" i="7" l="1"/>
  <c r="A6925" i="7"/>
  <c r="B6925" i="7"/>
  <c r="C6925" i="7" s="1"/>
  <c r="D6927" i="7" l="1"/>
  <c r="A6926" i="7"/>
  <c r="B6926" i="7"/>
  <c r="C6926" i="7" s="1"/>
  <c r="D6928" i="7" l="1"/>
  <c r="A6927" i="7"/>
  <c r="B6927" i="7"/>
  <c r="C6927" i="7" s="1"/>
  <c r="D6929" i="7" l="1"/>
  <c r="A6928" i="7"/>
  <c r="B6928" i="7"/>
  <c r="C6928" i="7" s="1"/>
  <c r="A6929" i="7" l="1"/>
  <c r="B6929" i="7"/>
  <c r="C6929" i="7" s="1"/>
  <c r="D6930" i="7"/>
  <c r="D6931" i="7" l="1"/>
  <c r="A6930" i="7"/>
  <c r="B6930" i="7"/>
  <c r="C6930" i="7" s="1"/>
  <c r="D6932" i="7" l="1"/>
  <c r="B6931" i="7"/>
  <c r="C6931" i="7" s="1"/>
  <c r="A6931" i="7"/>
  <c r="D6933" i="7" l="1"/>
  <c r="A6932" i="7"/>
  <c r="B6932" i="7"/>
  <c r="C6932" i="7" s="1"/>
  <c r="D6934" i="7" l="1"/>
  <c r="A6933" i="7"/>
  <c r="B6933" i="7"/>
  <c r="C6933" i="7" s="1"/>
  <c r="A6934" i="7" l="1"/>
  <c r="D6935" i="7"/>
  <c r="B6934" i="7"/>
  <c r="C6934" i="7" s="1"/>
  <c r="D6936" i="7" l="1"/>
  <c r="A6935" i="7"/>
  <c r="B6935" i="7"/>
  <c r="C6935" i="7" s="1"/>
  <c r="A6936" i="7" l="1"/>
  <c r="B6936" i="7"/>
  <c r="C6936" i="7" s="1"/>
  <c r="D6937" i="7"/>
  <c r="D6938" i="7" l="1"/>
  <c r="B6937" i="7"/>
  <c r="C6937" i="7" s="1"/>
  <c r="A6937" i="7"/>
  <c r="D6939" i="7" l="1"/>
  <c r="A6938" i="7"/>
  <c r="B6938" i="7"/>
  <c r="C6938" i="7" s="1"/>
  <c r="D6940" i="7" l="1"/>
  <c r="A6939" i="7"/>
  <c r="B6939" i="7"/>
  <c r="C6939" i="7" s="1"/>
  <c r="D6941" i="7" l="1"/>
  <c r="A6940" i="7"/>
  <c r="B6940" i="7"/>
  <c r="C6940" i="7" s="1"/>
  <c r="D6942" i="7" l="1"/>
  <c r="A6941" i="7"/>
  <c r="B6941" i="7"/>
  <c r="C6941" i="7" s="1"/>
  <c r="D6943" i="7" l="1"/>
  <c r="A6942" i="7"/>
  <c r="B6942" i="7"/>
  <c r="C6942" i="7" s="1"/>
  <c r="D6944" i="7" l="1"/>
  <c r="A6943" i="7"/>
  <c r="B6943" i="7"/>
  <c r="C6943" i="7" s="1"/>
  <c r="D6945" i="7" l="1"/>
  <c r="A6944" i="7"/>
  <c r="B6944" i="7"/>
  <c r="C6944" i="7" s="1"/>
  <c r="D6946" i="7" l="1"/>
  <c r="A6945" i="7"/>
  <c r="B6945" i="7"/>
  <c r="C6945" i="7" s="1"/>
  <c r="D6947" i="7" l="1"/>
  <c r="A6946" i="7"/>
  <c r="B6946" i="7"/>
  <c r="C6946" i="7" s="1"/>
  <c r="D6948" i="7" l="1"/>
  <c r="A6947" i="7"/>
  <c r="B6947" i="7"/>
  <c r="C6947" i="7" s="1"/>
  <c r="D6949" i="7" l="1"/>
  <c r="A6948" i="7"/>
  <c r="B6948" i="7"/>
  <c r="C6948" i="7" s="1"/>
  <c r="D6950" i="7" l="1"/>
  <c r="A6949" i="7"/>
  <c r="B6949" i="7"/>
  <c r="C6949" i="7" s="1"/>
  <c r="A6950" i="7" l="1"/>
  <c r="D6951" i="7"/>
  <c r="B6950" i="7"/>
  <c r="C6950" i="7" s="1"/>
  <c r="D6952" i="7" l="1"/>
  <c r="A6951" i="7"/>
  <c r="B6951" i="7"/>
  <c r="C6951" i="7" s="1"/>
  <c r="A6952" i="7" l="1"/>
  <c r="D6953" i="7"/>
  <c r="B6952" i="7"/>
  <c r="C6952" i="7" s="1"/>
  <c r="D6954" i="7" l="1"/>
  <c r="A6953" i="7"/>
  <c r="B6953" i="7"/>
  <c r="C6953" i="7" s="1"/>
  <c r="D6955" i="7" l="1"/>
  <c r="A6954" i="7"/>
  <c r="B6954" i="7"/>
  <c r="C6954" i="7" s="1"/>
  <c r="A6955" i="7" l="1"/>
  <c r="B6955" i="7"/>
  <c r="C6955" i="7" s="1"/>
  <c r="D6956" i="7"/>
  <c r="D6957" i="7" l="1"/>
  <c r="A6956" i="7"/>
  <c r="B6956" i="7"/>
  <c r="C6956" i="7" s="1"/>
  <c r="A6957" i="7" l="1"/>
  <c r="D6958" i="7"/>
  <c r="B6957" i="7"/>
  <c r="C6957" i="7" s="1"/>
  <c r="D6959" i="7" l="1"/>
  <c r="A6958" i="7"/>
  <c r="B6958" i="7"/>
  <c r="C6958" i="7" s="1"/>
  <c r="D6960" i="7" l="1"/>
  <c r="B6959" i="7"/>
  <c r="C6959" i="7" s="1"/>
  <c r="A6959" i="7"/>
  <c r="D6961" i="7" l="1"/>
  <c r="A6960" i="7"/>
  <c r="B6960" i="7"/>
  <c r="C6960" i="7" s="1"/>
  <c r="D6962" i="7" l="1"/>
  <c r="A6961" i="7"/>
  <c r="B6961" i="7"/>
  <c r="C6961" i="7" s="1"/>
  <c r="D6963" i="7" l="1"/>
  <c r="A6962" i="7"/>
  <c r="B6962" i="7"/>
  <c r="C6962" i="7" s="1"/>
  <c r="D6964" i="7" l="1"/>
  <c r="A6963" i="7"/>
  <c r="B6963" i="7"/>
  <c r="C6963" i="7" s="1"/>
  <c r="A6964" i="7" l="1"/>
  <c r="D6965" i="7"/>
  <c r="B6964" i="7"/>
  <c r="C6964" i="7" s="1"/>
  <c r="A6965" i="7" l="1"/>
  <c r="B6965" i="7"/>
  <c r="C6965" i="7" s="1"/>
  <c r="D6966" i="7"/>
  <c r="A6966" i="7" l="1"/>
  <c r="D6967" i="7"/>
  <c r="B6966" i="7"/>
  <c r="C6966" i="7" s="1"/>
  <c r="D6968" i="7" l="1"/>
  <c r="A6967" i="7"/>
  <c r="B6967" i="7"/>
  <c r="C6967" i="7" s="1"/>
  <c r="D6969" i="7" l="1"/>
  <c r="A6968" i="7"/>
  <c r="B6968" i="7"/>
  <c r="C6968" i="7" s="1"/>
  <c r="D6970" i="7" l="1"/>
  <c r="A6969" i="7"/>
  <c r="B6969" i="7"/>
  <c r="C6969" i="7" s="1"/>
  <c r="D6971" i="7" l="1"/>
  <c r="A6970" i="7"/>
  <c r="B6970" i="7"/>
  <c r="C6970" i="7" s="1"/>
  <c r="A6971" i="7" l="1"/>
  <c r="B6971" i="7"/>
  <c r="C6971" i="7" s="1"/>
  <c r="D6972" i="7"/>
  <c r="D6973" i="7" l="1"/>
  <c r="A6972" i="7"/>
  <c r="B6972" i="7"/>
  <c r="C6972" i="7" s="1"/>
  <c r="D6974" i="7" l="1"/>
  <c r="B6973" i="7"/>
  <c r="C6973" i="7" s="1"/>
  <c r="A6973" i="7"/>
  <c r="A6974" i="7" l="1"/>
  <c r="B6974" i="7"/>
  <c r="C6974" i="7" s="1"/>
  <c r="D6975" i="7"/>
  <c r="D6976" i="7" l="1"/>
  <c r="A6975" i="7"/>
  <c r="B6975" i="7"/>
  <c r="C6975" i="7" s="1"/>
  <c r="D6977" i="7" l="1"/>
  <c r="A6976" i="7"/>
  <c r="B6976" i="7"/>
  <c r="C6976" i="7" s="1"/>
  <c r="D6978" i="7" l="1"/>
  <c r="A6977" i="7"/>
  <c r="B6977" i="7"/>
  <c r="C6977" i="7" s="1"/>
  <c r="A6978" i="7" l="1"/>
  <c r="B6978" i="7"/>
  <c r="C6978" i="7" s="1"/>
  <c r="D6979" i="7"/>
  <c r="D6980" i="7" l="1"/>
  <c r="A6979" i="7"/>
  <c r="B6979" i="7"/>
  <c r="C6979" i="7" s="1"/>
  <c r="A6980" i="7" l="1"/>
  <c r="B6980" i="7"/>
  <c r="C6980" i="7" s="1"/>
  <c r="D6981" i="7"/>
  <c r="D6982" i="7" l="1"/>
  <c r="B6981" i="7"/>
  <c r="C6981" i="7" s="1"/>
  <c r="A6981" i="7"/>
  <c r="A6982" i="7" l="1"/>
  <c r="D6983" i="7"/>
  <c r="B6982" i="7"/>
  <c r="C6982" i="7" s="1"/>
  <c r="D6984" i="7" l="1"/>
  <c r="A6983" i="7"/>
  <c r="B6983" i="7"/>
  <c r="C6983" i="7" s="1"/>
  <c r="D6985" i="7" l="1"/>
  <c r="A6984" i="7"/>
  <c r="B6984" i="7"/>
  <c r="C6984" i="7" s="1"/>
  <c r="D6986" i="7" l="1"/>
  <c r="A6985" i="7"/>
  <c r="B6985" i="7"/>
  <c r="C6985" i="7" s="1"/>
  <c r="D6987" i="7" l="1"/>
  <c r="A6986" i="7"/>
  <c r="B6986" i="7"/>
  <c r="C6986" i="7" s="1"/>
  <c r="D6988" i="7" l="1"/>
  <c r="A6987" i="7"/>
  <c r="B6987" i="7"/>
  <c r="C6987" i="7" s="1"/>
  <c r="D6989" i="7" l="1"/>
  <c r="A6988" i="7"/>
  <c r="B6988" i="7"/>
  <c r="C6988" i="7" s="1"/>
  <c r="D6990" i="7" l="1"/>
  <c r="A6989" i="7"/>
  <c r="B6989" i="7"/>
  <c r="C6989" i="7" s="1"/>
  <c r="A6990" i="7" l="1"/>
  <c r="D6991" i="7"/>
  <c r="B6990" i="7"/>
  <c r="C6990" i="7" s="1"/>
  <c r="D6992" i="7" l="1"/>
  <c r="A6991" i="7"/>
  <c r="B6991" i="7"/>
  <c r="C6991" i="7" s="1"/>
  <c r="D6993" i="7" l="1"/>
  <c r="A6992" i="7"/>
  <c r="B6992" i="7"/>
  <c r="C6992" i="7" s="1"/>
  <c r="D6994" i="7" l="1"/>
  <c r="A6993" i="7"/>
  <c r="B6993" i="7"/>
  <c r="C6993" i="7" s="1"/>
  <c r="D6995" i="7" l="1"/>
  <c r="A6994" i="7"/>
  <c r="B6994" i="7"/>
  <c r="C6994" i="7" s="1"/>
  <c r="D6996" i="7" l="1"/>
  <c r="A6995" i="7"/>
  <c r="B6995" i="7"/>
  <c r="C6995" i="7" s="1"/>
  <c r="D6997" i="7" l="1"/>
  <c r="A6996" i="7"/>
  <c r="B6996" i="7"/>
  <c r="C6996" i="7" s="1"/>
  <c r="D6998" i="7" l="1"/>
  <c r="A6997" i="7"/>
  <c r="B6997" i="7"/>
  <c r="C6997" i="7" s="1"/>
  <c r="A6998" i="7" l="1"/>
  <c r="B6998" i="7"/>
  <c r="C6998" i="7" s="1"/>
  <c r="D6999" i="7"/>
  <c r="A6999" i="7" l="1"/>
  <c r="B6999" i="7"/>
  <c r="C6999" i="7" s="1"/>
  <c r="D7000" i="7"/>
  <c r="D7001" i="7" l="1"/>
  <c r="A7000" i="7"/>
  <c r="B7000" i="7"/>
  <c r="C7000" i="7" s="1"/>
  <c r="D7002" i="7" l="1"/>
  <c r="B7001" i="7"/>
  <c r="C7001" i="7" s="1"/>
  <c r="A7001" i="7"/>
  <c r="D7003" i="7" l="1"/>
  <c r="A7002" i="7"/>
  <c r="B7002" i="7"/>
  <c r="C7002" i="7" s="1"/>
  <c r="D7004" i="7" l="1"/>
  <c r="A7003" i="7"/>
  <c r="B7003" i="7"/>
  <c r="C7003" i="7" s="1"/>
  <c r="A7004" i="7" l="1"/>
  <c r="D7005" i="7"/>
  <c r="B7004" i="7"/>
  <c r="C7004" i="7" s="1"/>
  <c r="D7006" i="7" l="1"/>
  <c r="A7005" i="7"/>
  <c r="B7005" i="7"/>
  <c r="C7005" i="7" s="1"/>
  <c r="D7007" i="7" l="1"/>
  <c r="A7006" i="7"/>
  <c r="B7006" i="7"/>
  <c r="C7006" i="7" s="1"/>
  <c r="D7008" i="7" l="1"/>
  <c r="A7007" i="7"/>
  <c r="B7007" i="7"/>
  <c r="C7007" i="7" s="1"/>
  <c r="D7009" i="7" l="1"/>
  <c r="A7008" i="7"/>
  <c r="B7008" i="7"/>
  <c r="C7008" i="7" s="1"/>
  <c r="D7010" i="7" l="1"/>
  <c r="A7009" i="7"/>
  <c r="B7009" i="7"/>
  <c r="C7009" i="7" s="1"/>
  <c r="D7011" i="7" l="1"/>
  <c r="A7010" i="7"/>
  <c r="B7010" i="7"/>
  <c r="C7010" i="7" s="1"/>
  <c r="D7012" i="7" l="1"/>
  <c r="A7011" i="7"/>
  <c r="B7011" i="7"/>
  <c r="C7011" i="7" s="1"/>
  <c r="D7013" i="7" l="1"/>
  <c r="A7012" i="7"/>
  <c r="B7012" i="7"/>
  <c r="C7012" i="7" s="1"/>
  <c r="D7014" i="7" l="1"/>
  <c r="A7013" i="7"/>
  <c r="B7013" i="7"/>
  <c r="C7013" i="7" s="1"/>
  <c r="D7015" i="7" l="1"/>
  <c r="A7014" i="7"/>
  <c r="B7014" i="7"/>
  <c r="C7014" i="7" s="1"/>
  <c r="D7016" i="7" l="1"/>
  <c r="A7015" i="7"/>
  <c r="B7015" i="7"/>
  <c r="C7015" i="7" s="1"/>
  <c r="D7017" i="7" l="1"/>
  <c r="A7016" i="7"/>
  <c r="B7016" i="7"/>
  <c r="C7016" i="7" s="1"/>
  <c r="A7017" i="7" l="1"/>
  <c r="B7017" i="7"/>
  <c r="C7017" i="7" s="1"/>
  <c r="D7018" i="7"/>
  <c r="D7019" i="7" l="1"/>
  <c r="A7018" i="7"/>
  <c r="B7018" i="7"/>
  <c r="C7018" i="7" s="1"/>
  <c r="D7020" i="7" l="1"/>
  <c r="A7019" i="7"/>
  <c r="B7019" i="7"/>
  <c r="C7019" i="7" s="1"/>
  <c r="A7020" i="7" l="1"/>
  <c r="B7020" i="7"/>
  <c r="C7020" i="7" s="1"/>
  <c r="D7021" i="7"/>
  <c r="A7021" i="7" l="1"/>
  <c r="B7021" i="7"/>
  <c r="C7021" i="7" s="1"/>
  <c r="D7022" i="7"/>
  <c r="A7022" i="7" l="1"/>
  <c r="B7022" i="7"/>
  <c r="C7022" i="7" s="1"/>
  <c r="D7023" i="7"/>
  <c r="A7023" i="7" l="1"/>
  <c r="B7023" i="7"/>
  <c r="C7023" i="7" s="1"/>
  <c r="D7024" i="7"/>
  <c r="A7024" i="7" l="1"/>
  <c r="D7025" i="7"/>
  <c r="B7024" i="7"/>
  <c r="C7024" i="7" s="1"/>
  <c r="A7025" i="7" l="1"/>
  <c r="D7026" i="7"/>
  <c r="B7025" i="7"/>
  <c r="C7025" i="7" s="1"/>
  <c r="D7027" i="7" l="1"/>
  <c r="A7026" i="7"/>
  <c r="B7026" i="7"/>
  <c r="C7026" i="7" s="1"/>
  <c r="D7028" i="7" l="1"/>
  <c r="A7027" i="7"/>
  <c r="B7027" i="7"/>
  <c r="C7027" i="7" s="1"/>
  <c r="D7029" i="7" l="1"/>
  <c r="B7028" i="7"/>
  <c r="C7028" i="7" s="1"/>
  <c r="A7028" i="7"/>
  <c r="D7030" i="7" l="1"/>
  <c r="A7029" i="7"/>
  <c r="B7029" i="7"/>
  <c r="C7029" i="7" s="1"/>
  <c r="D7031" i="7" l="1"/>
  <c r="B7030" i="7"/>
  <c r="C7030" i="7" s="1"/>
  <c r="A7030" i="7"/>
  <c r="A7031" i="7" l="1"/>
  <c r="B7031" i="7"/>
  <c r="C7031" i="7" s="1"/>
  <c r="D7032" i="7"/>
  <c r="D7033" i="7" l="1"/>
  <c r="A7032" i="7"/>
  <c r="B7032" i="7"/>
  <c r="C7032" i="7" s="1"/>
  <c r="A7033" i="7" l="1"/>
  <c r="B7033" i="7"/>
  <c r="C7033" i="7" s="1"/>
  <c r="D7034" i="7"/>
  <c r="A7034" i="7" l="1"/>
  <c r="B7034" i="7"/>
  <c r="C7034" i="7" s="1"/>
  <c r="D7035" i="7"/>
  <c r="D7036" i="7" l="1"/>
  <c r="A7035" i="7"/>
  <c r="B7035" i="7"/>
  <c r="C7035" i="7" s="1"/>
  <c r="D7037" i="7" l="1"/>
  <c r="A7036" i="7"/>
  <c r="B7036" i="7"/>
  <c r="C7036" i="7" s="1"/>
  <c r="A7037" i="7" l="1"/>
  <c r="B7037" i="7"/>
  <c r="C7037" i="7" s="1"/>
  <c r="D7038" i="7"/>
  <c r="D7039" i="7" l="1"/>
  <c r="A7038" i="7"/>
  <c r="B7038" i="7"/>
  <c r="C7038" i="7" s="1"/>
  <c r="A7039" i="7" l="1"/>
  <c r="B7039" i="7"/>
  <c r="C7039" i="7" s="1"/>
  <c r="D7040" i="7"/>
  <c r="D7041" i="7" l="1"/>
  <c r="B7040" i="7"/>
  <c r="C7040" i="7" s="1"/>
  <c r="A7040" i="7"/>
  <c r="B7041" i="7" l="1"/>
  <c r="C7041" i="7" s="1"/>
  <c r="D7042" i="7"/>
  <c r="A7041" i="7"/>
  <c r="D7043" i="7" l="1"/>
  <c r="A7042" i="7"/>
  <c r="B7042" i="7"/>
  <c r="C7042" i="7" s="1"/>
  <c r="A7043" i="7" l="1"/>
  <c r="D7044" i="7"/>
  <c r="B7043" i="7"/>
  <c r="C7043" i="7" s="1"/>
  <c r="A7044" i="7" l="1"/>
  <c r="B7044" i="7"/>
  <c r="C7044" i="7" s="1"/>
  <c r="D7045" i="7"/>
  <c r="D7046" i="7" l="1"/>
  <c r="A7045" i="7"/>
  <c r="B7045" i="7"/>
  <c r="C7045" i="7" s="1"/>
  <c r="A7046" i="7" l="1"/>
  <c r="D7047" i="7"/>
  <c r="B7046" i="7"/>
  <c r="C7046" i="7" s="1"/>
  <c r="D7048" i="7" l="1"/>
  <c r="A7047" i="7"/>
  <c r="B7047" i="7"/>
  <c r="C7047" i="7" s="1"/>
  <c r="D7049" i="7" l="1"/>
  <c r="A7048" i="7"/>
  <c r="B7048" i="7"/>
  <c r="C7048" i="7" s="1"/>
  <c r="A7049" i="7" l="1"/>
  <c r="B7049" i="7"/>
  <c r="C7049" i="7" s="1"/>
  <c r="D7050" i="7"/>
  <c r="A7050" i="7" l="1"/>
  <c r="B7050" i="7"/>
  <c r="C7050" i="7" s="1"/>
  <c r="D7051" i="7"/>
  <c r="D7052" i="7" l="1"/>
  <c r="A7051" i="7"/>
  <c r="B7051" i="7"/>
  <c r="C7051" i="7" s="1"/>
  <c r="A7052" i="7" l="1"/>
  <c r="B7052" i="7"/>
  <c r="C7052" i="7" s="1"/>
  <c r="D7053" i="7"/>
  <c r="A7053" i="7" l="1"/>
  <c r="B7053" i="7"/>
  <c r="C7053" i="7" s="1"/>
  <c r="D7054" i="7"/>
  <c r="A7054" i="7" l="1"/>
  <c r="B7054" i="7"/>
  <c r="C7054" i="7" s="1"/>
  <c r="D7055" i="7"/>
  <c r="D7056" i="7" l="1"/>
  <c r="A7055" i="7"/>
  <c r="B7055" i="7"/>
  <c r="C7055" i="7" s="1"/>
  <c r="D7057" i="7" l="1"/>
  <c r="A7056" i="7"/>
  <c r="B7056" i="7"/>
  <c r="C7056" i="7" s="1"/>
  <c r="D7058" i="7" l="1"/>
  <c r="A7057" i="7"/>
  <c r="B7057" i="7"/>
  <c r="C7057" i="7" s="1"/>
  <c r="A7058" i="7" l="1"/>
  <c r="B7058" i="7"/>
  <c r="C7058" i="7" s="1"/>
  <c r="D7059" i="7"/>
  <c r="A7059" i="7" l="1"/>
  <c r="B7059" i="7"/>
  <c r="C7059" i="7" s="1"/>
  <c r="D7060" i="7"/>
  <c r="A7060" i="7" l="1"/>
  <c r="B7060" i="7"/>
  <c r="C7060" i="7" s="1"/>
  <c r="D7061" i="7"/>
  <c r="D7062" i="7" l="1"/>
  <c r="A7061" i="7"/>
  <c r="B7061" i="7"/>
  <c r="C7061" i="7" s="1"/>
  <c r="A7062" i="7" l="1"/>
  <c r="D7063" i="7"/>
  <c r="B7062" i="7"/>
  <c r="C7062" i="7" s="1"/>
  <c r="D7064" i="7" l="1"/>
  <c r="A7063" i="7"/>
  <c r="B7063" i="7"/>
  <c r="C7063" i="7" s="1"/>
  <c r="A7064" i="7" l="1"/>
  <c r="B7064" i="7"/>
  <c r="C7064" i="7" s="1"/>
  <c r="D7065" i="7"/>
  <c r="D7066" i="7" l="1"/>
  <c r="A7065" i="7"/>
  <c r="B7065" i="7"/>
  <c r="C7065" i="7" s="1"/>
  <c r="A7066" i="7" l="1"/>
  <c r="B7066" i="7"/>
  <c r="C7066" i="7" s="1"/>
  <c r="D7067" i="7"/>
  <c r="A7067" i="7" l="1"/>
  <c r="B7067" i="7"/>
  <c r="C7067" i="7" s="1"/>
  <c r="D7068" i="7"/>
  <c r="D7069" i="7" l="1"/>
  <c r="A7068" i="7"/>
  <c r="B7068" i="7"/>
  <c r="C7068" i="7" s="1"/>
  <c r="D7070" i="7" l="1"/>
  <c r="A7069" i="7"/>
  <c r="B7069" i="7"/>
  <c r="C7069" i="7" s="1"/>
  <c r="D7071" i="7" l="1"/>
  <c r="A7070" i="7"/>
  <c r="B7070" i="7"/>
  <c r="C7070" i="7" s="1"/>
  <c r="D7072" i="7" l="1"/>
  <c r="A7071" i="7"/>
  <c r="B7071" i="7"/>
  <c r="C7071" i="7" s="1"/>
  <c r="A7072" i="7" l="1"/>
  <c r="B7072" i="7"/>
  <c r="C7072" i="7" s="1"/>
  <c r="D7073" i="7"/>
  <c r="A7073" i="7" l="1"/>
  <c r="B7073" i="7"/>
  <c r="C7073" i="7" s="1"/>
  <c r="D7074" i="7"/>
  <c r="D7075" i="7" l="1"/>
  <c r="A7074" i="7"/>
  <c r="B7074" i="7"/>
  <c r="C7074" i="7" s="1"/>
  <c r="D7076" i="7" l="1"/>
  <c r="A7075" i="7"/>
  <c r="B7075" i="7"/>
  <c r="C7075" i="7" s="1"/>
  <c r="D7077" i="7" l="1"/>
  <c r="A7076" i="7"/>
  <c r="B7076" i="7"/>
  <c r="C7076" i="7" s="1"/>
  <c r="A7077" i="7" l="1"/>
  <c r="B7077" i="7"/>
  <c r="C7077" i="7" s="1"/>
  <c r="D7078" i="7"/>
  <c r="A7078" i="7" l="1"/>
  <c r="B7078" i="7"/>
  <c r="C7078" i="7" s="1"/>
  <c r="D7079" i="7"/>
  <c r="D7080" i="7" l="1"/>
  <c r="A7079" i="7"/>
  <c r="B7079" i="7"/>
  <c r="C7079" i="7" s="1"/>
  <c r="D7081" i="7" l="1"/>
  <c r="A7080" i="7"/>
  <c r="B7080" i="7"/>
  <c r="C7080" i="7" s="1"/>
  <c r="D7082" i="7" l="1"/>
  <c r="A7081" i="7"/>
  <c r="B7081" i="7"/>
  <c r="C7081" i="7" s="1"/>
  <c r="D7083" i="7" l="1"/>
  <c r="A7082" i="7"/>
  <c r="B7082" i="7"/>
  <c r="C7082" i="7" s="1"/>
  <c r="D7084" i="7" l="1"/>
  <c r="A7083" i="7"/>
  <c r="B7083" i="7"/>
  <c r="C7083" i="7" s="1"/>
  <c r="D7085" i="7" l="1"/>
  <c r="A7084" i="7"/>
  <c r="B7084" i="7"/>
  <c r="C7084" i="7" s="1"/>
  <c r="D7086" i="7" l="1"/>
  <c r="A7085" i="7"/>
  <c r="B7085" i="7"/>
  <c r="C7085" i="7" s="1"/>
  <c r="A7086" i="7" l="1"/>
  <c r="B7086" i="7"/>
  <c r="C7086" i="7" s="1"/>
  <c r="D7087" i="7"/>
  <c r="D7088" i="7" l="1"/>
  <c r="A7087" i="7"/>
  <c r="B7087" i="7"/>
  <c r="C7087" i="7" s="1"/>
  <c r="D7089" i="7" l="1"/>
  <c r="B7088" i="7"/>
  <c r="C7088" i="7" s="1"/>
  <c r="A7088" i="7"/>
  <c r="A7089" i="7" l="1"/>
  <c r="B7089" i="7"/>
  <c r="C7089" i="7" s="1"/>
  <c r="D7090" i="7"/>
  <c r="D7091" i="7" l="1"/>
  <c r="A7090" i="7"/>
  <c r="B7090" i="7"/>
  <c r="C7090" i="7" s="1"/>
  <c r="D7092" i="7" l="1"/>
  <c r="A7091" i="7"/>
  <c r="B7091" i="7"/>
  <c r="C7091" i="7" s="1"/>
  <c r="D7093" i="7" l="1"/>
  <c r="A7092" i="7"/>
  <c r="B7092" i="7"/>
  <c r="C7092" i="7" s="1"/>
  <c r="D7094" i="7" l="1"/>
  <c r="A7093" i="7"/>
  <c r="B7093" i="7"/>
  <c r="C7093" i="7" s="1"/>
  <c r="A7094" i="7" l="1"/>
  <c r="D7095" i="7"/>
  <c r="B7094" i="7"/>
  <c r="C7094" i="7" s="1"/>
  <c r="D7096" i="7" l="1"/>
  <c r="A7095" i="7"/>
  <c r="B7095" i="7"/>
  <c r="C7095" i="7" s="1"/>
  <c r="D7097" i="7" l="1"/>
  <c r="A7096" i="7"/>
  <c r="B7096" i="7"/>
  <c r="C7096" i="7" s="1"/>
  <c r="A7097" i="7" l="1"/>
  <c r="B7097" i="7"/>
  <c r="C7097" i="7" s="1"/>
  <c r="D7098" i="7"/>
  <c r="D7099" i="7" l="1"/>
  <c r="A7098" i="7"/>
  <c r="B7098" i="7"/>
  <c r="C7098" i="7" s="1"/>
  <c r="A7099" i="7" l="1"/>
  <c r="B7099" i="7"/>
  <c r="C7099" i="7" s="1"/>
  <c r="D7100" i="7"/>
  <c r="D7101" i="7" l="1"/>
  <c r="A7100" i="7"/>
  <c r="B7100" i="7"/>
  <c r="C7100" i="7" s="1"/>
  <c r="D7102" i="7" l="1"/>
  <c r="A7101" i="7"/>
  <c r="B7101" i="7"/>
  <c r="C7101" i="7" s="1"/>
  <c r="D7103" i="7" l="1"/>
  <c r="B7102" i="7"/>
  <c r="C7102" i="7" s="1"/>
  <c r="A7102" i="7"/>
  <c r="D7104" i="7" l="1"/>
  <c r="B7103" i="7"/>
  <c r="C7103" i="7" s="1"/>
  <c r="A7103" i="7"/>
  <c r="D7105" i="7" l="1"/>
  <c r="A7104" i="7"/>
  <c r="B7104" i="7"/>
  <c r="C7104" i="7" s="1"/>
  <c r="A7105" i="7" l="1"/>
  <c r="B7105" i="7"/>
  <c r="C7105" i="7" s="1"/>
  <c r="D7106" i="7"/>
  <c r="D7107" i="7" l="1"/>
  <c r="A7106" i="7"/>
  <c r="B7106" i="7"/>
  <c r="C7106" i="7" s="1"/>
  <c r="D7108" i="7" l="1"/>
  <c r="A7107" i="7"/>
  <c r="B7107" i="7"/>
  <c r="C7107" i="7" s="1"/>
  <c r="D7109" i="7" l="1"/>
  <c r="A7108" i="7"/>
  <c r="B7108" i="7"/>
  <c r="C7108" i="7" s="1"/>
  <c r="D7110" i="7" l="1"/>
  <c r="A7109" i="7"/>
  <c r="B7109" i="7"/>
  <c r="C7109" i="7" s="1"/>
  <c r="A7110" i="7" l="1"/>
  <c r="D7111" i="7"/>
  <c r="B7110" i="7"/>
  <c r="C7110" i="7" s="1"/>
  <c r="D7112" i="7" l="1"/>
  <c r="A7111" i="7"/>
  <c r="B7111" i="7"/>
  <c r="C7111" i="7" s="1"/>
  <c r="D7113" i="7" l="1"/>
  <c r="A7112" i="7"/>
  <c r="B7112" i="7"/>
  <c r="C7112" i="7" s="1"/>
  <c r="D7114" i="7" l="1"/>
  <c r="A7113" i="7"/>
  <c r="B7113" i="7"/>
  <c r="C7113" i="7" s="1"/>
  <c r="A7114" i="7" l="1"/>
  <c r="B7114" i="7"/>
  <c r="C7114" i="7" s="1"/>
  <c r="D7115" i="7"/>
  <c r="D7116" i="7" l="1"/>
  <c r="A7115" i="7"/>
  <c r="B7115" i="7"/>
  <c r="C7115" i="7" s="1"/>
  <c r="D7117" i="7" l="1"/>
  <c r="A7116" i="7"/>
  <c r="B7116" i="7"/>
  <c r="C7116" i="7" s="1"/>
  <c r="A7117" i="7" l="1"/>
  <c r="B7117" i="7"/>
  <c r="C7117" i="7" s="1"/>
  <c r="D7118" i="7"/>
  <c r="D7119" i="7" l="1"/>
  <c r="B7118" i="7"/>
  <c r="C7118" i="7" s="1"/>
  <c r="A7118" i="7"/>
  <c r="D7120" i="7" l="1"/>
  <c r="A7119" i="7"/>
  <c r="B7119" i="7"/>
  <c r="C7119" i="7" s="1"/>
  <c r="A7120" i="7" l="1"/>
  <c r="D7121" i="7"/>
  <c r="B7120" i="7"/>
  <c r="C7120" i="7" s="1"/>
  <c r="A7121" i="7" l="1"/>
  <c r="B7121" i="7"/>
  <c r="C7121" i="7" s="1"/>
  <c r="D7122" i="7"/>
  <c r="D7123" i="7" l="1"/>
  <c r="B7122" i="7"/>
  <c r="C7122" i="7" s="1"/>
  <c r="A7122" i="7"/>
  <c r="D7124" i="7" l="1"/>
  <c r="A7123" i="7"/>
  <c r="B7123" i="7"/>
  <c r="C7123" i="7" s="1"/>
  <c r="D7125" i="7" l="1"/>
  <c r="A7124" i="7"/>
  <c r="B7124" i="7"/>
  <c r="C7124" i="7" s="1"/>
  <c r="D7126" i="7" l="1"/>
  <c r="A7125" i="7"/>
  <c r="B7125" i="7"/>
  <c r="C7125" i="7" s="1"/>
  <c r="A7126" i="7" l="1"/>
  <c r="D7127" i="7"/>
  <c r="B7126" i="7"/>
  <c r="C7126" i="7" s="1"/>
  <c r="D7128" i="7" l="1"/>
  <c r="A7127" i="7"/>
  <c r="B7127" i="7"/>
  <c r="C7127" i="7" s="1"/>
  <c r="A7128" i="7" l="1"/>
  <c r="B7128" i="7"/>
  <c r="C7128" i="7" s="1"/>
  <c r="D7129" i="7"/>
  <c r="D7130" i="7" l="1"/>
  <c r="A7129" i="7"/>
  <c r="B7129" i="7"/>
  <c r="C7129" i="7" s="1"/>
  <c r="D7131" i="7" l="1"/>
  <c r="A7130" i="7"/>
  <c r="B7130" i="7"/>
  <c r="C7130" i="7" s="1"/>
  <c r="D7132" i="7" l="1"/>
  <c r="A7131" i="7"/>
  <c r="B7131" i="7"/>
  <c r="C7131" i="7" s="1"/>
  <c r="A7132" i="7" l="1"/>
  <c r="B7132" i="7"/>
  <c r="C7132" i="7" s="1"/>
  <c r="D7133" i="7"/>
  <c r="D7134" i="7" l="1"/>
  <c r="B7133" i="7"/>
  <c r="C7133" i="7" s="1"/>
  <c r="A7133" i="7"/>
  <c r="D7135" i="7" l="1"/>
  <c r="A7134" i="7"/>
  <c r="B7134" i="7"/>
  <c r="C7134" i="7" s="1"/>
  <c r="D7136" i="7" l="1"/>
  <c r="A7135" i="7"/>
  <c r="B7135" i="7"/>
  <c r="C7135" i="7" s="1"/>
  <c r="D7137" i="7" l="1"/>
  <c r="A7136" i="7"/>
  <c r="B7136" i="7"/>
  <c r="C7136" i="7" s="1"/>
  <c r="D7138" i="7" l="1"/>
  <c r="A7137" i="7"/>
  <c r="B7137" i="7"/>
  <c r="C7137" i="7" s="1"/>
  <c r="A7138" i="7" l="1"/>
  <c r="B7138" i="7"/>
  <c r="C7138" i="7" s="1"/>
  <c r="D7139" i="7"/>
  <c r="A7139" i="7" l="1"/>
  <c r="B7139" i="7"/>
  <c r="C7139" i="7" s="1"/>
  <c r="D7140" i="7"/>
  <c r="D7141" i="7" l="1"/>
  <c r="A7140" i="7"/>
  <c r="B7140" i="7"/>
  <c r="C7140" i="7" s="1"/>
  <c r="D7142" i="7" l="1"/>
  <c r="A7141" i="7"/>
  <c r="B7141" i="7"/>
  <c r="C7141" i="7" s="1"/>
  <c r="A7142" i="7" l="1"/>
  <c r="B7142" i="7"/>
  <c r="C7142" i="7" s="1"/>
  <c r="D7143" i="7"/>
  <c r="D7144" i="7" l="1"/>
  <c r="B7143" i="7"/>
  <c r="C7143" i="7" s="1"/>
  <c r="A7143" i="7"/>
  <c r="D7145" i="7" l="1"/>
  <c r="A7144" i="7"/>
  <c r="B7144" i="7"/>
  <c r="C7144" i="7" s="1"/>
  <c r="A7145" i="7" l="1"/>
  <c r="B7145" i="7"/>
  <c r="C7145" i="7" s="1"/>
  <c r="D7146" i="7"/>
  <c r="A7146" i="7" l="1"/>
  <c r="B7146" i="7"/>
  <c r="C7146" i="7" s="1"/>
  <c r="D7147" i="7"/>
  <c r="D7148" i="7" l="1"/>
  <c r="B7147" i="7"/>
  <c r="C7147" i="7" s="1"/>
  <c r="A7147" i="7"/>
  <c r="D7149" i="7" l="1"/>
  <c r="A7148" i="7"/>
  <c r="B7148" i="7"/>
  <c r="C7148" i="7" s="1"/>
  <c r="D7150" i="7" l="1"/>
  <c r="A7149" i="7"/>
  <c r="B7149" i="7"/>
  <c r="C7149" i="7" s="1"/>
  <c r="D7151" i="7" l="1"/>
  <c r="A7150" i="7"/>
  <c r="B7150" i="7"/>
  <c r="C7150" i="7" s="1"/>
  <c r="A7151" i="7" l="1"/>
  <c r="B7151" i="7"/>
  <c r="C7151" i="7" s="1"/>
  <c r="D7152" i="7"/>
  <c r="D7153" i="7" l="1"/>
  <c r="A7152" i="7"/>
  <c r="B7152" i="7"/>
  <c r="C7152" i="7" s="1"/>
  <c r="A7153" i="7" l="1"/>
  <c r="B7153" i="7"/>
  <c r="C7153" i="7" s="1"/>
  <c r="D7154" i="7"/>
  <c r="D7155" i="7" l="1"/>
  <c r="A7154" i="7"/>
  <c r="B7154" i="7"/>
  <c r="C7154" i="7" s="1"/>
  <c r="A7155" i="7" l="1"/>
  <c r="B7155" i="7"/>
  <c r="C7155" i="7" s="1"/>
  <c r="D7156" i="7"/>
  <c r="D7157" i="7" l="1"/>
  <c r="A7156" i="7"/>
  <c r="B7156" i="7"/>
  <c r="C7156" i="7" s="1"/>
  <c r="A7157" i="7" l="1"/>
  <c r="D7158" i="7"/>
  <c r="B7157" i="7"/>
  <c r="C7157" i="7" s="1"/>
  <c r="D7159" i="7" l="1"/>
  <c r="B7158" i="7"/>
  <c r="C7158" i="7" s="1"/>
  <c r="A7158" i="7"/>
  <c r="A7159" i="7" l="1"/>
  <c r="B7159" i="7"/>
  <c r="C7159" i="7" s="1"/>
  <c r="D7160" i="7"/>
  <c r="D7161" i="7" l="1"/>
  <c r="A7160" i="7"/>
  <c r="B7160" i="7"/>
  <c r="C7160" i="7" s="1"/>
  <c r="A7161" i="7" l="1"/>
  <c r="B7161" i="7"/>
  <c r="C7161" i="7" s="1"/>
  <c r="D7162" i="7"/>
  <c r="A7162" i="7" l="1"/>
  <c r="B7162" i="7"/>
  <c r="C7162" i="7" s="1"/>
  <c r="D7163" i="7"/>
  <c r="D7164" i="7" l="1"/>
  <c r="A7163" i="7"/>
  <c r="B7163" i="7"/>
  <c r="C7163" i="7" s="1"/>
  <c r="A7164" i="7" l="1"/>
  <c r="D7165" i="7"/>
  <c r="B7164" i="7"/>
  <c r="C7164" i="7" s="1"/>
  <c r="D7166" i="7" l="1"/>
  <c r="A7165" i="7"/>
  <c r="B7165" i="7"/>
  <c r="C7165" i="7" s="1"/>
  <c r="A7166" i="7" l="1"/>
  <c r="B7166" i="7"/>
  <c r="C7166" i="7" s="1"/>
  <c r="D7167" i="7"/>
  <c r="A7167" i="7" l="1"/>
  <c r="D7168" i="7"/>
  <c r="B7167" i="7"/>
  <c r="C7167" i="7" s="1"/>
  <c r="D7169" i="7" l="1"/>
  <c r="A7168" i="7"/>
  <c r="B7168" i="7"/>
  <c r="C7168" i="7" s="1"/>
  <c r="D7170" i="7" l="1"/>
  <c r="A7169" i="7"/>
  <c r="B7169" i="7"/>
  <c r="C7169" i="7" s="1"/>
  <c r="D7171" i="7" l="1"/>
  <c r="A7170" i="7"/>
  <c r="B7170" i="7"/>
  <c r="C7170" i="7" s="1"/>
  <c r="D7172" i="7" l="1"/>
  <c r="A7171" i="7"/>
  <c r="B7171" i="7"/>
  <c r="C7171" i="7" s="1"/>
  <c r="D7173" i="7" l="1"/>
  <c r="A7172" i="7"/>
  <c r="B7172" i="7"/>
  <c r="C7172" i="7" s="1"/>
  <c r="A7173" i="7" l="1"/>
  <c r="B7173" i="7"/>
  <c r="C7173" i="7" s="1"/>
  <c r="D7174" i="7"/>
  <c r="A7174" i="7" l="1"/>
  <c r="D7175" i="7"/>
  <c r="B7174" i="7"/>
  <c r="C7174" i="7" s="1"/>
  <c r="D7176" i="7" l="1"/>
  <c r="A7175" i="7"/>
  <c r="B7175" i="7"/>
  <c r="C7175" i="7" s="1"/>
  <c r="A7176" i="7" l="1"/>
  <c r="B7176" i="7"/>
  <c r="C7176" i="7" s="1"/>
  <c r="D7177" i="7"/>
  <c r="D7178" i="7" l="1"/>
  <c r="A7177" i="7"/>
  <c r="B7177" i="7"/>
  <c r="C7177" i="7" s="1"/>
  <c r="D7179" i="7" l="1"/>
  <c r="A7178" i="7"/>
  <c r="B7178" i="7"/>
  <c r="C7178" i="7" s="1"/>
  <c r="D7180" i="7" l="1"/>
  <c r="B7179" i="7"/>
  <c r="C7179" i="7" s="1"/>
  <c r="A7179" i="7"/>
  <c r="D7181" i="7" l="1"/>
  <c r="A7180" i="7"/>
  <c r="B7180" i="7"/>
  <c r="C7180" i="7" s="1"/>
  <c r="D7182" i="7" l="1"/>
  <c r="A7181" i="7"/>
  <c r="B7181" i="7"/>
  <c r="C7181" i="7" s="1"/>
  <c r="D7183" i="7" l="1"/>
  <c r="A7182" i="7"/>
  <c r="B7182" i="7"/>
  <c r="C7182" i="7" s="1"/>
  <c r="A7183" i="7" l="1"/>
  <c r="B7183" i="7"/>
  <c r="C7183" i="7" s="1"/>
  <c r="D7184" i="7"/>
  <c r="D7185" i="7" l="1"/>
  <c r="B7184" i="7"/>
  <c r="C7184" i="7" s="1"/>
  <c r="A7184" i="7"/>
  <c r="D7186" i="7" l="1"/>
  <c r="A7185" i="7"/>
  <c r="B7185" i="7"/>
  <c r="C7185" i="7" s="1"/>
  <c r="D7187" i="7" l="1"/>
  <c r="A7186" i="7"/>
  <c r="B7186" i="7"/>
  <c r="C7186" i="7" s="1"/>
  <c r="A7187" i="7" l="1"/>
  <c r="B7187" i="7"/>
  <c r="C7187" i="7" s="1"/>
  <c r="D7188" i="7"/>
  <c r="A7188" i="7" l="1"/>
  <c r="B7188" i="7"/>
  <c r="C7188" i="7" s="1"/>
  <c r="D7189" i="7"/>
  <c r="D7190" i="7" l="1"/>
  <c r="A7189" i="7"/>
  <c r="B7189" i="7"/>
  <c r="C7189" i="7" s="1"/>
  <c r="D7191" i="7" l="1"/>
  <c r="B7190" i="7"/>
  <c r="C7190" i="7" s="1"/>
  <c r="A7190" i="7"/>
  <c r="D7192" i="7" l="1"/>
  <c r="A7191" i="7"/>
  <c r="B7191" i="7"/>
  <c r="C7191" i="7" s="1"/>
  <c r="D7193" i="7" l="1"/>
  <c r="A7192" i="7"/>
  <c r="B7192" i="7"/>
  <c r="C7192" i="7" s="1"/>
  <c r="D7194" i="7" l="1"/>
  <c r="B7193" i="7"/>
  <c r="C7193" i="7" s="1"/>
  <c r="A7193" i="7"/>
  <c r="D7195" i="7" l="1"/>
  <c r="A7194" i="7"/>
  <c r="B7194" i="7"/>
  <c r="C7194" i="7" s="1"/>
  <c r="D7196" i="7" l="1"/>
  <c r="A7195" i="7"/>
  <c r="B7195" i="7"/>
  <c r="C7195" i="7" s="1"/>
  <c r="D7197" i="7" l="1"/>
  <c r="A7196" i="7"/>
  <c r="B7196" i="7"/>
  <c r="C7196" i="7" s="1"/>
  <c r="A7197" i="7" l="1"/>
  <c r="B7197" i="7"/>
  <c r="C7197" i="7" s="1"/>
  <c r="D7198" i="7"/>
  <c r="D7199" i="7" l="1"/>
  <c r="A7198" i="7"/>
  <c r="B7198" i="7"/>
  <c r="C7198" i="7" s="1"/>
  <c r="A7199" i="7" l="1"/>
  <c r="B7199" i="7"/>
  <c r="C7199" i="7" s="1"/>
  <c r="D7200" i="7"/>
  <c r="A7200" i="7" l="1"/>
  <c r="B7200" i="7"/>
  <c r="C7200" i="7" s="1"/>
  <c r="D7201" i="7"/>
  <c r="A7201" i="7" l="1"/>
  <c r="D7202" i="7"/>
  <c r="B7201" i="7"/>
  <c r="C7201" i="7" s="1"/>
  <c r="D7203" i="7" l="1"/>
  <c r="A7202" i="7"/>
  <c r="B7202" i="7"/>
  <c r="C7202" i="7" s="1"/>
  <c r="D7204" i="7" l="1"/>
  <c r="A7203" i="7"/>
  <c r="B7203" i="7"/>
  <c r="C7203" i="7" s="1"/>
  <c r="A7204" i="7" l="1"/>
  <c r="B7204" i="7"/>
  <c r="C7204" i="7" s="1"/>
  <c r="D7205" i="7"/>
  <c r="D7206" i="7" l="1"/>
  <c r="A7205" i="7"/>
  <c r="B7205" i="7"/>
  <c r="C7205" i="7" s="1"/>
  <c r="D7207" i="7" l="1"/>
  <c r="A7206" i="7"/>
  <c r="B7206" i="7"/>
  <c r="C7206" i="7" s="1"/>
  <c r="D7208" i="7" l="1"/>
  <c r="A7207" i="7"/>
  <c r="B7207" i="7"/>
  <c r="C7207" i="7" s="1"/>
  <c r="D7209" i="7" l="1"/>
  <c r="A7208" i="7"/>
  <c r="B7208" i="7"/>
  <c r="C7208" i="7" s="1"/>
  <c r="D7210" i="7" l="1"/>
  <c r="B7209" i="7"/>
  <c r="C7209" i="7" s="1"/>
  <c r="A7209" i="7"/>
  <c r="D7211" i="7" l="1"/>
  <c r="A7210" i="7"/>
  <c r="B7210" i="7"/>
  <c r="C7210" i="7" s="1"/>
  <c r="D7212" i="7" l="1"/>
  <c r="A7211" i="7"/>
  <c r="B7211" i="7"/>
  <c r="C7211" i="7" s="1"/>
  <c r="D7213" i="7" l="1"/>
  <c r="A7212" i="7"/>
  <c r="B7212" i="7"/>
  <c r="C7212" i="7" s="1"/>
  <c r="A7213" i="7" l="1"/>
  <c r="B7213" i="7"/>
  <c r="C7213" i="7" s="1"/>
  <c r="D7214" i="7"/>
  <c r="D7215" i="7" l="1"/>
  <c r="A7214" i="7"/>
  <c r="B7214" i="7"/>
  <c r="C7214" i="7" s="1"/>
  <c r="D7216" i="7" l="1"/>
  <c r="A7215" i="7"/>
  <c r="B7215" i="7"/>
  <c r="C7215" i="7" s="1"/>
  <c r="D7217" i="7" l="1"/>
  <c r="A7216" i="7"/>
  <c r="B7216" i="7"/>
  <c r="C7216" i="7" s="1"/>
  <c r="A7217" i="7" l="1"/>
  <c r="B7217" i="7"/>
  <c r="C7217" i="7" s="1"/>
  <c r="D7218" i="7"/>
  <c r="D7219" i="7" l="1"/>
  <c r="A7218" i="7"/>
  <c r="B7218" i="7"/>
  <c r="C7218" i="7" s="1"/>
  <c r="D7220" i="7" l="1"/>
  <c r="A7219" i="7"/>
  <c r="B7219" i="7"/>
  <c r="C7219" i="7" s="1"/>
  <c r="A7220" i="7" l="1"/>
  <c r="B7220" i="7"/>
  <c r="C7220" i="7" s="1"/>
  <c r="D7221" i="7"/>
  <c r="A7221" i="7" l="1"/>
  <c r="B7221" i="7"/>
  <c r="C7221" i="7" s="1"/>
  <c r="D7222" i="7"/>
  <c r="D7223" i="7" l="1"/>
  <c r="B7222" i="7"/>
  <c r="C7222" i="7" s="1"/>
  <c r="A7222" i="7"/>
  <c r="A7223" i="7" l="1"/>
  <c r="B7223" i="7"/>
  <c r="C7223" i="7" s="1"/>
  <c r="D7224" i="7"/>
  <c r="D7225" i="7" l="1"/>
  <c r="A7224" i="7"/>
  <c r="B7224" i="7"/>
  <c r="C7224" i="7" s="1"/>
  <c r="D7226" i="7" l="1"/>
  <c r="A7225" i="7"/>
  <c r="B7225" i="7"/>
  <c r="C7225" i="7" s="1"/>
  <c r="D7227" i="7" l="1"/>
  <c r="A7226" i="7"/>
  <c r="B7226" i="7"/>
  <c r="C7226" i="7" s="1"/>
  <c r="D7228" i="7" l="1"/>
  <c r="A7227" i="7"/>
  <c r="B7227" i="7"/>
  <c r="C7227" i="7" s="1"/>
  <c r="A7228" i="7" l="1"/>
  <c r="B7228" i="7"/>
  <c r="C7228" i="7" s="1"/>
  <c r="D7229" i="7"/>
  <c r="D7230" i="7" l="1"/>
  <c r="A7229" i="7"/>
  <c r="B7229" i="7"/>
  <c r="C7229" i="7" s="1"/>
  <c r="D7231" i="7" l="1"/>
  <c r="A7230" i="7"/>
  <c r="B7230" i="7"/>
  <c r="C7230" i="7" s="1"/>
  <c r="D7232" i="7" l="1"/>
  <c r="B7231" i="7"/>
  <c r="C7231" i="7" s="1"/>
  <c r="A7231" i="7"/>
  <c r="D7233" i="7" l="1"/>
  <c r="A7232" i="7"/>
  <c r="B7232" i="7"/>
  <c r="C7232" i="7" s="1"/>
  <c r="D7234" i="7" l="1"/>
  <c r="A7233" i="7"/>
  <c r="B7233" i="7"/>
  <c r="C7233" i="7" s="1"/>
  <c r="D7235" i="7" l="1"/>
  <c r="A7234" i="7"/>
  <c r="B7234" i="7"/>
  <c r="C7234" i="7" s="1"/>
  <c r="A7235" i="7" l="1"/>
  <c r="B7235" i="7"/>
  <c r="C7235" i="7" s="1"/>
  <c r="D7236" i="7"/>
  <c r="A7236" i="7" l="1"/>
  <c r="B7236" i="7"/>
  <c r="C7236" i="7" s="1"/>
  <c r="D7237" i="7"/>
  <c r="D7238" i="7" l="1"/>
  <c r="A7237" i="7"/>
  <c r="B7237" i="7"/>
  <c r="C7237" i="7" s="1"/>
  <c r="A7238" i="7" l="1"/>
  <c r="D7239" i="7"/>
  <c r="B7238" i="7"/>
  <c r="C7238" i="7" s="1"/>
  <c r="D7240" i="7" l="1"/>
  <c r="A7239" i="7"/>
  <c r="B7239" i="7"/>
  <c r="C7239" i="7" s="1"/>
  <c r="D7241" i="7" l="1"/>
  <c r="A7240" i="7"/>
  <c r="B7240" i="7"/>
  <c r="C7240" i="7" s="1"/>
  <c r="D7242" i="7" l="1"/>
  <c r="A7241" i="7"/>
  <c r="B7241" i="7"/>
  <c r="C7241" i="7" s="1"/>
  <c r="A7242" i="7" l="1"/>
  <c r="B7242" i="7"/>
  <c r="C7242" i="7" s="1"/>
  <c r="D7243" i="7"/>
  <c r="D7244" i="7" l="1"/>
  <c r="A7243" i="7"/>
  <c r="B7243" i="7"/>
  <c r="C7243" i="7" s="1"/>
  <c r="D7245" i="7" l="1"/>
  <c r="A7244" i="7"/>
  <c r="B7244" i="7"/>
  <c r="C7244" i="7" s="1"/>
  <c r="A7245" i="7" l="1"/>
  <c r="B7245" i="7"/>
  <c r="C7245" i="7" s="1"/>
  <c r="D7246" i="7"/>
  <c r="D7247" i="7" l="1"/>
  <c r="A7246" i="7"/>
  <c r="B7246" i="7"/>
  <c r="C7246" i="7" s="1"/>
  <c r="D7248" i="7" l="1"/>
  <c r="A7247" i="7"/>
  <c r="B7247" i="7"/>
  <c r="C7247" i="7" s="1"/>
  <c r="D7249" i="7" l="1"/>
  <c r="A7248" i="7"/>
  <c r="B7248" i="7"/>
  <c r="C7248" i="7" s="1"/>
  <c r="D7250" i="7" l="1"/>
  <c r="A7249" i="7"/>
  <c r="B7249" i="7"/>
  <c r="C7249" i="7" s="1"/>
  <c r="A7250" i="7" l="1"/>
  <c r="B7250" i="7"/>
  <c r="C7250" i="7" s="1"/>
  <c r="D7251" i="7"/>
  <c r="D7252" i="7" l="1"/>
  <c r="A7251" i="7"/>
  <c r="B7251" i="7"/>
  <c r="C7251" i="7" s="1"/>
  <c r="D7253" i="7" l="1"/>
  <c r="A7252" i="7"/>
  <c r="B7252" i="7"/>
  <c r="C7252" i="7" s="1"/>
  <c r="D7254" i="7" l="1"/>
  <c r="A7253" i="7"/>
  <c r="B7253" i="7"/>
  <c r="C7253" i="7" s="1"/>
  <c r="A7254" i="7" l="1"/>
  <c r="D7255" i="7"/>
  <c r="B7254" i="7"/>
  <c r="C7254" i="7" s="1"/>
  <c r="D7256" i="7" l="1"/>
  <c r="A7255" i="7"/>
  <c r="B7255" i="7"/>
  <c r="C7255" i="7" s="1"/>
  <c r="D7257" i="7" l="1"/>
  <c r="A7256" i="7"/>
  <c r="B7256" i="7"/>
  <c r="C7256" i="7" s="1"/>
  <c r="D7258" i="7" l="1"/>
  <c r="A7257" i="7"/>
  <c r="B7257" i="7"/>
  <c r="C7257" i="7" s="1"/>
  <c r="D7259" i="7" l="1"/>
  <c r="A7258" i="7"/>
  <c r="B7258" i="7"/>
  <c r="C7258" i="7" s="1"/>
  <c r="A7259" i="7" l="1"/>
  <c r="B7259" i="7"/>
  <c r="C7259" i="7" s="1"/>
  <c r="D7260" i="7"/>
  <c r="D7261" i="7" l="1"/>
  <c r="A7260" i="7"/>
  <c r="B7260" i="7"/>
  <c r="C7260" i="7" s="1"/>
  <c r="D7262" i="7" l="1"/>
  <c r="A7261" i="7"/>
  <c r="B7261" i="7"/>
  <c r="C7261" i="7" s="1"/>
  <c r="D7263" i="7" l="1"/>
  <c r="A7262" i="7"/>
  <c r="B7262" i="7"/>
  <c r="C7262" i="7" s="1"/>
  <c r="D7264" i="7" l="1"/>
  <c r="A7263" i="7"/>
  <c r="B7263" i="7"/>
  <c r="C7263" i="7" s="1"/>
  <c r="D7265" i="7" l="1"/>
  <c r="A7264" i="7"/>
  <c r="B7264" i="7"/>
  <c r="C7264" i="7" s="1"/>
  <c r="D7266" i="7" l="1"/>
  <c r="A7265" i="7"/>
  <c r="B7265" i="7"/>
  <c r="C7265" i="7" s="1"/>
  <c r="D7267" i="7" l="1"/>
  <c r="A7266" i="7"/>
  <c r="B7266" i="7"/>
  <c r="C7266" i="7" s="1"/>
  <c r="D7268" i="7" l="1"/>
  <c r="A7267" i="7"/>
  <c r="B7267" i="7"/>
  <c r="C7267" i="7" s="1"/>
  <c r="D7269" i="7" l="1"/>
  <c r="A7268" i="7"/>
  <c r="B7268" i="7"/>
  <c r="C7268" i="7" s="1"/>
  <c r="D7270" i="7" l="1"/>
  <c r="A7269" i="7"/>
  <c r="B7269" i="7"/>
  <c r="C7269" i="7" s="1"/>
  <c r="A7270" i="7" l="1"/>
  <c r="B7270" i="7"/>
  <c r="C7270" i="7" s="1"/>
  <c r="D7271" i="7"/>
  <c r="A7271" i="7" l="1"/>
  <c r="D7272" i="7"/>
  <c r="B7271" i="7"/>
  <c r="C7271" i="7" s="1"/>
  <c r="A7272" i="7" l="1"/>
  <c r="B7272" i="7"/>
  <c r="C7272" i="7" s="1"/>
  <c r="D7273" i="7"/>
  <c r="D7274" i="7" l="1"/>
  <c r="B7273" i="7"/>
  <c r="C7273" i="7" s="1"/>
  <c r="A7273" i="7"/>
  <c r="D7275" i="7" l="1"/>
  <c r="A7274" i="7"/>
  <c r="B7274" i="7"/>
  <c r="C7274" i="7" s="1"/>
  <c r="A7275" i="7" l="1"/>
  <c r="B7275" i="7"/>
  <c r="C7275" i="7" s="1"/>
  <c r="D7276" i="7"/>
  <c r="D7277" i="7" l="1"/>
  <c r="A7276" i="7"/>
  <c r="B7276" i="7"/>
  <c r="C7276" i="7" s="1"/>
  <c r="A7277" i="7" l="1"/>
  <c r="B7277" i="7"/>
  <c r="C7277" i="7" s="1"/>
  <c r="D7278" i="7"/>
  <c r="D7279" i="7" l="1"/>
  <c r="A7278" i="7"/>
  <c r="B7278" i="7"/>
  <c r="C7278" i="7" s="1"/>
  <c r="A7279" i="7" l="1"/>
  <c r="B7279" i="7"/>
  <c r="C7279" i="7" s="1"/>
  <c r="D7280" i="7"/>
  <c r="B7280" i="7" l="1"/>
  <c r="C7280" i="7" s="1"/>
  <c r="A7280" i="7"/>
  <c r="D7281" i="7"/>
  <c r="D7282" i="7" l="1"/>
  <c r="A7281" i="7"/>
  <c r="B7281" i="7"/>
  <c r="C7281" i="7" s="1"/>
  <c r="D7283" i="7" l="1"/>
  <c r="A7282" i="7"/>
  <c r="B7282" i="7"/>
  <c r="C7282" i="7" s="1"/>
  <c r="D7284" i="7" l="1"/>
  <c r="A7283" i="7"/>
  <c r="B7283" i="7"/>
  <c r="C7283" i="7" s="1"/>
  <c r="A7284" i="7" l="1"/>
  <c r="B7284" i="7"/>
  <c r="C7284" i="7" s="1"/>
  <c r="D7285" i="7"/>
  <c r="D7286" i="7" l="1"/>
  <c r="A7285" i="7"/>
  <c r="B7285" i="7"/>
  <c r="C7285" i="7" s="1"/>
  <c r="A7286" i="7" l="1"/>
  <c r="D7287" i="7"/>
  <c r="B7286" i="7"/>
  <c r="C7286" i="7" s="1"/>
  <c r="D7288" i="7" l="1"/>
  <c r="A7287" i="7"/>
  <c r="B7287" i="7"/>
  <c r="C7287" i="7" s="1"/>
  <c r="A7288" i="7" l="1"/>
  <c r="B7288" i="7"/>
  <c r="C7288" i="7" s="1"/>
  <c r="D7289" i="7"/>
  <c r="D7290" i="7" l="1"/>
  <c r="B7289" i="7"/>
  <c r="C7289" i="7" s="1"/>
  <c r="A7289" i="7"/>
  <c r="A7290" i="7" l="1"/>
  <c r="B7290" i="7"/>
  <c r="C7290" i="7" s="1"/>
  <c r="D7291" i="7"/>
  <c r="D7292" i="7" l="1"/>
  <c r="A7291" i="7"/>
  <c r="B7291" i="7"/>
  <c r="C7291" i="7" s="1"/>
  <c r="D7293" i="7" l="1"/>
  <c r="A7292" i="7"/>
  <c r="B7292" i="7"/>
  <c r="C7292" i="7" s="1"/>
  <c r="D7294" i="7" l="1"/>
  <c r="A7293" i="7"/>
  <c r="B7293" i="7"/>
  <c r="C7293" i="7" s="1"/>
  <c r="D7295" i="7" l="1"/>
  <c r="A7294" i="7"/>
  <c r="B7294" i="7"/>
  <c r="C7294" i="7" s="1"/>
  <c r="D7296" i="7" l="1"/>
  <c r="A7295" i="7"/>
  <c r="B7295" i="7"/>
  <c r="C7295" i="7" s="1"/>
  <c r="A7296" i="7" l="1"/>
  <c r="B7296" i="7"/>
  <c r="C7296" i="7" s="1"/>
  <c r="D7297" i="7"/>
  <c r="D7298" i="7" l="1"/>
  <c r="A7297" i="7"/>
  <c r="B7297" i="7"/>
  <c r="C7297" i="7" s="1"/>
  <c r="A7298" i="7" l="1"/>
  <c r="B7298" i="7"/>
  <c r="C7298" i="7" s="1"/>
  <c r="D7299" i="7"/>
  <c r="A7299" i="7" l="1"/>
  <c r="D7300" i="7"/>
  <c r="B7299" i="7"/>
  <c r="C7299" i="7" s="1"/>
  <c r="A7300" i="7" l="1"/>
  <c r="D7301" i="7"/>
  <c r="B7300" i="7"/>
  <c r="C7300" i="7" s="1"/>
  <c r="D7302" i="7" l="1"/>
  <c r="A7301" i="7"/>
  <c r="B7301" i="7"/>
  <c r="C7301" i="7" s="1"/>
  <c r="A7302" i="7" l="1"/>
  <c r="D7303" i="7"/>
  <c r="B7302" i="7"/>
  <c r="C7302" i="7" s="1"/>
  <c r="D7304" i="7" l="1"/>
  <c r="A7303" i="7"/>
  <c r="B7303" i="7"/>
  <c r="C7303" i="7" s="1"/>
  <c r="D7305" i="7" l="1"/>
  <c r="A7304" i="7"/>
  <c r="B7304" i="7"/>
  <c r="C7304" i="7" s="1"/>
  <c r="D7306" i="7" l="1"/>
  <c r="A7305" i="7"/>
  <c r="B7305" i="7"/>
  <c r="C7305" i="7" s="1"/>
  <c r="D7307" i="7" l="1"/>
  <c r="A7306" i="7"/>
  <c r="B7306" i="7"/>
  <c r="C7306" i="7" s="1"/>
  <c r="D7308" i="7" l="1"/>
  <c r="A7307" i="7"/>
  <c r="B7307" i="7"/>
  <c r="C7307" i="7" s="1"/>
  <c r="D7309" i="7" l="1"/>
  <c r="A7308" i="7"/>
  <c r="B7308" i="7"/>
  <c r="C7308" i="7" s="1"/>
  <c r="A7309" i="7" l="1"/>
  <c r="B7309" i="7"/>
  <c r="C7309" i="7" s="1"/>
  <c r="D7310" i="7"/>
  <c r="A7310" i="7" l="1"/>
  <c r="B7310" i="7"/>
  <c r="C7310" i="7" s="1"/>
  <c r="D7311" i="7"/>
  <c r="D7312" i="7" l="1"/>
  <c r="A7311" i="7"/>
  <c r="B7311" i="7"/>
  <c r="C7311" i="7" s="1"/>
  <c r="D7313" i="7" l="1"/>
  <c r="A7312" i="7"/>
  <c r="B7312" i="7"/>
  <c r="C7312" i="7" s="1"/>
  <c r="D7314" i="7" l="1"/>
  <c r="A7313" i="7"/>
  <c r="B7313" i="7"/>
  <c r="C7313" i="7" s="1"/>
  <c r="D7315" i="7" l="1"/>
  <c r="A7314" i="7"/>
  <c r="B7314" i="7"/>
  <c r="C7314" i="7" s="1"/>
  <c r="D7316" i="7" l="1"/>
  <c r="A7315" i="7"/>
  <c r="B7315" i="7"/>
  <c r="C7315" i="7" s="1"/>
  <c r="A7316" i="7" l="1"/>
  <c r="B7316" i="7"/>
  <c r="C7316" i="7" s="1"/>
  <c r="D7317" i="7"/>
  <c r="D7318" i="7" l="1"/>
  <c r="A7317" i="7"/>
  <c r="B7317" i="7"/>
  <c r="C7317" i="7" s="1"/>
  <c r="A7318" i="7" l="1"/>
  <c r="D7319" i="7"/>
  <c r="B7318" i="7"/>
  <c r="C7318" i="7" s="1"/>
  <c r="D7320" i="7" l="1"/>
  <c r="A7319" i="7"/>
  <c r="B7319" i="7"/>
  <c r="C7319" i="7" s="1"/>
  <c r="A7320" i="7" l="1"/>
  <c r="B7320" i="7"/>
  <c r="C7320" i="7" s="1"/>
  <c r="D7321" i="7"/>
  <c r="D7322" i="7" l="1"/>
  <c r="B7321" i="7"/>
  <c r="C7321" i="7" s="1"/>
  <c r="A7321" i="7"/>
  <c r="D7323" i="7" l="1"/>
  <c r="A7322" i="7"/>
  <c r="B7322" i="7"/>
  <c r="C7322" i="7" s="1"/>
  <c r="A7323" i="7" l="1"/>
  <c r="B7323" i="7"/>
  <c r="C7323" i="7" s="1"/>
  <c r="D7324" i="7"/>
  <c r="A7324" i="7" l="1"/>
  <c r="D7325" i="7"/>
  <c r="B7324" i="7"/>
  <c r="C7324" i="7" s="1"/>
  <c r="D7326" i="7" l="1"/>
  <c r="A7325" i="7"/>
  <c r="B7325" i="7"/>
  <c r="C7325" i="7" s="1"/>
  <c r="D7327" i="7" l="1"/>
  <c r="A7326" i="7"/>
  <c r="B7326" i="7"/>
  <c r="C7326" i="7" s="1"/>
  <c r="A7327" i="7" l="1"/>
  <c r="B7327" i="7"/>
  <c r="C7327" i="7" s="1"/>
  <c r="D7328" i="7"/>
  <c r="D7329" i="7" l="1"/>
  <c r="B7328" i="7"/>
  <c r="C7328" i="7" s="1"/>
  <c r="A7328" i="7"/>
  <c r="A7329" i="7" l="1"/>
  <c r="B7329" i="7"/>
  <c r="C7329" i="7" s="1"/>
  <c r="D7330" i="7"/>
  <c r="D7331" i="7" l="1"/>
  <c r="A7330" i="7"/>
  <c r="B7330" i="7"/>
  <c r="C7330" i="7" s="1"/>
  <c r="D7332" i="7" l="1"/>
  <c r="A7331" i="7"/>
  <c r="B7331" i="7"/>
  <c r="C7331" i="7" s="1"/>
  <c r="D7333" i="7" l="1"/>
  <c r="A7332" i="7"/>
  <c r="B7332" i="7"/>
  <c r="C7332" i="7" s="1"/>
  <c r="A7333" i="7" l="1"/>
  <c r="B7333" i="7"/>
  <c r="C7333" i="7" s="1"/>
  <c r="D7334" i="7"/>
  <c r="D7335" i="7" l="1"/>
  <c r="A7334" i="7"/>
  <c r="B7334" i="7"/>
  <c r="C7334" i="7" s="1"/>
  <c r="D7336" i="7" l="1"/>
  <c r="A7335" i="7"/>
  <c r="B7335" i="7"/>
  <c r="C7335" i="7" s="1"/>
  <c r="D7337" i="7" l="1"/>
  <c r="A7336" i="7"/>
  <c r="B7336" i="7"/>
  <c r="C7336" i="7" s="1"/>
  <c r="D7338" i="7" l="1"/>
  <c r="B7337" i="7"/>
  <c r="C7337" i="7" s="1"/>
  <c r="A7337" i="7"/>
  <c r="D7339" i="7" l="1"/>
  <c r="A7338" i="7"/>
  <c r="B7338" i="7"/>
  <c r="C7338" i="7" s="1"/>
  <c r="A7339" i="7" l="1"/>
  <c r="B7339" i="7"/>
  <c r="C7339" i="7" s="1"/>
  <c r="D7340" i="7"/>
  <c r="D7341" i="7" l="1"/>
  <c r="A7340" i="7"/>
  <c r="B7340" i="7"/>
  <c r="C7340" i="7" s="1"/>
  <c r="D7342" i="7" l="1"/>
  <c r="A7341" i="7"/>
  <c r="B7341" i="7"/>
  <c r="C7341" i="7" s="1"/>
  <c r="A7342" i="7" l="1"/>
  <c r="B7342" i="7"/>
  <c r="C7342" i="7" s="1"/>
  <c r="D7343" i="7"/>
  <c r="D7344" i="7" l="1"/>
  <c r="A7343" i="7"/>
  <c r="B7343" i="7"/>
  <c r="C7343" i="7" s="1"/>
  <c r="D7345" i="7" l="1"/>
  <c r="A7344" i="7"/>
  <c r="B7344" i="7"/>
  <c r="C7344" i="7" s="1"/>
  <c r="D7346" i="7" l="1"/>
  <c r="A7345" i="7"/>
  <c r="B7345" i="7"/>
  <c r="C7345" i="7" s="1"/>
  <c r="D7347" i="7" l="1"/>
  <c r="A7346" i="7"/>
  <c r="B7346" i="7"/>
  <c r="C7346" i="7" s="1"/>
  <c r="D7348" i="7" l="1"/>
  <c r="B7347" i="7"/>
  <c r="C7347" i="7" s="1"/>
  <c r="A7347" i="7"/>
  <c r="A7348" i="7" l="1"/>
  <c r="B7348" i="7"/>
  <c r="C7348" i="7" s="1"/>
  <c r="D7349" i="7"/>
  <c r="D7350" i="7" l="1"/>
  <c r="A7349" i="7"/>
  <c r="B7349" i="7"/>
  <c r="C7349" i="7" s="1"/>
  <c r="D7351" i="7" l="1"/>
  <c r="B7350" i="7"/>
  <c r="C7350" i="7" s="1"/>
  <c r="A7350" i="7"/>
  <c r="D7352" i="7" l="1"/>
  <c r="A7351" i="7"/>
  <c r="B7351" i="7"/>
  <c r="C7351" i="7" s="1"/>
  <c r="D7353" i="7" l="1"/>
  <c r="B7352" i="7"/>
  <c r="C7352" i="7" s="1"/>
  <c r="A7352" i="7"/>
  <c r="A7353" i="7" l="1"/>
  <c r="B7353" i="7"/>
  <c r="C7353" i="7" s="1"/>
  <c r="D7354" i="7"/>
  <c r="D7355" i="7" l="1"/>
  <c r="A7354" i="7"/>
  <c r="B7354" i="7"/>
  <c r="C7354" i="7" s="1"/>
  <c r="D7356" i="7" l="1"/>
  <c r="A7355" i="7"/>
  <c r="B7355" i="7"/>
  <c r="C7355" i="7" s="1"/>
  <c r="A7356" i="7" l="1"/>
  <c r="B7356" i="7"/>
  <c r="C7356" i="7" s="1"/>
  <c r="D7357" i="7"/>
  <c r="D7358" i="7" l="1"/>
  <c r="A7357" i="7"/>
  <c r="B7357" i="7"/>
  <c r="C7357" i="7" s="1"/>
  <c r="D7359" i="7" l="1"/>
  <c r="A7358" i="7"/>
  <c r="B7358" i="7"/>
  <c r="C7358" i="7" s="1"/>
  <c r="D7360" i="7" l="1"/>
  <c r="A7359" i="7"/>
  <c r="B7359" i="7"/>
  <c r="C7359" i="7" s="1"/>
  <c r="D7361" i="7" l="1"/>
  <c r="A7360" i="7"/>
  <c r="B7360" i="7"/>
  <c r="C7360" i="7" s="1"/>
  <c r="D7362" i="7" l="1"/>
  <c r="A7361" i="7"/>
  <c r="B7361" i="7"/>
  <c r="C7361" i="7" s="1"/>
  <c r="D7363" i="7" l="1"/>
  <c r="A7362" i="7"/>
  <c r="B7362" i="7"/>
  <c r="C7362" i="7" s="1"/>
  <c r="D7364" i="7" l="1"/>
  <c r="A7363" i="7"/>
  <c r="B7363" i="7"/>
  <c r="C7363" i="7" s="1"/>
  <c r="D7365" i="7" l="1"/>
  <c r="A7364" i="7"/>
  <c r="B7364" i="7"/>
  <c r="C7364" i="7" s="1"/>
  <c r="A7365" i="7" l="1"/>
  <c r="D7366" i="7"/>
  <c r="B7365" i="7"/>
  <c r="C7365" i="7" s="1"/>
  <c r="A7366" i="7" l="1"/>
  <c r="D7367" i="7"/>
  <c r="B7366" i="7"/>
  <c r="C7366" i="7" s="1"/>
  <c r="D7368" i="7" l="1"/>
  <c r="A7367" i="7"/>
  <c r="B7367" i="7"/>
  <c r="C7367" i="7" s="1"/>
  <c r="D7369" i="7" l="1"/>
  <c r="A7368" i="7"/>
  <c r="B7368" i="7"/>
  <c r="C7368" i="7" s="1"/>
  <c r="D7370" i="7" l="1"/>
  <c r="A7369" i="7"/>
  <c r="B7369" i="7"/>
  <c r="C7369" i="7" s="1"/>
  <c r="D7371" i="7" l="1"/>
  <c r="A7370" i="7"/>
  <c r="B7370" i="7"/>
  <c r="C7370" i="7" s="1"/>
  <c r="D7372" i="7" l="1"/>
  <c r="A7371" i="7"/>
  <c r="B7371" i="7"/>
  <c r="C7371" i="7" s="1"/>
  <c r="D7373" i="7" l="1"/>
  <c r="A7372" i="7"/>
  <c r="B7372" i="7"/>
  <c r="C7372" i="7" s="1"/>
  <c r="D7374" i="7" l="1"/>
  <c r="A7373" i="7"/>
  <c r="B7373" i="7"/>
  <c r="C7373" i="7" s="1"/>
  <c r="D7375" i="7" l="1"/>
  <c r="A7374" i="7"/>
  <c r="B7374" i="7"/>
  <c r="C7374" i="7" s="1"/>
  <c r="A7375" i="7" l="1"/>
  <c r="B7375" i="7"/>
  <c r="C7375" i="7" s="1"/>
  <c r="D7376" i="7"/>
  <c r="D7377" i="7" l="1"/>
  <c r="A7376" i="7"/>
  <c r="B7376" i="7"/>
  <c r="C7376" i="7" s="1"/>
  <c r="A7377" i="7" l="1"/>
  <c r="B7377" i="7"/>
  <c r="C7377" i="7" s="1"/>
  <c r="D7378" i="7"/>
  <c r="A7378" i="7" l="1"/>
  <c r="D7379" i="7"/>
  <c r="B7378" i="7"/>
  <c r="C7378" i="7" s="1"/>
  <c r="D7380" i="7" l="1"/>
  <c r="A7379" i="7"/>
  <c r="B7379" i="7"/>
  <c r="C7379" i="7" s="1"/>
  <c r="A7380" i="7" l="1"/>
  <c r="B7380" i="7"/>
  <c r="C7380" i="7" s="1"/>
  <c r="D7381" i="7"/>
  <c r="D7382" i="7" l="1"/>
  <c r="A7381" i="7"/>
  <c r="B7381" i="7"/>
  <c r="C7381" i="7" s="1"/>
  <c r="A7382" i="7" l="1"/>
  <c r="D7383" i="7"/>
  <c r="B7382" i="7"/>
  <c r="C7382" i="7" s="1"/>
  <c r="D7384" i="7" l="1"/>
  <c r="A7383" i="7"/>
  <c r="B7383" i="7"/>
  <c r="C7383" i="7" s="1"/>
  <c r="A7384" i="7" l="1"/>
  <c r="B7384" i="7"/>
  <c r="C7384" i="7" s="1"/>
  <c r="D7385" i="7"/>
  <c r="D7386" i="7" l="1"/>
  <c r="A7385" i="7"/>
  <c r="B7385" i="7"/>
  <c r="C7385" i="7" s="1"/>
  <c r="A7386" i="7" l="1"/>
  <c r="D7387" i="7"/>
  <c r="B7386" i="7"/>
  <c r="C7386" i="7" s="1"/>
  <c r="D7388" i="7" l="1"/>
  <c r="A7387" i="7"/>
  <c r="B7387" i="7"/>
  <c r="C7387" i="7" s="1"/>
  <c r="D7389" i="7" l="1"/>
  <c r="A7388" i="7"/>
  <c r="B7388" i="7"/>
  <c r="C7388" i="7" s="1"/>
  <c r="D7390" i="7" l="1"/>
  <c r="A7389" i="7"/>
  <c r="B7389" i="7"/>
  <c r="C7389" i="7" s="1"/>
  <c r="D7391" i="7" l="1"/>
  <c r="A7390" i="7"/>
  <c r="B7390" i="7"/>
  <c r="C7390" i="7" s="1"/>
  <c r="A7391" i="7" l="1"/>
  <c r="B7391" i="7"/>
  <c r="C7391" i="7" s="1"/>
  <c r="D7392" i="7"/>
  <c r="A7392" i="7" l="1"/>
  <c r="B7392" i="7"/>
  <c r="C7392" i="7" s="1"/>
  <c r="D7393" i="7"/>
  <c r="D7394" i="7" l="1"/>
  <c r="A7393" i="7"/>
  <c r="B7393" i="7"/>
  <c r="C7393" i="7" s="1"/>
  <c r="D7395" i="7" l="1"/>
  <c r="A7394" i="7"/>
  <c r="B7394" i="7"/>
  <c r="C7394" i="7" s="1"/>
  <c r="D7396" i="7" l="1"/>
  <c r="A7395" i="7"/>
  <c r="B7395" i="7"/>
  <c r="C7395" i="7" s="1"/>
  <c r="D7397" i="7" l="1"/>
  <c r="A7396" i="7"/>
  <c r="B7396" i="7"/>
  <c r="C7396" i="7" s="1"/>
  <c r="A7397" i="7" l="1"/>
  <c r="B7397" i="7"/>
  <c r="C7397" i="7" s="1"/>
  <c r="D7398" i="7"/>
  <c r="D7399" i="7" l="1"/>
  <c r="B7398" i="7"/>
  <c r="C7398" i="7" s="1"/>
  <c r="A7398" i="7"/>
  <c r="D7400" i="7" l="1"/>
  <c r="B7399" i="7"/>
  <c r="C7399" i="7" s="1"/>
  <c r="A7399" i="7"/>
  <c r="D7401" i="7" l="1"/>
  <c r="A7400" i="7"/>
  <c r="B7400" i="7"/>
  <c r="C7400" i="7" s="1"/>
  <c r="D7402" i="7" l="1"/>
  <c r="B7401" i="7"/>
  <c r="C7401" i="7" s="1"/>
  <c r="A7401" i="7"/>
  <c r="D7403" i="7" l="1"/>
  <c r="A7402" i="7"/>
  <c r="B7402" i="7"/>
  <c r="C7402" i="7" s="1"/>
  <c r="D7404" i="7" l="1"/>
  <c r="A7403" i="7"/>
  <c r="B7403" i="7"/>
  <c r="C7403" i="7" s="1"/>
  <c r="D7405" i="7" l="1"/>
  <c r="B7404" i="7"/>
  <c r="C7404" i="7" s="1"/>
  <c r="A7404" i="7"/>
  <c r="A7405" i="7" l="1"/>
  <c r="B7405" i="7"/>
  <c r="C7405" i="7" s="1"/>
  <c r="D7406" i="7"/>
  <c r="D7407" i="7" l="1"/>
  <c r="A7406" i="7"/>
  <c r="B7406" i="7"/>
  <c r="C7406" i="7" s="1"/>
  <c r="D7408" i="7" l="1"/>
  <c r="A7407" i="7"/>
  <c r="B7407" i="7"/>
  <c r="C7407" i="7" s="1"/>
  <c r="D7409" i="7" l="1"/>
  <c r="A7408" i="7"/>
  <c r="B7408" i="7"/>
  <c r="C7408" i="7" s="1"/>
  <c r="D7410" i="7" l="1"/>
  <c r="A7409" i="7"/>
  <c r="B7409" i="7"/>
  <c r="C7409" i="7" s="1"/>
  <c r="D7411" i="7" l="1"/>
  <c r="A7410" i="7"/>
  <c r="B7410" i="7"/>
  <c r="C7410" i="7" s="1"/>
  <c r="D7412" i="7" l="1"/>
  <c r="A7411" i="7"/>
  <c r="B7411" i="7"/>
  <c r="C7411" i="7" s="1"/>
  <c r="D7413" i="7" l="1"/>
  <c r="A7412" i="7"/>
  <c r="B7412" i="7"/>
  <c r="C7412" i="7" s="1"/>
  <c r="D7414" i="7" l="1"/>
  <c r="A7413" i="7"/>
  <c r="B7413" i="7"/>
  <c r="C7413" i="7" s="1"/>
  <c r="A7414" i="7" l="1"/>
  <c r="D7415" i="7"/>
  <c r="B7414" i="7"/>
  <c r="C7414" i="7" s="1"/>
  <c r="A7415" i="7" l="1"/>
  <c r="B7415" i="7"/>
  <c r="C7415" i="7" s="1"/>
  <c r="D7416" i="7"/>
  <c r="A7416" i="7" l="1"/>
  <c r="B7416" i="7"/>
  <c r="C7416" i="7" s="1"/>
  <c r="D7417" i="7"/>
  <c r="A7417" i="7" l="1"/>
  <c r="B7417" i="7"/>
  <c r="C7417" i="7" s="1"/>
  <c r="D7418" i="7"/>
  <c r="A7418" i="7" l="1"/>
  <c r="B7418" i="7"/>
  <c r="C7418" i="7" s="1"/>
  <c r="D7419" i="7"/>
  <c r="D7420" i="7" l="1"/>
  <c r="A7419" i="7"/>
  <c r="B7419" i="7"/>
  <c r="C7419" i="7" s="1"/>
  <c r="D7421" i="7" l="1"/>
  <c r="A7420" i="7"/>
  <c r="B7420" i="7"/>
  <c r="C7420" i="7" s="1"/>
  <c r="D7422" i="7" l="1"/>
  <c r="A7421" i="7"/>
  <c r="B7421" i="7"/>
  <c r="C7421" i="7" s="1"/>
  <c r="D7423" i="7" l="1"/>
  <c r="A7422" i="7"/>
  <c r="B7422" i="7"/>
  <c r="C7422" i="7" s="1"/>
  <c r="D7424" i="7" l="1"/>
  <c r="A7423" i="7"/>
  <c r="B7423" i="7"/>
  <c r="C7423" i="7" s="1"/>
  <c r="D7425" i="7" l="1"/>
  <c r="A7424" i="7"/>
  <c r="B7424" i="7"/>
  <c r="C7424" i="7" s="1"/>
  <c r="A7425" i="7" l="1"/>
  <c r="B7425" i="7"/>
  <c r="C7425" i="7" s="1"/>
  <c r="D7426" i="7"/>
  <c r="D7427" i="7" l="1"/>
  <c r="A7426" i="7"/>
  <c r="B7426" i="7"/>
  <c r="C7426" i="7" s="1"/>
  <c r="D7428" i="7" l="1"/>
  <c r="A7427" i="7"/>
  <c r="B7427" i="7"/>
  <c r="C7427" i="7" s="1"/>
  <c r="D7429" i="7" l="1"/>
  <c r="A7428" i="7"/>
  <c r="B7428" i="7"/>
  <c r="C7428" i="7" s="1"/>
  <c r="D7430" i="7" l="1"/>
  <c r="A7429" i="7"/>
  <c r="B7429" i="7"/>
  <c r="C7429" i="7" s="1"/>
  <c r="A7430" i="7" l="1"/>
  <c r="D7431" i="7"/>
  <c r="B7430" i="7"/>
  <c r="C7430" i="7" s="1"/>
  <c r="D7432" i="7" l="1"/>
  <c r="A7431" i="7"/>
  <c r="B7431" i="7"/>
  <c r="C7431" i="7" s="1"/>
  <c r="A7432" i="7" l="1"/>
  <c r="B7432" i="7"/>
  <c r="C7432" i="7" s="1"/>
  <c r="D7433" i="7"/>
  <c r="D7434" i="7" l="1"/>
  <c r="A7433" i="7"/>
  <c r="B7433" i="7"/>
  <c r="C7433" i="7" s="1"/>
  <c r="D7435" i="7" l="1"/>
  <c r="B7434" i="7"/>
  <c r="C7434" i="7" s="1"/>
  <c r="A7434" i="7"/>
  <c r="A7435" i="7" l="1"/>
  <c r="B7435" i="7"/>
  <c r="C7435" i="7" s="1"/>
  <c r="D7436" i="7"/>
  <c r="D7437" i="7" l="1"/>
  <c r="A7436" i="7"/>
  <c r="B7436" i="7"/>
  <c r="C7436" i="7" s="1"/>
  <c r="D7438" i="7" l="1"/>
  <c r="A7437" i="7"/>
  <c r="B7437" i="7"/>
  <c r="C7437" i="7" s="1"/>
  <c r="D7439" i="7" l="1"/>
  <c r="A7438" i="7"/>
  <c r="B7438" i="7"/>
  <c r="C7438" i="7" s="1"/>
  <c r="D7440" i="7" l="1"/>
  <c r="A7439" i="7"/>
  <c r="B7439" i="7"/>
  <c r="C7439" i="7" s="1"/>
  <c r="D7441" i="7" l="1"/>
  <c r="A7440" i="7"/>
  <c r="B7440" i="7"/>
  <c r="C7440" i="7" s="1"/>
  <c r="D7442" i="7" l="1"/>
  <c r="A7441" i="7"/>
  <c r="B7441" i="7"/>
  <c r="C7441" i="7" s="1"/>
  <c r="D7443" i="7" l="1"/>
  <c r="A7442" i="7"/>
  <c r="B7442" i="7"/>
  <c r="C7442" i="7" s="1"/>
  <c r="D7444" i="7" l="1"/>
  <c r="A7443" i="7"/>
  <c r="B7443" i="7"/>
  <c r="C7443" i="7" s="1"/>
  <c r="D7445" i="7" l="1"/>
  <c r="A7444" i="7"/>
  <c r="B7444" i="7"/>
  <c r="C7444" i="7" s="1"/>
  <c r="D7446" i="7" l="1"/>
  <c r="A7445" i="7"/>
  <c r="B7445" i="7"/>
  <c r="C7445" i="7" s="1"/>
  <c r="A7446" i="7" l="1"/>
  <c r="D7447" i="7"/>
  <c r="B7446" i="7"/>
  <c r="C7446" i="7" s="1"/>
  <c r="A7447" i="7" l="1"/>
  <c r="B7447" i="7"/>
  <c r="C7447" i="7" s="1"/>
  <c r="D7448" i="7"/>
  <c r="D7449" i="7" l="1"/>
  <c r="A7448" i="7"/>
  <c r="B7448" i="7"/>
  <c r="C7448" i="7" s="1"/>
  <c r="D7450" i="7" l="1"/>
  <c r="A7449" i="7"/>
  <c r="B7449" i="7"/>
  <c r="C7449" i="7" s="1"/>
  <c r="D7451" i="7" l="1"/>
  <c r="A7450" i="7"/>
  <c r="B7450" i="7"/>
  <c r="C7450" i="7" s="1"/>
  <c r="A7451" i="7" l="1"/>
  <c r="B7451" i="7"/>
  <c r="C7451" i="7" s="1"/>
  <c r="D7452" i="7"/>
  <c r="D7453" i="7" l="1"/>
  <c r="A7452" i="7"/>
  <c r="B7452" i="7"/>
  <c r="C7452" i="7" s="1"/>
  <c r="D7454" i="7" l="1"/>
  <c r="A7453" i="7"/>
  <c r="B7453" i="7"/>
  <c r="C7453" i="7" s="1"/>
  <c r="D7455" i="7" l="1"/>
  <c r="A7454" i="7"/>
  <c r="B7454" i="7"/>
  <c r="C7454" i="7" s="1"/>
  <c r="D7456" i="7" l="1"/>
  <c r="A7455" i="7"/>
  <c r="B7455" i="7"/>
  <c r="C7455" i="7" s="1"/>
  <c r="D7457" i="7" l="1"/>
  <c r="A7456" i="7"/>
  <c r="B7456" i="7"/>
  <c r="C7456" i="7" s="1"/>
  <c r="D7458" i="7" l="1"/>
  <c r="A7457" i="7"/>
  <c r="B7457" i="7"/>
  <c r="C7457" i="7" s="1"/>
  <c r="D7459" i="7" l="1"/>
  <c r="A7458" i="7"/>
  <c r="B7458" i="7"/>
  <c r="C7458" i="7" s="1"/>
  <c r="D7460" i="7" l="1"/>
  <c r="A7459" i="7"/>
  <c r="B7459" i="7"/>
  <c r="C7459" i="7" s="1"/>
  <c r="D7461" i="7" l="1"/>
  <c r="A7460" i="7"/>
  <c r="B7460" i="7"/>
  <c r="C7460" i="7" s="1"/>
  <c r="D7462" i="7" l="1"/>
  <c r="A7461" i="7"/>
  <c r="B7461" i="7"/>
  <c r="C7461" i="7" s="1"/>
  <c r="D7463" i="7" l="1"/>
  <c r="A7462" i="7"/>
  <c r="B7462" i="7"/>
  <c r="C7462" i="7" s="1"/>
  <c r="D7464" i="7" l="1"/>
  <c r="A7463" i="7"/>
  <c r="B7463" i="7"/>
  <c r="C7463" i="7" s="1"/>
  <c r="D7465" i="7" l="1"/>
  <c r="A7464" i="7"/>
  <c r="B7464" i="7"/>
  <c r="C7464" i="7" s="1"/>
  <c r="A7465" i="7" l="1"/>
  <c r="B7465" i="7"/>
  <c r="C7465" i="7" s="1"/>
  <c r="D7466" i="7"/>
  <c r="D7467" i="7" l="1"/>
  <c r="A7466" i="7"/>
  <c r="B7466" i="7"/>
  <c r="C7466" i="7" s="1"/>
  <c r="A7467" i="7" l="1"/>
  <c r="B7467" i="7"/>
  <c r="C7467" i="7" s="1"/>
  <c r="D7468" i="7"/>
  <c r="D7469" i="7" l="1"/>
  <c r="A7468" i="7"/>
  <c r="B7468" i="7"/>
  <c r="C7468" i="7" s="1"/>
  <c r="D7470" i="7" l="1"/>
  <c r="A7469" i="7"/>
  <c r="B7469" i="7"/>
  <c r="C7469" i="7" s="1"/>
  <c r="A7470" i="7" l="1"/>
  <c r="B7470" i="7"/>
  <c r="C7470" i="7" s="1"/>
  <c r="D7471" i="7"/>
  <c r="A7471" i="7" l="1"/>
  <c r="B7471" i="7"/>
  <c r="C7471" i="7" s="1"/>
  <c r="D7472" i="7"/>
  <c r="D7473" i="7" l="1"/>
  <c r="A7472" i="7"/>
  <c r="B7472" i="7"/>
  <c r="C7472" i="7" s="1"/>
  <c r="D7474" i="7" l="1"/>
  <c r="A7473" i="7"/>
  <c r="B7473" i="7"/>
  <c r="C7473" i="7" s="1"/>
  <c r="A7474" i="7" l="1"/>
  <c r="B7474" i="7"/>
  <c r="C7474" i="7" s="1"/>
  <c r="D7475" i="7"/>
  <c r="A7475" i="7" l="1"/>
  <c r="B7475" i="7"/>
  <c r="C7475" i="7" s="1"/>
  <c r="D7476" i="7"/>
  <c r="A7476" i="7" l="1"/>
  <c r="B7476" i="7"/>
  <c r="C7476" i="7" s="1"/>
  <c r="D7477" i="7"/>
  <c r="D7478" i="7" l="1"/>
  <c r="A7477" i="7"/>
  <c r="B7477" i="7"/>
  <c r="C7477" i="7" s="1"/>
  <c r="A7478" i="7" l="1"/>
  <c r="D7479" i="7"/>
  <c r="B7478" i="7"/>
  <c r="C7478" i="7" s="1"/>
  <c r="A7479" i="7" l="1"/>
  <c r="B7479" i="7"/>
  <c r="C7479" i="7" s="1"/>
  <c r="D7480" i="7"/>
  <c r="D7481" i="7" l="1"/>
  <c r="B7480" i="7"/>
  <c r="C7480" i="7" s="1"/>
  <c r="A7480" i="7"/>
  <c r="D7482" i="7" l="1"/>
  <c r="B7481" i="7"/>
  <c r="C7481" i="7" s="1"/>
  <c r="A7481" i="7"/>
  <c r="D7483" i="7" l="1"/>
  <c r="A7482" i="7"/>
  <c r="B7482" i="7"/>
  <c r="C7482" i="7" s="1"/>
  <c r="D7484" i="7" l="1"/>
  <c r="A7483" i="7"/>
  <c r="B7483" i="7"/>
  <c r="C7483" i="7" s="1"/>
  <c r="D7485" i="7" l="1"/>
  <c r="A7484" i="7"/>
  <c r="B7484" i="7"/>
  <c r="C7484" i="7" s="1"/>
  <c r="D7486" i="7" l="1"/>
  <c r="A7485" i="7"/>
  <c r="B7485" i="7"/>
  <c r="C7485" i="7" s="1"/>
  <c r="D7487" i="7" l="1"/>
  <c r="A7486" i="7"/>
  <c r="B7486" i="7"/>
  <c r="C7486" i="7" s="1"/>
  <c r="D7488" i="7" l="1"/>
  <c r="A7487" i="7"/>
  <c r="B7487" i="7"/>
  <c r="C7487" i="7" s="1"/>
  <c r="A7488" i="7" l="1"/>
  <c r="B7488" i="7"/>
  <c r="C7488" i="7" s="1"/>
  <c r="D7489" i="7"/>
  <c r="A7489" i="7" l="1"/>
  <c r="B7489" i="7"/>
  <c r="C7489" i="7" s="1"/>
  <c r="D7490" i="7"/>
  <c r="D7491" i="7" l="1"/>
  <c r="A7490" i="7"/>
  <c r="B7490" i="7"/>
  <c r="C7490" i="7" s="1"/>
  <c r="D7492" i="7" l="1"/>
  <c r="A7491" i="7"/>
  <c r="B7491" i="7"/>
  <c r="C7491" i="7" s="1"/>
  <c r="D7493" i="7" l="1"/>
  <c r="A7492" i="7"/>
  <c r="B7492" i="7"/>
  <c r="C7492" i="7" s="1"/>
  <c r="D7494" i="7" l="1"/>
  <c r="A7493" i="7"/>
  <c r="B7493" i="7"/>
  <c r="C7493" i="7" s="1"/>
  <c r="A7494" i="7" l="1"/>
  <c r="D7495" i="7"/>
  <c r="B7494" i="7"/>
  <c r="C7494" i="7" s="1"/>
  <c r="A7495" i="7" l="1"/>
  <c r="B7495" i="7"/>
  <c r="C7495" i="7" s="1"/>
  <c r="D7496" i="7"/>
  <c r="A7496" i="7" l="1"/>
  <c r="B7496" i="7"/>
  <c r="C7496" i="7" s="1"/>
  <c r="D7497" i="7"/>
  <c r="D7498" i="7" l="1"/>
  <c r="A7497" i="7"/>
  <c r="B7497" i="7"/>
  <c r="C7497" i="7" s="1"/>
  <c r="D7499" i="7" l="1"/>
  <c r="A7498" i="7"/>
  <c r="B7498" i="7"/>
  <c r="C7498" i="7" s="1"/>
  <c r="D7500" i="7" l="1"/>
  <c r="A7499" i="7"/>
  <c r="B7499" i="7"/>
  <c r="C7499" i="7" s="1"/>
  <c r="A7500" i="7" l="1"/>
  <c r="B7500" i="7"/>
  <c r="C7500" i="7" s="1"/>
  <c r="D7501" i="7"/>
  <c r="A7501" i="7" l="1"/>
  <c r="B7501" i="7"/>
  <c r="C7501" i="7" s="1"/>
  <c r="D7502" i="7"/>
  <c r="D7503" i="7" l="1"/>
  <c r="A7502" i="7"/>
  <c r="B7502" i="7"/>
  <c r="C7502" i="7" s="1"/>
  <c r="D7504" i="7" l="1"/>
  <c r="A7503" i="7"/>
  <c r="B7503" i="7"/>
  <c r="C7503" i="7" s="1"/>
  <c r="D7505" i="7" l="1"/>
  <c r="A7504" i="7"/>
  <c r="B7504" i="7"/>
  <c r="C7504" i="7" s="1"/>
  <c r="D7506" i="7" l="1"/>
  <c r="A7505" i="7"/>
  <c r="B7505" i="7"/>
  <c r="C7505" i="7" s="1"/>
  <c r="D7507" i="7" l="1"/>
  <c r="A7506" i="7"/>
  <c r="B7506" i="7"/>
  <c r="C7506" i="7" s="1"/>
  <c r="B7507" i="7" l="1"/>
  <c r="C7507" i="7" s="1"/>
  <c r="D7508" i="7"/>
  <c r="A7507" i="7"/>
  <c r="A7508" i="7" l="1"/>
  <c r="B7508" i="7"/>
  <c r="C7508" i="7" s="1"/>
  <c r="D7509" i="7"/>
  <c r="D7510" i="7" l="1"/>
  <c r="A7509" i="7"/>
  <c r="B7509" i="7"/>
  <c r="C7509" i="7" s="1"/>
  <c r="D7511" i="7" l="1"/>
  <c r="B7510" i="7"/>
  <c r="C7510" i="7" s="1"/>
  <c r="A7510" i="7"/>
  <c r="A7511" i="7" l="1"/>
  <c r="D7512" i="7"/>
  <c r="B7511" i="7"/>
  <c r="C7511" i="7" s="1"/>
  <c r="D7513" i="7" l="1"/>
  <c r="A7512" i="7"/>
  <c r="B7512" i="7"/>
  <c r="C7512" i="7" s="1"/>
  <c r="D7514" i="7" l="1"/>
  <c r="B7513" i="7"/>
  <c r="C7513" i="7" s="1"/>
  <c r="A7513" i="7"/>
  <c r="D7515" i="7" l="1"/>
  <c r="A7514" i="7"/>
  <c r="B7514" i="7"/>
  <c r="C7514" i="7" s="1"/>
  <c r="D7516" i="7" l="1"/>
  <c r="A7515" i="7"/>
  <c r="B7515" i="7"/>
  <c r="C7515" i="7" s="1"/>
  <c r="A7516" i="7" l="1"/>
  <c r="B7516" i="7"/>
  <c r="C7516" i="7" s="1"/>
  <c r="D7517" i="7"/>
  <c r="A7517" i="7" l="1"/>
  <c r="B7517" i="7"/>
  <c r="C7517" i="7" s="1"/>
  <c r="D7518" i="7"/>
  <c r="A7518" i="7" l="1"/>
  <c r="B7518" i="7"/>
  <c r="C7518" i="7" s="1"/>
  <c r="D7519" i="7"/>
  <c r="D7520" i="7" l="1"/>
  <c r="B7519" i="7"/>
  <c r="C7519" i="7" s="1"/>
  <c r="A7519" i="7"/>
  <c r="D7521" i="7" l="1"/>
  <c r="A7520" i="7"/>
  <c r="B7520" i="7"/>
  <c r="C7520" i="7" s="1"/>
  <c r="A7521" i="7" l="1"/>
  <c r="B7521" i="7"/>
  <c r="C7521" i="7" s="1"/>
  <c r="D7522" i="7"/>
  <c r="A7522" i="7" l="1"/>
  <c r="B7522" i="7"/>
  <c r="C7522" i="7" s="1"/>
  <c r="D7523" i="7"/>
  <c r="D7524" i="7" l="1"/>
  <c r="A7523" i="7"/>
  <c r="B7523" i="7"/>
  <c r="C7523" i="7" s="1"/>
  <c r="D7525" i="7" l="1"/>
  <c r="A7524" i="7"/>
  <c r="B7524" i="7"/>
  <c r="C7524" i="7" s="1"/>
  <c r="D7526" i="7" l="1"/>
  <c r="A7525" i="7"/>
  <c r="B7525" i="7"/>
  <c r="C7525" i="7" s="1"/>
  <c r="D7527" i="7" l="1"/>
  <c r="B7526" i="7"/>
  <c r="C7526" i="7" s="1"/>
  <c r="A7526" i="7"/>
  <c r="D7528" i="7" l="1"/>
  <c r="A7527" i="7"/>
  <c r="B7527" i="7"/>
  <c r="C7527" i="7" s="1"/>
  <c r="D7529" i="7" l="1"/>
  <c r="B7528" i="7"/>
  <c r="C7528" i="7" s="1"/>
  <c r="A7528" i="7"/>
  <c r="D7530" i="7" l="1"/>
  <c r="B7529" i="7"/>
  <c r="C7529" i="7" s="1"/>
  <c r="A7529" i="7"/>
  <c r="D7531" i="7" l="1"/>
  <c r="A7530" i="7"/>
  <c r="B7530" i="7"/>
  <c r="C7530" i="7" s="1"/>
  <c r="D7532" i="7" l="1"/>
  <c r="A7531" i="7"/>
  <c r="B7531" i="7"/>
  <c r="C7531" i="7" s="1"/>
  <c r="D7533" i="7" l="1"/>
  <c r="B7532" i="7"/>
  <c r="C7532" i="7" s="1"/>
  <c r="A7532" i="7"/>
  <c r="D7534" i="7" l="1"/>
  <c r="A7533" i="7"/>
  <c r="B7533" i="7"/>
  <c r="C7533" i="7" s="1"/>
  <c r="D7535" i="7" l="1"/>
  <c r="A7534" i="7"/>
  <c r="B7534" i="7"/>
  <c r="C7534" i="7" s="1"/>
  <c r="A7535" i="7" l="1"/>
  <c r="B7535" i="7"/>
  <c r="C7535" i="7" s="1"/>
  <c r="D7536" i="7"/>
  <c r="A7536" i="7" l="1"/>
  <c r="D7537" i="7"/>
  <c r="B7536" i="7"/>
  <c r="C7536" i="7" s="1"/>
  <c r="D7538" i="7" l="1"/>
  <c r="A7537" i="7"/>
  <c r="B7537" i="7"/>
  <c r="C7537" i="7" s="1"/>
  <c r="D7539" i="7" l="1"/>
  <c r="B7538" i="7"/>
  <c r="C7538" i="7" s="1"/>
  <c r="A7538" i="7"/>
  <c r="D7540" i="7" l="1"/>
  <c r="A7539" i="7"/>
  <c r="B7539" i="7"/>
  <c r="C7539" i="7" s="1"/>
  <c r="D7541" i="7" l="1"/>
  <c r="A7540" i="7"/>
  <c r="B7540" i="7"/>
  <c r="C7540" i="7" s="1"/>
  <c r="D7542" i="7" l="1"/>
  <c r="A7541" i="7"/>
  <c r="B7541" i="7"/>
  <c r="C7541" i="7" s="1"/>
  <c r="A7542" i="7" l="1"/>
  <c r="D7543" i="7"/>
  <c r="B7542" i="7"/>
  <c r="C7542" i="7" s="1"/>
  <c r="D7544" i="7" l="1"/>
  <c r="A7543" i="7"/>
  <c r="B7543" i="7"/>
  <c r="C7543" i="7" s="1"/>
  <c r="D7545" i="7" l="1"/>
  <c r="A7544" i="7"/>
  <c r="B7544" i="7"/>
  <c r="C7544" i="7" s="1"/>
  <c r="D7546" i="7" l="1"/>
  <c r="B7545" i="7"/>
  <c r="C7545" i="7" s="1"/>
  <c r="A7545" i="7"/>
  <c r="D7547" i="7" l="1"/>
  <c r="B7546" i="7"/>
  <c r="C7546" i="7" s="1"/>
  <c r="A7546" i="7"/>
  <c r="D7548" i="7" l="1"/>
  <c r="A7547" i="7"/>
  <c r="B7547" i="7"/>
  <c r="C7547" i="7" s="1"/>
  <c r="D7549" i="7" l="1"/>
  <c r="A7548" i="7"/>
  <c r="B7548" i="7"/>
  <c r="C7548" i="7" s="1"/>
  <c r="A7549" i="7" l="1"/>
  <c r="B7549" i="7"/>
  <c r="C7549" i="7" s="1"/>
  <c r="D7550" i="7"/>
  <c r="D7551" i="7" l="1"/>
  <c r="B7550" i="7"/>
  <c r="C7550" i="7" s="1"/>
  <c r="A7550" i="7"/>
  <c r="D7552" i="7" l="1"/>
  <c r="A7551" i="7"/>
  <c r="B7551" i="7"/>
  <c r="C7551" i="7" s="1"/>
  <c r="D7553" i="7" l="1"/>
  <c r="A7552" i="7"/>
  <c r="B7552" i="7"/>
  <c r="C7552" i="7" s="1"/>
  <c r="D7554" i="7" l="1"/>
  <c r="A7553" i="7"/>
  <c r="B7553" i="7"/>
  <c r="C7553" i="7" s="1"/>
  <c r="D7555" i="7" l="1"/>
  <c r="A7554" i="7"/>
  <c r="B7554" i="7"/>
  <c r="C7554" i="7" s="1"/>
  <c r="D7556" i="7" l="1"/>
  <c r="B7555" i="7"/>
  <c r="C7555" i="7" s="1"/>
  <c r="A7555" i="7"/>
  <c r="D7557" i="7" l="1"/>
  <c r="A7556" i="7"/>
  <c r="B7556" i="7"/>
  <c r="C7556" i="7" s="1"/>
  <c r="D7558" i="7" l="1"/>
  <c r="A7557" i="7"/>
  <c r="B7557" i="7"/>
  <c r="C7557" i="7" s="1"/>
  <c r="A7558" i="7" l="1"/>
  <c r="D7559" i="7"/>
  <c r="B7558" i="7"/>
  <c r="C7558" i="7" s="1"/>
  <c r="D7560" i="7" l="1"/>
  <c r="A7559" i="7"/>
  <c r="B7559" i="7"/>
  <c r="C7559" i="7" s="1"/>
  <c r="D7561" i="7" l="1"/>
  <c r="A7560" i="7"/>
  <c r="B7560" i="7"/>
  <c r="C7560" i="7" s="1"/>
  <c r="D7562" i="7" l="1"/>
  <c r="A7561" i="7"/>
  <c r="B7561" i="7"/>
  <c r="C7561" i="7" s="1"/>
  <c r="D7563" i="7" l="1"/>
  <c r="B7562" i="7"/>
  <c r="C7562" i="7" s="1"/>
  <c r="A7562" i="7"/>
  <c r="D7564" i="7" l="1"/>
  <c r="A7563" i="7"/>
  <c r="B7563" i="7"/>
  <c r="C7563" i="7" s="1"/>
  <c r="D7565" i="7" l="1"/>
  <c r="A7564" i="7"/>
  <c r="B7564" i="7"/>
  <c r="C7564" i="7" s="1"/>
  <c r="D7566" i="7" l="1"/>
  <c r="A7565" i="7"/>
  <c r="B7565" i="7"/>
  <c r="C7565" i="7" s="1"/>
  <c r="D7567" i="7" l="1"/>
  <c r="A7566" i="7"/>
  <c r="B7566" i="7"/>
  <c r="C7566" i="7" s="1"/>
  <c r="D7568" i="7" l="1"/>
  <c r="A7567" i="7"/>
  <c r="B7567" i="7"/>
  <c r="C7567" i="7" s="1"/>
  <c r="D7569" i="7" l="1"/>
  <c r="A7568" i="7"/>
  <c r="B7568" i="7"/>
  <c r="C7568" i="7" s="1"/>
  <c r="D7570" i="7" l="1"/>
  <c r="A7569" i="7"/>
  <c r="B7569" i="7"/>
  <c r="C7569" i="7" s="1"/>
  <c r="A7570" i="7" l="1"/>
  <c r="B7570" i="7"/>
  <c r="C7570" i="7" s="1"/>
  <c r="D7571" i="7"/>
  <c r="A7571" i="7" l="1"/>
  <c r="B7571" i="7"/>
  <c r="C7571" i="7" s="1"/>
  <c r="D7572" i="7"/>
  <c r="A7572" i="7" l="1"/>
  <c r="B7572" i="7"/>
  <c r="C7572" i="7" s="1"/>
  <c r="D7573" i="7"/>
  <c r="D7574" i="7" l="1"/>
  <c r="A7573" i="7"/>
  <c r="B7573" i="7"/>
  <c r="C7573" i="7" s="1"/>
  <c r="A7574" i="7" l="1"/>
  <c r="D7575" i="7"/>
  <c r="B7574" i="7"/>
  <c r="C7574" i="7" s="1"/>
  <c r="D7576" i="7" l="1"/>
  <c r="B7575" i="7"/>
  <c r="C7575" i="7" s="1"/>
  <c r="A7575" i="7"/>
  <c r="D7577" i="7" l="1"/>
  <c r="A7576" i="7"/>
  <c r="B7576" i="7"/>
  <c r="C7576" i="7" s="1"/>
  <c r="D7578" i="7" l="1"/>
  <c r="A7577" i="7"/>
  <c r="B7577" i="7"/>
  <c r="C7577" i="7" s="1"/>
  <c r="D7579" i="7" l="1"/>
  <c r="A7578" i="7"/>
  <c r="B7578" i="7"/>
  <c r="C7578" i="7" s="1"/>
  <c r="A7579" i="7" l="1"/>
  <c r="B7579" i="7"/>
  <c r="C7579" i="7" s="1"/>
  <c r="D7580" i="7"/>
  <c r="D7581" i="7" l="1"/>
  <c r="A7580" i="7"/>
  <c r="B7580" i="7"/>
  <c r="C7580" i="7" s="1"/>
  <c r="D7582" i="7" l="1"/>
  <c r="A7581" i="7"/>
  <c r="B7581" i="7"/>
  <c r="C7581" i="7" s="1"/>
  <c r="D7583" i="7" l="1"/>
  <c r="A7582" i="7"/>
  <c r="B7582" i="7"/>
  <c r="C7582" i="7" s="1"/>
  <c r="A7583" i="7" l="1"/>
  <c r="D7584" i="7"/>
  <c r="B7583" i="7"/>
  <c r="C7583" i="7" s="1"/>
  <c r="D7585" i="7" l="1"/>
  <c r="A7584" i="7"/>
  <c r="B7584" i="7"/>
  <c r="C7584" i="7" s="1"/>
  <c r="D7586" i="7" l="1"/>
  <c r="A7585" i="7"/>
  <c r="B7585" i="7"/>
  <c r="C7585" i="7" s="1"/>
  <c r="A7586" i="7" l="1"/>
  <c r="D7587" i="7"/>
  <c r="B7586" i="7"/>
  <c r="C7586" i="7" s="1"/>
  <c r="D7588" i="7" l="1"/>
  <c r="A7587" i="7"/>
  <c r="B7587" i="7"/>
  <c r="C7587" i="7" s="1"/>
  <c r="D7589" i="7" l="1"/>
  <c r="B7588" i="7"/>
  <c r="C7588" i="7" s="1"/>
  <c r="A7588" i="7"/>
  <c r="D7590" i="7" l="1"/>
  <c r="A7589" i="7"/>
  <c r="B7589" i="7"/>
  <c r="C7589" i="7" s="1"/>
  <c r="D7591" i="7" l="1"/>
  <c r="B7590" i="7"/>
  <c r="C7590" i="7" s="1"/>
  <c r="A7590" i="7"/>
  <c r="A7591" i="7" l="1"/>
  <c r="B7591" i="7"/>
  <c r="C7591" i="7" s="1"/>
  <c r="D7592" i="7"/>
  <c r="D7593" i="7" l="1"/>
  <c r="B7592" i="7"/>
  <c r="C7592" i="7" s="1"/>
  <c r="A7592" i="7"/>
  <c r="D7594" i="7" l="1"/>
  <c r="B7593" i="7"/>
  <c r="C7593" i="7" s="1"/>
  <c r="A7593" i="7"/>
  <c r="D7595" i="7" l="1"/>
  <c r="B7594" i="7"/>
  <c r="C7594" i="7" s="1"/>
  <c r="A7594" i="7"/>
  <c r="D7596" i="7" l="1"/>
  <c r="A7595" i="7"/>
  <c r="B7595" i="7"/>
  <c r="C7595" i="7" s="1"/>
  <c r="A7596" i="7" l="1"/>
  <c r="B7596" i="7"/>
  <c r="C7596" i="7" s="1"/>
  <c r="D7597" i="7"/>
  <c r="D7598" i="7" l="1"/>
  <c r="A7597" i="7"/>
  <c r="B7597" i="7"/>
  <c r="C7597" i="7" s="1"/>
  <c r="A7598" i="7" l="1"/>
  <c r="B7598" i="7"/>
  <c r="C7598" i="7" s="1"/>
  <c r="D7599" i="7"/>
  <c r="D7600" i="7" l="1"/>
  <c r="A7599" i="7"/>
  <c r="B7599" i="7"/>
  <c r="C7599" i="7" s="1"/>
  <c r="D7601" i="7" l="1"/>
  <c r="B7600" i="7"/>
  <c r="C7600" i="7" s="1"/>
  <c r="A7600" i="7"/>
  <c r="D7602" i="7" l="1"/>
  <c r="A7601" i="7"/>
  <c r="B7601" i="7"/>
  <c r="C7601" i="7" s="1"/>
  <c r="A7602" i="7" l="1"/>
  <c r="D7603" i="7"/>
  <c r="B7602" i="7"/>
  <c r="C7602" i="7" s="1"/>
  <c r="D7604" i="7" l="1"/>
  <c r="B7603" i="7"/>
  <c r="C7603" i="7" s="1"/>
  <c r="A7603" i="7"/>
  <c r="D7605" i="7" l="1"/>
  <c r="A7604" i="7"/>
  <c r="B7604" i="7"/>
  <c r="C7604" i="7" s="1"/>
  <c r="D7606" i="7" l="1"/>
  <c r="A7605" i="7"/>
  <c r="B7605" i="7"/>
  <c r="C7605" i="7" s="1"/>
  <c r="A7606" i="7" l="1"/>
  <c r="D7607" i="7"/>
  <c r="B7606" i="7"/>
  <c r="C7606" i="7" s="1"/>
  <c r="A7607" i="7" l="1"/>
  <c r="D7608" i="7"/>
  <c r="B7607" i="7"/>
  <c r="C7607" i="7" s="1"/>
  <c r="A7608" i="7" l="1"/>
  <c r="B7608" i="7"/>
  <c r="C7608" i="7" s="1"/>
  <c r="D7609" i="7"/>
  <c r="D7610" i="7" l="1"/>
  <c r="B7609" i="7"/>
  <c r="C7609" i="7" s="1"/>
  <c r="A7609" i="7"/>
  <c r="D7611" i="7" l="1"/>
  <c r="B7610" i="7"/>
  <c r="C7610" i="7" s="1"/>
  <c r="A7610" i="7"/>
  <c r="D7612" i="7" l="1"/>
  <c r="A7611" i="7"/>
  <c r="B7611" i="7"/>
  <c r="C7611" i="7" s="1"/>
  <c r="D7613" i="7" l="1"/>
  <c r="A7612" i="7"/>
  <c r="B7612" i="7"/>
  <c r="C7612" i="7" s="1"/>
  <c r="D7614" i="7" l="1"/>
  <c r="B7613" i="7"/>
  <c r="C7613" i="7" s="1"/>
  <c r="A7613" i="7"/>
  <c r="D7615" i="7" l="1"/>
  <c r="B7614" i="7"/>
  <c r="C7614" i="7" s="1"/>
  <c r="A7614" i="7"/>
  <c r="D7616" i="7" l="1"/>
  <c r="A7615" i="7"/>
  <c r="B7615" i="7"/>
  <c r="C7615" i="7" s="1"/>
  <c r="D7617" i="7" l="1"/>
  <c r="A7616" i="7"/>
  <c r="B7616" i="7"/>
  <c r="C7616" i="7" s="1"/>
  <c r="D7618" i="7" l="1"/>
  <c r="A7617" i="7"/>
  <c r="B7617" i="7"/>
  <c r="C7617" i="7" s="1"/>
  <c r="A7618" i="7" l="1"/>
  <c r="D7619" i="7"/>
  <c r="B7618" i="7"/>
  <c r="C7618" i="7" s="1"/>
  <c r="D7620" i="7" l="1"/>
  <c r="A7619" i="7"/>
  <c r="B7619" i="7"/>
  <c r="C7619" i="7" s="1"/>
  <c r="A7620" i="7" l="1"/>
  <c r="B7620" i="7"/>
  <c r="C7620" i="7" s="1"/>
  <c r="D7621" i="7"/>
  <c r="D7622" i="7" l="1"/>
  <c r="A7621" i="7"/>
  <c r="B7621" i="7"/>
  <c r="C7621" i="7" s="1"/>
  <c r="A7622" i="7" l="1"/>
  <c r="D7623" i="7"/>
  <c r="B7622" i="7"/>
  <c r="C7622" i="7" s="1"/>
  <c r="A7623" i="7" l="1"/>
  <c r="B7623" i="7"/>
  <c r="C7623" i="7" s="1"/>
  <c r="D7624" i="7"/>
  <c r="A7624" i="7" l="1"/>
  <c r="D7625" i="7"/>
  <c r="B7624" i="7"/>
  <c r="C7624" i="7" s="1"/>
  <c r="D7626" i="7" l="1"/>
  <c r="A7625" i="7"/>
  <c r="B7625" i="7"/>
  <c r="C7625" i="7" s="1"/>
  <c r="D7627" i="7" l="1"/>
  <c r="A7626" i="7"/>
  <c r="B7626" i="7"/>
  <c r="C7626" i="7" s="1"/>
  <c r="A7627" i="7" l="1"/>
  <c r="B7627" i="7"/>
  <c r="C7627" i="7" s="1"/>
  <c r="D7628" i="7"/>
  <c r="D7629" i="7" l="1"/>
  <c r="A7628" i="7"/>
  <c r="B7628" i="7"/>
  <c r="C7628" i="7" s="1"/>
  <c r="D7630" i="7" l="1"/>
  <c r="A7629" i="7"/>
  <c r="B7629" i="7"/>
  <c r="C7629" i="7" s="1"/>
  <c r="D7631" i="7" l="1"/>
  <c r="B7630" i="7"/>
  <c r="C7630" i="7" s="1"/>
  <c r="A7630" i="7"/>
  <c r="D7632" i="7" l="1"/>
  <c r="A7631" i="7"/>
  <c r="B7631" i="7"/>
  <c r="C7631" i="7" s="1"/>
  <c r="D7633" i="7" l="1"/>
  <c r="A7632" i="7"/>
  <c r="B7632" i="7"/>
  <c r="C7632" i="7" s="1"/>
  <c r="A7633" i="7" l="1"/>
  <c r="B7633" i="7"/>
  <c r="C7633" i="7" s="1"/>
  <c r="D7634" i="7"/>
  <c r="D7635" i="7" l="1"/>
  <c r="B7634" i="7"/>
  <c r="C7634" i="7" s="1"/>
  <c r="A7634" i="7"/>
  <c r="D7636" i="7" l="1"/>
  <c r="A7635" i="7"/>
  <c r="B7635" i="7"/>
  <c r="C7635" i="7" s="1"/>
  <c r="D7637" i="7" l="1"/>
  <c r="A7636" i="7"/>
  <c r="B7636" i="7"/>
  <c r="C7636" i="7" s="1"/>
  <c r="D7638" i="7" l="1"/>
  <c r="B7637" i="7"/>
  <c r="C7637" i="7" s="1"/>
  <c r="A7637" i="7"/>
  <c r="D7639" i="7" l="1"/>
  <c r="B7638" i="7"/>
  <c r="C7638" i="7" s="1"/>
  <c r="A7638" i="7"/>
  <c r="D7640" i="7" l="1"/>
  <c r="A7639" i="7"/>
  <c r="B7639" i="7"/>
  <c r="C7639" i="7" s="1"/>
  <c r="D7641" i="7" l="1"/>
  <c r="A7640" i="7"/>
  <c r="B7640" i="7"/>
  <c r="C7640" i="7" s="1"/>
  <c r="D7642" i="7" l="1"/>
  <c r="B7641" i="7"/>
  <c r="C7641" i="7" s="1"/>
  <c r="A7641" i="7"/>
  <c r="A7642" i="7" l="1"/>
  <c r="D7643" i="7"/>
  <c r="B7642" i="7"/>
  <c r="C7642" i="7" s="1"/>
  <c r="D7644" i="7" l="1"/>
  <c r="A7643" i="7"/>
  <c r="B7643" i="7"/>
  <c r="C7643" i="7" s="1"/>
  <c r="D7645" i="7" l="1"/>
  <c r="B7644" i="7"/>
  <c r="C7644" i="7" s="1"/>
  <c r="A7644" i="7"/>
  <c r="D7646" i="7" l="1"/>
  <c r="A7645" i="7"/>
  <c r="B7645" i="7"/>
  <c r="C7645" i="7" s="1"/>
  <c r="A7646" i="7" l="1"/>
  <c r="D7647" i="7"/>
  <c r="B7646" i="7"/>
  <c r="C7646" i="7" s="1"/>
  <c r="D7648" i="7" l="1"/>
  <c r="A7647" i="7"/>
  <c r="B7647" i="7"/>
  <c r="C7647" i="7" s="1"/>
  <c r="D7649" i="7" l="1"/>
  <c r="A7648" i="7"/>
  <c r="B7648" i="7"/>
  <c r="C7648" i="7" s="1"/>
  <c r="D7650" i="7" l="1"/>
  <c r="A7649" i="7"/>
  <c r="B7649" i="7"/>
  <c r="C7649" i="7" s="1"/>
  <c r="A7650" i="7" l="1"/>
  <c r="D7651" i="7"/>
  <c r="B7650" i="7"/>
  <c r="C7650" i="7" s="1"/>
  <c r="D7652" i="7" l="1"/>
  <c r="A7651" i="7"/>
  <c r="B7651" i="7"/>
  <c r="C7651" i="7" s="1"/>
  <c r="D7653" i="7" l="1"/>
  <c r="A7652" i="7"/>
  <c r="B7652" i="7"/>
  <c r="C7652" i="7" s="1"/>
  <c r="D7654" i="7" l="1"/>
  <c r="A7653" i="7"/>
  <c r="B7653" i="7"/>
  <c r="C7653" i="7" s="1"/>
  <c r="D7655" i="7" l="1"/>
  <c r="B7654" i="7"/>
  <c r="C7654" i="7" s="1"/>
  <c r="A7654" i="7"/>
  <c r="D7656" i="7" l="1"/>
  <c r="B7655" i="7"/>
  <c r="C7655" i="7" s="1"/>
  <c r="A7655" i="7"/>
  <c r="D7657" i="7" l="1"/>
  <c r="A7656" i="7"/>
  <c r="B7656" i="7"/>
  <c r="C7656" i="7" s="1"/>
  <c r="D7658" i="7" l="1"/>
  <c r="B7657" i="7"/>
  <c r="C7657" i="7" s="1"/>
  <c r="A7657" i="7"/>
  <c r="A7658" i="7" l="1"/>
  <c r="D7659" i="7"/>
  <c r="B7658" i="7"/>
  <c r="C7658" i="7" s="1"/>
  <c r="D7660" i="7" l="1"/>
  <c r="A7659" i="7"/>
  <c r="B7659" i="7"/>
  <c r="C7659" i="7" s="1"/>
  <c r="D7661" i="7" l="1"/>
  <c r="A7660" i="7"/>
  <c r="B7660" i="7"/>
  <c r="C7660" i="7" s="1"/>
  <c r="D7662" i="7" l="1"/>
  <c r="A7661" i="7"/>
  <c r="B7661" i="7"/>
  <c r="C7661" i="7" s="1"/>
  <c r="A7662" i="7" l="1"/>
  <c r="D7663" i="7"/>
  <c r="B7662" i="7"/>
  <c r="C7662" i="7" s="1"/>
  <c r="D7664" i="7" l="1"/>
  <c r="A7663" i="7"/>
  <c r="B7663" i="7"/>
  <c r="C7663" i="7" s="1"/>
  <c r="D7665" i="7" l="1"/>
  <c r="A7664" i="7"/>
  <c r="B7664" i="7"/>
  <c r="C7664" i="7" s="1"/>
  <c r="D7666" i="7" l="1"/>
  <c r="A7665" i="7"/>
  <c r="B7665" i="7"/>
  <c r="C7665" i="7" s="1"/>
  <c r="A7666" i="7" l="1"/>
  <c r="D7667" i="7"/>
  <c r="B7666" i="7"/>
  <c r="C7666" i="7" s="1"/>
  <c r="D7668" i="7" l="1"/>
  <c r="A7667" i="7"/>
  <c r="B7667" i="7"/>
  <c r="C7667" i="7" s="1"/>
  <c r="D7669" i="7" l="1"/>
  <c r="B7668" i="7"/>
  <c r="C7668" i="7" s="1"/>
  <c r="A7668" i="7"/>
  <c r="D7670" i="7" l="1"/>
  <c r="A7669" i="7"/>
  <c r="B7669" i="7"/>
  <c r="C7669" i="7" s="1"/>
  <c r="A7670" i="7" l="1"/>
  <c r="D7671" i="7"/>
  <c r="B7670" i="7"/>
  <c r="C7670" i="7" s="1"/>
  <c r="D7672" i="7" l="1"/>
  <c r="B7671" i="7"/>
  <c r="C7671" i="7" s="1"/>
  <c r="A7671" i="7"/>
  <c r="A7672" i="7" l="1"/>
  <c r="B7672" i="7"/>
  <c r="C7672" i="7" s="1"/>
  <c r="D7673" i="7"/>
  <c r="D7674" i="7" l="1"/>
  <c r="B7673" i="7"/>
  <c r="C7673" i="7" s="1"/>
  <c r="A7673" i="7"/>
  <c r="A7674" i="7" l="1"/>
  <c r="D7675" i="7"/>
  <c r="B7674" i="7"/>
  <c r="C7674" i="7" s="1"/>
  <c r="D7676" i="7" l="1"/>
  <c r="A7675" i="7"/>
  <c r="B7675" i="7"/>
  <c r="C7675" i="7" s="1"/>
  <c r="A7676" i="7" l="1"/>
  <c r="B7676" i="7"/>
  <c r="C7676" i="7" s="1"/>
  <c r="D7677" i="7"/>
  <c r="D7678" i="7" l="1"/>
  <c r="A7677" i="7"/>
  <c r="B7677" i="7"/>
  <c r="C7677" i="7" s="1"/>
  <c r="A7678" i="7" l="1"/>
  <c r="D7679" i="7"/>
  <c r="B7678" i="7"/>
  <c r="C7678" i="7" s="1"/>
  <c r="D7680" i="7" l="1"/>
  <c r="A7679" i="7"/>
  <c r="B7679" i="7"/>
  <c r="C7679" i="7" s="1"/>
  <c r="D7681" i="7" l="1"/>
  <c r="B7680" i="7"/>
  <c r="C7680" i="7" s="1"/>
  <c r="A7680" i="7"/>
  <c r="D7682" i="7" l="1"/>
  <c r="A7681" i="7"/>
  <c r="B7681" i="7"/>
  <c r="C7681" i="7" s="1"/>
  <c r="A7682" i="7" l="1"/>
  <c r="D7683" i="7"/>
  <c r="B7682" i="7"/>
  <c r="C7682" i="7" s="1"/>
  <c r="D7684" i="7" l="1"/>
  <c r="A7683" i="7"/>
  <c r="B7683" i="7"/>
  <c r="C7683" i="7" s="1"/>
  <c r="D7685" i="7" l="1"/>
  <c r="B7684" i="7"/>
  <c r="C7684" i="7" s="1"/>
  <c r="A7684" i="7"/>
  <c r="D7686" i="7" l="1"/>
  <c r="A7685" i="7"/>
  <c r="B7685" i="7"/>
  <c r="C7685" i="7" s="1"/>
  <c r="A7686" i="7" l="1"/>
  <c r="B7686" i="7"/>
  <c r="C7686" i="7" s="1"/>
  <c r="D7687" i="7"/>
  <c r="D7688" i="7" l="1"/>
  <c r="A7687" i="7"/>
  <c r="B7687" i="7"/>
  <c r="C7687" i="7" s="1"/>
  <c r="M20" i="13"/>
  <c r="D7689" i="7" l="1"/>
  <c r="A7688" i="7"/>
  <c r="B7688" i="7"/>
  <c r="C7688" i="7" s="1"/>
  <c r="D7690" i="7" l="1"/>
  <c r="A7689" i="7"/>
  <c r="B7689" i="7"/>
  <c r="C7689" i="7" s="1"/>
  <c r="D7691" i="7" l="1"/>
  <c r="B7690" i="7"/>
  <c r="C7690" i="7" s="1"/>
  <c r="A7690" i="7"/>
  <c r="A7691" i="7" l="1"/>
  <c r="B7691" i="7"/>
  <c r="C7691" i="7" s="1"/>
  <c r="D7692" i="7"/>
  <c r="D7693" i="7" l="1"/>
  <c r="A7692" i="7"/>
  <c r="B7692" i="7"/>
  <c r="C7692" i="7" s="1"/>
  <c r="D7694" i="7" l="1"/>
  <c r="A7693" i="7"/>
  <c r="B7693" i="7"/>
  <c r="C7693" i="7" s="1"/>
  <c r="A7694" i="7" l="1"/>
  <c r="D7695" i="7"/>
  <c r="B7694" i="7"/>
  <c r="C7694" i="7" s="1"/>
  <c r="A7695" i="7" l="1"/>
  <c r="B7695" i="7"/>
  <c r="C7695" i="7" s="1"/>
  <c r="D7696" i="7"/>
  <c r="A7696" i="7" l="1"/>
  <c r="B7696" i="7"/>
  <c r="C7696" i="7" s="1"/>
  <c r="D7697" i="7"/>
  <c r="D7698" i="7" l="1"/>
  <c r="A7697" i="7"/>
  <c r="B7697" i="7"/>
  <c r="C7697" i="7" s="1"/>
  <c r="A7698" i="7" l="1"/>
  <c r="D7699" i="7"/>
  <c r="B7698" i="7"/>
  <c r="C7698" i="7" s="1"/>
  <c r="D7700" i="7" l="1"/>
  <c r="B7699" i="7"/>
  <c r="C7699" i="7" s="1"/>
  <c r="A7699" i="7"/>
  <c r="A7700" i="7" l="1"/>
  <c r="B7700" i="7"/>
  <c r="C7700" i="7" s="1"/>
  <c r="D7701" i="7"/>
  <c r="A7701" i="7" l="1"/>
  <c r="B7701" i="7"/>
  <c r="C7701" i="7" s="1"/>
  <c r="D7702" i="7"/>
  <c r="D7703" i="7" l="1"/>
  <c r="A7702" i="7"/>
  <c r="B7702" i="7"/>
  <c r="C7702" i="7" s="1"/>
  <c r="A7703" i="7" l="1"/>
  <c r="B7703" i="7"/>
  <c r="C7703" i="7" s="1"/>
  <c r="D7704" i="7"/>
  <c r="D7705" i="7" l="1"/>
  <c r="A7704" i="7"/>
  <c r="B7704" i="7"/>
  <c r="C7704" i="7" s="1"/>
  <c r="A7705" i="7" l="1"/>
  <c r="B7705" i="7"/>
  <c r="C7705" i="7" s="1"/>
  <c r="D7706" i="7"/>
  <c r="A7706" i="7" l="1"/>
  <c r="D7707" i="7"/>
  <c r="B7706" i="7"/>
  <c r="C7706" i="7" s="1"/>
  <c r="A7707" i="7" l="1"/>
  <c r="D7708" i="7"/>
  <c r="B7707" i="7"/>
  <c r="C7707" i="7" s="1"/>
  <c r="D7709" i="7" l="1"/>
  <c r="A7708" i="7"/>
  <c r="B7708" i="7"/>
  <c r="C7708" i="7" s="1"/>
  <c r="A7709" i="7" l="1"/>
  <c r="B7709" i="7"/>
  <c r="C7709" i="7" s="1"/>
  <c r="D7710" i="7"/>
  <c r="A7710" i="7" l="1"/>
  <c r="B7710" i="7"/>
  <c r="C7710" i="7" s="1"/>
  <c r="D7711" i="7"/>
  <c r="D7712" i="7" l="1"/>
  <c r="A7711" i="7"/>
  <c r="B7711" i="7"/>
  <c r="C7711" i="7" s="1"/>
  <c r="D7713" i="7" l="1"/>
  <c r="A7712" i="7"/>
  <c r="B7712" i="7"/>
  <c r="C7712" i="7" s="1"/>
  <c r="D7714" i="7" l="1"/>
  <c r="A7713" i="7"/>
  <c r="B7713" i="7"/>
  <c r="C7713" i="7" s="1"/>
  <c r="A7714" i="7" l="1"/>
  <c r="D7715" i="7"/>
  <c r="B7714" i="7"/>
  <c r="C7714" i="7" s="1"/>
  <c r="A7715" i="7" l="1"/>
  <c r="D7716" i="7"/>
  <c r="B7715" i="7"/>
  <c r="C7715" i="7" s="1"/>
  <c r="D7717" i="7" l="1"/>
  <c r="A7716" i="7"/>
  <c r="B7716" i="7"/>
  <c r="C7716" i="7" s="1"/>
  <c r="D7718" i="7" l="1"/>
  <c r="A7717" i="7"/>
  <c r="B7717" i="7"/>
  <c r="C7717" i="7" s="1"/>
  <c r="D7719" i="7" l="1"/>
  <c r="B7718" i="7"/>
  <c r="C7718" i="7" s="1"/>
  <c r="A7718" i="7"/>
  <c r="A7719" i="7" l="1"/>
  <c r="B7719" i="7"/>
  <c r="C7719" i="7" s="1"/>
  <c r="D7720" i="7"/>
  <c r="D7721" i="7" l="1"/>
  <c r="A7720" i="7"/>
  <c r="B7720" i="7"/>
  <c r="C7720" i="7" s="1"/>
  <c r="D7722" i="7" l="1"/>
  <c r="B7721" i="7"/>
  <c r="C7721" i="7" s="1"/>
  <c r="A7721" i="7"/>
  <c r="D7723" i="7" l="1"/>
  <c r="B7722" i="7"/>
  <c r="C7722" i="7" s="1"/>
  <c r="A7722" i="7"/>
  <c r="D7724" i="7" l="1"/>
  <c r="B7723" i="7"/>
  <c r="C7723" i="7" s="1"/>
  <c r="A7723" i="7"/>
  <c r="D7725" i="7" l="1"/>
  <c r="A7724" i="7"/>
  <c r="B7724" i="7"/>
  <c r="C7724" i="7" s="1"/>
  <c r="A7725" i="7" l="1"/>
  <c r="B7725" i="7"/>
  <c r="C7725" i="7" s="1"/>
  <c r="D7726" i="7"/>
  <c r="D7727" i="7" l="1"/>
  <c r="B7726" i="7"/>
  <c r="C7726" i="7" s="1"/>
  <c r="A7726" i="7"/>
  <c r="A7727" i="7" l="1"/>
  <c r="B7727" i="7"/>
  <c r="C7727" i="7" s="1"/>
  <c r="D7728" i="7"/>
  <c r="D7729" i="7" l="1"/>
  <c r="A7728" i="7"/>
  <c r="B7728" i="7"/>
  <c r="C7728" i="7" s="1"/>
  <c r="D7730" i="7" l="1"/>
  <c r="A7729" i="7"/>
  <c r="B7729" i="7"/>
  <c r="C7729" i="7" s="1"/>
  <c r="A7730" i="7" l="1"/>
  <c r="D7731" i="7"/>
  <c r="B7730" i="7"/>
  <c r="C7730" i="7" s="1"/>
  <c r="A7731" i="7" l="1"/>
  <c r="D7732" i="7"/>
  <c r="B7731" i="7"/>
  <c r="C7731" i="7" s="1"/>
  <c r="D7733" i="7" l="1"/>
  <c r="A7732" i="7"/>
  <c r="B7732" i="7"/>
  <c r="C7732" i="7" s="1"/>
  <c r="D7734" i="7" l="1"/>
  <c r="A7733" i="7"/>
  <c r="B7733" i="7"/>
  <c r="C7733" i="7" s="1"/>
  <c r="D7735" i="7" l="1"/>
  <c r="B7734" i="7"/>
  <c r="C7734" i="7" s="1"/>
  <c r="A7734" i="7"/>
  <c r="B7735" i="7" l="1"/>
  <c r="C7735" i="7" s="1"/>
  <c r="A7735" i="7"/>
  <c r="D7736" i="7"/>
  <c r="B7736" i="7" l="1"/>
  <c r="C7736" i="7" s="1"/>
  <c r="D7737" i="7"/>
  <c r="A7736" i="7"/>
  <c r="D7738" i="7" l="1"/>
  <c r="A7737" i="7"/>
  <c r="B7737" i="7"/>
  <c r="C7737" i="7" s="1"/>
  <c r="B7738" i="7" l="1"/>
  <c r="C7738" i="7" s="1"/>
  <c r="D7739" i="7"/>
  <c r="A7738" i="7"/>
  <c r="D7740" i="7" l="1"/>
  <c r="A7739" i="7"/>
  <c r="B7739" i="7"/>
  <c r="C7739" i="7" s="1"/>
  <c r="D7741" i="7" l="1"/>
  <c r="A7740" i="7"/>
  <c r="B7740" i="7"/>
  <c r="C7740" i="7" s="1"/>
  <c r="D7742" i="7" l="1"/>
  <c r="A7741" i="7"/>
  <c r="B7741" i="7"/>
  <c r="C7741" i="7" s="1"/>
  <c r="B7742" i="7" l="1"/>
  <c r="C7742" i="7" s="1"/>
  <c r="A7742" i="7"/>
  <c r="D7743" i="7"/>
  <c r="B7743" i="7" l="1"/>
  <c r="C7743" i="7" s="1"/>
  <c r="D7744" i="7"/>
  <c r="A7743" i="7"/>
  <c r="D7745" i="7" l="1"/>
  <c r="A7744" i="7"/>
  <c r="B7744" i="7"/>
  <c r="C7744" i="7" s="1"/>
  <c r="A7745" i="7" l="1"/>
  <c r="D7746" i="7"/>
  <c r="B7745" i="7"/>
  <c r="C7745" i="7" s="1"/>
  <c r="D7747" i="7" l="1"/>
  <c r="A7746" i="7"/>
  <c r="B7746" i="7"/>
  <c r="C7746" i="7" s="1"/>
  <c r="D7748" i="7" l="1"/>
  <c r="A7747" i="7"/>
  <c r="B7747" i="7"/>
  <c r="C7747" i="7" s="1"/>
  <c r="A7748" i="7" l="1"/>
  <c r="D7749" i="7"/>
  <c r="B7748" i="7"/>
  <c r="C7748" i="7" s="1"/>
  <c r="D7750" i="7" l="1"/>
  <c r="A7749" i="7"/>
  <c r="B7749" i="7"/>
  <c r="C7749" i="7" s="1"/>
  <c r="A7750" i="7" l="1"/>
  <c r="D7751" i="7"/>
  <c r="B7750" i="7"/>
  <c r="C7750" i="7" s="1"/>
  <c r="A7751" i="7" l="1"/>
  <c r="D7752" i="7"/>
  <c r="B7751" i="7"/>
  <c r="C7751" i="7" s="1"/>
  <c r="A7752" i="7" l="1"/>
  <c r="B7752" i="7"/>
  <c r="C7752" i="7" s="1"/>
  <c r="D7753" i="7"/>
  <c r="D7754" i="7" l="1"/>
  <c r="B7753" i="7"/>
  <c r="C7753" i="7" s="1"/>
  <c r="A7753" i="7"/>
  <c r="A7754" i="7" l="1"/>
  <c r="D7755" i="7"/>
  <c r="B7754" i="7"/>
  <c r="C7754" i="7" s="1"/>
  <c r="D7756" i="7" l="1"/>
  <c r="A7755" i="7"/>
  <c r="B7755" i="7"/>
  <c r="C7755" i="7" s="1"/>
  <c r="A7756" i="7" l="1"/>
  <c r="B7756" i="7"/>
  <c r="C7756" i="7" s="1"/>
  <c r="D7757" i="7"/>
  <c r="D7758" i="7" l="1"/>
  <c r="A7757" i="7"/>
  <c r="B7757" i="7"/>
  <c r="C7757" i="7" s="1"/>
  <c r="A7758" i="7" l="1"/>
  <c r="D7759" i="7"/>
  <c r="B7758" i="7"/>
  <c r="C7758" i="7" s="1"/>
  <c r="D7760" i="7" l="1"/>
  <c r="A7759" i="7"/>
  <c r="B7759" i="7"/>
  <c r="C7759" i="7" s="1"/>
  <c r="D7761" i="7" l="1"/>
  <c r="A7760" i="7"/>
  <c r="B7760" i="7"/>
  <c r="C7760" i="7" s="1"/>
  <c r="D7762" i="7" l="1"/>
  <c r="A7761" i="7"/>
  <c r="B7761" i="7"/>
  <c r="C7761" i="7" s="1"/>
  <c r="A7762" i="7" l="1"/>
  <c r="D7763" i="7"/>
  <c r="B7762" i="7"/>
  <c r="C7762" i="7" s="1"/>
  <c r="D7764" i="7" l="1"/>
  <c r="A7763" i="7"/>
  <c r="B7763" i="7"/>
  <c r="C7763" i="7" s="1"/>
  <c r="A7764" i="7" l="1"/>
  <c r="B7764" i="7"/>
  <c r="C7764" i="7" s="1"/>
  <c r="D7765" i="7"/>
  <c r="D7766" i="7" l="1"/>
  <c r="A7765" i="7"/>
  <c r="B7765" i="7"/>
  <c r="C7765" i="7" s="1"/>
  <c r="A7766" i="7" l="1"/>
  <c r="D7767" i="7"/>
  <c r="B7766" i="7"/>
  <c r="C7766" i="7" s="1"/>
  <c r="D7768" i="7" l="1"/>
  <c r="A7767" i="7"/>
  <c r="B7767" i="7"/>
  <c r="C7767" i="7" s="1"/>
  <c r="D7769" i="7" l="1"/>
  <c r="A7768" i="7"/>
  <c r="B7768" i="7"/>
  <c r="C7768" i="7" s="1"/>
  <c r="D7770" i="7" l="1"/>
  <c r="A7769" i="7"/>
  <c r="B7769" i="7"/>
  <c r="C7769" i="7" s="1"/>
  <c r="A7770" i="7" l="1"/>
  <c r="D7771" i="7"/>
  <c r="B7770" i="7"/>
  <c r="C7770" i="7" s="1"/>
  <c r="D7772" i="7" l="1"/>
  <c r="A7771" i="7"/>
  <c r="B7771" i="7"/>
  <c r="C7771" i="7" s="1"/>
  <c r="D7773" i="7" l="1"/>
  <c r="A7772" i="7"/>
  <c r="B7772" i="7"/>
  <c r="C7772" i="7" s="1"/>
  <c r="A7773" i="7" l="1"/>
  <c r="B7773" i="7"/>
  <c r="C7773" i="7" s="1"/>
  <c r="D7774" i="7"/>
  <c r="A7774" i="7" l="1"/>
  <c r="D7775" i="7"/>
  <c r="B7774" i="7"/>
  <c r="C7774" i="7" s="1"/>
  <c r="D7776" i="7" l="1"/>
  <c r="A7775" i="7"/>
  <c r="B7775" i="7"/>
  <c r="C7775" i="7" s="1"/>
  <c r="D7777" i="7" l="1"/>
  <c r="A7776" i="7"/>
  <c r="B7776" i="7"/>
  <c r="C7776" i="7" s="1"/>
  <c r="D7778" i="7" l="1"/>
  <c r="A7777" i="7"/>
  <c r="B7777" i="7"/>
  <c r="C7777" i="7" s="1"/>
  <c r="D7779" i="7" l="1"/>
  <c r="A7778" i="7"/>
  <c r="B7778" i="7"/>
  <c r="C7778" i="7" s="1"/>
  <c r="D7780" i="7" l="1"/>
  <c r="A7779" i="7"/>
  <c r="B7779" i="7"/>
  <c r="C7779" i="7" s="1"/>
  <c r="A7780" i="7" l="1"/>
  <c r="B7780" i="7"/>
  <c r="C7780" i="7" s="1"/>
  <c r="D7781" i="7"/>
  <c r="D7782" i="7" l="1"/>
  <c r="A7781" i="7"/>
  <c r="B7781" i="7"/>
  <c r="C7781" i="7" s="1"/>
  <c r="A7782" i="7" l="1"/>
  <c r="D7783" i="7"/>
  <c r="B7782" i="7"/>
  <c r="C7782" i="7" s="1"/>
  <c r="A7783" i="7" l="1"/>
  <c r="B7783" i="7"/>
  <c r="C7783" i="7" s="1"/>
  <c r="D7784" i="7"/>
  <c r="D7785" i="7" l="1"/>
  <c r="A7784" i="7"/>
  <c r="B7784" i="7"/>
  <c r="C7784" i="7" s="1"/>
  <c r="D7786" i="7" l="1"/>
  <c r="A7785" i="7"/>
  <c r="B7785" i="7"/>
  <c r="C7785" i="7" s="1"/>
  <c r="D7787" i="7" l="1"/>
  <c r="B7786" i="7"/>
  <c r="C7786" i="7" s="1"/>
  <c r="A7786" i="7"/>
  <c r="D7788" i="7" l="1"/>
  <c r="A7787" i="7"/>
  <c r="B7787" i="7"/>
  <c r="C7787" i="7" s="1"/>
  <c r="A7788" i="7" l="1"/>
  <c r="B7788" i="7"/>
  <c r="C7788" i="7" s="1"/>
  <c r="D7789" i="7"/>
  <c r="D7790" i="7" l="1"/>
  <c r="A7789" i="7"/>
  <c r="B7789" i="7"/>
  <c r="C7789" i="7" s="1"/>
  <c r="A7790" i="7" l="1"/>
  <c r="D7791" i="7"/>
  <c r="B7790" i="7"/>
  <c r="C7790" i="7" s="1"/>
  <c r="A7791" i="7" l="1"/>
  <c r="B7791" i="7"/>
  <c r="C7791" i="7" s="1"/>
  <c r="D7792" i="7"/>
  <c r="A7792" i="7" l="1"/>
  <c r="B7792" i="7"/>
  <c r="C7792" i="7" s="1"/>
  <c r="D7793" i="7"/>
  <c r="A7793" i="7" l="1"/>
  <c r="B7793" i="7"/>
  <c r="C7793" i="7" s="1"/>
  <c r="D7794" i="7"/>
  <c r="D7795" i="7" l="1"/>
  <c r="B7794" i="7"/>
  <c r="C7794" i="7" s="1"/>
  <c r="A7794" i="7"/>
  <c r="A7795" i="7" l="1"/>
  <c r="B7795" i="7"/>
  <c r="C7795" i="7" s="1"/>
  <c r="D7796" i="7"/>
  <c r="A7796" i="7" l="1"/>
  <c r="B7796" i="7"/>
  <c r="C7796" i="7" s="1"/>
  <c r="D7797" i="7"/>
  <c r="D7798" i="7" l="1"/>
  <c r="A7797" i="7"/>
  <c r="B7797" i="7"/>
  <c r="C7797" i="7" s="1"/>
  <c r="A7798" i="7" l="1"/>
  <c r="D7799" i="7"/>
  <c r="B7798" i="7"/>
  <c r="C7798" i="7" s="1"/>
  <c r="D7800" i="7" l="1"/>
  <c r="A7799" i="7"/>
  <c r="B7799" i="7"/>
  <c r="C7799" i="7" s="1"/>
  <c r="D7801" i="7" l="1"/>
  <c r="B7800" i="7"/>
  <c r="C7800" i="7" s="1"/>
  <c r="A7800" i="7"/>
  <c r="D7802" i="7" l="1"/>
  <c r="B7801" i="7"/>
  <c r="C7801" i="7" s="1"/>
  <c r="A7801" i="7"/>
  <c r="D7803" i="7" l="1"/>
  <c r="B7802" i="7"/>
  <c r="C7802" i="7" s="1"/>
  <c r="A7802" i="7"/>
  <c r="D7804" i="7" l="1"/>
  <c r="A7803" i="7"/>
  <c r="B7803" i="7"/>
  <c r="C7803" i="7" s="1"/>
  <c r="D7805" i="7" l="1"/>
  <c r="A7804" i="7"/>
  <c r="B7804" i="7"/>
  <c r="C7804" i="7" s="1"/>
  <c r="D7806" i="7" l="1"/>
  <c r="A7805" i="7"/>
  <c r="B7805" i="7"/>
  <c r="C7805" i="7" s="1"/>
  <c r="A7806" i="7" l="1"/>
  <c r="D7807" i="7"/>
  <c r="B7806" i="7"/>
  <c r="C7806" i="7" s="1"/>
  <c r="A7807" i="7" l="1"/>
  <c r="B7807" i="7"/>
  <c r="C7807" i="7" s="1"/>
  <c r="D7808" i="7"/>
  <c r="D7809" i="7" l="1"/>
  <c r="A7808" i="7"/>
  <c r="B7808" i="7"/>
  <c r="C7808" i="7" s="1"/>
  <c r="A7809" i="7" l="1"/>
  <c r="B7809" i="7"/>
  <c r="C7809" i="7" s="1"/>
  <c r="D7810" i="7"/>
  <c r="A7810" i="7" l="1"/>
  <c r="D7811" i="7"/>
  <c r="B7810" i="7"/>
  <c r="C7810" i="7" s="1"/>
  <c r="D7812" i="7" l="1"/>
  <c r="A7811" i="7"/>
  <c r="B7811" i="7"/>
  <c r="C7811" i="7" s="1"/>
  <c r="D7813" i="7" l="1"/>
  <c r="A7812" i="7"/>
  <c r="B7812" i="7"/>
  <c r="C7812" i="7" s="1"/>
  <c r="D7814" i="7" l="1"/>
  <c r="A7813" i="7"/>
  <c r="B7813" i="7"/>
  <c r="C7813" i="7" s="1"/>
  <c r="A7814" i="7" l="1"/>
  <c r="D7815" i="7"/>
  <c r="B7814" i="7"/>
  <c r="C7814" i="7" s="1"/>
  <c r="D7816" i="7" l="1"/>
  <c r="A7815" i="7"/>
  <c r="B7815" i="7"/>
  <c r="C7815" i="7" s="1"/>
  <c r="D7817" i="7" l="1"/>
  <c r="A7816" i="7"/>
  <c r="B7816" i="7"/>
  <c r="C7816" i="7" s="1"/>
  <c r="A7817" i="7" l="1"/>
  <c r="B7817" i="7"/>
  <c r="C7817" i="7" s="1"/>
  <c r="D7818" i="7"/>
  <c r="A7818" i="7" l="1"/>
  <c r="D7819" i="7"/>
  <c r="B7818" i="7"/>
  <c r="C7818" i="7" s="1"/>
  <c r="D7820" i="7" l="1"/>
  <c r="A7819" i="7"/>
  <c r="B7819" i="7"/>
  <c r="C7819" i="7" s="1"/>
  <c r="A7820" i="7" l="1"/>
  <c r="D7821" i="7"/>
  <c r="B7820" i="7"/>
  <c r="C7820" i="7" s="1"/>
  <c r="D7822" i="7" l="1"/>
  <c r="A7821" i="7"/>
  <c r="B7821" i="7"/>
  <c r="C7821" i="7" s="1"/>
  <c r="A7822" i="7" l="1"/>
  <c r="D7823" i="7"/>
  <c r="B7822" i="7"/>
  <c r="C7822" i="7" s="1"/>
  <c r="D7824" i="7" l="1"/>
  <c r="A7823" i="7"/>
  <c r="B7823" i="7"/>
  <c r="C7823" i="7" s="1"/>
  <c r="D7825" i="7" l="1"/>
  <c r="A7824" i="7"/>
  <c r="B7824" i="7"/>
  <c r="C7824" i="7" s="1"/>
  <c r="A7825" i="7" l="1"/>
  <c r="B7825" i="7"/>
  <c r="C7825" i="7" s="1"/>
  <c r="D7826" i="7"/>
  <c r="A7826" i="7" l="1"/>
  <c r="D7827" i="7"/>
  <c r="B7826" i="7"/>
  <c r="C7826" i="7" s="1"/>
  <c r="D7828" i="7" l="1"/>
  <c r="A7827" i="7"/>
  <c r="B7827" i="7"/>
  <c r="C7827" i="7" s="1"/>
  <c r="D7829" i="7" l="1"/>
  <c r="A7828" i="7"/>
  <c r="B7828" i="7"/>
  <c r="C7828" i="7" s="1"/>
  <c r="D7830" i="7" l="1"/>
  <c r="B7829" i="7"/>
  <c r="C7829" i="7" s="1"/>
  <c r="A7829" i="7"/>
  <c r="A7830" i="7" l="1"/>
  <c r="D7831" i="7"/>
  <c r="B7830" i="7"/>
  <c r="C7830" i="7" s="1"/>
  <c r="D7832" i="7" l="1"/>
  <c r="A7831" i="7"/>
  <c r="B7831" i="7"/>
  <c r="C7831" i="7" s="1"/>
  <c r="D7833" i="7" l="1"/>
  <c r="A7832" i="7"/>
  <c r="B7832" i="7"/>
  <c r="C7832" i="7" s="1"/>
  <c r="D7834" i="7" l="1"/>
  <c r="A7833" i="7"/>
  <c r="B7833" i="7"/>
  <c r="C7833" i="7" s="1"/>
  <c r="A7834" i="7" l="1"/>
  <c r="D7835" i="7"/>
  <c r="B7834" i="7"/>
  <c r="C7834" i="7" s="1"/>
  <c r="D7836" i="7" l="1"/>
  <c r="A7835" i="7"/>
  <c r="B7835" i="7"/>
  <c r="C7835" i="7" s="1"/>
  <c r="A7836" i="7" l="1"/>
  <c r="D7837" i="7"/>
  <c r="B7836" i="7"/>
  <c r="C7836" i="7" s="1"/>
  <c r="A7837" i="7" l="1"/>
  <c r="B7837" i="7"/>
  <c r="C7837" i="7" s="1"/>
  <c r="D7838" i="7"/>
  <c r="A7838" i="7" l="1"/>
  <c r="D7839" i="7"/>
  <c r="B7838" i="7"/>
  <c r="C7838" i="7" s="1"/>
  <c r="D7840" i="7" l="1"/>
  <c r="A7839" i="7"/>
  <c r="B7839" i="7"/>
  <c r="C7839" i="7" s="1"/>
  <c r="D7841" i="7" l="1"/>
  <c r="A7840" i="7"/>
  <c r="B7840" i="7"/>
  <c r="C7840" i="7" s="1"/>
  <c r="D7842" i="7" l="1"/>
  <c r="A7841" i="7"/>
  <c r="B7841" i="7"/>
  <c r="C7841" i="7" s="1"/>
  <c r="A7842" i="7" l="1"/>
  <c r="D7843" i="7"/>
  <c r="B7842" i="7"/>
  <c r="C7842" i="7" s="1"/>
  <c r="D7844" i="7" l="1"/>
  <c r="A7843" i="7"/>
  <c r="B7843" i="7"/>
  <c r="C7843" i="7" s="1"/>
  <c r="D7845" i="7" l="1"/>
  <c r="A7844" i="7"/>
  <c r="B7844" i="7"/>
  <c r="C7844" i="7" s="1"/>
  <c r="D7846" i="7" l="1"/>
  <c r="A7845" i="7"/>
  <c r="B7845" i="7"/>
  <c r="C7845" i="7" s="1"/>
  <c r="A7846" i="7" l="1"/>
  <c r="D7847" i="7"/>
  <c r="B7846" i="7"/>
  <c r="C7846" i="7" s="1"/>
  <c r="D7848" i="7" l="1"/>
  <c r="A7847" i="7"/>
  <c r="B7847" i="7"/>
  <c r="C7847" i="7" s="1"/>
  <c r="D7849" i="7" l="1"/>
  <c r="A7848" i="7"/>
  <c r="B7848" i="7"/>
  <c r="C7848" i="7" s="1"/>
  <c r="D7850" i="7" l="1"/>
  <c r="A7849" i="7"/>
  <c r="B7849" i="7"/>
  <c r="C7849" i="7" s="1"/>
  <c r="A7850" i="7" l="1"/>
  <c r="D7851" i="7"/>
  <c r="B7850" i="7"/>
  <c r="C7850" i="7" s="1"/>
  <c r="D7852" i="7" l="1"/>
  <c r="A7851" i="7"/>
  <c r="B7851" i="7"/>
  <c r="C7851" i="7" s="1"/>
  <c r="D7853" i="7" l="1"/>
  <c r="A7852" i="7"/>
  <c r="B7852" i="7"/>
  <c r="C7852" i="7" s="1"/>
  <c r="D7854" i="7" l="1"/>
  <c r="A7853" i="7"/>
  <c r="B7853" i="7"/>
  <c r="C7853" i="7" s="1"/>
  <c r="A7854" i="7" l="1"/>
  <c r="B7854" i="7"/>
  <c r="C7854" i="7" s="1"/>
  <c r="D7855" i="7"/>
  <c r="D7856" i="7" l="1"/>
  <c r="A7855" i="7"/>
  <c r="B7855" i="7"/>
  <c r="C7855" i="7" s="1"/>
  <c r="D7857" i="7" l="1"/>
  <c r="A7856" i="7"/>
  <c r="B7856" i="7"/>
  <c r="C7856" i="7" s="1"/>
  <c r="A7857" i="7" l="1"/>
  <c r="B7857" i="7"/>
  <c r="C7857" i="7" s="1"/>
  <c r="D7858" i="7"/>
  <c r="D7859" i="7" l="1"/>
  <c r="B7858" i="7"/>
  <c r="C7858" i="7" s="1"/>
  <c r="A7858" i="7"/>
  <c r="D7860" i="7" l="1"/>
  <c r="A7859" i="7"/>
  <c r="B7859" i="7"/>
  <c r="C7859" i="7" s="1"/>
  <c r="D7861" i="7" l="1"/>
  <c r="A7860" i="7"/>
  <c r="B7860" i="7"/>
  <c r="C7860" i="7" s="1"/>
  <c r="D7862" i="7" l="1"/>
  <c r="A7861" i="7"/>
  <c r="B7861" i="7"/>
  <c r="C7861" i="7" s="1"/>
  <c r="D7863" i="7" l="1"/>
  <c r="B7862" i="7"/>
  <c r="C7862" i="7" s="1"/>
  <c r="A7862" i="7"/>
  <c r="D7864" i="7" l="1"/>
  <c r="A7863" i="7"/>
  <c r="B7863" i="7"/>
  <c r="C7863" i="7" s="1"/>
  <c r="D7865" i="7" l="1"/>
  <c r="A7864" i="7"/>
  <c r="B7864" i="7"/>
  <c r="C7864" i="7" s="1"/>
  <c r="D7866" i="7" l="1"/>
  <c r="A7865" i="7"/>
  <c r="B7865" i="7"/>
  <c r="C7865" i="7" s="1"/>
  <c r="A7866" i="7" l="1"/>
  <c r="D7867" i="7"/>
  <c r="B7866" i="7"/>
  <c r="C7866" i="7" s="1"/>
  <c r="D7868" i="7" l="1"/>
  <c r="A7867" i="7"/>
  <c r="B7867" i="7"/>
  <c r="C7867" i="7" s="1"/>
  <c r="A7868" i="7" l="1"/>
  <c r="B7868" i="7"/>
  <c r="C7868" i="7" s="1"/>
  <c r="D7869" i="7"/>
  <c r="D7870" i="7" l="1"/>
  <c r="A7869" i="7"/>
  <c r="B7869" i="7"/>
  <c r="C7869" i="7" s="1"/>
  <c r="A7870" i="7" l="1"/>
  <c r="D7871" i="7"/>
  <c r="B7870" i="7"/>
  <c r="C7870" i="7" s="1"/>
  <c r="A7871" i="7" l="1"/>
  <c r="B7871" i="7"/>
  <c r="C7871" i="7" s="1"/>
  <c r="D7872" i="7"/>
  <c r="D7873" i="7" l="1"/>
  <c r="A7872" i="7"/>
  <c r="B7872" i="7"/>
  <c r="C7872" i="7" s="1"/>
  <c r="D7874" i="7" l="1"/>
  <c r="A7873" i="7"/>
  <c r="B7873" i="7"/>
  <c r="C7873" i="7" s="1"/>
  <c r="D7875" i="7" l="1"/>
  <c r="B7874" i="7"/>
  <c r="C7874" i="7" s="1"/>
  <c r="A7874" i="7"/>
  <c r="D7876" i="7" l="1"/>
  <c r="A7875" i="7"/>
  <c r="B7875" i="7"/>
  <c r="C7875" i="7" s="1"/>
  <c r="D7877" i="7" l="1"/>
  <c r="A7876" i="7"/>
  <c r="B7876" i="7"/>
  <c r="C7876" i="7" s="1"/>
  <c r="D7878" i="7" l="1"/>
  <c r="A7877" i="7"/>
  <c r="B7877" i="7"/>
  <c r="C7877" i="7" s="1"/>
  <c r="A7878" i="7" l="1"/>
  <c r="D7879" i="7"/>
  <c r="B7878" i="7"/>
  <c r="C7878" i="7" s="1"/>
  <c r="D7880" i="7" l="1"/>
  <c r="A7879" i="7"/>
  <c r="B7879" i="7"/>
  <c r="C7879" i="7" s="1"/>
  <c r="A7880" i="7" l="1"/>
  <c r="B7880" i="7"/>
  <c r="C7880" i="7" s="1"/>
  <c r="D7881" i="7"/>
  <c r="D7882" i="7" l="1"/>
  <c r="A7881" i="7"/>
  <c r="B7881" i="7"/>
  <c r="C7881" i="7" s="1"/>
  <c r="A7882" i="7" l="1"/>
  <c r="D7883" i="7"/>
  <c r="B7882" i="7"/>
  <c r="C7882" i="7" s="1"/>
  <c r="A7883" i="7" l="1"/>
  <c r="B7883" i="7"/>
  <c r="C7883" i="7" s="1"/>
  <c r="D7884" i="7"/>
  <c r="D7885" i="7" l="1"/>
  <c r="A7884" i="7"/>
  <c r="B7884" i="7"/>
  <c r="C7884" i="7" s="1"/>
  <c r="A7885" i="7" l="1"/>
  <c r="B7885" i="7"/>
  <c r="C7885" i="7" s="1"/>
  <c r="D7886" i="7"/>
  <c r="D7887" i="7" l="1"/>
  <c r="B7886" i="7"/>
  <c r="C7886" i="7" s="1"/>
  <c r="A7886" i="7"/>
  <c r="D7888" i="7" l="1"/>
  <c r="A7887" i="7"/>
  <c r="B7887" i="7"/>
  <c r="C7887" i="7" s="1"/>
  <c r="D7889" i="7" l="1"/>
  <c r="A7888" i="7"/>
  <c r="B7888" i="7"/>
  <c r="C7888" i="7" s="1"/>
  <c r="D7890" i="7" l="1"/>
  <c r="A7889" i="7"/>
  <c r="B7889" i="7"/>
  <c r="C7889" i="7" s="1"/>
  <c r="D7891" i="7" l="1"/>
  <c r="B7890" i="7"/>
  <c r="C7890" i="7" s="1"/>
  <c r="A7890" i="7"/>
  <c r="D7892" i="7" l="1"/>
  <c r="A7891" i="7"/>
  <c r="B7891" i="7"/>
  <c r="C7891" i="7" s="1"/>
  <c r="D7893" i="7" l="1"/>
  <c r="A7892" i="7"/>
  <c r="B7892" i="7"/>
  <c r="C7892" i="7" s="1"/>
  <c r="D7894" i="7" l="1"/>
  <c r="A7893" i="7"/>
  <c r="B7893" i="7"/>
  <c r="C7893" i="7" s="1"/>
  <c r="A7894" i="7" l="1"/>
  <c r="B7894" i="7"/>
  <c r="C7894" i="7" s="1"/>
  <c r="D7895" i="7"/>
  <c r="A7895" i="7" l="1"/>
  <c r="B7895" i="7"/>
  <c r="C7895" i="7" s="1"/>
  <c r="D7896" i="7"/>
  <c r="D7897" i="7" l="1"/>
  <c r="A7896" i="7"/>
  <c r="B7896" i="7"/>
  <c r="C7896" i="7" s="1"/>
  <c r="A7897" i="7" l="1"/>
  <c r="B7897" i="7"/>
  <c r="C7897" i="7" s="1"/>
  <c r="D7898" i="7"/>
  <c r="A7898" i="7" l="1"/>
  <c r="D7899" i="7"/>
  <c r="B7898" i="7"/>
  <c r="C7898" i="7" s="1"/>
  <c r="D7900" i="7" l="1"/>
  <c r="A7899" i="7"/>
  <c r="B7899" i="7"/>
  <c r="C7899" i="7" s="1"/>
  <c r="A7900" i="7" l="1"/>
  <c r="D7901" i="7"/>
  <c r="B7900" i="7"/>
  <c r="C7900" i="7" s="1"/>
  <c r="D7902" i="7" l="1"/>
  <c r="A7901" i="7"/>
  <c r="B7901" i="7"/>
  <c r="C7901" i="7" s="1"/>
  <c r="A7902" i="7" l="1"/>
  <c r="D7903" i="7"/>
  <c r="B7902" i="7"/>
  <c r="C7902" i="7" s="1"/>
  <c r="D7904" i="7" l="1"/>
  <c r="A7903" i="7"/>
  <c r="B7903" i="7"/>
  <c r="C7903" i="7" s="1"/>
  <c r="D7905" i="7" l="1"/>
  <c r="A7904" i="7"/>
  <c r="B7904" i="7"/>
  <c r="C7904" i="7" s="1"/>
  <c r="D7906" i="7" l="1"/>
  <c r="A7905" i="7"/>
  <c r="B7905" i="7"/>
  <c r="C7905" i="7" s="1"/>
  <c r="A7906" i="7" l="1"/>
  <c r="D7907" i="7"/>
  <c r="B7906" i="7"/>
  <c r="C7906" i="7" s="1"/>
  <c r="D7908" i="7" l="1"/>
  <c r="A7907" i="7"/>
  <c r="B7907" i="7"/>
  <c r="C7907" i="7" s="1"/>
  <c r="D7909" i="7" l="1"/>
  <c r="A7908" i="7"/>
  <c r="B7908" i="7"/>
  <c r="C7908" i="7" s="1"/>
  <c r="D7910" i="7" l="1"/>
  <c r="B7909" i="7"/>
  <c r="C7909" i="7" s="1"/>
  <c r="A7909" i="7"/>
  <c r="A7910" i="7" l="1"/>
  <c r="D7911" i="7"/>
  <c r="B7910" i="7"/>
  <c r="C7910" i="7" s="1"/>
  <c r="A7911" i="7" l="1"/>
  <c r="B7911" i="7"/>
  <c r="C7911" i="7" s="1"/>
  <c r="D7912" i="7"/>
  <c r="D7913" i="7" l="1"/>
  <c r="A7912" i="7"/>
  <c r="B7912" i="7"/>
  <c r="C7912" i="7" s="1"/>
  <c r="D7914" i="7" l="1"/>
  <c r="A7913" i="7"/>
  <c r="B7913" i="7"/>
  <c r="C7913" i="7" s="1"/>
  <c r="A7914" i="7" l="1"/>
  <c r="D7915" i="7"/>
  <c r="B7914" i="7"/>
  <c r="C7914" i="7" s="1"/>
  <c r="A7915" i="7" l="1"/>
  <c r="B7915" i="7"/>
  <c r="C7915" i="7" s="1"/>
  <c r="D7916" i="7"/>
  <c r="D7917" i="7" l="1"/>
  <c r="A7916" i="7"/>
  <c r="B7916" i="7"/>
  <c r="C7916" i="7" s="1"/>
  <c r="D7918" i="7" l="1"/>
  <c r="A7917" i="7"/>
  <c r="B7917" i="7"/>
  <c r="C7917" i="7" s="1"/>
  <c r="D7919" i="7" l="1"/>
  <c r="B7918" i="7"/>
  <c r="C7918" i="7" s="1"/>
  <c r="A7918" i="7"/>
  <c r="A7919" i="7" l="1"/>
  <c r="B7919" i="7"/>
  <c r="C7919" i="7" s="1"/>
  <c r="D7920" i="7"/>
  <c r="D7921" i="7" l="1"/>
  <c r="A7920" i="7"/>
  <c r="B7920" i="7"/>
  <c r="C7920" i="7" s="1"/>
  <c r="D7922" i="7" l="1"/>
  <c r="B7921" i="7"/>
  <c r="C7921" i="7" s="1"/>
  <c r="A7921" i="7"/>
  <c r="A7922" i="7" l="1"/>
  <c r="D7923" i="7"/>
  <c r="B7922" i="7"/>
  <c r="C7922" i="7" s="1"/>
  <c r="D7924" i="7" l="1"/>
  <c r="A7923" i="7"/>
  <c r="B7923" i="7"/>
  <c r="C7923" i="7" s="1"/>
  <c r="D7925" i="7" l="1"/>
  <c r="A7924" i="7"/>
  <c r="B7924" i="7"/>
  <c r="C7924" i="7" s="1"/>
  <c r="D7926" i="7" l="1"/>
  <c r="A7925" i="7"/>
  <c r="B7925" i="7"/>
  <c r="C7925" i="7" s="1"/>
  <c r="A7926" i="7" l="1"/>
  <c r="D7927" i="7"/>
  <c r="B7926" i="7"/>
  <c r="C7926" i="7" s="1"/>
  <c r="D7928" i="7" l="1"/>
  <c r="A7927" i="7"/>
  <c r="B7927" i="7"/>
  <c r="C7927" i="7" s="1"/>
  <c r="A7928" i="7" l="1"/>
  <c r="B7928" i="7"/>
  <c r="C7928" i="7" s="1"/>
  <c r="D7929" i="7"/>
  <c r="D7930" i="7" l="1"/>
  <c r="A7929" i="7"/>
  <c r="B7929" i="7"/>
  <c r="C7929" i="7" s="1"/>
  <c r="D7931" i="7" l="1"/>
  <c r="B7930" i="7"/>
  <c r="C7930" i="7" s="1"/>
  <c r="A7930" i="7"/>
  <c r="D7932" i="7" l="1"/>
  <c r="A7931" i="7"/>
  <c r="B7931" i="7"/>
  <c r="C7931" i="7" s="1"/>
  <c r="D7933" i="7" l="1"/>
  <c r="A7932" i="7"/>
  <c r="B7932" i="7"/>
  <c r="C7932" i="7" s="1"/>
  <c r="D7934" i="7" l="1"/>
  <c r="A7933" i="7"/>
  <c r="B7933" i="7"/>
  <c r="C7933" i="7" s="1"/>
  <c r="A7934" i="7" l="1"/>
  <c r="D7935" i="7"/>
  <c r="B7934" i="7"/>
  <c r="C7934" i="7" s="1"/>
  <c r="D7936" i="7" l="1"/>
  <c r="A7935" i="7"/>
  <c r="B7935" i="7"/>
  <c r="C7935" i="7" s="1"/>
  <c r="D7937" i="7" l="1"/>
  <c r="A7936" i="7"/>
  <c r="B7936" i="7"/>
  <c r="C7936" i="7" s="1"/>
  <c r="A7937" i="7" l="1"/>
  <c r="B7937" i="7"/>
  <c r="C7937" i="7" s="1"/>
  <c r="D7938" i="7"/>
  <c r="D7939" i="7" l="1"/>
  <c r="B7938" i="7"/>
  <c r="C7938" i="7" s="1"/>
  <c r="A7938" i="7"/>
  <c r="D7940" i="7" l="1"/>
  <c r="A7939" i="7"/>
  <c r="B7939" i="7"/>
  <c r="C7939" i="7" s="1"/>
  <c r="D7941" i="7" l="1"/>
  <c r="A7940" i="7"/>
  <c r="B7940" i="7"/>
  <c r="C7940" i="7" s="1"/>
  <c r="D7942" i="7" l="1"/>
  <c r="B7941" i="7"/>
  <c r="C7941" i="7" s="1"/>
  <c r="A7941" i="7"/>
  <c r="A7942" i="7" l="1"/>
  <c r="B7942" i="7"/>
  <c r="C7942" i="7" s="1"/>
  <c r="D7943" i="7"/>
  <c r="A7943" i="7" l="1"/>
  <c r="B7943" i="7"/>
  <c r="C7943" i="7" s="1"/>
  <c r="D7944" i="7"/>
  <c r="D7945" i="7" l="1"/>
  <c r="A7944" i="7"/>
  <c r="B7944" i="7"/>
  <c r="C7944" i="7" s="1"/>
  <c r="D7946" i="7" l="1"/>
  <c r="A7945" i="7"/>
  <c r="B7945" i="7"/>
  <c r="C7945" i="7" s="1"/>
  <c r="D7947" i="7" l="1"/>
  <c r="A7946" i="7"/>
  <c r="B7946" i="7"/>
  <c r="C7946" i="7" s="1"/>
  <c r="D7948" i="7" l="1"/>
  <c r="A7947" i="7"/>
  <c r="B7947" i="7"/>
  <c r="C7947" i="7" s="1"/>
  <c r="D7949" i="7" l="1"/>
  <c r="A7948" i="7"/>
  <c r="B7948" i="7"/>
  <c r="C7948" i="7" s="1"/>
  <c r="A7949" i="7" l="1"/>
  <c r="B7949" i="7"/>
  <c r="C7949" i="7" s="1"/>
  <c r="D7950" i="7"/>
  <c r="A7950" i="7" l="1"/>
  <c r="D7951" i="7"/>
  <c r="B7950" i="7"/>
  <c r="C7950" i="7" s="1"/>
  <c r="D7952" i="7" l="1"/>
  <c r="A7951" i="7"/>
  <c r="B7951" i="7"/>
  <c r="C7951" i="7" s="1"/>
  <c r="A7952" i="7" l="1"/>
  <c r="D7953" i="7"/>
  <c r="B7952" i="7"/>
  <c r="C7952" i="7" s="1"/>
  <c r="D7954" i="7" l="1"/>
  <c r="A7953" i="7"/>
  <c r="B7953" i="7"/>
  <c r="C7953" i="7" s="1"/>
  <c r="D7955" i="7" l="1"/>
  <c r="A7954" i="7"/>
  <c r="B7954" i="7"/>
  <c r="C7954" i="7" s="1"/>
  <c r="D7956" i="7" l="1"/>
  <c r="B7955" i="7"/>
  <c r="C7955" i="7" s="1"/>
  <c r="A7955" i="7"/>
  <c r="A7956" i="7" l="1"/>
  <c r="B7956" i="7"/>
  <c r="C7956" i="7" s="1"/>
  <c r="D7957" i="7"/>
  <c r="D7958" i="7" l="1"/>
  <c r="B7957" i="7"/>
  <c r="C7957" i="7" s="1"/>
  <c r="A7957" i="7"/>
  <c r="D7959" i="7" l="1"/>
  <c r="A7958" i="7"/>
  <c r="B7958" i="7"/>
  <c r="C7958" i="7" s="1"/>
  <c r="D7960" i="7" l="1"/>
  <c r="A7959" i="7"/>
  <c r="B7959" i="7"/>
  <c r="C7959" i="7" s="1"/>
  <c r="D7961" i="7" l="1"/>
  <c r="A7960" i="7"/>
  <c r="B7960" i="7"/>
  <c r="C7960" i="7" s="1"/>
  <c r="D7962" i="7" l="1"/>
  <c r="A7961" i="7"/>
  <c r="B7961" i="7"/>
  <c r="C7961" i="7" s="1"/>
  <c r="D7963" i="7" l="1"/>
  <c r="A7962" i="7"/>
  <c r="B7962" i="7"/>
  <c r="C7962" i="7" s="1"/>
  <c r="B7963" i="7" l="1"/>
  <c r="C7963" i="7" s="1"/>
  <c r="D7964" i="7"/>
  <c r="A7963" i="7"/>
  <c r="D7965" i="7" l="1"/>
  <c r="A7964" i="7"/>
  <c r="B7964" i="7"/>
  <c r="C7964" i="7" s="1"/>
  <c r="B7965" i="7" l="1"/>
  <c r="C7965" i="7" s="1"/>
  <c r="D7966" i="7"/>
  <c r="A7965" i="7"/>
  <c r="A7966" i="7" l="1"/>
  <c r="D7967" i="7"/>
  <c r="B7966" i="7"/>
  <c r="C7966" i="7" s="1"/>
  <c r="D7968" i="7" l="1"/>
  <c r="A7967" i="7"/>
  <c r="B7967" i="7"/>
  <c r="C7967" i="7" s="1"/>
  <c r="A7968" i="7" l="1"/>
  <c r="B7968" i="7"/>
  <c r="C7968" i="7" s="1"/>
  <c r="D7969" i="7"/>
  <c r="B7969" i="7" l="1"/>
  <c r="C7969" i="7" s="1"/>
  <c r="D7970" i="7"/>
  <c r="A7969" i="7"/>
  <c r="A7970" i="7" l="1"/>
  <c r="D7971" i="7"/>
  <c r="B7970" i="7"/>
  <c r="C7970" i="7" s="1"/>
  <c r="A7971" i="7" l="1"/>
  <c r="B7971" i="7"/>
  <c r="C7971" i="7" s="1"/>
  <c r="D7972" i="7"/>
  <c r="A7972" i="7" l="1"/>
  <c r="B7972" i="7"/>
  <c r="C7972" i="7" s="1"/>
  <c r="D7973" i="7"/>
  <c r="D7974" i="7" l="1"/>
  <c r="A7973" i="7"/>
  <c r="B7973" i="7"/>
  <c r="C7973" i="7" s="1"/>
  <c r="D7975" i="7" l="1"/>
  <c r="B7974" i="7"/>
  <c r="C7974" i="7" s="1"/>
  <c r="A7974" i="7"/>
  <c r="D7976" i="7" l="1"/>
  <c r="B7975" i="7"/>
  <c r="C7975" i="7" s="1"/>
  <c r="A7975" i="7"/>
  <c r="A7976" i="7" l="1"/>
  <c r="B7976" i="7"/>
  <c r="C7976" i="7" s="1"/>
  <c r="D7977" i="7"/>
  <c r="A7977" i="7" l="1"/>
  <c r="B7977" i="7"/>
  <c r="C7977" i="7" s="1"/>
  <c r="D7978" i="7"/>
  <c r="D7979" i="7" l="1"/>
  <c r="B7978" i="7"/>
  <c r="C7978" i="7" s="1"/>
  <c r="A7978" i="7"/>
  <c r="D7980" i="7" l="1"/>
  <c r="A7979" i="7"/>
  <c r="B7979" i="7"/>
  <c r="C7979" i="7" s="1"/>
  <c r="D7981" i="7" l="1"/>
  <c r="A7980" i="7"/>
  <c r="B7980" i="7"/>
  <c r="C7980" i="7" s="1"/>
  <c r="A7981" i="7" l="1"/>
  <c r="B7981" i="7"/>
  <c r="C7981" i="7" s="1"/>
  <c r="D7982" i="7"/>
  <c r="D7983" i="7" l="1"/>
  <c r="B7982" i="7"/>
  <c r="C7982" i="7" s="1"/>
  <c r="A7982" i="7"/>
  <c r="D7984" i="7" l="1"/>
  <c r="A7983" i="7"/>
  <c r="B7983" i="7"/>
  <c r="C7983" i="7" s="1"/>
  <c r="A7984" i="7" l="1"/>
  <c r="B7984" i="7"/>
  <c r="C7984" i="7" s="1"/>
  <c r="D7985" i="7"/>
  <c r="D7986" i="7" l="1"/>
  <c r="B7985" i="7"/>
  <c r="C7985" i="7" s="1"/>
  <c r="A7985" i="7"/>
  <c r="D7987" i="7" l="1"/>
  <c r="B7986" i="7"/>
  <c r="C7986" i="7" s="1"/>
  <c r="A7986" i="7"/>
  <c r="D7988" i="7" l="1"/>
  <c r="A7987" i="7"/>
  <c r="B7987" i="7"/>
  <c r="C7987" i="7" s="1"/>
  <c r="A7988" i="7" l="1"/>
  <c r="B7988" i="7"/>
  <c r="C7988" i="7" s="1"/>
  <c r="D7989" i="7"/>
  <c r="D7990" i="7" l="1"/>
  <c r="B7989" i="7"/>
  <c r="C7989" i="7" s="1"/>
  <c r="A7989" i="7"/>
  <c r="D7991" i="7" l="1"/>
  <c r="B7990" i="7"/>
  <c r="C7990" i="7" s="1"/>
  <c r="A7990" i="7"/>
  <c r="D7992" i="7" l="1"/>
  <c r="A7991" i="7"/>
  <c r="B7991" i="7"/>
  <c r="C7991" i="7" s="1"/>
  <c r="A7992" i="7" l="1"/>
  <c r="B7992" i="7"/>
  <c r="C7992" i="7" s="1"/>
  <c r="D7993" i="7"/>
  <c r="D7994" i="7" l="1"/>
  <c r="B7993" i="7"/>
  <c r="C7993" i="7" s="1"/>
  <c r="A7993" i="7"/>
  <c r="B7994" i="7" l="1"/>
  <c r="C7994" i="7" s="1"/>
  <c r="A7994" i="7"/>
  <c r="D7995" i="7"/>
  <c r="A7995" i="7" l="1"/>
  <c r="B7995" i="7"/>
  <c r="C7995" i="7" s="1"/>
  <c r="D7996" i="7"/>
  <c r="D7997" i="7" l="1"/>
  <c r="A7996" i="7"/>
  <c r="B7996" i="7"/>
  <c r="C7996" i="7" s="1"/>
  <c r="B7997" i="7" l="1"/>
  <c r="C7997" i="7" s="1"/>
  <c r="D7998" i="7"/>
  <c r="A7997" i="7"/>
  <c r="D7999" i="7" l="1"/>
  <c r="B7998" i="7"/>
  <c r="C7998" i="7" s="1"/>
  <c r="A7998" i="7"/>
  <c r="D8000" i="7" l="1"/>
  <c r="A7999" i="7"/>
  <c r="B7999" i="7"/>
  <c r="C7999" i="7" s="1"/>
  <c r="A8000" i="7" l="1"/>
  <c r="D8001" i="7"/>
  <c r="B8000" i="7"/>
  <c r="C8000" i="7" s="1"/>
  <c r="D8002" i="7" l="1"/>
  <c r="B8001" i="7"/>
  <c r="C8001" i="7" s="1"/>
  <c r="A8001" i="7"/>
  <c r="D8003" i="7" l="1"/>
  <c r="B8002" i="7"/>
  <c r="C8002" i="7" s="1"/>
  <c r="A8002" i="7"/>
  <c r="D8004" i="7" l="1"/>
  <c r="A8003" i="7"/>
  <c r="B8003" i="7"/>
  <c r="C8003" i="7" s="1"/>
  <c r="A8004" i="7" l="1"/>
  <c r="B8004" i="7"/>
  <c r="C8004" i="7" s="1"/>
  <c r="D8005" i="7"/>
  <c r="D8006" i="7" l="1"/>
  <c r="A8005" i="7"/>
  <c r="B8005" i="7"/>
  <c r="C8005" i="7" s="1"/>
  <c r="D8007" i="7" l="1"/>
  <c r="B8006" i="7"/>
  <c r="C8006" i="7" s="1"/>
  <c r="A8006" i="7"/>
  <c r="D8008" i="7" l="1"/>
  <c r="A8007" i="7"/>
  <c r="B8007" i="7"/>
  <c r="C8007" i="7" s="1"/>
  <c r="D8009" i="7" l="1"/>
  <c r="A8008" i="7"/>
  <c r="B8008" i="7"/>
  <c r="C8008" i="7" s="1"/>
  <c r="D8010" i="7" l="1"/>
  <c r="B8009" i="7"/>
  <c r="C8009" i="7" s="1"/>
  <c r="A8009" i="7"/>
  <c r="A8010" i="7" l="1"/>
  <c r="D8011" i="7"/>
  <c r="B8010" i="7"/>
  <c r="C8010" i="7" s="1"/>
  <c r="D8012" i="7" l="1"/>
  <c r="A8011" i="7"/>
  <c r="B8011" i="7"/>
  <c r="C8011" i="7" s="1"/>
  <c r="A8012" i="7" l="1"/>
  <c r="B8012" i="7"/>
  <c r="C8012" i="7" s="1"/>
  <c r="D8013" i="7"/>
  <c r="D8014" i="7" l="1"/>
  <c r="A8013" i="7"/>
  <c r="B8013" i="7"/>
  <c r="C8013" i="7" s="1"/>
  <c r="D8015" i="7" l="1"/>
  <c r="B8014" i="7"/>
  <c r="C8014" i="7" s="1"/>
  <c r="A8014" i="7"/>
  <c r="D8016" i="7" l="1"/>
  <c r="A8015" i="7"/>
  <c r="B8015" i="7"/>
  <c r="C8015" i="7" s="1"/>
  <c r="A8016" i="7" l="1"/>
  <c r="B8016" i="7"/>
  <c r="C8016" i="7" s="1"/>
  <c r="D8017" i="7"/>
  <c r="D8018" i="7" l="1"/>
  <c r="B8017" i="7"/>
  <c r="C8017" i="7" s="1"/>
  <c r="A8017" i="7"/>
  <c r="D8019" i="7" l="1"/>
  <c r="A8018" i="7"/>
  <c r="B8018" i="7"/>
  <c r="C8018" i="7" s="1"/>
  <c r="D8020" i="7" l="1"/>
  <c r="A8019" i="7"/>
  <c r="B8019" i="7"/>
  <c r="C8019" i="7" s="1"/>
  <c r="D8021" i="7" l="1"/>
  <c r="A8020" i="7"/>
  <c r="B8020" i="7"/>
  <c r="C8020" i="7" s="1"/>
  <c r="D8022" i="7" l="1"/>
  <c r="A8021" i="7"/>
  <c r="B8021" i="7"/>
  <c r="C8021" i="7" s="1"/>
  <c r="D8023" i="7" l="1"/>
  <c r="A8022" i="7"/>
  <c r="B8022" i="7"/>
  <c r="C8022" i="7" s="1"/>
  <c r="A8023" i="7" l="1"/>
  <c r="D8024" i="7"/>
  <c r="B8023" i="7"/>
  <c r="C8023" i="7" s="1"/>
  <c r="A8024" i="7" l="1"/>
  <c r="B8024" i="7"/>
  <c r="C8024" i="7" s="1"/>
  <c r="D8025" i="7"/>
  <c r="A8025" i="7" l="1"/>
  <c r="B8025" i="7"/>
  <c r="C8025" i="7" s="1"/>
  <c r="D8026" i="7"/>
  <c r="D8027" i="7" l="1"/>
  <c r="B8026" i="7"/>
  <c r="C8026" i="7" s="1"/>
  <c r="A8026" i="7"/>
  <c r="D8028" i="7" l="1"/>
  <c r="A8027" i="7"/>
  <c r="B8027" i="7"/>
  <c r="C8027" i="7" s="1"/>
  <c r="A8028" i="7" l="1"/>
  <c r="B8028" i="7"/>
  <c r="C8028" i="7" s="1"/>
  <c r="D8029" i="7"/>
  <c r="A8029" i="7" l="1"/>
  <c r="D8030" i="7"/>
  <c r="B8029" i="7"/>
  <c r="C8029" i="7" s="1"/>
  <c r="D8031" i="7" l="1"/>
  <c r="B8030" i="7"/>
  <c r="C8030" i="7" s="1"/>
  <c r="A8030" i="7"/>
  <c r="D8032" i="7" l="1"/>
  <c r="A8031" i="7"/>
  <c r="B8031" i="7"/>
  <c r="C8031" i="7" s="1"/>
  <c r="A8032" i="7" l="1"/>
  <c r="B8032" i="7"/>
  <c r="C8032" i="7" s="1"/>
  <c r="D8033" i="7"/>
  <c r="A8033" i="7" l="1"/>
  <c r="B8033" i="7"/>
  <c r="C8033" i="7" s="1"/>
  <c r="D8034" i="7"/>
  <c r="A8034" i="7" l="1"/>
  <c r="D8035" i="7"/>
  <c r="B8034" i="7"/>
  <c r="C8034" i="7" s="1"/>
  <c r="A8035" i="7" l="1"/>
  <c r="B8035" i="7"/>
  <c r="C8035" i="7" s="1"/>
  <c r="D8036" i="7"/>
  <c r="D8037" i="7" l="1"/>
  <c r="A8036" i="7"/>
  <c r="B8036" i="7"/>
  <c r="C8036" i="7" s="1"/>
  <c r="D8038" i="7" l="1"/>
  <c r="B8037" i="7"/>
  <c r="C8037" i="7" s="1"/>
  <c r="A8037" i="7"/>
  <c r="D8039" i="7" l="1"/>
  <c r="B8038" i="7"/>
  <c r="C8038" i="7" s="1"/>
  <c r="A8038" i="7"/>
  <c r="D8040" i="7" l="1"/>
  <c r="A8039" i="7"/>
  <c r="B8039" i="7"/>
  <c r="C8039" i="7" s="1"/>
  <c r="D8041" i="7" l="1"/>
  <c r="A8040" i="7"/>
  <c r="B8040" i="7"/>
  <c r="C8040" i="7" s="1"/>
  <c r="D8042" i="7" l="1"/>
  <c r="B8041" i="7"/>
  <c r="C8041" i="7" s="1"/>
  <c r="A8041" i="7"/>
  <c r="A8042" i="7" l="1"/>
  <c r="D8043" i="7"/>
  <c r="B8042" i="7"/>
  <c r="C8042" i="7" s="1"/>
  <c r="D8044" i="7" l="1"/>
  <c r="A8043" i="7"/>
  <c r="B8043" i="7"/>
  <c r="C8043" i="7" s="1"/>
  <c r="D8045" i="7" l="1"/>
  <c r="A8044" i="7"/>
  <c r="B8044" i="7"/>
  <c r="C8044" i="7" s="1"/>
  <c r="D8046" i="7" l="1"/>
  <c r="B8045" i="7"/>
  <c r="C8045" i="7" s="1"/>
  <c r="A8045" i="7"/>
  <c r="D8047" i="7" l="1"/>
  <c r="B8046" i="7"/>
  <c r="C8046" i="7" s="1"/>
  <c r="A8046" i="7"/>
  <c r="D8048" i="7" l="1"/>
  <c r="A8047" i="7"/>
  <c r="B8047" i="7"/>
  <c r="C8047" i="7" s="1"/>
  <c r="D8049" i="7" l="1"/>
  <c r="B8048" i="7"/>
  <c r="C8048" i="7" s="1"/>
  <c r="A8048" i="7"/>
  <c r="D8050" i="7" l="1"/>
  <c r="B8049" i="7"/>
  <c r="C8049" i="7" s="1"/>
  <c r="A8049" i="7"/>
  <c r="D8051" i="7" l="1"/>
  <c r="B8050" i="7"/>
  <c r="C8050" i="7" s="1"/>
  <c r="A8050" i="7"/>
  <c r="A8051" i="7" l="1"/>
  <c r="D8052" i="7"/>
  <c r="B8051" i="7"/>
  <c r="C8051" i="7" s="1"/>
  <c r="A8052" i="7" l="1"/>
  <c r="D8053" i="7"/>
  <c r="B8052" i="7"/>
  <c r="C8052" i="7" s="1"/>
  <c r="D8054" i="7" l="1"/>
  <c r="B8053" i="7"/>
  <c r="C8053" i="7" s="1"/>
  <c r="A8053" i="7"/>
  <c r="D8055" i="7" l="1"/>
  <c r="B8054" i="7"/>
  <c r="C8054" i="7" s="1"/>
  <c r="A8054" i="7"/>
  <c r="D8056" i="7" l="1"/>
  <c r="A8055" i="7"/>
  <c r="B8055" i="7"/>
  <c r="C8055" i="7" s="1"/>
  <c r="A8056" i="7" l="1"/>
  <c r="B8056" i="7"/>
  <c r="C8056" i="7" s="1"/>
  <c r="D8057" i="7"/>
  <c r="D8058" i="7" l="1"/>
  <c r="A8057" i="7"/>
  <c r="B8057" i="7"/>
  <c r="C8057" i="7" s="1"/>
  <c r="D8059" i="7" l="1"/>
  <c r="B8058" i="7"/>
  <c r="C8058" i="7" s="1"/>
  <c r="A8058" i="7"/>
  <c r="A8059" i="7" l="1"/>
  <c r="B8059" i="7"/>
  <c r="C8059" i="7" s="1"/>
  <c r="D8060" i="7"/>
  <c r="A8060" i="7" l="1"/>
  <c r="B8060" i="7"/>
  <c r="C8060" i="7" s="1"/>
  <c r="D8061" i="7"/>
  <c r="D8062" i="7" l="1"/>
  <c r="B8061" i="7"/>
  <c r="C8061" i="7" s="1"/>
  <c r="A8061" i="7"/>
  <c r="D8063" i="7" l="1"/>
  <c r="B8062" i="7"/>
  <c r="C8062" i="7" s="1"/>
  <c r="A8062" i="7"/>
  <c r="D8064" i="7" l="1"/>
  <c r="A8063" i="7"/>
  <c r="B8063" i="7"/>
  <c r="C8063" i="7" s="1"/>
  <c r="A8064" i="7" l="1"/>
  <c r="B8064" i="7"/>
  <c r="C8064" i="7" s="1"/>
  <c r="D8065" i="7"/>
  <c r="D8066" i="7" l="1"/>
  <c r="B8065" i="7"/>
  <c r="C8065" i="7" s="1"/>
  <c r="A8065" i="7"/>
  <c r="D8067" i="7" l="1"/>
  <c r="B8066" i="7"/>
  <c r="C8066" i="7" s="1"/>
  <c r="A8066" i="7"/>
  <c r="D8068" i="7" l="1"/>
  <c r="A8067" i="7"/>
  <c r="B8067" i="7"/>
  <c r="C8067" i="7" s="1"/>
  <c r="A8068" i="7" l="1"/>
  <c r="B8068" i="7"/>
  <c r="C8068" i="7" s="1"/>
  <c r="D8069" i="7"/>
  <c r="D8070" i="7" l="1"/>
  <c r="B8069" i="7"/>
  <c r="C8069" i="7" s="1"/>
  <c r="A8069" i="7"/>
  <c r="D8071" i="7" l="1"/>
  <c r="B8070" i="7"/>
  <c r="C8070" i="7" s="1"/>
  <c r="A8070" i="7"/>
  <c r="D8072" i="7" l="1"/>
  <c r="A8071" i="7"/>
  <c r="B8071" i="7"/>
  <c r="C8071" i="7" s="1"/>
  <c r="A8072" i="7" l="1"/>
  <c r="B8072" i="7"/>
  <c r="C8072" i="7" s="1"/>
  <c r="D8073" i="7"/>
  <c r="D8074" i="7" l="1"/>
  <c r="B8073" i="7"/>
  <c r="C8073" i="7" s="1"/>
  <c r="A8073" i="7"/>
  <c r="D8075" i="7" l="1"/>
  <c r="B8074" i="7"/>
  <c r="C8074" i="7" s="1"/>
  <c r="A8074" i="7"/>
  <c r="D8076" i="7" l="1"/>
  <c r="B8075" i="7"/>
  <c r="C8075" i="7" s="1"/>
  <c r="A8075" i="7"/>
  <c r="A8076" i="7" l="1"/>
  <c r="B8076" i="7"/>
  <c r="C8076" i="7" s="1"/>
  <c r="D8077" i="7"/>
  <c r="D8078" i="7" l="1"/>
  <c r="B8077" i="7"/>
  <c r="C8077" i="7" s="1"/>
  <c r="A8077" i="7"/>
  <c r="D8079" i="7" l="1"/>
  <c r="B8078" i="7"/>
  <c r="C8078" i="7" s="1"/>
  <c r="A8078" i="7"/>
  <c r="D8080" i="7" l="1"/>
  <c r="A8079" i="7"/>
  <c r="B8079" i="7"/>
  <c r="C8079" i="7" s="1"/>
  <c r="A8080" i="7" l="1"/>
  <c r="B8080" i="7"/>
  <c r="C8080" i="7" s="1"/>
  <c r="D8081" i="7"/>
  <c r="D8082" i="7" l="1"/>
  <c r="A8081" i="7"/>
  <c r="B8081" i="7"/>
  <c r="C8081" i="7" s="1"/>
  <c r="D8083" i="7" l="1"/>
  <c r="B8082" i="7"/>
  <c r="C8082" i="7" s="1"/>
  <c r="A8082" i="7"/>
  <c r="D8084" i="7" l="1"/>
  <c r="A8083" i="7"/>
  <c r="B8083" i="7"/>
  <c r="C8083" i="7" s="1"/>
  <c r="D8085" i="7" l="1"/>
  <c r="A8084" i="7"/>
  <c r="B8084" i="7"/>
  <c r="C8084" i="7" s="1"/>
  <c r="D8086" i="7" l="1"/>
  <c r="A8085" i="7"/>
  <c r="B8085" i="7"/>
  <c r="C8085" i="7" s="1"/>
  <c r="D8087" i="7" l="1"/>
  <c r="B8086" i="7"/>
  <c r="C8086" i="7" s="1"/>
  <c r="A8086" i="7"/>
  <c r="A8087" i="7" l="1"/>
  <c r="B8087" i="7"/>
  <c r="C8087" i="7" s="1"/>
  <c r="D8088" i="7"/>
  <c r="A8088" i="7" l="1"/>
  <c r="B8088" i="7"/>
  <c r="C8088" i="7" s="1"/>
  <c r="D8089" i="7"/>
  <c r="D8090" i="7" l="1"/>
  <c r="A8089" i="7"/>
  <c r="B8089" i="7"/>
  <c r="C8089" i="7" s="1"/>
  <c r="A8090" i="7" l="1"/>
  <c r="B8090" i="7"/>
  <c r="C8090" i="7" s="1"/>
  <c r="D8091" i="7"/>
  <c r="A8091" i="7" l="1"/>
  <c r="B8091" i="7"/>
  <c r="C8091" i="7" s="1"/>
  <c r="D8092" i="7"/>
  <c r="A8092" i="7" l="1"/>
  <c r="B8092" i="7"/>
  <c r="C8092" i="7" s="1"/>
  <c r="D8093" i="7"/>
  <c r="D8094" i="7" l="1"/>
  <c r="B8093" i="7"/>
  <c r="C8093" i="7" s="1"/>
  <c r="A8093" i="7"/>
  <c r="D8095" i="7" l="1"/>
  <c r="B8094" i="7"/>
  <c r="C8094" i="7" s="1"/>
  <c r="A8094" i="7"/>
  <c r="D8096" i="7" l="1"/>
  <c r="B8095" i="7"/>
  <c r="C8095" i="7" s="1"/>
  <c r="A8095" i="7"/>
  <c r="A8096" i="7" l="1"/>
  <c r="B8096" i="7"/>
  <c r="C8096" i="7" s="1"/>
  <c r="D8097" i="7"/>
  <c r="A8097" i="7" l="1"/>
  <c r="D8098" i="7"/>
  <c r="B8097" i="7"/>
  <c r="C8097" i="7" s="1"/>
  <c r="D8099" i="7" l="1"/>
  <c r="B8098" i="7"/>
  <c r="C8098" i="7" s="1"/>
  <c r="A8098" i="7"/>
  <c r="D8100" i="7" l="1"/>
  <c r="A8099" i="7"/>
  <c r="B8099" i="7"/>
  <c r="C8099" i="7" s="1"/>
  <c r="A8100" i="7" l="1"/>
  <c r="B8100" i="7"/>
  <c r="C8100" i="7" s="1"/>
  <c r="D8101" i="7"/>
  <c r="D8102" i="7" l="1"/>
  <c r="A8101" i="7"/>
  <c r="B8101" i="7"/>
  <c r="C8101" i="7" s="1"/>
  <c r="D8103" i="7" l="1"/>
  <c r="B8102" i="7"/>
  <c r="C8102" i="7" s="1"/>
  <c r="A8102" i="7"/>
  <c r="D8104" i="7" l="1"/>
  <c r="B8103" i="7"/>
  <c r="C8103" i="7" s="1"/>
  <c r="A8103" i="7"/>
  <c r="A8104" i="7" l="1"/>
  <c r="B8104" i="7"/>
  <c r="C8104" i="7" s="1"/>
  <c r="D8105" i="7"/>
  <c r="A8105" i="7" l="1"/>
  <c r="D8106" i="7"/>
  <c r="B8105" i="7"/>
  <c r="C8105" i="7" s="1"/>
  <c r="D8107" i="7" l="1"/>
  <c r="B8106" i="7"/>
  <c r="C8106" i="7" s="1"/>
  <c r="A8106" i="7"/>
  <c r="D8108" i="7" l="1"/>
  <c r="B8107" i="7"/>
  <c r="C8107" i="7" s="1"/>
  <c r="A8107" i="7"/>
  <c r="D8109" i="7" l="1"/>
  <c r="A8108" i="7"/>
  <c r="B8108" i="7"/>
  <c r="C8108" i="7" s="1"/>
  <c r="D8110" i="7" l="1"/>
  <c r="B8109" i="7"/>
  <c r="C8109" i="7" s="1"/>
  <c r="A8109" i="7"/>
  <c r="D8111" i="7" l="1"/>
  <c r="B8110" i="7"/>
  <c r="C8110" i="7" s="1"/>
  <c r="A8110" i="7"/>
  <c r="D8112" i="7" l="1"/>
  <c r="A8111" i="7"/>
  <c r="B8111" i="7"/>
  <c r="C8111" i="7" s="1"/>
  <c r="A8112" i="7" l="1"/>
  <c r="D8113" i="7"/>
  <c r="B8112" i="7"/>
  <c r="C8112" i="7" s="1"/>
  <c r="D8114" i="7" l="1"/>
  <c r="A8113" i="7"/>
  <c r="B8113" i="7"/>
  <c r="C8113" i="7" s="1"/>
  <c r="D8115" i="7" l="1"/>
  <c r="B8114" i="7"/>
  <c r="C8114" i="7" s="1"/>
  <c r="A8114" i="7"/>
  <c r="D8116" i="7" l="1"/>
  <c r="A8115" i="7"/>
  <c r="B8115" i="7"/>
  <c r="C8115" i="7" s="1"/>
  <c r="A8116" i="7" l="1"/>
  <c r="B8116" i="7"/>
  <c r="C8116" i="7" s="1"/>
  <c r="D8117" i="7"/>
  <c r="D8118" i="7" l="1"/>
  <c r="A8117" i="7"/>
  <c r="B8117" i="7"/>
  <c r="C8117" i="7" s="1"/>
  <c r="D8119" i="7" l="1"/>
  <c r="B8118" i="7"/>
  <c r="C8118" i="7" s="1"/>
  <c r="A8118" i="7"/>
  <c r="D8120" i="7" l="1"/>
  <c r="A8119" i="7"/>
  <c r="B8119" i="7"/>
  <c r="C8119" i="7" s="1"/>
  <c r="A8120" i="7" l="1"/>
  <c r="B8120" i="7"/>
  <c r="C8120" i="7" s="1"/>
  <c r="D8121" i="7"/>
  <c r="D8122" i="7" l="1"/>
  <c r="A8121" i="7"/>
  <c r="B8121" i="7"/>
  <c r="C8121" i="7" s="1"/>
  <c r="D8123" i="7" l="1"/>
  <c r="B8122" i="7"/>
  <c r="C8122" i="7" s="1"/>
  <c r="A8122" i="7"/>
  <c r="D8124" i="7" l="1"/>
  <c r="A8123" i="7"/>
  <c r="B8123" i="7"/>
  <c r="C8123" i="7" s="1"/>
  <c r="A8124" i="7" l="1"/>
  <c r="D8125" i="7"/>
  <c r="B8124" i="7"/>
  <c r="C8124" i="7" s="1"/>
  <c r="D8126" i="7" l="1"/>
  <c r="B8125" i="7"/>
  <c r="C8125" i="7" s="1"/>
  <c r="A8125" i="7"/>
  <c r="D8127" i="7" l="1"/>
  <c r="B8126" i="7"/>
  <c r="C8126" i="7" s="1"/>
  <c r="A8126" i="7"/>
  <c r="D8128" i="7" l="1"/>
  <c r="A8127" i="7"/>
  <c r="B8127" i="7"/>
  <c r="C8127" i="7" s="1"/>
  <c r="A8128" i="7" l="1"/>
  <c r="B8128" i="7"/>
  <c r="C8128" i="7" s="1"/>
  <c r="D8129" i="7"/>
  <c r="D8130" i="7" l="1"/>
  <c r="B8129" i="7"/>
  <c r="C8129" i="7" s="1"/>
  <c r="A8129" i="7"/>
  <c r="D8131" i="7" l="1"/>
  <c r="B8130" i="7"/>
  <c r="C8130" i="7" s="1"/>
  <c r="A8130" i="7"/>
  <c r="D8132" i="7" l="1"/>
  <c r="A8131" i="7"/>
  <c r="B8131" i="7"/>
  <c r="C8131" i="7" s="1"/>
  <c r="A8132" i="7" l="1"/>
  <c r="B8132" i="7"/>
  <c r="C8132" i="7" s="1"/>
  <c r="D8133" i="7"/>
  <c r="D8134" i="7" l="1"/>
  <c r="B8133" i="7"/>
  <c r="C8133" i="7" s="1"/>
  <c r="A8133" i="7"/>
  <c r="D8135" i="7" l="1"/>
  <c r="B8134" i="7"/>
  <c r="C8134" i="7" s="1"/>
  <c r="A8134" i="7"/>
  <c r="A8135" i="7" l="1"/>
  <c r="D8136" i="7"/>
  <c r="B8135" i="7"/>
  <c r="C8135" i="7" s="1"/>
  <c r="A8136" i="7" l="1"/>
  <c r="B8136" i="7"/>
  <c r="C8136" i="7" s="1"/>
  <c r="D8137" i="7"/>
  <c r="D8138" i="7" l="1"/>
  <c r="B8137" i="7"/>
  <c r="C8137" i="7" s="1"/>
  <c r="A8137" i="7"/>
  <c r="D8139" i="7" l="1"/>
  <c r="B8138" i="7"/>
  <c r="C8138" i="7" s="1"/>
  <c r="A8138" i="7"/>
  <c r="D8140" i="7" l="1"/>
  <c r="A8139" i="7"/>
  <c r="B8139" i="7"/>
  <c r="C8139" i="7" s="1"/>
  <c r="A8140" i="7" l="1"/>
  <c r="B8140" i="7"/>
  <c r="C8140" i="7" s="1"/>
  <c r="D8141" i="7"/>
  <c r="A8141" i="7" l="1"/>
  <c r="B8141" i="7"/>
  <c r="C8141" i="7" s="1"/>
  <c r="D8142" i="7"/>
  <c r="D8143" i="7" l="1"/>
  <c r="B8142" i="7"/>
  <c r="C8142" i="7" s="1"/>
  <c r="A8142" i="7"/>
  <c r="A8143" i="7" l="1"/>
  <c r="B8143" i="7"/>
  <c r="C8143" i="7" s="1"/>
  <c r="D8144" i="7"/>
  <c r="D8145" i="7" l="1"/>
  <c r="A8144" i="7"/>
  <c r="B8144" i="7"/>
  <c r="C8144" i="7" s="1"/>
  <c r="D8146" i="7" l="1"/>
  <c r="A8145" i="7"/>
  <c r="B8145" i="7"/>
  <c r="C8145" i="7" s="1"/>
  <c r="D8147" i="7" l="1"/>
  <c r="B8146" i="7"/>
  <c r="C8146" i="7" s="1"/>
  <c r="A8146" i="7"/>
  <c r="D8148" i="7" l="1"/>
  <c r="A8147" i="7"/>
  <c r="B8147" i="7"/>
  <c r="C8147" i="7" s="1"/>
  <c r="A8148" i="7" l="1"/>
  <c r="B8148" i="7"/>
  <c r="C8148" i="7" s="1"/>
  <c r="D8149" i="7"/>
  <c r="D8150" i="7" l="1"/>
  <c r="B8149" i="7"/>
  <c r="C8149" i="7" s="1"/>
  <c r="A8149" i="7"/>
  <c r="D8151" i="7" l="1"/>
  <c r="A8150" i="7"/>
  <c r="B8150" i="7"/>
  <c r="C8150" i="7" s="1"/>
  <c r="D8152" i="7" l="1"/>
  <c r="A8151" i="7"/>
  <c r="B8151" i="7"/>
  <c r="C8151" i="7" s="1"/>
  <c r="A8152" i="7" l="1"/>
  <c r="B8152" i="7"/>
  <c r="C8152" i="7" s="1"/>
  <c r="D8153" i="7"/>
  <c r="D8154" i="7" l="1"/>
  <c r="B8153" i="7"/>
  <c r="C8153" i="7" s="1"/>
  <c r="A8153" i="7"/>
  <c r="D8155" i="7" l="1"/>
  <c r="B8154" i="7"/>
  <c r="C8154" i="7" s="1"/>
  <c r="A8154" i="7"/>
  <c r="B8155" i="7" l="1"/>
  <c r="C8155" i="7" s="1"/>
  <c r="D8156" i="7"/>
  <c r="A8155" i="7"/>
  <c r="A8156" i="7" l="1"/>
  <c r="B8156" i="7"/>
  <c r="C8156" i="7" s="1"/>
  <c r="D8157" i="7"/>
  <c r="D8158" i="7" l="1"/>
  <c r="A8157" i="7"/>
  <c r="B8157" i="7"/>
  <c r="C8157" i="7" s="1"/>
  <c r="D8159" i="7" l="1"/>
  <c r="B8158" i="7"/>
  <c r="C8158" i="7" s="1"/>
  <c r="A8158" i="7"/>
  <c r="D8160" i="7" l="1"/>
  <c r="B8159" i="7"/>
  <c r="C8159" i="7" s="1"/>
  <c r="A8159" i="7"/>
  <c r="A8160" i="7" l="1"/>
  <c r="B8160" i="7"/>
  <c r="C8160" i="7" s="1"/>
  <c r="D8161" i="7"/>
  <c r="D8162" i="7" l="1"/>
  <c r="B8161" i="7"/>
  <c r="C8161" i="7" s="1"/>
  <c r="A8161" i="7"/>
  <c r="D8163" i="7" l="1"/>
  <c r="B8162" i="7"/>
  <c r="C8162" i="7" s="1"/>
  <c r="A8162" i="7"/>
  <c r="D8164" i="7" l="1"/>
  <c r="A8163" i="7"/>
  <c r="B8163" i="7"/>
  <c r="C8163" i="7" s="1"/>
  <c r="A8164" i="7" l="1"/>
  <c r="B8164" i="7"/>
  <c r="C8164" i="7" s="1"/>
  <c r="D8165" i="7"/>
  <c r="D8166" i="7" l="1"/>
  <c r="A8165" i="7"/>
  <c r="B8165" i="7"/>
  <c r="C8165" i="7" s="1"/>
  <c r="D8167" i="7" l="1"/>
  <c r="B8166" i="7"/>
  <c r="C8166" i="7" s="1"/>
  <c r="A8166" i="7"/>
  <c r="D8168" i="7" l="1"/>
  <c r="A8167" i="7"/>
  <c r="B8167" i="7"/>
  <c r="C8167" i="7" s="1"/>
  <c r="A8168" i="7" l="1"/>
  <c r="B8168" i="7"/>
  <c r="C8168" i="7" s="1"/>
  <c r="D8169" i="7"/>
  <c r="D8170" i="7" l="1"/>
  <c r="A8169" i="7"/>
  <c r="B8169" i="7"/>
  <c r="C8169" i="7" s="1"/>
  <c r="D8171" i="7" l="1"/>
  <c r="A8170" i="7"/>
  <c r="B8170" i="7"/>
  <c r="C8170" i="7" s="1"/>
  <c r="D8172" i="7" l="1"/>
  <c r="B8171" i="7"/>
  <c r="C8171" i="7" s="1"/>
  <c r="A8171" i="7"/>
  <c r="D8173" i="7" l="1"/>
  <c r="A8172" i="7"/>
  <c r="B8172" i="7"/>
  <c r="C8172" i="7" s="1"/>
  <c r="D8174" i="7" l="1"/>
  <c r="A8173" i="7"/>
  <c r="B8173" i="7"/>
  <c r="C8173" i="7" s="1"/>
  <c r="D8175" i="7" l="1"/>
  <c r="B8174" i="7"/>
  <c r="C8174" i="7" s="1"/>
  <c r="A8174" i="7"/>
  <c r="D8176" i="7" l="1"/>
  <c r="A8175" i="7"/>
  <c r="B8175" i="7"/>
  <c r="C8175" i="7" s="1"/>
  <c r="A8176" i="7" l="1"/>
  <c r="D8177" i="7"/>
  <c r="B8176" i="7"/>
  <c r="C8176" i="7" s="1"/>
  <c r="D8178" i="7" l="1"/>
  <c r="B8177" i="7"/>
  <c r="C8177" i="7" s="1"/>
  <c r="A8177" i="7"/>
  <c r="D8179" i="7" l="1"/>
  <c r="B8178" i="7"/>
  <c r="C8178" i="7" s="1"/>
  <c r="A8178" i="7"/>
  <c r="D8180" i="7" l="1"/>
  <c r="B8179" i="7"/>
  <c r="C8179" i="7" s="1"/>
  <c r="A8179" i="7"/>
  <c r="A8180" i="7" l="1"/>
  <c r="B8180" i="7"/>
  <c r="C8180" i="7" s="1"/>
  <c r="D8181" i="7"/>
  <c r="D8182" i="7" l="1"/>
  <c r="A8181" i="7"/>
  <c r="B8181" i="7"/>
  <c r="C8181" i="7" s="1"/>
  <c r="A8182" i="7" l="1"/>
  <c r="D8183" i="7"/>
  <c r="B8182" i="7"/>
  <c r="C8182" i="7" s="1"/>
  <c r="D8184" i="7" l="1"/>
  <c r="B8183" i="7"/>
  <c r="C8183" i="7" s="1"/>
  <c r="A8183" i="7"/>
  <c r="A8184" i="7" l="1"/>
  <c r="B8184" i="7"/>
  <c r="C8184" i="7" s="1"/>
  <c r="D8185" i="7"/>
  <c r="D8186" i="7" l="1"/>
  <c r="A8185" i="7"/>
  <c r="B8185" i="7"/>
  <c r="C8185" i="7" s="1"/>
  <c r="D8187" i="7" l="1"/>
  <c r="B8186" i="7"/>
  <c r="C8186" i="7" s="1"/>
  <c r="A8186" i="7"/>
  <c r="D8188" i="7" l="1"/>
  <c r="B8187" i="7"/>
  <c r="C8187" i="7" s="1"/>
  <c r="A8187" i="7"/>
  <c r="A8188" i="7" l="1"/>
  <c r="B8188" i="7"/>
  <c r="C8188" i="7" s="1"/>
  <c r="D8189" i="7"/>
  <c r="D8190" i="7" l="1"/>
  <c r="A8189" i="7"/>
  <c r="B8189" i="7"/>
  <c r="C8189" i="7" s="1"/>
  <c r="B8190" i="7" l="1"/>
  <c r="A8190" i="7"/>
  <c r="D8191" i="7"/>
  <c r="C8190" i="7"/>
  <c r="D8192" i="7" l="1"/>
  <c r="B8191" i="7"/>
  <c r="C8191" i="7" s="1"/>
  <c r="A8191" i="7"/>
  <c r="A8192" i="7" l="1"/>
  <c r="B8192" i="7"/>
  <c r="C8192" i="7" s="1"/>
  <c r="D8193" i="7"/>
  <c r="D8194" i="7" l="1"/>
  <c r="A8193" i="7"/>
  <c r="B8193" i="7"/>
  <c r="C8193" i="7" s="1"/>
  <c r="D8195" i="7" l="1"/>
  <c r="B8194" i="7"/>
  <c r="C8194" i="7" s="1"/>
  <c r="A8194" i="7"/>
  <c r="D8196" i="7" l="1"/>
  <c r="A8195" i="7"/>
  <c r="B8195" i="7"/>
  <c r="C8195" i="7" s="1"/>
  <c r="A8196" i="7" l="1"/>
  <c r="B8196" i="7"/>
  <c r="C8196" i="7" s="1"/>
  <c r="D8197" i="7"/>
  <c r="A8197" i="7" l="1"/>
  <c r="B8197" i="7"/>
  <c r="C8197" i="7" s="1"/>
  <c r="D8198" i="7"/>
  <c r="D8199" i="7" l="1"/>
  <c r="A8198" i="7"/>
  <c r="B8198" i="7"/>
  <c r="C8198" i="7" s="1"/>
  <c r="A8199" i="7" l="1"/>
  <c r="D8200" i="7"/>
  <c r="B8199" i="7"/>
  <c r="C8199" i="7" s="1"/>
  <c r="A8200" i="7" l="1"/>
  <c r="B8200" i="7"/>
  <c r="C8200" i="7" s="1"/>
  <c r="D8201" i="7"/>
  <c r="D8202" i="7" l="1"/>
  <c r="A8201" i="7"/>
  <c r="B8201" i="7"/>
  <c r="C8201" i="7" s="1"/>
  <c r="D8203" i="7" l="1"/>
  <c r="A8202" i="7"/>
  <c r="B8202" i="7"/>
  <c r="C8202" i="7" s="1"/>
  <c r="D8204" i="7" l="1"/>
  <c r="B8203" i="7"/>
  <c r="C8203" i="7" s="1"/>
  <c r="A8203" i="7"/>
  <c r="A8204" i="7" l="1"/>
  <c r="D8205" i="7"/>
  <c r="B8204" i="7"/>
  <c r="C8204" i="7" s="1"/>
  <c r="D8206" i="7" l="1"/>
  <c r="A8205" i="7"/>
  <c r="B8205" i="7"/>
  <c r="C8205" i="7" s="1"/>
  <c r="A8206" i="7" l="1"/>
  <c r="D8207" i="7"/>
  <c r="B8206" i="7"/>
  <c r="C8206" i="7" s="1"/>
  <c r="D8208" i="7" l="1"/>
  <c r="A8207" i="7"/>
  <c r="B8207" i="7"/>
  <c r="C8207" i="7" s="1"/>
  <c r="A8208" i="7" l="1"/>
  <c r="D8209" i="7"/>
  <c r="B8208" i="7"/>
  <c r="C8208" i="7" s="1"/>
  <c r="D8210" i="7" l="1"/>
  <c r="A8209" i="7"/>
  <c r="B8209" i="7"/>
  <c r="C8209" i="7" s="1"/>
  <c r="A8210" i="7" l="1"/>
  <c r="D8211" i="7"/>
  <c r="B8210" i="7"/>
  <c r="C8210" i="7" s="1"/>
  <c r="D8212" i="7" l="1"/>
  <c r="A8211" i="7"/>
  <c r="B8211" i="7"/>
  <c r="C8211" i="7" s="1"/>
  <c r="A8212" i="7" l="1"/>
  <c r="D8213" i="7"/>
  <c r="B8212" i="7"/>
  <c r="C8212" i="7" s="1"/>
  <c r="A8213" i="7" l="1"/>
  <c r="D8214" i="7"/>
  <c r="B8213" i="7"/>
  <c r="C8213" i="7" s="1"/>
  <c r="D8215" i="7" l="1"/>
  <c r="B8214" i="7"/>
  <c r="C8214" i="7" s="1"/>
  <c r="A8214" i="7"/>
  <c r="A8215" i="7" l="1"/>
  <c r="D8216" i="7"/>
  <c r="B8215" i="7"/>
  <c r="C8215" i="7" s="1"/>
  <c r="A8216" i="7" l="1"/>
  <c r="D8217" i="7"/>
  <c r="B8216" i="7"/>
  <c r="C8216" i="7" s="1"/>
  <c r="D8218" i="7" l="1"/>
  <c r="A8217" i="7"/>
  <c r="B8217" i="7"/>
  <c r="C8217" i="7" s="1"/>
  <c r="A8218" i="7" l="1"/>
  <c r="D8219" i="7"/>
  <c r="B8218" i="7"/>
  <c r="C8218" i="7" s="1"/>
  <c r="D8220" i="7" l="1"/>
  <c r="A8219" i="7"/>
  <c r="B8219" i="7"/>
  <c r="C8219" i="7" s="1"/>
  <c r="A8220" i="7" l="1"/>
  <c r="B8220" i="7"/>
  <c r="C8220" i="7" s="1"/>
  <c r="D8221" i="7"/>
  <c r="D8222" i="7" l="1"/>
  <c r="A8221" i="7"/>
  <c r="B8221" i="7"/>
  <c r="C8221" i="7" s="1"/>
  <c r="D8223" i="7" l="1"/>
  <c r="A8222" i="7"/>
  <c r="B8222" i="7"/>
  <c r="C8222" i="7" s="1"/>
  <c r="D8224" i="7" l="1"/>
  <c r="B8223" i="7"/>
  <c r="C8223" i="7" s="1"/>
  <c r="A8223" i="7"/>
  <c r="B8224" i="7" l="1"/>
  <c r="C8224" i="7" s="1"/>
  <c r="D8225" i="7"/>
  <c r="A8224" i="7"/>
  <c r="A8225" i="7" l="1"/>
  <c r="B8225" i="7"/>
  <c r="C8225" i="7" s="1"/>
  <c r="D8226" i="7"/>
  <c r="D8227" i="7" l="1"/>
  <c r="B8226" i="7"/>
  <c r="C8226" i="7" s="1"/>
  <c r="A8226" i="7"/>
  <c r="D8228" i="7" l="1"/>
  <c r="B8227" i="7"/>
  <c r="C8227" i="7" s="1"/>
  <c r="A8227" i="7"/>
  <c r="A8228" i="7" l="1"/>
  <c r="B8228" i="7"/>
  <c r="C8228" i="7" s="1"/>
  <c r="D8229" i="7"/>
  <c r="D8230" i="7" l="1"/>
  <c r="A8229" i="7"/>
  <c r="B8229" i="7"/>
  <c r="C8229" i="7" s="1"/>
  <c r="D8231" i="7" l="1"/>
  <c r="B8230" i="7"/>
  <c r="C8230" i="7" s="1"/>
  <c r="A8230" i="7"/>
  <c r="D8232" i="7" l="1"/>
  <c r="B8231" i="7"/>
  <c r="C8231" i="7" s="1"/>
  <c r="A8231" i="7"/>
  <c r="A8232" i="7" l="1"/>
  <c r="B8232" i="7"/>
  <c r="C8232" i="7" s="1"/>
  <c r="D8233" i="7"/>
  <c r="D8234" i="7" l="1"/>
  <c r="A8233" i="7"/>
  <c r="B8233" i="7"/>
  <c r="C8233" i="7" s="1"/>
  <c r="D8235" i="7" l="1"/>
  <c r="B8234" i="7"/>
  <c r="C8234" i="7" s="1"/>
  <c r="A8234" i="7"/>
  <c r="D8236" i="7" l="1"/>
  <c r="B8235" i="7"/>
  <c r="C8235" i="7" s="1"/>
  <c r="A8235" i="7"/>
  <c r="D8237" i="7" l="1"/>
  <c r="A8236" i="7"/>
  <c r="B8236" i="7"/>
  <c r="C8236" i="7" s="1"/>
  <c r="M21" i="13"/>
  <c r="D8238" i="7" l="1"/>
  <c r="B8237" i="7"/>
  <c r="C8237" i="7" s="1"/>
  <c r="A8237" i="7"/>
  <c r="D8239" i="7" l="1"/>
  <c r="B8238" i="7"/>
  <c r="C8238" i="7" s="1"/>
  <c r="A8238" i="7"/>
  <c r="A8239" i="7" l="1"/>
  <c r="B8239" i="7"/>
  <c r="C8239" i="7" s="1"/>
  <c r="D8240" i="7"/>
  <c r="A8240" i="7" l="1"/>
  <c r="B8240" i="7"/>
  <c r="C8240" i="7" s="1"/>
  <c r="D8241" i="7"/>
  <c r="D8242" i="7" l="1"/>
  <c r="A8241" i="7"/>
  <c r="B8241" i="7"/>
  <c r="C8241" i="7" s="1"/>
  <c r="A8242" i="7" l="1"/>
  <c r="D8243" i="7"/>
  <c r="B8242" i="7"/>
  <c r="C8242" i="7" s="1"/>
  <c r="D8244" i="7" l="1"/>
  <c r="A8243" i="7"/>
  <c r="B8243" i="7"/>
  <c r="C8243" i="7" s="1"/>
  <c r="A8244" i="7" l="1"/>
  <c r="B8244" i="7"/>
  <c r="C8244" i="7" s="1"/>
  <c r="D8245" i="7"/>
  <c r="A8245" i="7" l="1"/>
  <c r="B8245" i="7"/>
  <c r="C8245" i="7" s="1"/>
  <c r="D8246" i="7"/>
  <c r="A8246" i="7" l="1"/>
  <c r="D8247" i="7"/>
  <c r="B8246" i="7"/>
  <c r="C8246" i="7" s="1"/>
  <c r="D8248" i="7" l="1"/>
  <c r="A8247" i="7"/>
  <c r="B8247" i="7"/>
  <c r="C8247" i="7" s="1"/>
  <c r="A8248" i="7" l="1"/>
  <c r="B8248" i="7"/>
  <c r="C8248" i="7" s="1"/>
  <c r="D8249" i="7"/>
  <c r="D8250" i="7" l="1"/>
  <c r="A8249" i="7"/>
  <c r="B8249" i="7"/>
  <c r="C8249" i="7" s="1"/>
  <c r="D8251" i="7" l="1"/>
  <c r="B8250" i="7"/>
  <c r="C8250" i="7" s="1"/>
  <c r="A8250" i="7"/>
  <c r="D8252" i="7" l="1"/>
  <c r="A8251" i="7"/>
  <c r="B8251" i="7"/>
  <c r="C8251" i="7" s="1"/>
  <c r="A8252" i="7" l="1"/>
  <c r="B8252" i="7"/>
  <c r="C8252" i="7" s="1"/>
  <c r="D8253" i="7"/>
  <c r="D8254" i="7" l="1"/>
  <c r="A8253" i="7"/>
  <c r="B8253" i="7"/>
  <c r="C8253" i="7" s="1"/>
  <c r="D8255" i="7" l="1"/>
  <c r="B8254" i="7"/>
  <c r="C8254" i="7" s="1"/>
  <c r="A8254" i="7"/>
  <c r="A8255" i="7" l="1"/>
  <c r="B8255" i="7"/>
  <c r="C8255" i="7" s="1"/>
  <c r="D8256" i="7"/>
  <c r="D8257" i="7" l="1"/>
  <c r="A8256" i="7"/>
  <c r="B8256" i="7"/>
  <c r="C8256" i="7" s="1"/>
  <c r="A8257" i="7" l="1"/>
  <c r="B8257" i="7"/>
  <c r="C8257" i="7" s="1"/>
  <c r="D8258" i="7"/>
  <c r="D8259" i="7" l="1"/>
  <c r="B8258" i="7"/>
  <c r="C8258" i="7" s="1"/>
  <c r="A8258" i="7"/>
  <c r="D8260" i="7" l="1"/>
  <c r="A8259" i="7"/>
  <c r="B8259" i="7"/>
  <c r="C8259" i="7" s="1"/>
  <c r="A8260" i="7" l="1"/>
  <c r="B8260" i="7"/>
  <c r="C8260" i="7" s="1"/>
  <c r="D8261" i="7"/>
  <c r="D8262" i="7" l="1"/>
  <c r="A8261" i="7"/>
  <c r="B8261" i="7"/>
  <c r="C8261" i="7" s="1"/>
  <c r="D8263" i="7" l="1"/>
  <c r="B8262" i="7"/>
  <c r="C8262" i="7" s="1"/>
  <c r="A8262" i="7"/>
  <c r="D8264" i="7" l="1"/>
  <c r="A8263" i="7"/>
  <c r="B8263" i="7"/>
  <c r="C8263" i="7" s="1"/>
  <c r="A8264" i="7" l="1"/>
  <c r="B8264" i="7"/>
  <c r="C8264" i="7" s="1"/>
  <c r="D8265" i="7"/>
  <c r="D8266" i="7" l="1"/>
  <c r="A8265" i="7"/>
  <c r="B8265" i="7"/>
  <c r="C8265" i="7" s="1"/>
  <c r="D8267" i="7" l="1"/>
  <c r="B8266" i="7"/>
  <c r="C8266" i="7" s="1"/>
  <c r="A8266" i="7"/>
  <c r="D8268" i="7" l="1"/>
  <c r="A8267" i="7"/>
  <c r="B8267" i="7"/>
  <c r="C8267" i="7" s="1"/>
  <c r="A8268" i="7" l="1"/>
  <c r="B8268" i="7"/>
  <c r="C8268" i="7" s="1"/>
  <c r="D8269" i="7"/>
  <c r="D8270" i="7" l="1"/>
  <c r="A8269" i="7"/>
  <c r="B8269" i="7"/>
  <c r="C8269" i="7" s="1"/>
  <c r="D8271" i="7" l="1"/>
  <c r="B8270" i="7"/>
  <c r="C8270" i="7" s="1"/>
  <c r="A8270" i="7"/>
  <c r="D8272" i="7" l="1"/>
  <c r="A8271" i="7"/>
  <c r="B8271" i="7"/>
  <c r="C8271" i="7" s="1"/>
  <c r="A8272" i="7" l="1"/>
  <c r="B8272" i="7"/>
  <c r="C8272" i="7" s="1"/>
  <c r="D8273" i="7"/>
  <c r="D8274" i="7" l="1"/>
  <c r="A8273" i="7"/>
  <c r="B8273" i="7"/>
  <c r="C8273" i="7" s="1"/>
  <c r="D8275" i="7" l="1"/>
  <c r="B8274" i="7"/>
  <c r="C8274" i="7" s="1"/>
  <c r="A8274" i="7"/>
  <c r="D8276" i="7" l="1"/>
  <c r="A8275" i="7"/>
  <c r="B8275" i="7"/>
  <c r="C8275" i="7" s="1"/>
  <c r="D8277" i="7" l="1"/>
  <c r="A8276" i="7"/>
  <c r="B8276" i="7"/>
  <c r="C8276" i="7" s="1"/>
  <c r="D8278" i="7" l="1"/>
  <c r="A8277" i="7"/>
  <c r="B8277" i="7"/>
  <c r="C8277" i="7" s="1"/>
  <c r="A8278" i="7" l="1"/>
  <c r="D8279" i="7"/>
  <c r="B8278" i="7"/>
  <c r="C8278" i="7" s="1"/>
  <c r="D8280" i="7" l="1"/>
  <c r="A8279" i="7"/>
  <c r="B8279" i="7"/>
  <c r="C8279" i="7" s="1"/>
  <c r="A8280" i="7" l="1"/>
  <c r="B8280" i="7"/>
  <c r="C8280" i="7" s="1"/>
  <c r="D8281" i="7"/>
  <c r="D8282" i="7" l="1"/>
  <c r="A8281" i="7"/>
  <c r="B8281" i="7"/>
  <c r="C8281" i="7" s="1"/>
  <c r="D8283" i="7" l="1"/>
  <c r="B8282" i="7"/>
  <c r="C8282" i="7" s="1"/>
  <c r="A8282" i="7"/>
  <c r="D8284" i="7" l="1"/>
  <c r="A8283" i="7"/>
  <c r="B8283" i="7"/>
  <c r="C8283" i="7" s="1"/>
  <c r="D8285" i="7" l="1"/>
  <c r="A8284" i="7"/>
  <c r="B8284" i="7"/>
  <c r="C8284" i="7" s="1"/>
  <c r="A8285" i="7" l="1"/>
  <c r="B8285" i="7"/>
  <c r="C8285" i="7" s="1"/>
  <c r="D8286" i="7"/>
  <c r="A8286" i="7" l="1"/>
  <c r="D8287" i="7"/>
  <c r="B8286" i="7"/>
  <c r="C8286" i="7" s="1"/>
  <c r="D8288" i="7" l="1"/>
  <c r="A8287" i="7"/>
  <c r="B8287" i="7"/>
  <c r="C8287" i="7" s="1"/>
  <c r="A8288" i="7" l="1"/>
  <c r="B8288" i="7"/>
  <c r="C8288" i="7" s="1"/>
  <c r="D8289" i="7"/>
  <c r="D8290" i="7" l="1"/>
  <c r="A8289" i="7"/>
  <c r="B8289" i="7"/>
  <c r="C8289" i="7" s="1"/>
  <c r="D8291" i="7" l="1"/>
  <c r="B8290" i="7"/>
  <c r="C8290" i="7" s="1"/>
  <c r="A8290" i="7"/>
  <c r="D8292" i="7" l="1"/>
  <c r="A8291" i="7"/>
  <c r="B8291" i="7"/>
  <c r="C8291" i="7" s="1"/>
  <c r="A8292" i="7" l="1"/>
  <c r="B8292" i="7"/>
  <c r="C8292" i="7" s="1"/>
  <c r="D8293" i="7"/>
  <c r="D8294" i="7" l="1"/>
  <c r="A8293" i="7"/>
  <c r="B8293" i="7"/>
  <c r="C8293" i="7" s="1"/>
  <c r="A8294" i="7" l="1"/>
  <c r="D8295" i="7"/>
  <c r="B8294" i="7"/>
  <c r="C8294" i="7" s="1"/>
  <c r="D8296" i="7" l="1"/>
  <c r="A8295" i="7"/>
  <c r="B8295" i="7"/>
  <c r="C8295" i="7" s="1"/>
  <c r="A8296" i="7" l="1"/>
  <c r="B8296" i="7"/>
  <c r="C8296" i="7" s="1"/>
  <c r="D8297" i="7"/>
  <c r="D8298" i="7" l="1"/>
  <c r="A8297" i="7"/>
  <c r="B8297" i="7"/>
  <c r="C8297" i="7" s="1"/>
  <c r="D8299" i="7" l="1"/>
  <c r="B8298" i="7"/>
  <c r="C8298" i="7" s="1"/>
  <c r="A8298" i="7"/>
  <c r="D8300" i="7" l="1"/>
  <c r="A8299" i="7"/>
  <c r="B8299" i="7"/>
  <c r="C8299" i="7" s="1"/>
  <c r="A8300" i="7" l="1"/>
  <c r="B8300" i="7"/>
  <c r="C8300" i="7" s="1"/>
  <c r="D8301" i="7"/>
  <c r="D8302" i="7" l="1"/>
  <c r="A8301" i="7"/>
  <c r="B8301" i="7"/>
  <c r="C8301" i="7" s="1"/>
  <c r="A8302" i="7" l="1"/>
  <c r="D8303" i="7"/>
  <c r="B8302" i="7"/>
  <c r="C8302" i="7" s="1"/>
  <c r="D8304" i="7" l="1"/>
  <c r="A8303" i="7"/>
  <c r="B8303" i="7"/>
  <c r="C8303" i="7" s="1"/>
  <c r="A8304" i="7" l="1"/>
  <c r="B8304" i="7"/>
  <c r="C8304" i="7" s="1"/>
  <c r="D8305" i="7"/>
  <c r="D8306" i="7" l="1"/>
  <c r="A8305" i="7"/>
  <c r="B8305" i="7"/>
  <c r="C8305" i="7" s="1"/>
  <c r="D8307" i="7" l="1"/>
  <c r="B8306" i="7"/>
  <c r="C8306" i="7" s="1"/>
  <c r="A8306" i="7"/>
  <c r="D8308" i="7" l="1"/>
  <c r="A8307" i="7"/>
  <c r="B8307" i="7"/>
  <c r="C8307" i="7" s="1"/>
  <c r="A8308" i="7" l="1"/>
  <c r="B8308" i="7"/>
  <c r="C8308" i="7" s="1"/>
  <c r="D8309" i="7"/>
  <c r="D8310" i="7" l="1"/>
  <c r="A8309" i="7"/>
  <c r="B8309" i="7"/>
  <c r="C8309" i="7" s="1"/>
  <c r="D8311" i="7" l="1"/>
  <c r="B8310" i="7"/>
  <c r="C8310" i="7" s="1"/>
  <c r="A8310" i="7"/>
  <c r="D8312" i="7" l="1"/>
  <c r="A8311" i="7"/>
  <c r="B8311" i="7"/>
  <c r="C8311" i="7" s="1"/>
  <c r="A8312" i="7" l="1"/>
  <c r="B8312" i="7"/>
  <c r="C8312" i="7" s="1"/>
  <c r="D8313" i="7"/>
  <c r="D8314" i="7" l="1"/>
  <c r="A8313" i="7"/>
  <c r="B8313" i="7"/>
  <c r="C8313" i="7" s="1"/>
  <c r="D8315" i="7" l="1"/>
  <c r="B8314" i="7"/>
  <c r="C8314" i="7" s="1"/>
  <c r="A8314" i="7"/>
  <c r="D8316" i="7" l="1"/>
  <c r="A8315" i="7"/>
  <c r="B8315" i="7"/>
  <c r="C8315" i="7" s="1"/>
  <c r="D8317" i="7" l="1"/>
  <c r="A8316" i="7"/>
  <c r="B8316" i="7"/>
  <c r="C8316" i="7" s="1"/>
  <c r="D8318" i="7" l="1"/>
  <c r="A8317" i="7"/>
  <c r="B8317" i="7"/>
  <c r="C8317" i="7" s="1"/>
  <c r="D8319" i="7" l="1"/>
  <c r="B8318" i="7"/>
  <c r="C8318" i="7" s="1"/>
  <c r="A8318" i="7"/>
  <c r="D8320" i="7" l="1"/>
  <c r="A8319" i="7"/>
  <c r="B8319" i="7"/>
  <c r="C8319" i="7" s="1"/>
  <c r="A8320" i="7" l="1"/>
  <c r="B8320" i="7"/>
  <c r="C8320" i="7" s="1"/>
  <c r="D8321" i="7"/>
  <c r="A8321" i="7" l="1"/>
  <c r="D8322" i="7"/>
  <c r="B8321" i="7"/>
  <c r="C8321" i="7" s="1"/>
  <c r="D8323" i="7" l="1"/>
  <c r="A8322" i="7"/>
  <c r="B8322" i="7"/>
  <c r="C8322" i="7" s="1"/>
  <c r="D8324" i="7" l="1"/>
  <c r="A8323" i="7"/>
  <c r="B8323" i="7"/>
  <c r="C8323" i="7" s="1"/>
  <c r="D8325" i="7" l="1"/>
  <c r="A8324" i="7"/>
  <c r="B8324" i="7"/>
  <c r="C8324" i="7" s="1"/>
  <c r="D8326" i="7" l="1"/>
  <c r="A8325" i="7"/>
  <c r="B8325" i="7"/>
  <c r="C8325" i="7" s="1"/>
  <c r="D8327" i="7" l="1"/>
  <c r="B8326" i="7"/>
  <c r="C8326" i="7" s="1"/>
  <c r="A8326" i="7"/>
  <c r="D8328" i="7" l="1"/>
  <c r="A8327" i="7"/>
  <c r="B8327" i="7"/>
  <c r="C8327" i="7" s="1"/>
  <c r="D8329" i="7" l="1"/>
  <c r="A8328" i="7"/>
  <c r="B8328" i="7"/>
  <c r="C8328" i="7" s="1"/>
  <c r="D8330" i="7" l="1"/>
  <c r="B8329" i="7"/>
  <c r="C8329" i="7" s="1"/>
  <c r="A8329" i="7"/>
  <c r="A8330" i="7" l="1"/>
  <c r="D8331" i="7"/>
  <c r="B8330" i="7"/>
  <c r="C8330" i="7" s="1"/>
  <c r="D8332" i="7" l="1"/>
  <c r="A8331" i="7"/>
  <c r="B8331" i="7"/>
  <c r="C8331" i="7" s="1"/>
  <c r="D8333" i="7" l="1"/>
  <c r="A8332" i="7"/>
  <c r="B8332" i="7"/>
  <c r="C8332" i="7" s="1"/>
  <c r="D8334" i="7" l="1"/>
  <c r="B8333" i="7"/>
  <c r="C8333" i="7" s="1"/>
  <c r="A8333" i="7"/>
  <c r="D8335" i="7" l="1"/>
  <c r="B8334" i="7"/>
  <c r="C8334" i="7" s="1"/>
  <c r="A8334" i="7"/>
  <c r="D8336" i="7" l="1"/>
  <c r="A8335" i="7"/>
  <c r="B8335" i="7"/>
  <c r="C8335" i="7" s="1"/>
  <c r="A8336" i="7" l="1"/>
  <c r="B8336" i="7"/>
  <c r="C8336" i="7" s="1"/>
  <c r="D8337" i="7"/>
  <c r="A8337" i="7" l="1"/>
  <c r="D8338" i="7"/>
  <c r="B8337" i="7"/>
  <c r="C8337" i="7" s="1"/>
  <c r="D8339" i="7" l="1"/>
  <c r="B8338" i="7"/>
  <c r="C8338" i="7" s="1"/>
  <c r="A8338" i="7"/>
  <c r="D8340" i="7" l="1"/>
  <c r="A8339" i="7"/>
  <c r="B8339" i="7"/>
  <c r="C8339" i="7" s="1"/>
  <c r="A8340" i="7" l="1"/>
  <c r="B8340" i="7"/>
  <c r="C8340" i="7" s="1"/>
  <c r="D8341" i="7"/>
  <c r="D8342" i="7" l="1"/>
  <c r="B8341" i="7"/>
  <c r="C8341" i="7" s="1"/>
  <c r="A8341" i="7"/>
  <c r="A8342" i="7" l="1"/>
  <c r="D8343" i="7"/>
  <c r="B8342" i="7"/>
  <c r="C8342" i="7" s="1"/>
  <c r="B8343" i="7" l="1"/>
  <c r="C8343" i="7" s="1"/>
  <c r="D8344" i="7"/>
  <c r="A8343" i="7"/>
  <c r="D8345" i="7" l="1"/>
  <c r="A8344" i="7"/>
  <c r="B8344" i="7"/>
  <c r="C8344" i="7" s="1"/>
  <c r="D8346" i="7" l="1"/>
  <c r="B8345" i="7"/>
  <c r="C8345" i="7" s="1"/>
  <c r="A8345" i="7"/>
  <c r="A8346" i="7" l="1"/>
  <c r="D8347" i="7"/>
  <c r="B8346" i="7"/>
  <c r="C8346" i="7" s="1"/>
  <c r="D8348" i="7" l="1"/>
  <c r="A8347" i="7"/>
  <c r="B8347" i="7"/>
  <c r="C8347" i="7" s="1"/>
  <c r="D8349" i="7" l="1"/>
  <c r="A8348" i="7"/>
  <c r="B8348" i="7"/>
  <c r="C8348" i="7" s="1"/>
  <c r="A8349" i="7" l="1"/>
  <c r="B8349" i="7"/>
  <c r="C8349" i="7" s="1"/>
  <c r="D8350" i="7"/>
  <c r="D8351" i="7" l="1"/>
  <c r="A8350" i="7"/>
  <c r="B8350" i="7"/>
  <c r="C8350" i="7" s="1"/>
  <c r="D8352" i="7" l="1"/>
  <c r="A8351" i="7"/>
  <c r="B8351" i="7"/>
  <c r="C8351" i="7" s="1"/>
  <c r="A8352" i="7" l="1"/>
  <c r="B8352" i="7"/>
  <c r="C8352" i="7" s="1"/>
  <c r="D8353" i="7"/>
  <c r="D8354" i="7" l="1"/>
  <c r="A8353" i="7"/>
  <c r="B8353" i="7"/>
  <c r="C8353" i="7" s="1"/>
  <c r="D8355" i="7" l="1"/>
  <c r="B8354" i="7"/>
  <c r="C8354" i="7" s="1"/>
  <c r="A8354" i="7"/>
  <c r="D8356" i="7" l="1"/>
  <c r="A8355" i="7"/>
  <c r="B8355" i="7"/>
  <c r="C8355" i="7" s="1"/>
  <c r="D8357" i="7" l="1"/>
  <c r="A8356" i="7"/>
  <c r="B8356" i="7"/>
  <c r="C8356" i="7" s="1"/>
  <c r="A8357" i="7" l="1"/>
  <c r="D8358" i="7"/>
  <c r="B8357" i="7"/>
  <c r="C8357" i="7" s="1"/>
  <c r="D8359" i="7" l="1"/>
  <c r="A8358" i="7"/>
  <c r="B8358" i="7"/>
  <c r="C8358" i="7" s="1"/>
  <c r="D8360" i="7" l="1"/>
  <c r="A8359" i="7"/>
  <c r="B8359" i="7"/>
  <c r="C8359" i="7" s="1"/>
  <c r="D8361" i="7" l="1"/>
  <c r="A8360" i="7"/>
  <c r="B8360" i="7"/>
  <c r="C8360" i="7" s="1"/>
  <c r="A8361" i="7" l="1"/>
  <c r="D8362" i="7"/>
  <c r="B8361" i="7"/>
  <c r="C8361" i="7" s="1"/>
  <c r="A8362" i="7" l="1"/>
  <c r="B8362" i="7"/>
  <c r="C8362" i="7" s="1"/>
  <c r="D8363" i="7"/>
  <c r="D8364" i="7" l="1"/>
  <c r="A8363" i="7"/>
  <c r="B8363" i="7"/>
  <c r="C8363" i="7" s="1"/>
  <c r="A8364" i="7" l="1"/>
  <c r="B8364" i="7"/>
  <c r="C8364" i="7" s="1"/>
  <c r="D8365" i="7"/>
  <c r="D8366" i="7" l="1"/>
  <c r="B8365" i="7"/>
  <c r="C8365" i="7" s="1"/>
  <c r="A8365" i="7"/>
  <c r="D8367" i="7" l="1"/>
  <c r="B8366" i="7"/>
  <c r="C8366" i="7" s="1"/>
  <c r="A8366" i="7"/>
  <c r="D8368" i="7" l="1"/>
  <c r="A8367" i="7"/>
  <c r="B8367" i="7"/>
  <c r="C8367" i="7" s="1"/>
  <c r="A8368" i="7" l="1"/>
  <c r="B8368" i="7"/>
  <c r="C8368" i="7" s="1"/>
  <c r="D8369" i="7"/>
  <c r="D8370" i="7" l="1"/>
  <c r="A8369" i="7"/>
  <c r="B8369" i="7"/>
  <c r="C8369" i="7" s="1"/>
  <c r="D8371" i="7" l="1"/>
  <c r="A8370" i="7"/>
  <c r="B8370" i="7"/>
  <c r="C8370" i="7" s="1"/>
  <c r="A8371" i="7" l="1"/>
  <c r="B8371" i="7"/>
  <c r="C8371" i="7" s="1"/>
  <c r="D8372" i="7"/>
  <c r="D8373" i="7" l="1"/>
  <c r="A8372" i="7"/>
  <c r="B8372" i="7"/>
  <c r="C8372" i="7" s="1"/>
  <c r="D8374" i="7" l="1"/>
  <c r="A8373" i="7"/>
  <c r="B8373" i="7"/>
  <c r="C8373" i="7" s="1"/>
  <c r="D8375" i="7" l="1"/>
  <c r="B8374" i="7"/>
  <c r="C8374" i="7" s="1"/>
  <c r="A8374" i="7"/>
  <c r="A8375" i="7" l="1"/>
  <c r="D8376" i="7"/>
  <c r="B8375" i="7"/>
  <c r="C8375" i="7" s="1"/>
  <c r="D8377" i="7" l="1"/>
  <c r="A8376" i="7"/>
  <c r="B8376" i="7"/>
  <c r="C8376" i="7" s="1"/>
  <c r="D8378" i="7" l="1"/>
  <c r="A8377" i="7"/>
  <c r="B8377" i="7"/>
  <c r="C8377" i="7" s="1"/>
  <c r="A8378" i="7" l="1"/>
  <c r="D8379" i="7"/>
  <c r="B8378" i="7"/>
  <c r="C8378" i="7" s="1"/>
  <c r="D8380" i="7" l="1"/>
  <c r="B8379" i="7"/>
  <c r="C8379" i="7" s="1"/>
  <c r="A8379" i="7"/>
  <c r="A8380" i="7" l="1"/>
  <c r="D8381" i="7"/>
  <c r="B8380" i="7"/>
  <c r="C8380" i="7" s="1"/>
  <c r="D8382" i="7" l="1"/>
  <c r="B8381" i="7"/>
  <c r="C8381" i="7" s="1"/>
  <c r="A8381" i="7"/>
  <c r="B8382" i="7" l="1"/>
  <c r="C8382" i="7" s="1"/>
  <c r="A8382" i="7"/>
  <c r="D8383" i="7"/>
  <c r="D8384" i="7" l="1"/>
  <c r="A8383" i="7"/>
  <c r="B8383" i="7"/>
  <c r="C8383" i="7" s="1"/>
  <c r="A8384" i="7" l="1"/>
  <c r="B8384" i="7"/>
  <c r="C8384" i="7" s="1"/>
  <c r="D8385" i="7"/>
  <c r="D8386" i="7" l="1"/>
  <c r="A8385" i="7"/>
  <c r="B8385" i="7"/>
  <c r="C8385" i="7" s="1"/>
  <c r="D8387" i="7" l="1"/>
  <c r="B8386" i="7"/>
  <c r="C8386" i="7" s="1"/>
  <c r="A8386" i="7"/>
  <c r="A8387" i="7" l="1"/>
  <c r="D8388" i="7"/>
  <c r="B8387" i="7"/>
  <c r="C8387" i="7" s="1"/>
  <c r="A8388" i="7" l="1"/>
  <c r="B8388" i="7"/>
  <c r="C8388" i="7" s="1"/>
  <c r="D8389" i="7"/>
  <c r="D8390" i="7" l="1"/>
  <c r="A8389" i="7"/>
  <c r="B8389" i="7"/>
  <c r="C8389" i="7" s="1"/>
  <c r="D8391" i="7" l="1"/>
  <c r="B8390" i="7"/>
  <c r="C8390" i="7" s="1"/>
  <c r="A8390" i="7"/>
  <c r="D8392" i="7" l="1"/>
  <c r="A8391" i="7"/>
  <c r="B8391" i="7"/>
  <c r="C8391" i="7" s="1"/>
  <c r="A8392" i="7" l="1"/>
  <c r="B8392" i="7"/>
  <c r="C8392" i="7" s="1"/>
  <c r="D8393" i="7"/>
  <c r="D8394" i="7" l="1"/>
  <c r="B8393" i="7"/>
  <c r="C8393" i="7" s="1"/>
  <c r="A8393" i="7"/>
  <c r="D8395" i="7" l="1"/>
  <c r="B8394" i="7"/>
  <c r="C8394" i="7" s="1"/>
  <c r="A8394" i="7"/>
  <c r="A8395" i="7" l="1"/>
  <c r="B8395" i="7"/>
  <c r="C8395" i="7" s="1"/>
  <c r="D8396" i="7"/>
  <c r="A8396" i="7" l="1"/>
  <c r="B8396" i="7"/>
  <c r="C8396" i="7" s="1"/>
  <c r="D8397" i="7"/>
  <c r="D8398" i="7" l="1"/>
  <c r="B8397" i="7"/>
  <c r="C8397" i="7" s="1"/>
  <c r="A8397" i="7"/>
  <c r="D8399" i="7" l="1"/>
  <c r="B8398" i="7"/>
  <c r="C8398" i="7" s="1"/>
  <c r="A8398" i="7"/>
  <c r="D8400" i="7" l="1"/>
  <c r="A8399" i="7"/>
  <c r="B8399" i="7"/>
  <c r="C8399" i="7" s="1"/>
  <c r="A8400" i="7" l="1"/>
  <c r="B8400" i="7"/>
  <c r="C8400" i="7" s="1"/>
  <c r="D8401" i="7"/>
  <c r="D8402" i="7" l="1"/>
  <c r="A8401" i="7"/>
  <c r="B8401" i="7"/>
  <c r="C8401" i="7" s="1"/>
  <c r="D8403" i="7" l="1"/>
  <c r="B8402" i="7"/>
  <c r="C8402" i="7" s="1"/>
  <c r="A8402" i="7"/>
  <c r="D8404" i="7" l="1"/>
  <c r="B8403" i="7"/>
  <c r="C8403" i="7" s="1"/>
  <c r="A8403" i="7"/>
  <c r="D8405" i="7" l="1"/>
  <c r="A8404" i="7"/>
  <c r="B8404" i="7"/>
  <c r="C8404" i="7" s="1"/>
  <c r="D8406" i="7" l="1"/>
  <c r="A8405" i="7"/>
  <c r="B8405" i="7"/>
  <c r="C8405" i="7" s="1"/>
  <c r="A8406" i="7" l="1"/>
  <c r="D8407" i="7"/>
  <c r="B8406" i="7"/>
  <c r="C8406" i="7" s="1"/>
  <c r="D8408" i="7" l="1"/>
  <c r="A8407" i="7"/>
  <c r="B8407" i="7"/>
  <c r="C8407" i="7" s="1"/>
  <c r="A8408" i="7" l="1"/>
  <c r="B8408" i="7"/>
  <c r="C8408" i="7" s="1"/>
  <c r="D8409" i="7"/>
  <c r="A8409" i="7" l="1"/>
  <c r="D8410" i="7"/>
  <c r="B8409" i="7"/>
  <c r="C8409" i="7" s="1"/>
  <c r="A8410" i="7" l="1"/>
  <c r="D8411" i="7"/>
  <c r="B8410" i="7"/>
  <c r="C8410" i="7" s="1"/>
  <c r="A8411" i="7" l="1"/>
  <c r="D8412" i="7"/>
  <c r="B8411" i="7"/>
  <c r="C8411" i="7" s="1"/>
  <c r="A8412" i="7" l="1"/>
  <c r="B8412" i="7"/>
  <c r="C8412" i="7" s="1"/>
  <c r="D8413" i="7"/>
  <c r="D8414" i="7" l="1"/>
  <c r="A8413" i="7"/>
  <c r="B8413" i="7"/>
  <c r="C8413" i="7" s="1"/>
  <c r="A8414" i="7" l="1"/>
  <c r="D8415" i="7"/>
  <c r="B8414" i="7"/>
  <c r="C8414" i="7" s="1"/>
  <c r="D8416" i="7" l="1"/>
  <c r="A8415" i="7"/>
  <c r="B8415" i="7"/>
  <c r="C8415" i="7" s="1"/>
  <c r="A8416" i="7" l="1"/>
  <c r="B8416" i="7"/>
  <c r="C8416" i="7" s="1"/>
  <c r="D8417" i="7"/>
  <c r="A8417" i="7" l="1"/>
  <c r="B8417" i="7"/>
  <c r="C8417" i="7" s="1"/>
  <c r="D8418" i="7"/>
  <c r="D8419" i="7" l="1"/>
  <c r="B8418" i="7"/>
  <c r="C8418" i="7" s="1"/>
  <c r="A8418" i="7"/>
  <c r="D8420" i="7" l="1"/>
  <c r="B8419" i="7"/>
  <c r="C8419" i="7" s="1"/>
  <c r="A8419" i="7"/>
  <c r="A8420" i="7" l="1"/>
  <c r="B8420" i="7"/>
  <c r="C8420" i="7" s="1"/>
  <c r="D8421" i="7"/>
  <c r="D8422" i="7" l="1"/>
  <c r="A8421" i="7"/>
  <c r="B8421" i="7"/>
  <c r="C8421" i="7" s="1"/>
  <c r="D8423" i="7" l="1"/>
  <c r="B8422" i="7"/>
  <c r="C8422" i="7" s="1"/>
  <c r="A8422" i="7"/>
  <c r="D8424" i="7" l="1"/>
  <c r="A8423" i="7"/>
  <c r="B8423" i="7"/>
  <c r="C8423" i="7" s="1"/>
  <c r="D8425" i="7" l="1"/>
  <c r="A8424" i="7"/>
  <c r="B8424" i="7"/>
  <c r="C8424" i="7" s="1"/>
  <c r="D8426" i="7" l="1"/>
  <c r="A8425" i="7"/>
  <c r="B8425" i="7"/>
  <c r="C8425" i="7" s="1"/>
  <c r="D8427" i="7" l="1"/>
  <c r="B8426" i="7"/>
  <c r="C8426" i="7" s="1"/>
  <c r="A8426" i="7"/>
  <c r="D8428" i="7" l="1"/>
  <c r="A8427" i="7"/>
  <c r="B8427" i="7"/>
  <c r="C8427" i="7" s="1"/>
  <c r="A8428" i="7" l="1"/>
  <c r="D8429" i="7"/>
  <c r="B8428" i="7"/>
  <c r="C8428" i="7" s="1"/>
  <c r="D8430" i="7" l="1"/>
  <c r="A8429" i="7"/>
  <c r="B8429" i="7"/>
  <c r="C8429" i="7" s="1"/>
  <c r="D8431" i="7" l="1"/>
  <c r="A8430" i="7"/>
  <c r="B8430" i="7"/>
  <c r="C8430" i="7" s="1"/>
  <c r="A8431" i="7" l="1"/>
  <c r="B8431" i="7"/>
  <c r="C8431" i="7" s="1"/>
  <c r="D8432" i="7"/>
  <c r="A8432" i="7" l="1"/>
  <c r="B8432" i="7"/>
  <c r="C8432" i="7" s="1"/>
  <c r="D8433" i="7"/>
  <c r="A8433" i="7" l="1"/>
  <c r="B8433" i="7"/>
  <c r="C8433" i="7" s="1"/>
  <c r="D8434" i="7"/>
  <c r="D8435" i="7" l="1"/>
  <c r="B8434" i="7"/>
  <c r="C8434" i="7" s="1"/>
  <c r="A8434" i="7"/>
  <c r="D8436" i="7" l="1"/>
  <c r="A8435" i="7"/>
  <c r="B8435" i="7"/>
  <c r="C8435" i="7" s="1"/>
  <c r="A8436" i="7" l="1"/>
  <c r="B8436" i="7"/>
  <c r="C8436" i="7" s="1"/>
  <c r="D8437" i="7"/>
  <c r="D8438" i="7" l="1"/>
  <c r="A8437" i="7"/>
  <c r="B8437" i="7"/>
  <c r="C8437" i="7" s="1"/>
  <c r="D8439" i="7" l="1"/>
  <c r="B8438" i="7"/>
  <c r="C8438" i="7" s="1"/>
  <c r="A8438" i="7"/>
  <c r="D8440" i="7" l="1"/>
  <c r="A8439" i="7"/>
  <c r="B8439" i="7"/>
  <c r="C8439" i="7" s="1"/>
  <c r="A8440" i="7" l="1"/>
  <c r="B8440" i="7"/>
  <c r="C8440" i="7" s="1"/>
  <c r="D8441" i="7"/>
  <c r="D8442" i="7" l="1"/>
  <c r="A8441" i="7"/>
  <c r="B8441" i="7"/>
  <c r="C8441" i="7" s="1"/>
  <c r="D8443" i="7" l="1"/>
  <c r="B8442" i="7"/>
  <c r="C8442" i="7" s="1"/>
  <c r="A8442" i="7"/>
  <c r="D8444" i="7" l="1"/>
  <c r="A8443" i="7"/>
  <c r="B8443" i="7"/>
  <c r="C8443" i="7" s="1"/>
  <c r="A8444" i="7" l="1"/>
  <c r="B8444" i="7"/>
  <c r="C8444" i="7" s="1"/>
  <c r="D8445" i="7"/>
  <c r="D8446" i="7" l="1"/>
  <c r="A8445" i="7"/>
  <c r="B8445" i="7"/>
  <c r="C8445" i="7" s="1"/>
  <c r="D8447" i="7" l="1"/>
  <c r="B8446" i="7"/>
  <c r="C8446" i="7" s="1"/>
  <c r="A8446" i="7"/>
  <c r="D8448" i="7" l="1"/>
  <c r="A8447" i="7"/>
  <c r="B8447" i="7"/>
  <c r="C8447" i="7" s="1"/>
  <c r="A8448" i="7" l="1"/>
  <c r="B8448" i="7"/>
  <c r="C8448" i="7" s="1"/>
  <c r="D8449" i="7"/>
  <c r="D8450" i="7" l="1"/>
  <c r="A8449" i="7"/>
  <c r="B8449" i="7"/>
  <c r="C8449" i="7" s="1"/>
  <c r="D8451" i="7" l="1"/>
  <c r="B8450" i="7"/>
  <c r="C8450" i="7" s="1"/>
  <c r="A8450" i="7"/>
  <c r="B8451" i="7" l="1"/>
  <c r="C8451" i="7" s="1"/>
  <c r="A8451" i="7"/>
  <c r="D8452" i="7"/>
  <c r="A8452" i="7" l="1"/>
  <c r="B8452" i="7"/>
  <c r="C8452" i="7" s="1"/>
  <c r="D8453" i="7"/>
  <c r="A8453" i="7" l="1"/>
  <c r="B8453" i="7"/>
  <c r="C8453" i="7" s="1"/>
  <c r="D8454" i="7"/>
  <c r="D8455" i="7" l="1"/>
  <c r="B8454" i="7"/>
  <c r="C8454" i="7" s="1"/>
  <c r="A8454" i="7"/>
  <c r="D8456" i="7" l="1"/>
  <c r="A8455" i="7"/>
  <c r="B8455" i="7"/>
  <c r="C8455" i="7" s="1"/>
  <c r="D8457" i="7" l="1"/>
  <c r="A8456" i="7"/>
  <c r="B8456" i="7"/>
  <c r="C8456" i="7" s="1"/>
  <c r="D8458" i="7" l="1"/>
  <c r="A8457" i="7"/>
  <c r="B8457" i="7"/>
  <c r="C8457" i="7" s="1"/>
  <c r="D8459" i="7" l="1"/>
  <c r="B8458" i="7"/>
  <c r="C8458" i="7" s="1"/>
  <c r="A8458" i="7"/>
  <c r="D8460" i="7" l="1"/>
  <c r="A8459" i="7"/>
  <c r="B8459" i="7"/>
  <c r="C8459" i="7" s="1"/>
  <c r="A8460" i="7" l="1"/>
  <c r="B8460" i="7"/>
  <c r="C8460" i="7" s="1"/>
  <c r="D8461" i="7"/>
  <c r="D8462" i="7" l="1"/>
  <c r="A8461" i="7"/>
  <c r="B8461" i="7"/>
  <c r="C8461" i="7" s="1"/>
  <c r="D8463" i="7" l="1"/>
  <c r="B8462" i="7"/>
  <c r="C8462" i="7" s="1"/>
  <c r="A8462" i="7"/>
  <c r="D8464" i="7" l="1"/>
  <c r="A8463" i="7"/>
  <c r="B8463" i="7"/>
  <c r="C8463" i="7" s="1"/>
  <c r="A8464" i="7" l="1"/>
  <c r="B8464" i="7"/>
  <c r="C8464" i="7" s="1"/>
  <c r="D8465" i="7"/>
  <c r="D8466" i="7" l="1"/>
  <c r="A8465" i="7"/>
  <c r="B8465" i="7"/>
  <c r="C8465" i="7" s="1"/>
  <c r="D8467" i="7" l="1"/>
  <c r="B8466" i="7"/>
  <c r="C8466" i="7" s="1"/>
  <c r="A8466" i="7"/>
  <c r="A8467" i="7" l="1"/>
  <c r="B8467" i="7"/>
  <c r="C8467" i="7" s="1"/>
  <c r="D8468" i="7"/>
  <c r="A8468" i="7" l="1"/>
  <c r="D8469" i="7"/>
  <c r="B8468" i="7"/>
  <c r="C8468" i="7" s="1"/>
  <c r="D8470" i="7" l="1"/>
  <c r="A8469" i="7"/>
  <c r="B8469" i="7"/>
  <c r="C8469" i="7" s="1"/>
  <c r="A8470" i="7" l="1"/>
  <c r="D8471" i="7"/>
  <c r="B8470" i="7"/>
  <c r="C8470" i="7" s="1"/>
  <c r="A8471" i="7" l="1"/>
  <c r="B8471" i="7"/>
  <c r="C8471" i="7" s="1"/>
  <c r="D8472" i="7"/>
  <c r="D8473" i="7" l="1"/>
  <c r="A8472" i="7"/>
  <c r="B8472" i="7"/>
  <c r="C8472" i="7" s="1"/>
  <c r="D8474" i="7" l="1"/>
  <c r="A8473" i="7"/>
  <c r="B8473" i="7"/>
  <c r="C8473" i="7" s="1"/>
  <c r="D8475" i="7" l="1"/>
  <c r="B8474" i="7"/>
  <c r="C8474" i="7" s="1"/>
  <c r="A8474" i="7"/>
  <c r="D8476" i="7" l="1"/>
  <c r="A8475" i="7"/>
  <c r="B8475" i="7"/>
  <c r="C8475" i="7" s="1"/>
  <c r="A8476" i="7" l="1"/>
  <c r="B8476" i="7"/>
  <c r="C8476" i="7" s="1"/>
  <c r="D8477" i="7"/>
  <c r="D8478" i="7" l="1"/>
  <c r="A8477" i="7"/>
  <c r="B8477" i="7"/>
  <c r="C8477" i="7" s="1"/>
  <c r="D8479" i="7" l="1"/>
  <c r="B8478" i="7"/>
  <c r="C8478" i="7" s="1"/>
  <c r="A8478" i="7"/>
  <c r="D8480" i="7" l="1"/>
  <c r="A8479" i="7"/>
  <c r="B8479" i="7"/>
  <c r="C8479" i="7" s="1"/>
  <c r="D8481" i="7" l="1"/>
  <c r="A8480" i="7"/>
  <c r="B8480" i="7"/>
  <c r="C8480" i="7" s="1"/>
  <c r="D8482" i="7" l="1"/>
  <c r="A8481" i="7"/>
  <c r="B8481" i="7"/>
  <c r="C8481" i="7" s="1"/>
  <c r="D8483" i="7" l="1"/>
  <c r="B8482" i="7"/>
  <c r="C8482" i="7" s="1"/>
  <c r="A8482" i="7"/>
  <c r="A8483" i="7" l="1"/>
  <c r="B8483" i="7"/>
  <c r="C8483" i="7" s="1"/>
  <c r="D8484" i="7"/>
  <c r="A8484" i="7" l="1"/>
  <c r="B8484" i="7"/>
  <c r="C8484" i="7" s="1"/>
  <c r="D8485" i="7"/>
  <c r="D8486" i="7" l="1"/>
  <c r="A8485" i="7"/>
  <c r="B8485" i="7"/>
  <c r="C8485" i="7" s="1"/>
  <c r="D8487" i="7" l="1"/>
  <c r="B8486" i="7"/>
  <c r="C8486" i="7" s="1"/>
  <c r="A8486" i="7"/>
  <c r="A8487" i="7" l="1"/>
  <c r="B8487" i="7"/>
  <c r="C8487" i="7" s="1"/>
  <c r="D8488" i="7"/>
  <c r="A8488" i="7" l="1"/>
  <c r="D8489" i="7"/>
  <c r="B8488" i="7"/>
  <c r="C8488" i="7" s="1"/>
  <c r="D8490" i="7" l="1"/>
  <c r="A8489" i="7"/>
  <c r="B8489" i="7"/>
  <c r="C8489" i="7" s="1"/>
  <c r="A8490" i="7" l="1"/>
  <c r="B8490" i="7"/>
  <c r="C8490" i="7" s="1"/>
  <c r="D8491" i="7"/>
  <c r="D8492" i="7" l="1"/>
  <c r="A8491" i="7"/>
  <c r="B8491" i="7"/>
  <c r="C8491" i="7" s="1"/>
  <c r="A8492" i="7" l="1"/>
  <c r="B8492" i="7"/>
  <c r="C8492" i="7" s="1"/>
  <c r="D8493" i="7"/>
  <c r="D8494" i="7" l="1"/>
  <c r="A8493" i="7"/>
  <c r="B8493" i="7"/>
  <c r="C8493" i="7" s="1"/>
  <c r="A8494" i="7" l="1"/>
  <c r="D8495" i="7"/>
  <c r="B8494" i="7"/>
  <c r="C8494" i="7" s="1"/>
  <c r="D8496" i="7" l="1"/>
  <c r="A8495" i="7"/>
  <c r="B8495" i="7"/>
  <c r="C8495" i="7" s="1"/>
  <c r="A8496" i="7" l="1"/>
  <c r="B8496" i="7"/>
  <c r="C8496" i="7" s="1"/>
  <c r="D8497" i="7"/>
  <c r="D8498" i="7" l="1"/>
  <c r="A8497" i="7"/>
  <c r="B8497" i="7"/>
  <c r="C8497" i="7" s="1"/>
  <c r="D8499" i="7" l="1"/>
  <c r="B8498" i="7"/>
  <c r="C8498" i="7" s="1"/>
  <c r="A8498" i="7"/>
  <c r="D8500" i="7" l="1"/>
  <c r="A8499" i="7"/>
  <c r="B8499" i="7"/>
  <c r="C8499" i="7" s="1"/>
  <c r="A8500" i="7" l="1"/>
  <c r="B8500" i="7"/>
  <c r="C8500" i="7" s="1"/>
  <c r="D8501" i="7"/>
  <c r="A8501" i="7" l="1"/>
  <c r="B8501" i="7"/>
  <c r="C8501" i="7" s="1"/>
  <c r="D8502" i="7"/>
  <c r="D8503" i="7" l="1"/>
  <c r="B8502" i="7"/>
  <c r="C8502" i="7" s="1"/>
  <c r="A8502" i="7"/>
  <c r="D8504" i="7" l="1"/>
  <c r="B8503" i="7"/>
  <c r="C8503" i="7" s="1"/>
  <c r="A8503" i="7"/>
  <c r="A8504" i="7" l="1"/>
  <c r="B8504" i="7"/>
  <c r="C8504" i="7" s="1"/>
  <c r="D8505" i="7"/>
  <c r="D8506" i="7" l="1"/>
  <c r="A8505" i="7"/>
  <c r="B8505" i="7"/>
  <c r="C8505" i="7" s="1"/>
  <c r="D8507" i="7" l="1"/>
  <c r="B8506" i="7"/>
  <c r="C8506" i="7" s="1"/>
  <c r="A8506" i="7"/>
  <c r="D8508" i="7" l="1"/>
  <c r="A8507" i="7"/>
  <c r="B8507" i="7"/>
  <c r="C8507" i="7" s="1"/>
  <c r="A8508" i="7" l="1"/>
  <c r="B8508" i="7"/>
  <c r="C8508" i="7" s="1"/>
  <c r="D8509" i="7"/>
  <c r="D8510" i="7" l="1"/>
  <c r="A8509" i="7"/>
  <c r="B8509" i="7"/>
  <c r="C8509" i="7" s="1"/>
  <c r="D8511" i="7" l="1"/>
  <c r="B8510" i="7"/>
  <c r="C8510" i="7" s="1"/>
  <c r="A8510" i="7"/>
  <c r="M22" i="13" l="1"/>
  <c r="A8511" i="7"/>
  <c r="B8511" i="7"/>
  <c r="C8511" i="7" s="1"/>
  <c r="D8512" i="7"/>
  <c r="A8512" i="7" l="1"/>
  <c r="B8512" i="7"/>
  <c r="C8512" i="7" s="1"/>
  <c r="D8513" i="7"/>
  <c r="D8514" i="7" l="1"/>
  <c r="A8513" i="7"/>
  <c r="B8513" i="7"/>
  <c r="C8513" i="7" s="1"/>
  <c r="D8515" i="7" l="1"/>
  <c r="B8514" i="7"/>
  <c r="C8514" i="7" s="1"/>
  <c r="A8514" i="7"/>
  <c r="D8516" i="7" l="1"/>
  <c r="A8515" i="7"/>
  <c r="B8515" i="7"/>
  <c r="C8515" i="7" s="1"/>
  <c r="D8517" i="7" l="1"/>
  <c r="A8516" i="7"/>
  <c r="B8516" i="7"/>
  <c r="C8516" i="7" s="1"/>
  <c r="D8518" i="7" l="1"/>
  <c r="A8517" i="7"/>
  <c r="B8517" i="7"/>
  <c r="C8517" i="7" s="1"/>
  <c r="D8519" i="7" l="1"/>
  <c r="B8518" i="7"/>
  <c r="C8518" i="7" s="1"/>
  <c r="A8518" i="7"/>
  <c r="D8520" i="7" l="1"/>
  <c r="A8519" i="7"/>
  <c r="B8519" i="7"/>
  <c r="C8519" i="7" s="1"/>
  <c r="D8521" i="7" l="1"/>
  <c r="A8520" i="7"/>
  <c r="B8520" i="7"/>
  <c r="C8520" i="7" s="1"/>
  <c r="D8522" i="7" l="1"/>
  <c r="B8521" i="7"/>
  <c r="C8521" i="7" s="1"/>
  <c r="A8521" i="7"/>
  <c r="D8523" i="7" l="1"/>
  <c r="B8522" i="7"/>
  <c r="C8522" i="7" s="1"/>
  <c r="A8522" i="7"/>
  <c r="A8523" i="7" l="1"/>
  <c r="D8524" i="7"/>
  <c r="B8523" i="7"/>
  <c r="C8523" i="7" s="1"/>
  <c r="A8524" i="7" l="1"/>
  <c r="B8524" i="7"/>
  <c r="C8524" i="7" s="1"/>
  <c r="D8525" i="7"/>
  <c r="D8526" i="7" l="1"/>
  <c r="A8525" i="7"/>
  <c r="B8525" i="7"/>
  <c r="C8525" i="7" s="1"/>
  <c r="D8527" i="7" l="1"/>
  <c r="A8526" i="7"/>
  <c r="B8526" i="7"/>
  <c r="C8526" i="7" s="1"/>
  <c r="D8528" i="7" l="1"/>
  <c r="A8527" i="7"/>
  <c r="B8527" i="7"/>
  <c r="C8527" i="7" s="1"/>
  <c r="A8528" i="7" l="1"/>
  <c r="D8529" i="7"/>
  <c r="B8528" i="7"/>
  <c r="C8528" i="7" s="1"/>
  <c r="D8530" i="7" l="1"/>
  <c r="A8529" i="7"/>
  <c r="B8529" i="7"/>
  <c r="C8529" i="7" s="1"/>
  <c r="A8530" i="7" l="1"/>
  <c r="D8531" i="7"/>
  <c r="B8530" i="7"/>
  <c r="C8530" i="7" s="1"/>
  <c r="D8532" i="7" l="1"/>
  <c r="A8531" i="7"/>
  <c r="B8531" i="7"/>
  <c r="C8531" i="7" s="1"/>
  <c r="A8532" i="7" l="1"/>
  <c r="B8532" i="7"/>
  <c r="C8532" i="7" s="1"/>
  <c r="D8533" i="7"/>
  <c r="D8534" i="7" l="1"/>
  <c r="A8533" i="7"/>
  <c r="B8533" i="7"/>
  <c r="C8533" i="7" s="1"/>
  <c r="D8535" i="7" l="1"/>
  <c r="B8534" i="7"/>
  <c r="C8534" i="7" s="1"/>
  <c r="A8534" i="7"/>
  <c r="D8536" i="7" l="1"/>
  <c r="A8535" i="7"/>
  <c r="B8535" i="7"/>
  <c r="C8535" i="7" s="1"/>
  <c r="A8536" i="7" l="1"/>
  <c r="B8536" i="7"/>
  <c r="C8536" i="7" s="1"/>
  <c r="D8537" i="7"/>
  <c r="A8537" i="7" l="1"/>
  <c r="B8537" i="7"/>
  <c r="C8537" i="7" s="1"/>
  <c r="D8538" i="7"/>
  <c r="D8539" i="7" l="1"/>
  <c r="B8538" i="7"/>
  <c r="C8538" i="7" s="1"/>
  <c r="A8538" i="7"/>
  <c r="A8539" i="7" l="1"/>
  <c r="B8539" i="7"/>
  <c r="C8539" i="7" s="1"/>
  <c r="D8540" i="7"/>
  <c r="A8540" i="7" l="1"/>
  <c r="D8541" i="7"/>
  <c r="B8540" i="7"/>
  <c r="C8540" i="7" s="1"/>
  <c r="A8541" i="7" l="1"/>
  <c r="B8541" i="7"/>
  <c r="C8541" i="7" s="1"/>
  <c r="D8542" i="7"/>
  <c r="D8543" i="7" l="1"/>
  <c r="B8542" i="7"/>
  <c r="C8542" i="7" s="1"/>
  <c r="A8542" i="7"/>
  <c r="A8543" i="7" l="1"/>
  <c r="D8544" i="7"/>
  <c r="B8543" i="7"/>
  <c r="C8543" i="7" s="1"/>
  <c r="D8545" i="7" l="1"/>
  <c r="A8544" i="7"/>
  <c r="B8544" i="7"/>
  <c r="C8544" i="7" s="1"/>
  <c r="A8545" i="7" l="1"/>
  <c r="B8545" i="7"/>
  <c r="C8545" i="7" s="1"/>
  <c r="D8546" i="7"/>
  <c r="D8547" i="7" l="1"/>
  <c r="B8546" i="7"/>
  <c r="C8546" i="7" s="1"/>
  <c r="A8546" i="7"/>
  <c r="D8548" i="7" l="1"/>
  <c r="A8547" i="7"/>
  <c r="B8547" i="7"/>
  <c r="C8547" i="7" s="1"/>
  <c r="A8548" i="7" l="1"/>
  <c r="B8548" i="7"/>
  <c r="C8548" i="7" s="1"/>
  <c r="D8549" i="7"/>
  <c r="D8550" i="7" l="1"/>
  <c r="A8549" i="7"/>
  <c r="B8549" i="7"/>
  <c r="C8549" i="7" s="1"/>
  <c r="D8551" i="7" l="1"/>
  <c r="B8550" i="7"/>
  <c r="C8550" i="7" s="1"/>
  <c r="A8550" i="7"/>
  <c r="A8551" i="7" l="1"/>
  <c r="B8551" i="7"/>
  <c r="C8551" i="7" s="1"/>
  <c r="D8552" i="7"/>
  <c r="A8552" i="7" l="1"/>
  <c r="B8552" i="7"/>
  <c r="C8552" i="7" s="1"/>
  <c r="D8553" i="7"/>
  <c r="D8554" i="7" l="1"/>
  <c r="A8553" i="7"/>
  <c r="B8553" i="7"/>
  <c r="C8553" i="7" s="1"/>
  <c r="D8555" i="7" l="1"/>
  <c r="B8554" i="7"/>
  <c r="C8554" i="7" s="1"/>
  <c r="A8554" i="7"/>
  <c r="D8556" i="7" l="1"/>
  <c r="A8555" i="7"/>
  <c r="B8555" i="7"/>
  <c r="C8555" i="7" s="1"/>
  <c r="D8557" i="7" l="1"/>
  <c r="A8556" i="7"/>
  <c r="B8556" i="7"/>
  <c r="C8556" i="7" s="1"/>
  <c r="A8557" i="7" l="1"/>
  <c r="D8558" i="7"/>
  <c r="B8557" i="7"/>
  <c r="C8557" i="7" s="1"/>
  <c r="A8558" i="7" l="1"/>
  <c r="D8559" i="7"/>
  <c r="B8558" i="7"/>
  <c r="C8558" i="7" s="1"/>
  <c r="D8560" i="7" l="1"/>
  <c r="A8559" i="7"/>
  <c r="B8559" i="7"/>
  <c r="C8559" i="7" s="1"/>
  <c r="A8560" i="7" l="1"/>
  <c r="B8560" i="7"/>
  <c r="C8560" i="7" s="1"/>
  <c r="D8561" i="7"/>
  <c r="D8562" i="7" l="1"/>
  <c r="B8561" i="7"/>
  <c r="C8561" i="7" s="1"/>
  <c r="A8561" i="7"/>
  <c r="D8563" i="7" l="1"/>
  <c r="A8562" i="7"/>
  <c r="B8562" i="7"/>
  <c r="C8562" i="7" s="1"/>
  <c r="D8564" i="7" l="1"/>
  <c r="A8563" i="7"/>
  <c r="B8563" i="7"/>
  <c r="C8563" i="7" s="1"/>
  <c r="D8565" i="7" l="1"/>
  <c r="A8564" i="7"/>
  <c r="B8564" i="7"/>
  <c r="C8564" i="7" s="1"/>
  <c r="D8566" i="7" l="1"/>
  <c r="A8565" i="7"/>
  <c r="B8565" i="7"/>
  <c r="C8565" i="7" s="1"/>
  <c r="D8567" i="7" l="1"/>
  <c r="B8566" i="7"/>
  <c r="C8566" i="7" s="1"/>
  <c r="A8566" i="7"/>
  <c r="D8568" i="7" l="1"/>
  <c r="A8567" i="7"/>
  <c r="B8567" i="7"/>
  <c r="C8567" i="7" s="1"/>
  <c r="A8568" i="7" l="1"/>
  <c r="B8568" i="7"/>
  <c r="C8568" i="7" s="1"/>
  <c r="D8569" i="7"/>
  <c r="A8569" i="7" l="1"/>
  <c r="B8569" i="7"/>
  <c r="C8569" i="7" s="1"/>
  <c r="D8570" i="7"/>
  <c r="B8570" i="7" l="1"/>
  <c r="C8570" i="7" s="1"/>
  <c r="A8570" i="7"/>
  <c r="D8571" i="7"/>
  <c r="A8571" i="7" l="1"/>
  <c r="B8571" i="7"/>
  <c r="C8571" i="7" s="1"/>
  <c r="D8572" i="7"/>
  <c r="D8573" i="7" l="1"/>
  <c r="A8572" i="7"/>
  <c r="B8572" i="7"/>
  <c r="C8572" i="7" s="1"/>
  <c r="D8574" i="7" l="1"/>
  <c r="B8573" i="7"/>
  <c r="C8573" i="7" s="1"/>
  <c r="A8573" i="7"/>
  <c r="D8575" i="7" l="1"/>
  <c r="B8574" i="7"/>
  <c r="C8574" i="7" s="1"/>
  <c r="A8574" i="7"/>
  <c r="D8576" i="7" l="1"/>
  <c r="A8575" i="7"/>
  <c r="B8575" i="7"/>
  <c r="C8575" i="7" s="1"/>
  <c r="A8576" i="7" l="1"/>
  <c r="B8576" i="7"/>
  <c r="C8576" i="7" s="1"/>
  <c r="D8577" i="7"/>
  <c r="A8577" i="7" l="1"/>
  <c r="B8577" i="7"/>
  <c r="C8577" i="7" s="1"/>
  <c r="D8578" i="7"/>
  <c r="D8579" i="7" l="1"/>
  <c r="B8578" i="7"/>
  <c r="C8578" i="7" s="1"/>
  <c r="A8578" i="7"/>
  <c r="D8580" i="7" l="1"/>
  <c r="A8579" i="7"/>
  <c r="B8579" i="7"/>
  <c r="C8579" i="7" s="1"/>
  <c r="A8580" i="7" l="1"/>
  <c r="B8580" i="7"/>
  <c r="C8580" i="7" s="1"/>
  <c r="D8581" i="7"/>
  <c r="D8582" i="7" l="1"/>
  <c r="A8581" i="7"/>
  <c r="B8581" i="7"/>
  <c r="C8581" i="7" s="1"/>
  <c r="B8582" i="7" l="1"/>
  <c r="C8582" i="7" s="1"/>
  <c r="A8582" i="7"/>
  <c r="D8583" i="7"/>
  <c r="A8583" i="7" l="1"/>
  <c r="D8584" i="7"/>
  <c r="B8583" i="7"/>
  <c r="C8583" i="7" s="1"/>
  <c r="D8585" i="7" l="1"/>
  <c r="A8584" i="7"/>
  <c r="B8584" i="7"/>
  <c r="C8584" i="7" s="1"/>
  <c r="A8585" i="7" l="1"/>
  <c r="B8585" i="7"/>
  <c r="C8585" i="7" s="1"/>
  <c r="D8586" i="7"/>
  <c r="D8587" i="7" l="1"/>
  <c r="B8586" i="7"/>
  <c r="C8586" i="7" s="1"/>
  <c r="A8586" i="7"/>
  <c r="D8588" i="7" l="1"/>
  <c r="A8587" i="7"/>
  <c r="B8587" i="7"/>
  <c r="C8587" i="7" s="1"/>
  <c r="A8588" i="7" l="1"/>
  <c r="B8588" i="7"/>
  <c r="C8588" i="7" s="1"/>
  <c r="D8589" i="7"/>
  <c r="D8590" i="7" l="1"/>
  <c r="A8589" i="7"/>
  <c r="B8589" i="7"/>
  <c r="C8589" i="7" s="1"/>
  <c r="D8591" i="7" l="1"/>
  <c r="B8590" i="7"/>
  <c r="C8590" i="7" s="1"/>
  <c r="A8590" i="7"/>
  <c r="D8592" i="7" l="1"/>
  <c r="A8591" i="7"/>
  <c r="B8591" i="7"/>
  <c r="C8591" i="7" s="1"/>
  <c r="D8593" i="7" l="1"/>
  <c r="A8592" i="7"/>
  <c r="B8592" i="7"/>
  <c r="C8592" i="7" s="1"/>
  <c r="D8594" i="7" l="1"/>
  <c r="A8593" i="7"/>
  <c r="B8593" i="7"/>
  <c r="C8593" i="7" s="1"/>
  <c r="D8595" i="7" l="1"/>
  <c r="B8594" i="7"/>
  <c r="C8594" i="7" s="1"/>
  <c r="A8594" i="7"/>
  <c r="D8596" i="7" l="1"/>
  <c r="A8595" i="7"/>
  <c r="B8595" i="7"/>
  <c r="C8595" i="7" s="1"/>
  <c r="A8596" i="7" l="1"/>
  <c r="B8596" i="7"/>
  <c r="C8596" i="7" s="1"/>
  <c r="D8597" i="7"/>
  <c r="D8598" i="7" l="1"/>
  <c r="A8597" i="7"/>
  <c r="B8597" i="7"/>
  <c r="C8597" i="7" s="1"/>
  <c r="D8599" i="7" l="1"/>
  <c r="B8598" i="7"/>
  <c r="C8598" i="7" s="1"/>
  <c r="A8598" i="7"/>
  <c r="D8600" i="7" l="1"/>
  <c r="B8599" i="7"/>
  <c r="C8599" i="7" s="1"/>
  <c r="A8599" i="7"/>
  <c r="A8600" i="7" l="1"/>
  <c r="B8600" i="7"/>
  <c r="C8600" i="7" s="1"/>
  <c r="D8601" i="7"/>
  <c r="A8601" i="7" l="1"/>
  <c r="B8601" i="7"/>
  <c r="C8601" i="7" s="1"/>
  <c r="D8602" i="7"/>
  <c r="A8602" i="7" l="1"/>
  <c r="D8603" i="7"/>
  <c r="B8602" i="7"/>
  <c r="C8602" i="7" s="1"/>
  <c r="D8604" i="7" l="1"/>
  <c r="A8603" i="7"/>
  <c r="B8603" i="7"/>
  <c r="C8603" i="7" s="1"/>
  <c r="A8604" i="7" l="1"/>
  <c r="B8604" i="7"/>
  <c r="C8604" i="7" s="1"/>
  <c r="D8605" i="7"/>
  <c r="D8606" i="7" l="1"/>
  <c r="A8605" i="7"/>
  <c r="B8605" i="7"/>
  <c r="C8605" i="7" s="1"/>
  <c r="A8606" i="7" l="1"/>
  <c r="D8607" i="7"/>
  <c r="B8606" i="7"/>
  <c r="C8606" i="7" s="1"/>
  <c r="A8607" i="7" l="1"/>
  <c r="D8608" i="7"/>
  <c r="B8607" i="7"/>
  <c r="C8607" i="7" s="1"/>
  <c r="A8608" i="7" l="1"/>
  <c r="D8609" i="7"/>
  <c r="B8608" i="7"/>
  <c r="C8608" i="7" s="1"/>
  <c r="A8609" i="7" l="1"/>
  <c r="B8609" i="7"/>
  <c r="C8609" i="7" s="1"/>
  <c r="D8610" i="7"/>
  <c r="D8611" i="7" l="1"/>
  <c r="B8610" i="7"/>
  <c r="C8610" i="7" s="1"/>
  <c r="A8610" i="7"/>
  <c r="D8612" i="7" l="1"/>
  <c r="A8611" i="7"/>
  <c r="B8611" i="7"/>
  <c r="C8611" i="7" s="1"/>
  <c r="A8612" i="7" l="1"/>
  <c r="B8612" i="7"/>
  <c r="C8612" i="7" s="1"/>
  <c r="D8613" i="7"/>
  <c r="D8614" i="7" l="1"/>
  <c r="A8613" i="7"/>
  <c r="B8613" i="7"/>
  <c r="C8613" i="7" s="1"/>
  <c r="D8615" i="7" l="1"/>
  <c r="B8614" i="7"/>
  <c r="C8614" i="7" s="1"/>
  <c r="A8614" i="7"/>
  <c r="D8616" i="7" l="1"/>
  <c r="A8615" i="7"/>
  <c r="B8615" i="7"/>
  <c r="C8615" i="7" s="1"/>
  <c r="A8616" i="7" l="1"/>
  <c r="B8616" i="7"/>
  <c r="C8616" i="7" s="1"/>
  <c r="D8617" i="7"/>
  <c r="A8617" i="7" l="1"/>
  <c r="B8617" i="7"/>
  <c r="C8617" i="7" s="1"/>
  <c r="D8618" i="7"/>
  <c r="D8619" i="7" l="1"/>
  <c r="B8618" i="7"/>
  <c r="C8618" i="7" s="1"/>
  <c r="A8618" i="7"/>
  <c r="A8619" i="7" l="1"/>
  <c r="B8619" i="7"/>
  <c r="C8619" i="7" s="1"/>
  <c r="D8620" i="7"/>
  <c r="D8621" i="7" l="1"/>
  <c r="A8620" i="7"/>
  <c r="B8620" i="7"/>
  <c r="C8620" i="7" s="1"/>
  <c r="D8622" i="7" l="1"/>
  <c r="A8621" i="7"/>
  <c r="B8621" i="7"/>
  <c r="C8621" i="7" s="1"/>
  <c r="D8623" i="7" l="1"/>
  <c r="B8622" i="7"/>
  <c r="C8622" i="7" s="1"/>
  <c r="A8622" i="7"/>
  <c r="D8624" i="7" l="1"/>
  <c r="A8623" i="7"/>
  <c r="B8623" i="7"/>
  <c r="C8623" i="7" s="1"/>
  <c r="A8624" i="7" l="1"/>
  <c r="B8624" i="7"/>
  <c r="C8624" i="7" s="1"/>
  <c r="D8625" i="7"/>
  <c r="D8626" i="7" l="1"/>
  <c r="A8625" i="7"/>
  <c r="B8625" i="7"/>
  <c r="C8625" i="7" s="1"/>
  <c r="D8627" i="7" l="1"/>
  <c r="B8626" i="7"/>
  <c r="C8626" i="7" s="1"/>
  <c r="A8626" i="7"/>
  <c r="D8628" i="7" l="1"/>
  <c r="A8627" i="7"/>
  <c r="B8627" i="7"/>
  <c r="C8627" i="7" s="1"/>
  <c r="A8628" i="7" l="1"/>
  <c r="B8628" i="7"/>
  <c r="C8628" i="7" s="1"/>
  <c r="D8629" i="7"/>
  <c r="A8629" i="7" l="1"/>
  <c r="B8629" i="7"/>
  <c r="C8629" i="7" s="1"/>
  <c r="D8630" i="7"/>
  <c r="D8631" i="7" l="1"/>
  <c r="B8630" i="7"/>
  <c r="C8630" i="7" s="1"/>
  <c r="A8630" i="7"/>
  <c r="D8632" i="7" l="1"/>
  <c r="A8631" i="7"/>
  <c r="B8631" i="7"/>
  <c r="C8631" i="7" s="1"/>
  <c r="A8632" i="7" l="1"/>
  <c r="B8632" i="7"/>
  <c r="C8632" i="7" s="1"/>
  <c r="D8633" i="7"/>
  <c r="D8634" i="7" l="1"/>
  <c r="A8633" i="7"/>
  <c r="B8633" i="7"/>
  <c r="C8633" i="7" s="1"/>
  <c r="D8635" i="7" l="1"/>
  <c r="B8634" i="7"/>
  <c r="C8634" i="7" s="1"/>
  <c r="A8634" i="7"/>
  <c r="D8636" i="7" l="1"/>
  <c r="A8635" i="7"/>
  <c r="B8635" i="7"/>
  <c r="C8635" i="7" s="1"/>
  <c r="D8637" i="7" l="1"/>
  <c r="A8636" i="7"/>
  <c r="B8636" i="7"/>
  <c r="C8636" i="7" s="1"/>
  <c r="D8638" i="7" l="1"/>
  <c r="A8637" i="7"/>
  <c r="B8637" i="7"/>
  <c r="C8637" i="7" s="1"/>
  <c r="A8638" i="7" l="1"/>
  <c r="D8639" i="7"/>
  <c r="B8638" i="7"/>
  <c r="C8638" i="7" s="1"/>
  <c r="D8640" i="7" l="1"/>
  <c r="A8639" i="7"/>
  <c r="B8639" i="7"/>
  <c r="C8639" i="7" s="1"/>
  <c r="A8640" i="7" l="1"/>
  <c r="B8640" i="7"/>
  <c r="C8640" i="7" s="1"/>
  <c r="D8641" i="7"/>
  <c r="D8642" i="7" l="1"/>
  <c r="A8641" i="7"/>
  <c r="B8641" i="7"/>
  <c r="C8641" i="7" s="1"/>
  <c r="D8643" i="7" l="1"/>
  <c r="B8642" i="7"/>
  <c r="C8642" i="7" s="1"/>
  <c r="A8642" i="7"/>
  <c r="D8644" i="7" l="1"/>
  <c r="A8643" i="7"/>
  <c r="B8643" i="7"/>
  <c r="C8643" i="7" s="1"/>
  <c r="A8644" i="7" l="1"/>
  <c r="B8644" i="7"/>
  <c r="C8644" i="7" s="1"/>
  <c r="D8645" i="7"/>
  <c r="D8646" i="7" l="1"/>
  <c r="A8645" i="7"/>
  <c r="B8645" i="7"/>
  <c r="C8645" i="7" s="1"/>
  <c r="D8647" i="7" l="1"/>
  <c r="B8646" i="7"/>
  <c r="C8646" i="7" s="1"/>
  <c r="A8646" i="7"/>
  <c r="D8648" i="7" l="1"/>
  <c r="A8647" i="7"/>
  <c r="B8647" i="7"/>
  <c r="C8647" i="7" s="1"/>
  <c r="A8648" i="7" l="1"/>
  <c r="B8648" i="7"/>
  <c r="C8648" i="7" s="1"/>
  <c r="D8649" i="7"/>
  <c r="D8650" i="7" l="1"/>
  <c r="A8649" i="7"/>
  <c r="B8649" i="7"/>
  <c r="C8649" i="7" s="1"/>
  <c r="D8651" i="7" l="1"/>
  <c r="B8650" i="7"/>
  <c r="C8650" i="7" s="1"/>
  <c r="A8650" i="7"/>
  <c r="D8652" i="7" l="1"/>
  <c r="B8651" i="7"/>
  <c r="C8651" i="7" s="1"/>
  <c r="A8651" i="7"/>
  <c r="D8653" i="7" l="1"/>
  <c r="A8652" i="7"/>
  <c r="B8652" i="7"/>
  <c r="C8652" i="7" s="1"/>
  <c r="D8654" i="7" l="1"/>
  <c r="A8653" i="7"/>
  <c r="B8653" i="7"/>
  <c r="C8653" i="7" s="1"/>
  <c r="D8655" i="7" l="1"/>
  <c r="B8654" i="7"/>
  <c r="C8654" i="7" s="1"/>
  <c r="A8654" i="7"/>
  <c r="D8656" i="7" l="1"/>
  <c r="A8655" i="7"/>
  <c r="B8655" i="7"/>
  <c r="C8655" i="7" s="1"/>
  <c r="D8657" i="7" l="1"/>
  <c r="B8656" i="7"/>
  <c r="C8656" i="7" s="1"/>
  <c r="A8656" i="7"/>
  <c r="D8658" i="7" l="1"/>
  <c r="A8657" i="7"/>
  <c r="B8657" i="7"/>
  <c r="C8657" i="7" s="1"/>
  <c r="D8659" i="7" l="1"/>
  <c r="B8658" i="7"/>
  <c r="C8658" i="7" s="1"/>
  <c r="A8658" i="7"/>
  <c r="D8660" i="7" l="1"/>
  <c r="A8659" i="7"/>
  <c r="B8659" i="7"/>
  <c r="C8659" i="7" s="1"/>
  <c r="A8660" i="7" l="1"/>
  <c r="B8660" i="7"/>
  <c r="C8660" i="7" s="1"/>
  <c r="D8661" i="7"/>
  <c r="D8662" i="7" l="1"/>
  <c r="A8661" i="7"/>
  <c r="B8661" i="7"/>
  <c r="C8661" i="7" s="1"/>
  <c r="D8663" i="7" l="1"/>
  <c r="B8662" i="7"/>
  <c r="C8662" i="7" s="1"/>
  <c r="A8662" i="7"/>
  <c r="D8664" i="7" l="1"/>
  <c r="A8663" i="7"/>
  <c r="B8663" i="7"/>
  <c r="C8663" i="7" s="1"/>
  <c r="A8664" i="7" l="1"/>
  <c r="B8664" i="7"/>
  <c r="C8664" i="7" s="1"/>
  <c r="D8665" i="7"/>
  <c r="D8666" i="7" l="1"/>
  <c r="A8665" i="7"/>
  <c r="B8665" i="7"/>
  <c r="C8665" i="7" s="1"/>
  <c r="D8667" i="7" l="1"/>
  <c r="B8666" i="7"/>
  <c r="C8666" i="7" s="1"/>
  <c r="A8666" i="7"/>
  <c r="D8668" i="7" l="1"/>
  <c r="A8667" i="7"/>
  <c r="B8667" i="7"/>
  <c r="C8667" i="7" s="1"/>
  <c r="A8668" i="7" l="1"/>
  <c r="B8668" i="7"/>
  <c r="C8668" i="7" s="1"/>
  <c r="D8669" i="7"/>
  <c r="D8670" i="7" l="1"/>
  <c r="A8669" i="7"/>
  <c r="B8669" i="7"/>
  <c r="C8669" i="7" s="1"/>
  <c r="D8671" i="7" l="1"/>
  <c r="B8670" i="7"/>
  <c r="C8670" i="7" s="1"/>
  <c r="A8670" i="7"/>
  <c r="A8671" i="7" l="1"/>
  <c r="B8671" i="7"/>
  <c r="C8671" i="7" s="1"/>
  <c r="D8672" i="7"/>
  <c r="D8673" i="7" l="1"/>
  <c r="A8672" i="7"/>
  <c r="B8672" i="7"/>
  <c r="C8672" i="7" s="1"/>
  <c r="D8674" i="7" l="1"/>
  <c r="A8673" i="7"/>
  <c r="B8673" i="7"/>
  <c r="C8673" i="7" s="1"/>
  <c r="A8674" i="7" l="1"/>
  <c r="D8675" i="7"/>
  <c r="B8674" i="7"/>
  <c r="C8674" i="7" s="1"/>
  <c r="D8676" i="7" l="1"/>
  <c r="A8675" i="7"/>
  <c r="B8675" i="7"/>
  <c r="C8675" i="7" s="1"/>
  <c r="A8676" i="7" l="1"/>
  <c r="B8676" i="7"/>
  <c r="C8676" i="7" s="1"/>
  <c r="D8677" i="7"/>
  <c r="D8678" i="7" l="1"/>
  <c r="A8677" i="7"/>
  <c r="B8677" i="7"/>
  <c r="C8677" i="7" s="1"/>
  <c r="B8678" i="7" l="1"/>
  <c r="C8678" i="7" s="1"/>
  <c r="A8678" i="7"/>
  <c r="D8679" i="7"/>
  <c r="D8680" i="7" l="1"/>
  <c r="A8679" i="7"/>
  <c r="B8679" i="7"/>
  <c r="C8679" i="7" s="1"/>
  <c r="A8680" i="7" l="1"/>
  <c r="B8680" i="7"/>
  <c r="C8680" i="7" s="1"/>
  <c r="D8681" i="7"/>
  <c r="D8682" i="7" l="1"/>
  <c r="A8681" i="7"/>
  <c r="B8681" i="7"/>
  <c r="C8681" i="7" s="1"/>
  <c r="D8683" i="7" l="1"/>
  <c r="A8682" i="7"/>
  <c r="B8682" i="7"/>
  <c r="C8682" i="7" s="1"/>
  <c r="D8684" i="7" l="1"/>
  <c r="A8683" i="7"/>
  <c r="B8683" i="7"/>
  <c r="C8683" i="7" s="1"/>
  <c r="D8685" i="7" l="1"/>
  <c r="A8684" i="7"/>
  <c r="B8684" i="7"/>
  <c r="C8684" i="7" s="1"/>
  <c r="A8685" i="7" l="1"/>
  <c r="B8685" i="7"/>
  <c r="C8685" i="7" s="1"/>
  <c r="D8686" i="7"/>
  <c r="A8686" i="7" l="1"/>
  <c r="D8687" i="7"/>
  <c r="B8686" i="7"/>
  <c r="C8686" i="7" s="1"/>
  <c r="D8688" i="7" l="1"/>
  <c r="A8687" i="7"/>
  <c r="B8687" i="7"/>
  <c r="C8687" i="7" s="1"/>
  <c r="A8688" i="7" l="1"/>
  <c r="B8688" i="7"/>
  <c r="C8688" i="7" s="1"/>
  <c r="D8689" i="7"/>
  <c r="D8690" i="7" l="1"/>
  <c r="A8689" i="7"/>
  <c r="B8689" i="7"/>
  <c r="C8689" i="7" s="1"/>
  <c r="A8690" i="7" l="1"/>
  <c r="B8690" i="7"/>
  <c r="C8690" i="7" s="1"/>
  <c r="D8691" i="7"/>
  <c r="D8692" i="7" l="1"/>
  <c r="A8691" i="7"/>
  <c r="B8691" i="7"/>
  <c r="C8691" i="7" s="1"/>
  <c r="D8693" i="7" l="1"/>
  <c r="A8692" i="7"/>
  <c r="B8692" i="7"/>
  <c r="C8692" i="7" s="1"/>
  <c r="D8694" i="7" l="1"/>
  <c r="A8693" i="7"/>
  <c r="B8693" i="7"/>
  <c r="C8693" i="7" s="1"/>
  <c r="D8695" i="7" l="1"/>
  <c r="B8694" i="7"/>
  <c r="C8694" i="7" s="1"/>
  <c r="A8694" i="7"/>
  <c r="D8696" i="7" l="1"/>
  <c r="A8695" i="7"/>
  <c r="B8695" i="7"/>
  <c r="C8695" i="7" s="1"/>
  <c r="D8697" i="7" l="1"/>
  <c r="A8696" i="7"/>
  <c r="B8696" i="7"/>
  <c r="C8696" i="7" s="1"/>
  <c r="D8698" i="7" l="1"/>
  <c r="A8697" i="7"/>
  <c r="B8697" i="7"/>
  <c r="C8697" i="7" s="1"/>
  <c r="D8699" i="7" l="1"/>
  <c r="B8698" i="7"/>
  <c r="C8698" i="7" s="1"/>
  <c r="A8698" i="7"/>
  <c r="A8699" i="7" l="1"/>
  <c r="D8700" i="7"/>
  <c r="B8699" i="7"/>
  <c r="C8699" i="7" s="1"/>
  <c r="A8700" i="7" l="1"/>
  <c r="B8700" i="7"/>
  <c r="C8700" i="7" s="1"/>
  <c r="D8701" i="7"/>
  <c r="A8701" i="7" l="1"/>
  <c r="B8701" i="7"/>
  <c r="C8701" i="7" s="1"/>
  <c r="D8702" i="7"/>
  <c r="D8703" i="7" l="1"/>
  <c r="B8702" i="7"/>
  <c r="C8702" i="7" s="1"/>
  <c r="A8702" i="7"/>
  <c r="D8704" i="7" l="1"/>
  <c r="A8703" i="7"/>
  <c r="B8703" i="7"/>
  <c r="C8703" i="7" s="1"/>
  <c r="A8704" i="7" l="1"/>
  <c r="B8704" i="7"/>
  <c r="C8704" i="7" s="1"/>
  <c r="D8705" i="7"/>
  <c r="A8705" i="7" l="1"/>
  <c r="B8705" i="7"/>
  <c r="C8705" i="7" s="1"/>
  <c r="D8706" i="7"/>
  <c r="D8707" i="7" l="1"/>
  <c r="B8706" i="7"/>
  <c r="C8706" i="7" s="1"/>
  <c r="A8706" i="7"/>
  <c r="A8707" i="7" l="1"/>
  <c r="B8707" i="7"/>
  <c r="C8707" i="7" s="1"/>
  <c r="D8708" i="7"/>
  <c r="A8708" i="7" l="1"/>
  <c r="B8708" i="7"/>
  <c r="C8708" i="7" s="1"/>
  <c r="D8709" i="7"/>
  <c r="A8709" i="7" l="1"/>
  <c r="B8709" i="7"/>
  <c r="C8709" i="7" s="1"/>
  <c r="D8710" i="7"/>
  <c r="D8711" i="7" l="1"/>
  <c r="B8710" i="7"/>
  <c r="C8710" i="7" s="1"/>
  <c r="A8710" i="7"/>
  <c r="D8712" i="7" l="1"/>
  <c r="A8711" i="7"/>
  <c r="B8711" i="7"/>
  <c r="C8711" i="7" s="1"/>
  <c r="A8712" i="7" l="1"/>
  <c r="B8712" i="7"/>
  <c r="C8712" i="7" s="1"/>
  <c r="D8713" i="7"/>
  <c r="A8713" i="7" l="1"/>
  <c r="B8713" i="7"/>
  <c r="C8713" i="7" s="1"/>
  <c r="D8714" i="7"/>
  <c r="D8715" i="7" l="1"/>
  <c r="B8714" i="7"/>
  <c r="C8714" i="7" s="1"/>
  <c r="A8714" i="7"/>
  <c r="D8716" i="7" l="1"/>
  <c r="A8715" i="7"/>
  <c r="B8715" i="7"/>
  <c r="C8715" i="7" s="1"/>
  <c r="A8716" i="7" l="1"/>
  <c r="B8716" i="7"/>
  <c r="C8716" i="7" s="1"/>
  <c r="D8717" i="7"/>
  <c r="D8718" i="7" l="1"/>
  <c r="A8717" i="7"/>
  <c r="B8717" i="7"/>
  <c r="C8717" i="7" s="1"/>
  <c r="D8719" i="7" l="1"/>
  <c r="B8718" i="7"/>
  <c r="C8718" i="7" s="1"/>
  <c r="A8718" i="7"/>
  <c r="D8720" i="7" l="1"/>
  <c r="A8719" i="7"/>
  <c r="B8719" i="7"/>
  <c r="C8719" i="7" s="1"/>
  <c r="A8720" i="7" l="1"/>
  <c r="B8720" i="7"/>
  <c r="C8720" i="7" s="1"/>
  <c r="D8721" i="7"/>
  <c r="A8721" i="7" l="1"/>
  <c r="B8721" i="7"/>
  <c r="C8721" i="7" s="1"/>
  <c r="D8722" i="7"/>
  <c r="D8723" i="7" l="1"/>
  <c r="B8722" i="7"/>
  <c r="C8722" i="7" s="1"/>
  <c r="A8722" i="7"/>
  <c r="D8724" i="7" l="1"/>
  <c r="A8723" i="7"/>
  <c r="B8723" i="7"/>
  <c r="C8723" i="7" s="1"/>
  <c r="D8725" i="7" l="1"/>
  <c r="A8724" i="7"/>
  <c r="B8724" i="7"/>
  <c r="C8724" i="7" s="1"/>
  <c r="A8725" i="7" l="1"/>
  <c r="D8726" i="7"/>
  <c r="B8725" i="7"/>
  <c r="C8725" i="7" s="1"/>
  <c r="D8727" i="7" l="1"/>
  <c r="B8726" i="7"/>
  <c r="C8726" i="7" s="1"/>
  <c r="A8726" i="7"/>
  <c r="D8728" i="7" l="1"/>
  <c r="A8727" i="7"/>
  <c r="B8727" i="7"/>
  <c r="C8727" i="7" s="1"/>
  <c r="A8728" i="7" l="1"/>
  <c r="B8728" i="7"/>
  <c r="C8728" i="7" s="1"/>
  <c r="D8729" i="7"/>
  <c r="D8730" i="7" l="1"/>
  <c r="A8729" i="7"/>
  <c r="B8729" i="7"/>
  <c r="C8729" i="7" s="1"/>
  <c r="D8731" i="7" l="1"/>
  <c r="B8730" i="7"/>
  <c r="C8730" i="7" s="1"/>
  <c r="A8730" i="7"/>
  <c r="D8732" i="7" l="1"/>
  <c r="A8731" i="7"/>
  <c r="B8731" i="7"/>
  <c r="C8731" i="7" s="1"/>
  <c r="A8732" i="7" l="1"/>
  <c r="B8732" i="7"/>
  <c r="C8732" i="7" s="1"/>
  <c r="D8733" i="7"/>
  <c r="D8734" i="7" l="1"/>
  <c r="A8733" i="7"/>
  <c r="B8733" i="7"/>
  <c r="C8733" i="7" s="1"/>
  <c r="A8734" i="7" l="1"/>
  <c r="D8735" i="7"/>
  <c r="B8734" i="7"/>
  <c r="C8734" i="7" s="1"/>
  <c r="D8736" i="7" l="1"/>
  <c r="A8735" i="7"/>
  <c r="B8735" i="7"/>
  <c r="C8735" i="7" s="1"/>
  <c r="A8736" i="7" l="1"/>
  <c r="B8736" i="7"/>
  <c r="C8736" i="7" s="1"/>
  <c r="D8737" i="7"/>
  <c r="D8738" i="7" l="1"/>
  <c r="A8737" i="7"/>
  <c r="B8737" i="7"/>
  <c r="C8737" i="7" s="1"/>
  <c r="D8739" i="7" l="1"/>
  <c r="B8738" i="7"/>
  <c r="C8738" i="7" s="1"/>
  <c r="A8738" i="7"/>
  <c r="A8739" i="7" l="1"/>
  <c r="B8739" i="7"/>
  <c r="C8739" i="7" s="1"/>
  <c r="D8740" i="7"/>
  <c r="A8740" i="7" l="1"/>
  <c r="B8740" i="7"/>
  <c r="C8740" i="7" s="1"/>
  <c r="D8741" i="7"/>
  <c r="D8742" i="7" l="1"/>
  <c r="A8741" i="7"/>
  <c r="B8741" i="7"/>
  <c r="C8741" i="7" s="1"/>
  <c r="D8743" i="7" l="1"/>
  <c r="B8742" i="7"/>
  <c r="C8742" i="7" s="1"/>
  <c r="A8742" i="7"/>
  <c r="A8743" i="7" l="1"/>
  <c r="B8743" i="7"/>
  <c r="C8743" i="7" s="1"/>
  <c r="D8744" i="7"/>
  <c r="A8744" i="7" l="1"/>
  <c r="B8744" i="7"/>
  <c r="C8744" i="7" s="1"/>
  <c r="D8745" i="7"/>
  <c r="D8746" i="7" l="1"/>
  <c r="A8745" i="7"/>
  <c r="B8745" i="7"/>
  <c r="C8745" i="7" s="1"/>
  <c r="D8747" i="7" l="1"/>
  <c r="A8746" i="7"/>
  <c r="B8746" i="7"/>
  <c r="C8746" i="7" s="1"/>
  <c r="D8748" i="7" l="1"/>
  <c r="B8747" i="7"/>
  <c r="C8747" i="7" s="1"/>
  <c r="A8747" i="7"/>
  <c r="A8748" i="7" l="1"/>
  <c r="B8748" i="7"/>
  <c r="C8748" i="7" s="1"/>
  <c r="D8749" i="7"/>
  <c r="D8750" i="7" l="1"/>
  <c r="A8749" i="7"/>
  <c r="B8749" i="7"/>
  <c r="C8749" i="7" s="1"/>
  <c r="A8750" i="7" l="1"/>
  <c r="D8751" i="7"/>
  <c r="B8750" i="7"/>
  <c r="C8750" i="7" s="1"/>
  <c r="D8752" i="7" l="1"/>
  <c r="A8751" i="7"/>
  <c r="B8751" i="7"/>
  <c r="C8751" i="7" s="1"/>
  <c r="A8752" i="7" l="1"/>
  <c r="B8752" i="7"/>
  <c r="C8752" i="7" s="1"/>
  <c r="D8753" i="7"/>
  <c r="D8754" i="7" l="1"/>
  <c r="A8753" i="7"/>
  <c r="B8753" i="7"/>
  <c r="C8753" i="7" s="1"/>
  <c r="D8755" i="7" l="1"/>
  <c r="B8754" i="7"/>
  <c r="C8754" i="7" s="1"/>
  <c r="A8754" i="7"/>
  <c r="D8756" i="7" l="1"/>
  <c r="A8755" i="7"/>
  <c r="B8755" i="7"/>
  <c r="C8755" i="7" s="1"/>
  <c r="A8756" i="7" l="1"/>
  <c r="B8756" i="7"/>
  <c r="C8756" i="7" s="1"/>
  <c r="D8757" i="7"/>
  <c r="D8758" i="7" l="1"/>
  <c r="B8757" i="7"/>
  <c r="C8757" i="7" s="1"/>
  <c r="A8757" i="7"/>
  <c r="D8759" i="7" l="1"/>
  <c r="B8758" i="7"/>
  <c r="C8758" i="7" s="1"/>
  <c r="A8758" i="7"/>
  <c r="A8759" i="7" l="1"/>
  <c r="B8759" i="7"/>
  <c r="C8759" i="7" s="1"/>
  <c r="D8760" i="7"/>
  <c r="A8760" i="7" l="1"/>
  <c r="B8760" i="7"/>
  <c r="C8760" i="7" s="1"/>
  <c r="D8761" i="7"/>
  <c r="A8761" i="7" l="1"/>
  <c r="B8761" i="7"/>
  <c r="C8761" i="7" s="1"/>
  <c r="E18" i="13" l="1" a="1"/>
  <c r="E18" i="13" s="1"/>
  <c r="C15" i="13" a="1"/>
  <c r="C15" i="13" s="1"/>
  <c r="E16" i="13" a="1"/>
  <c r="E16" i="13" s="1"/>
  <c r="E14" i="13" a="1"/>
  <c r="E14" i="13" s="1"/>
  <c r="C20" i="13" a="1"/>
  <c r="C20" i="13" s="1"/>
  <c r="C19" i="13" a="1"/>
  <c r="C19" i="13" s="1"/>
  <c r="C14" i="13" l="1" a="1"/>
  <c r="C14" i="13" s="1"/>
  <c r="C21" i="13" a="1"/>
  <c r="C21" i="13" s="1"/>
  <c r="H5576" i="7"/>
  <c r="H5580" i="7"/>
  <c r="H5577" i="7"/>
  <c r="H5571" i="7"/>
  <c r="H5572" i="7"/>
  <c r="H5579" i="7"/>
  <c r="H5573" i="7"/>
  <c r="H5569" i="7"/>
  <c r="H5578" i="7"/>
  <c r="H5575" i="7"/>
  <c r="H5574" i="7"/>
  <c r="H557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8" i="7"/>
  <c r="H5697" i="7"/>
  <c r="H5700" i="7"/>
  <c r="H5702" i="7"/>
  <c r="H5699" i="7"/>
  <c r="H5701" i="7"/>
  <c r="H5704" i="7"/>
  <c r="H5703"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G18" i="10" s="1"/>
  <c r="H6298" i="7"/>
  <c r="H6299" i="7"/>
  <c r="H6300" i="7"/>
  <c r="H6301" i="7"/>
  <c r="H6302" i="7"/>
  <c r="H6303" i="7"/>
  <c r="H6304" i="7"/>
  <c r="H6307" i="7"/>
  <c r="H6305" i="7"/>
  <c r="H6306" i="7"/>
  <c r="H6311" i="7"/>
  <c r="H6308" i="7"/>
  <c r="H6309" i="7"/>
  <c r="H6310"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4" i="7"/>
  <c r="H6353"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5" i="7"/>
  <c r="H6884" i="7"/>
  <c r="H6886" i="7"/>
  <c r="H6888" i="7"/>
  <c r="H6887" i="7"/>
  <c r="H6891" i="7"/>
  <c r="H6890" i="7"/>
  <c r="H6889"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8" i="7"/>
  <c r="H6927" i="7"/>
  <c r="H6932" i="7"/>
  <c r="H6929" i="7"/>
  <c r="H6931" i="7"/>
  <c r="H6930" i="7"/>
  <c r="H6934" i="7"/>
  <c r="H6933" i="7"/>
  <c r="H6936" i="7"/>
  <c r="H6935"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4" i="7"/>
  <c r="H6970" i="7"/>
  <c r="H6971" i="7"/>
  <c r="H6973" i="7"/>
  <c r="H6972" i="7"/>
  <c r="H6976" i="7"/>
  <c r="H6975" i="7"/>
  <c r="H6978" i="7"/>
  <c r="H6977"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9" i="7"/>
  <c r="H7017" i="7"/>
  <c r="H7018"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5" i="7"/>
  <c r="H7054" i="7"/>
  <c r="H7056" i="7"/>
  <c r="H7060" i="7"/>
  <c r="H7057" i="7"/>
  <c r="H7059" i="7"/>
  <c r="H7058" i="7"/>
  <c r="H7062" i="7"/>
  <c r="H7061"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5" i="7"/>
  <c r="H7094" i="7"/>
  <c r="H7096" i="7"/>
  <c r="H7099" i="7"/>
  <c r="H7097" i="7"/>
  <c r="H7098" i="7"/>
  <c r="H7101" i="7"/>
  <c r="H7102" i="7"/>
  <c r="H7100" i="7"/>
  <c r="H7103" i="7"/>
  <c r="H7104" i="7"/>
  <c r="H7105" i="7"/>
  <c r="H7106" i="7"/>
  <c r="H7107" i="7"/>
  <c r="H7108" i="7"/>
  <c r="H7109" i="7"/>
  <c r="H7110" i="7"/>
  <c r="H7111" i="7"/>
  <c r="H7112" i="7"/>
  <c r="H7113" i="7"/>
  <c r="G19" i="10" s="1"/>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40" i="7"/>
  <c r="H7138" i="7"/>
  <c r="H7137" i="7"/>
  <c r="H7142" i="7"/>
  <c r="H7139" i="7"/>
  <c r="H7141" i="7"/>
  <c r="H7144" i="7"/>
  <c r="H7143"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3" i="7"/>
  <c r="H7172" i="7"/>
  <c r="H7174" i="7"/>
  <c r="H7175" i="7"/>
  <c r="H7176" i="7"/>
  <c r="H7177" i="7"/>
  <c r="H7178" i="7"/>
  <c r="H7182" i="7"/>
  <c r="H7180" i="7"/>
  <c r="H7179" i="7"/>
  <c r="H7181" i="7"/>
  <c r="H7184" i="7"/>
  <c r="H7183"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4" i="7"/>
  <c r="H7253" i="7"/>
  <c r="H7256" i="7"/>
  <c r="H7258" i="7"/>
  <c r="H7255" i="7"/>
  <c r="H7257" i="7"/>
  <c r="H7261" i="7"/>
  <c r="H7260" i="7"/>
  <c r="H7259"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9" i="7"/>
  <c r="H7298" i="7"/>
  <c r="H7302" i="7"/>
  <c r="H7300" i="7"/>
  <c r="H7301"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9" i="7"/>
  <c r="H7328" i="7"/>
  <c r="H7330" i="7"/>
  <c r="H7333" i="7"/>
  <c r="H7331" i="7"/>
  <c r="H7332"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80" i="7"/>
  <c r="H7379" i="7"/>
  <c r="H7381" i="7"/>
  <c r="H7382" i="7"/>
  <c r="H7383" i="7"/>
  <c r="H7384" i="7"/>
  <c r="H7386" i="7"/>
  <c r="H7385" i="7"/>
  <c r="H7387" i="7"/>
  <c r="H7388" i="7"/>
  <c r="H7389" i="7"/>
  <c r="H7390" i="7"/>
  <c r="H7391" i="7"/>
  <c r="H7392" i="7"/>
  <c r="H7393" i="7"/>
  <c r="H7394" i="7"/>
  <c r="H7398" i="7"/>
  <c r="H7395" i="7"/>
  <c r="H7396" i="7"/>
  <c r="H7397" i="7"/>
  <c r="H7400" i="7"/>
  <c r="H7399"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3" i="7"/>
  <c r="H7570" i="7"/>
  <c r="H7571" i="7"/>
  <c r="H7572" i="7"/>
  <c r="H7575" i="7"/>
  <c r="H7574" i="7"/>
  <c r="H7576" i="7"/>
  <c r="H7577" i="7"/>
  <c r="H7578" i="7"/>
  <c r="H7579" i="7"/>
  <c r="H7580" i="7"/>
  <c r="H7581" i="7"/>
  <c r="H7582" i="7"/>
  <c r="H7583" i="7"/>
  <c r="H7584" i="7"/>
  <c r="H7585" i="7"/>
  <c r="H7586" i="7"/>
  <c r="H7590" i="7"/>
  <c r="H7587" i="7"/>
  <c r="H7588" i="7"/>
  <c r="H7589"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8" i="7"/>
  <c r="H7635" i="7"/>
  <c r="H7637" i="7"/>
  <c r="H7636" i="7"/>
  <c r="H7639" i="7"/>
  <c r="H7641" i="7"/>
  <c r="H7640" i="7"/>
  <c r="H7643" i="7"/>
  <c r="H7642" i="7"/>
  <c r="H7644" i="7"/>
  <c r="H7645" i="7"/>
  <c r="H7646" i="7"/>
  <c r="H7647" i="7"/>
  <c r="H7648" i="7"/>
  <c r="H7652" i="7"/>
  <c r="H7649" i="7"/>
  <c r="H7651" i="7"/>
  <c r="H7650" i="7"/>
  <c r="H7654" i="7"/>
  <c r="H7653" i="7"/>
  <c r="H7655" i="7"/>
  <c r="H7656" i="7"/>
  <c r="H7658" i="7"/>
  <c r="H7657" i="7"/>
  <c r="H7659" i="7"/>
  <c r="H7660" i="7"/>
  <c r="H7661" i="7"/>
  <c r="H7662" i="7"/>
  <c r="H7666" i="7"/>
  <c r="H7664" i="7"/>
  <c r="H7663" i="7"/>
  <c r="H7665" i="7"/>
  <c r="H7667" i="7"/>
  <c r="H7670" i="7"/>
  <c r="H7668" i="7"/>
  <c r="H7669" i="7"/>
  <c r="H7671" i="7"/>
  <c r="H7672" i="7"/>
  <c r="H7673" i="7"/>
  <c r="H7674" i="7"/>
  <c r="H7675" i="7"/>
  <c r="H7676" i="7"/>
  <c r="H7677" i="7"/>
  <c r="H7678" i="7"/>
  <c r="H7680" i="7"/>
  <c r="H7679" i="7"/>
  <c r="H7681" i="7"/>
  <c r="H7682" i="7"/>
  <c r="H7683" i="7"/>
  <c r="H7684" i="7"/>
  <c r="H7685" i="7"/>
  <c r="H7686" i="7"/>
  <c r="H7688" i="7"/>
  <c r="H7687" i="7"/>
  <c r="H7689" i="7"/>
  <c r="G20" i="10" s="1"/>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3" i="7"/>
  <c r="H7902" i="7"/>
  <c r="H7906" i="7"/>
  <c r="H7904" i="7"/>
  <c r="H7905"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6" i="7"/>
  <c r="H8143" i="7"/>
  <c r="H8145" i="7"/>
  <c r="H8144" i="7"/>
  <c r="H8147" i="7"/>
  <c r="H8149" i="7"/>
  <c r="H8151" i="7"/>
  <c r="H8148" i="7"/>
  <c r="H8150"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81" i="7"/>
  <c r="H8182" i="7"/>
  <c r="H8179" i="7"/>
  <c r="H8180"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G21" i="10" s="1"/>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5" i="7"/>
  <c r="H8562" i="7"/>
  <c r="H8563" i="7"/>
  <c r="H8564" i="7"/>
  <c r="H8567" i="7"/>
  <c r="H8566" i="7"/>
  <c r="H8568" i="7"/>
  <c r="H8569" i="7"/>
  <c r="H8570" i="7"/>
  <c r="H8571" i="7"/>
  <c r="H8572" i="7"/>
  <c r="H8573" i="7"/>
  <c r="H8574" i="7"/>
  <c r="H8575" i="7"/>
  <c r="H8576" i="7"/>
  <c r="H8577" i="7"/>
  <c r="H8578" i="7"/>
  <c r="H8579" i="7"/>
  <c r="H8580" i="7"/>
  <c r="H8581" i="7"/>
  <c r="H8582" i="7"/>
  <c r="H8583" i="7"/>
  <c r="H8586" i="7"/>
  <c r="H8585" i="7"/>
  <c r="H8584" i="7"/>
  <c r="H8589" i="7"/>
  <c r="H8587" i="7"/>
  <c r="H8591" i="7"/>
  <c r="H8588" i="7"/>
  <c r="H8590"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9" i="7"/>
  <c r="H8618"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7" i="7"/>
  <c r="H8686" i="7"/>
  <c r="H8689" i="7"/>
  <c r="H8688" i="7"/>
  <c r="H8691" i="7"/>
  <c r="H8690" i="7"/>
  <c r="H8693" i="7"/>
  <c r="H8692" i="7"/>
  <c r="H8694" i="7"/>
  <c r="H8695" i="7"/>
  <c r="H8697" i="7"/>
  <c r="H8696" i="7"/>
  <c r="H8698" i="7"/>
  <c r="H8699" i="7"/>
  <c r="H8701" i="7"/>
  <c r="H8700" i="7"/>
  <c r="H8703" i="7"/>
  <c r="H8702" i="7"/>
  <c r="H8705" i="7"/>
  <c r="H8704" i="7"/>
  <c r="H8706" i="7"/>
  <c r="H8707" i="7"/>
  <c r="H8708" i="7"/>
  <c r="H8709" i="7"/>
  <c r="H8710" i="7"/>
  <c r="H8711" i="7"/>
  <c r="H8713" i="7"/>
  <c r="H8712"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6" i="7"/>
  <c r="H8745" i="7"/>
  <c r="H8747" i="7"/>
  <c r="H8748" i="7"/>
  <c r="H8750" i="7"/>
  <c r="H8749" i="7"/>
  <c r="H8751" i="7"/>
  <c r="H8753" i="7"/>
  <c r="H8752" i="7"/>
  <c r="H8756" i="7"/>
  <c r="H8754" i="7"/>
  <c r="H8755" i="7"/>
  <c r="H8758" i="7"/>
  <c r="H8757" i="7"/>
  <c r="H8759" i="7"/>
  <c r="H8760" i="7"/>
  <c r="H8761" i="7"/>
  <c r="C10" i="10"/>
  <c r="C11" i="10"/>
  <c r="N20" i="13"/>
  <c r="C17" i="10"/>
  <c r="C14" i="10"/>
  <c r="N14" i="13"/>
  <c r="P14" i="13" s="1"/>
  <c r="C13" i="10"/>
  <c r="O18" i="13"/>
  <c r="O15" i="13"/>
  <c r="O14" i="13"/>
  <c r="C12" i="10"/>
  <c r="N22" i="13"/>
  <c r="C19" i="10"/>
  <c r="N16" i="13"/>
  <c r="C16" i="10"/>
  <c r="N19" i="13"/>
  <c r="N18" i="13"/>
  <c r="N13" i="13"/>
  <c r="N12" i="13"/>
  <c r="N21" i="13"/>
  <c r="C21" i="10"/>
  <c r="O20" i="13"/>
  <c r="N17" i="13"/>
  <c r="P17" i="13" s="1"/>
  <c r="O17" i="13"/>
  <c r="O22" i="13"/>
  <c r="O12" i="13"/>
  <c r="C18" i="10"/>
  <c r="O21" i="13"/>
  <c r="C15" i="10"/>
  <c r="O11" i="13"/>
  <c r="O13" i="13"/>
  <c r="C20" i="10"/>
  <c r="N15" i="13"/>
  <c r="P15" i="13" s="1"/>
  <c r="D15" i="13" s="1"/>
  <c r="O19" i="13"/>
  <c r="N11" i="13"/>
  <c r="O16" i="13"/>
  <c r="E22" i="13" a="1"/>
  <c r="E22" i="13" s="1"/>
  <c r="E19" i="13" a="1"/>
  <c r="E19" i="13" s="1"/>
  <c r="E15" i="13" a="1"/>
  <c r="E15" i="13" s="1"/>
  <c r="B13" i="11"/>
  <c r="C13" i="11" s="1"/>
  <c r="B12" i="11"/>
  <c r="C12" i="11" s="1"/>
  <c r="C12" i="13" a="1"/>
  <c r="C12" i="13" s="1"/>
  <c r="C11" i="13" a="1"/>
  <c r="C11" i="13" s="1"/>
  <c r="C16" i="13" a="1"/>
  <c r="C16" i="13" s="1"/>
  <c r="F14" i="13"/>
  <c r="E20" i="13" a="1"/>
  <c r="E20" i="13" s="1"/>
  <c r="C22" i="13" a="1"/>
  <c r="C22" i="13" s="1"/>
  <c r="C17" i="13" a="1"/>
  <c r="C17" i="13" s="1"/>
  <c r="E17" i="13" a="1"/>
  <c r="E17" i="13" s="1"/>
  <c r="E11" i="13" a="1"/>
  <c r="E11" i="13" s="1"/>
  <c r="E12" i="13" a="1"/>
  <c r="E12" i="13" s="1"/>
  <c r="C18" i="13" a="1"/>
  <c r="C18" i="13" s="1"/>
  <c r="E21" i="13" a="1"/>
  <c r="E21" i="13" s="1"/>
  <c r="C13" i="13" a="1"/>
  <c r="C13" i="13" s="1"/>
  <c r="E13" i="13" a="1"/>
  <c r="E13" i="13" s="1"/>
  <c r="H2826" i="7"/>
  <c r="H2829" i="7"/>
  <c r="H2824" i="7"/>
  <c r="H2821" i="7"/>
  <c r="H2831" i="7"/>
  <c r="H2823" i="7"/>
  <c r="H2827" i="7"/>
  <c r="H2825" i="7"/>
  <c r="H2832" i="7"/>
  <c r="H2830" i="7"/>
  <c r="H2822" i="7"/>
  <c r="H2828" i="7"/>
  <c r="H2833" i="7"/>
  <c r="H2834" i="7"/>
  <c r="H2835" i="7"/>
  <c r="H2837" i="7"/>
  <c r="H2836" i="7"/>
  <c r="H2838" i="7"/>
  <c r="H2839" i="7"/>
  <c r="H2840" i="7"/>
  <c r="H2841" i="7"/>
  <c r="H2842" i="7"/>
  <c r="H2843" i="7"/>
  <c r="H2844" i="7"/>
  <c r="H2845" i="7"/>
  <c r="H2846" i="7"/>
  <c r="H2847" i="7"/>
  <c r="H2848" i="7"/>
  <c r="H2849" i="7"/>
  <c r="H2850" i="7"/>
  <c r="H2851" i="7"/>
  <c r="H2852" i="7"/>
  <c r="H2854" i="7"/>
  <c r="H2853" i="7"/>
  <c r="H2855" i="7"/>
  <c r="H2856" i="7"/>
  <c r="H2857" i="7"/>
  <c r="H2858" i="7"/>
  <c r="H2859" i="7"/>
  <c r="H2860" i="7"/>
  <c r="H2861" i="7"/>
  <c r="H2862" i="7"/>
  <c r="H2864" i="7"/>
  <c r="H2863" i="7"/>
  <c r="H2867" i="7"/>
  <c r="H2865" i="7"/>
  <c r="H2866" i="7"/>
  <c r="H2869" i="7"/>
  <c r="H2868" i="7"/>
  <c r="H2870" i="7"/>
  <c r="H2871" i="7"/>
  <c r="H2873" i="7"/>
  <c r="H2872" i="7"/>
  <c r="H2874" i="7"/>
  <c r="H2875" i="7"/>
  <c r="H2876" i="7"/>
  <c r="H2877" i="7"/>
  <c r="H2878" i="7"/>
  <c r="H2879" i="7"/>
  <c r="H2881" i="7"/>
  <c r="H2880" i="7"/>
  <c r="H2882" i="7"/>
  <c r="H2884" i="7"/>
  <c r="H2883" i="7"/>
  <c r="H2885" i="7"/>
  <c r="H2886" i="7"/>
  <c r="H2887" i="7"/>
  <c r="H2888" i="7"/>
  <c r="H2889" i="7"/>
  <c r="H2890" i="7"/>
  <c r="H2891" i="7"/>
  <c r="H2892" i="7"/>
  <c r="H2893" i="7"/>
  <c r="H2894" i="7"/>
  <c r="H2895" i="7"/>
  <c r="H2897" i="7"/>
  <c r="H2899" i="7"/>
  <c r="H2896" i="7"/>
  <c r="H2898" i="7"/>
  <c r="H2902" i="7"/>
  <c r="H2900" i="7"/>
  <c r="H2901"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3" i="7"/>
  <c r="H2932" i="7"/>
  <c r="H2934" i="7"/>
  <c r="H2935" i="7"/>
  <c r="H2936" i="7"/>
  <c r="H2937" i="7"/>
  <c r="H2938" i="7"/>
  <c r="H2940" i="7"/>
  <c r="H2939" i="7"/>
  <c r="H2943" i="7"/>
  <c r="H2941" i="7"/>
  <c r="H2942" i="7"/>
  <c r="H2944" i="7"/>
  <c r="H2945" i="7"/>
  <c r="H2946" i="7"/>
  <c r="H2947" i="7"/>
  <c r="H2948" i="7"/>
  <c r="H2949" i="7"/>
  <c r="H2950" i="7"/>
  <c r="H2954" i="7"/>
  <c r="H2951" i="7"/>
  <c r="H2952" i="7"/>
  <c r="H2953" i="7"/>
  <c r="H2955" i="7"/>
  <c r="H2956" i="7"/>
  <c r="H2957" i="7"/>
  <c r="H2958" i="7"/>
  <c r="H2959" i="7"/>
  <c r="H2960" i="7"/>
  <c r="H2961" i="7"/>
  <c r="H2962" i="7"/>
  <c r="H2963" i="7"/>
  <c r="H2964" i="7"/>
  <c r="H2965" i="7"/>
  <c r="H2966" i="7"/>
  <c r="H2967" i="7"/>
  <c r="H2968" i="7"/>
  <c r="H2969" i="7"/>
  <c r="H2970" i="7"/>
  <c r="H2971" i="7"/>
  <c r="H2972" i="7"/>
  <c r="H2976" i="7"/>
  <c r="H2973" i="7"/>
  <c r="H2975" i="7"/>
  <c r="H2974" i="7"/>
  <c r="H2977" i="7"/>
  <c r="H2978" i="7"/>
  <c r="H2979" i="7"/>
  <c r="H2980" i="7"/>
  <c r="H2981" i="7"/>
  <c r="H2982" i="7"/>
  <c r="H2983" i="7"/>
  <c r="H2984" i="7"/>
  <c r="H2985" i="7"/>
  <c r="H2986" i="7"/>
  <c r="H2987" i="7"/>
  <c r="H2988" i="7"/>
  <c r="H2989" i="7"/>
  <c r="H2990" i="7"/>
  <c r="H2991" i="7"/>
  <c r="H2992" i="7"/>
  <c r="H2993" i="7"/>
  <c r="H2995" i="7"/>
  <c r="H2994" i="7"/>
  <c r="H2997" i="7"/>
  <c r="H2996" i="7"/>
  <c r="H2998" i="7"/>
  <c r="H2999" i="7"/>
  <c r="H3000" i="7"/>
  <c r="H3001" i="7"/>
  <c r="H3002" i="7"/>
  <c r="H3004" i="7"/>
  <c r="H3003" i="7"/>
  <c r="H3005" i="7"/>
  <c r="H3006" i="7"/>
  <c r="H3007" i="7"/>
  <c r="H3008" i="7"/>
  <c r="H3009" i="7"/>
  <c r="H3010" i="7"/>
  <c r="H3011" i="7"/>
  <c r="H3012" i="7"/>
  <c r="H3014" i="7"/>
  <c r="H3013"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1" i="7"/>
  <c r="H3220"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G14" i="10" s="1"/>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9" i="7"/>
  <c r="H3678"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7" i="7"/>
  <c r="H3706" i="7"/>
  <c r="H3708" i="7"/>
  <c r="H3709" i="7"/>
  <c r="H3710" i="7"/>
  <c r="H3711" i="7"/>
  <c r="H3712" i="7"/>
  <c r="H3713" i="7"/>
  <c r="H3714" i="7"/>
  <c r="H3715" i="7"/>
  <c r="H3716" i="7"/>
  <c r="H3717" i="7"/>
  <c r="H3718" i="7"/>
  <c r="H3719" i="7"/>
  <c r="H3720" i="7"/>
  <c r="H3721" i="7"/>
  <c r="H3722" i="7"/>
  <c r="H3723" i="7"/>
  <c r="H3727" i="7"/>
  <c r="H3725" i="7"/>
  <c r="H3724" i="7"/>
  <c r="H3726"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81" i="7"/>
  <c r="H3878" i="7"/>
  <c r="H3879" i="7"/>
  <c r="H3880" i="7"/>
  <c r="H3882" i="7"/>
  <c r="H3883" i="7"/>
  <c r="H3884" i="7"/>
  <c r="H3885" i="7"/>
  <c r="H3886" i="7"/>
  <c r="H3887" i="7"/>
  <c r="H3888" i="7"/>
  <c r="H3889" i="7"/>
  <c r="H3890" i="7"/>
  <c r="H3891" i="7"/>
  <c r="H3892" i="7"/>
  <c r="H3893" i="7"/>
  <c r="H3894" i="7"/>
  <c r="H3895" i="7"/>
  <c r="H3897" i="7"/>
  <c r="H3896"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G15" i="10" s="1"/>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G16" i="10" s="1"/>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7" i="7"/>
  <c r="H4474" i="7"/>
  <c r="H4476" i="7"/>
  <c r="H4475"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5" i="7"/>
  <c r="H4552" i="7"/>
  <c r="H4554" i="7"/>
  <c r="H4553"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31" i="7"/>
  <c r="H4628" i="7"/>
  <c r="H4630" i="7"/>
  <c r="H4629"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4" i="7"/>
  <c r="H4663"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5" i="7"/>
  <c r="H4744" i="7"/>
  <c r="H4746" i="7"/>
  <c r="H4747" i="7"/>
  <c r="H4751" i="7"/>
  <c r="H4748" i="7"/>
  <c r="H4749" i="7"/>
  <c r="H4750"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4" i="7"/>
  <c r="H4781" i="7"/>
  <c r="H4783" i="7"/>
  <c r="H4782"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40" i="7"/>
  <c r="H5239" i="7"/>
  <c r="H5241" i="7"/>
  <c r="H5242" i="7"/>
  <c r="H5245" i="7"/>
  <c r="H5243" i="7"/>
  <c r="H5244" i="7"/>
  <c r="H5248" i="7"/>
  <c r="H5246" i="7"/>
  <c r="H5247" i="7"/>
  <c r="H5249" i="7"/>
  <c r="H5250" i="7"/>
  <c r="H5251" i="7"/>
  <c r="H5253" i="7"/>
  <c r="H5252"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8" i="7"/>
  <c r="H5327"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8" i="7"/>
  <c r="H5375" i="7"/>
  <c r="H5377" i="7"/>
  <c r="H5376" i="7"/>
  <c r="H5379" i="7"/>
  <c r="H5380" i="7"/>
  <c r="H5382" i="7"/>
  <c r="H5383" i="7"/>
  <c r="H5381" i="7"/>
  <c r="H5384" i="7"/>
  <c r="H5387" i="7"/>
  <c r="H5385" i="7"/>
  <c r="H5386"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G17" i="10" s="1"/>
  <c r="H5434" i="7"/>
  <c r="H5435" i="7"/>
  <c r="H5436" i="7"/>
  <c r="H5437" i="7"/>
  <c r="H5438" i="7"/>
  <c r="H5439" i="7"/>
  <c r="H5440" i="7"/>
  <c r="H5441" i="7"/>
  <c r="H5445" i="7"/>
  <c r="H5442" i="7"/>
  <c r="H5444" i="7"/>
  <c r="H5443" i="7"/>
  <c r="H5447" i="7"/>
  <c r="H5446" i="7"/>
  <c r="H5450" i="7"/>
  <c r="H5448" i="7"/>
  <c r="H5449"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1090" i="7"/>
  <c r="H1084" i="7"/>
  <c r="H1092" i="7"/>
  <c r="H1091" i="7"/>
  <c r="H1086" i="7"/>
  <c r="H1085" i="7"/>
  <c r="H1083" i="7"/>
  <c r="H1082" i="7"/>
  <c r="H1089" i="7"/>
  <c r="H1087" i="7"/>
  <c r="H1088" i="7"/>
  <c r="H1097" i="7"/>
  <c r="H1095" i="7"/>
  <c r="H1094" i="7"/>
  <c r="H1096" i="7"/>
  <c r="H1093" i="7"/>
  <c r="H1099" i="7"/>
  <c r="H1098"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3" i="7"/>
  <c r="H1131" i="7"/>
  <c r="H1130" i="7"/>
  <c r="H1134" i="7"/>
  <c r="H1132" i="7"/>
  <c r="H1135" i="7"/>
  <c r="H1136" i="7"/>
  <c r="H1137" i="7"/>
  <c r="H1139" i="7"/>
  <c r="H1138" i="7"/>
  <c r="H1140" i="7"/>
  <c r="H1141" i="7"/>
  <c r="H1142" i="7"/>
  <c r="H1144" i="7"/>
  <c r="H1143" i="7"/>
  <c r="H1148" i="7"/>
  <c r="H1145" i="7"/>
  <c r="H1146" i="7"/>
  <c r="H1147" i="7"/>
  <c r="H1151" i="7"/>
  <c r="H1150" i="7"/>
  <c r="H1149"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5" i="7"/>
  <c r="H1262" i="7"/>
  <c r="H1263" i="7"/>
  <c r="H1264"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G11" i="10" s="1"/>
  <c r="H1386" i="7"/>
  <c r="H1387" i="7"/>
  <c r="H1388" i="7"/>
  <c r="H1389" i="7"/>
  <c r="H1390" i="7"/>
  <c r="H1391" i="7"/>
  <c r="H1392" i="7"/>
  <c r="H1394" i="7"/>
  <c r="H1393" i="7"/>
  <c r="H1396" i="7"/>
  <c r="H1398" i="7"/>
  <c r="H1395" i="7"/>
  <c r="H1397" i="7"/>
  <c r="H1400" i="7"/>
  <c r="H1399"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9" i="7"/>
  <c r="H1436" i="7"/>
  <c r="H1438" i="7"/>
  <c r="H1437" i="7"/>
  <c r="H1441" i="7"/>
  <c r="H1440" i="7"/>
  <c r="H1444" i="7"/>
  <c r="H1442" i="7"/>
  <c r="H1443" i="7"/>
  <c r="H1445" i="7"/>
  <c r="H1446" i="7"/>
  <c r="H1447" i="7"/>
  <c r="H1448" i="7"/>
  <c r="H1449" i="7"/>
  <c r="H1450" i="7"/>
  <c r="H1451" i="7"/>
  <c r="H1452" i="7"/>
  <c r="H1453" i="7"/>
  <c r="H1454" i="7"/>
  <c r="H1455" i="7"/>
  <c r="H1456" i="7"/>
  <c r="H1457" i="7"/>
  <c r="H1459" i="7"/>
  <c r="H1458"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4" i="7"/>
  <c r="H1502" i="7"/>
  <c r="H1503"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8" i="7"/>
  <c r="H1547" i="7"/>
  <c r="H1549" i="7"/>
  <c r="H1551" i="7"/>
  <c r="H1550" i="7"/>
  <c r="H1553" i="7"/>
  <c r="H1555" i="7"/>
  <c r="H1552" i="7"/>
  <c r="H1554" i="7"/>
  <c r="H1558" i="7"/>
  <c r="H1557" i="7"/>
  <c r="H1556"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7" i="7"/>
  <c r="H1596" i="7"/>
  <c r="H1598" i="7"/>
  <c r="H1600" i="7"/>
  <c r="H1599" i="7"/>
  <c r="H1601" i="7"/>
  <c r="H1602" i="7"/>
  <c r="H1603" i="7"/>
  <c r="H1604" i="7"/>
  <c r="H1605" i="7"/>
  <c r="H1606" i="7"/>
  <c r="H1607" i="7"/>
  <c r="H1608" i="7"/>
  <c r="H1609" i="7"/>
  <c r="H1610" i="7"/>
  <c r="H1611" i="7"/>
  <c r="H1612" i="7"/>
  <c r="H1613" i="7"/>
  <c r="H1614" i="7"/>
  <c r="H1615" i="7"/>
  <c r="H1616" i="7"/>
  <c r="H1617" i="7"/>
  <c r="H1618" i="7"/>
  <c r="H1619" i="7"/>
  <c r="H1620" i="7"/>
  <c r="H1621" i="7"/>
  <c r="H1623" i="7"/>
  <c r="H1622"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9" i="7"/>
  <c r="H1696" i="7"/>
  <c r="H1697" i="7"/>
  <c r="H1698" i="7"/>
  <c r="H1700" i="7"/>
  <c r="H1701" i="7"/>
  <c r="H1702" i="7"/>
  <c r="H1703" i="7"/>
  <c r="H1704" i="7"/>
  <c r="H1705" i="7"/>
  <c r="H1706" i="7"/>
  <c r="H1707" i="7"/>
  <c r="H1708" i="7"/>
  <c r="H1709" i="7"/>
  <c r="H1710" i="7"/>
  <c r="H1711" i="7"/>
  <c r="H1715" i="7"/>
  <c r="H1713" i="7"/>
  <c r="H1712" i="7"/>
  <c r="H1714"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40" i="7"/>
  <c r="H1739" i="7"/>
  <c r="H1743" i="7"/>
  <c r="H1741" i="7"/>
  <c r="H1742"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7" i="7"/>
  <c r="H1846"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5" i="7"/>
  <c r="H1933" i="7"/>
  <c r="H1932" i="7"/>
  <c r="H1934" i="7"/>
  <c r="H1937" i="7"/>
  <c r="H1936" i="7"/>
  <c r="H1940" i="7"/>
  <c r="H1938" i="7"/>
  <c r="H1939"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8" i="7"/>
  <c r="H1977" i="7"/>
  <c r="H1982" i="7"/>
  <c r="H1980" i="7"/>
  <c r="H1979" i="7"/>
  <c r="H1984" i="7"/>
  <c r="H1981" i="7"/>
  <c r="H1983" i="7"/>
  <c r="H1985" i="7"/>
  <c r="H1986" i="7"/>
  <c r="H1987" i="7"/>
  <c r="H1988" i="7"/>
  <c r="H1989" i="7"/>
  <c r="H1990" i="7"/>
  <c r="H1992" i="7"/>
  <c r="H1991" i="7"/>
  <c r="H1993" i="7"/>
  <c r="H1994" i="7"/>
  <c r="H1996" i="7"/>
  <c r="H1995"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3" i="7"/>
  <c r="H2021" i="7"/>
  <c r="H2020" i="7"/>
  <c r="H2022" i="7"/>
  <c r="H2025" i="7"/>
  <c r="H2024" i="7"/>
  <c r="H2028" i="7"/>
  <c r="H2026" i="7"/>
  <c r="H2027"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G12" i="10" s="1"/>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70" i="7"/>
  <c r="H2168" i="7"/>
  <c r="H2167" i="7"/>
  <c r="H2169" i="7"/>
  <c r="H2171" i="7"/>
  <c r="H2174" i="7"/>
  <c r="H2172" i="7"/>
  <c r="H2175" i="7"/>
  <c r="H2173" i="7"/>
  <c r="H2176" i="7"/>
  <c r="H2179" i="7"/>
  <c r="H2177" i="7"/>
  <c r="H2178"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30" i="7"/>
  <c r="H2229" i="7"/>
  <c r="H2231" i="7"/>
  <c r="H2232" i="7"/>
  <c r="H2233" i="7"/>
  <c r="H2234" i="7"/>
  <c r="H2238" i="7"/>
  <c r="H2237" i="7"/>
  <c r="H2235" i="7"/>
  <c r="H2236"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4" i="7"/>
  <c r="H2273"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5" i="7"/>
  <c r="H2384"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G13" i="10" s="1"/>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19" i="7"/>
  <c r="H20" i="7"/>
  <c r="H8" i="7"/>
  <c r="G10" i="10" s="1"/>
  <c r="H2" i="7"/>
  <c r="H3" i="7"/>
  <c r="H11" i="7"/>
  <c r="H5" i="7"/>
  <c r="H17" i="7"/>
  <c r="H16" i="7"/>
  <c r="H21" i="7"/>
  <c r="H4" i="7"/>
  <c r="H12" i="7"/>
  <c r="H6" i="7"/>
  <c r="H18" i="7"/>
  <c r="H15" i="7"/>
  <c r="H14" i="7"/>
  <c r="H25" i="7"/>
  <c r="H9" i="7"/>
  <c r="H23" i="7"/>
  <c r="H24" i="7"/>
  <c r="H10" i="7"/>
  <c r="H22" i="7"/>
  <c r="H13" i="7"/>
  <c r="H7" i="7"/>
  <c r="H26" i="7"/>
  <c r="H28" i="7"/>
  <c r="H27" i="7"/>
  <c r="H29" i="7"/>
  <c r="H31" i="7"/>
  <c r="H30" i="7"/>
  <c r="H32" i="7"/>
  <c r="H33" i="7"/>
  <c r="H35" i="7"/>
  <c r="H34" i="7"/>
  <c r="H37" i="7"/>
  <c r="H36" i="7"/>
  <c r="H39" i="7"/>
  <c r="H38" i="7"/>
  <c r="H40" i="7"/>
  <c r="H41" i="7"/>
  <c r="H43" i="7"/>
  <c r="H42" i="7"/>
  <c r="H44" i="7"/>
  <c r="H47" i="7"/>
  <c r="H45" i="7"/>
  <c r="H46" i="7"/>
  <c r="H49" i="7"/>
  <c r="H48" i="7"/>
  <c r="H52" i="7"/>
  <c r="H50" i="7"/>
  <c r="H51" i="7"/>
  <c r="H53" i="7"/>
  <c r="H54" i="7"/>
  <c r="H55" i="7"/>
  <c r="H57" i="7"/>
  <c r="H56" i="7"/>
  <c r="H58" i="7"/>
  <c r="H60" i="7"/>
  <c r="H59" i="7"/>
  <c r="H61" i="7"/>
  <c r="H62" i="7"/>
  <c r="H65" i="7"/>
  <c r="H63" i="7"/>
  <c r="H64" i="7"/>
  <c r="H67" i="7"/>
  <c r="H66" i="7"/>
  <c r="H69" i="7"/>
  <c r="H68" i="7"/>
  <c r="H71" i="7"/>
  <c r="H70" i="7"/>
  <c r="H72" i="7"/>
  <c r="H73" i="7"/>
  <c r="H74" i="7"/>
  <c r="H75" i="7"/>
  <c r="H76" i="7"/>
  <c r="H77" i="7"/>
  <c r="H80" i="7"/>
  <c r="H78" i="7"/>
  <c r="H79" i="7"/>
  <c r="H83" i="7"/>
  <c r="H81" i="7"/>
  <c r="H82" i="7"/>
  <c r="H85" i="7"/>
  <c r="H84" i="7"/>
  <c r="H86" i="7"/>
  <c r="H87" i="7"/>
  <c r="H91" i="7"/>
  <c r="H90" i="7"/>
  <c r="H88" i="7"/>
  <c r="H89" i="7"/>
  <c r="H92" i="7"/>
  <c r="H94" i="7"/>
  <c r="H95" i="7"/>
  <c r="H93" i="7"/>
  <c r="H96" i="7"/>
  <c r="H97" i="7"/>
  <c r="H100" i="7"/>
  <c r="H98" i="7"/>
  <c r="H99" i="7"/>
  <c r="H104" i="7"/>
  <c r="H103" i="7"/>
  <c r="H101" i="7"/>
  <c r="H105" i="7"/>
  <c r="H102" i="7"/>
  <c r="H106" i="7"/>
  <c r="H107" i="7"/>
  <c r="H108" i="7"/>
  <c r="H110" i="7"/>
  <c r="H109" i="7"/>
  <c r="H114" i="7"/>
  <c r="H111" i="7"/>
  <c r="H112" i="7"/>
  <c r="H115" i="7"/>
  <c r="H113" i="7"/>
  <c r="H116" i="7"/>
  <c r="H117" i="7"/>
  <c r="H121" i="7"/>
  <c r="H118" i="7"/>
  <c r="H119" i="7"/>
  <c r="H120" i="7"/>
  <c r="H123" i="7"/>
  <c r="H122" i="7"/>
  <c r="H125" i="7"/>
  <c r="H124" i="7"/>
  <c r="H126" i="7"/>
  <c r="H127" i="7"/>
  <c r="H128" i="7"/>
  <c r="H129" i="7"/>
  <c r="H130" i="7"/>
  <c r="H131" i="7"/>
  <c r="H135" i="7"/>
  <c r="H132" i="7"/>
  <c r="H133" i="7"/>
  <c r="H134" i="7"/>
  <c r="H136" i="7"/>
  <c r="H137" i="7"/>
  <c r="H138" i="7"/>
  <c r="H139" i="7"/>
  <c r="H140" i="7"/>
  <c r="H141" i="7"/>
  <c r="H144" i="7"/>
  <c r="H143" i="7"/>
  <c r="H142" i="7"/>
  <c r="H146" i="7"/>
  <c r="H145"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3" i="7"/>
  <c r="H172" i="7"/>
  <c r="H174" i="7"/>
  <c r="H175" i="7"/>
  <c r="H176" i="7"/>
  <c r="H177" i="7"/>
  <c r="H178" i="7"/>
  <c r="H179" i="7"/>
  <c r="H180" i="7"/>
  <c r="H181" i="7"/>
  <c r="H182" i="7"/>
  <c r="H183" i="7"/>
  <c r="H184" i="7"/>
  <c r="H185" i="7"/>
  <c r="H186" i="7"/>
  <c r="H187" i="7"/>
  <c r="H188" i="7"/>
  <c r="H193" i="7"/>
  <c r="H189" i="7"/>
  <c r="H190" i="7"/>
  <c r="H191" i="7"/>
  <c r="H192" i="7"/>
  <c r="H194" i="7"/>
  <c r="H195" i="7"/>
  <c r="H196" i="7"/>
  <c r="H197" i="7"/>
  <c r="H198" i="7"/>
  <c r="H199" i="7"/>
  <c r="H203" i="7"/>
  <c r="H200" i="7"/>
  <c r="H201" i="7"/>
  <c r="H204" i="7"/>
  <c r="H202" i="7"/>
  <c r="H206" i="7"/>
  <c r="H205" i="7"/>
  <c r="H207" i="7"/>
  <c r="H208" i="7"/>
  <c r="H209" i="7"/>
  <c r="H210" i="7"/>
  <c r="H211" i="7"/>
  <c r="H214" i="7"/>
  <c r="H213" i="7"/>
  <c r="H212" i="7"/>
  <c r="H215" i="7"/>
  <c r="H216" i="7"/>
  <c r="H217" i="7"/>
  <c r="H218" i="7"/>
  <c r="H219" i="7"/>
  <c r="H220" i="7"/>
  <c r="H224" i="7"/>
  <c r="H221" i="7"/>
  <c r="H222" i="7"/>
  <c r="H223" i="7"/>
  <c r="H225" i="7"/>
  <c r="H226" i="7"/>
  <c r="H227" i="7"/>
  <c r="H228" i="7"/>
  <c r="H229" i="7"/>
  <c r="H230" i="7"/>
  <c r="H231" i="7"/>
  <c r="H232" i="7"/>
  <c r="H233" i="7"/>
  <c r="H234" i="7"/>
  <c r="H236" i="7"/>
  <c r="H235" i="7"/>
  <c r="H239" i="7"/>
  <c r="H240" i="7"/>
  <c r="H237" i="7"/>
  <c r="H238"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81" i="7"/>
  <c r="H378" i="7"/>
  <c r="H380" i="7"/>
  <c r="H379" i="7"/>
  <c r="H382" i="7"/>
  <c r="H383" i="7"/>
  <c r="H384" i="7"/>
  <c r="H385" i="7"/>
  <c r="H386" i="7"/>
  <c r="H387" i="7"/>
  <c r="H388" i="7"/>
  <c r="H389" i="7"/>
  <c r="H392" i="7"/>
  <c r="H390" i="7"/>
  <c r="H391" i="7"/>
  <c r="H393" i="7"/>
  <c r="H395" i="7"/>
  <c r="H394" i="7"/>
  <c r="H396" i="7"/>
  <c r="H397" i="7"/>
  <c r="H398" i="7"/>
  <c r="H399" i="7"/>
  <c r="H400" i="7"/>
  <c r="H401" i="7"/>
  <c r="H402" i="7"/>
  <c r="H403" i="7"/>
  <c r="H404" i="7"/>
  <c r="H405" i="7"/>
  <c r="H406" i="7"/>
  <c r="H407" i="7"/>
  <c r="H408" i="7"/>
  <c r="H409" i="7"/>
  <c r="H410" i="7"/>
  <c r="H411" i="7"/>
  <c r="H412" i="7"/>
  <c r="H413" i="7"/>
  <c r="H414" i="7"/>
  <c r="H415" i="7"/>
  <c r="H416" i="7"/>
  <c r="H417" i="7"/>
  <c r="H419" i="7"/>
  <c r="H418" i="7"/>
  <c r="H420" i="7"/>
  <c r="H421" i="7"/>
  <c r="H423" i="7"/>
  <c r="H422" i="7"/>
  <c r="H425" i="7"/>
  <c r="H424" i="7"/>
  <c r="H426" i="7"/>
  <c r="H427" i="7"/>
  <c r="H429" i="7"/>
  <c r="H428" i="7"/>
  <c r="H431" i="7"/>
  <c r="H430" i="7"/>
  <c r="H432" i="7"/>
  <c r="H433" i="7"/>
  <c r="H434" i="7"/>
  <c r="H435" i="7"/>
  <c r="H437" i="7"/>
  <c r="H436"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7" i="7"/>
  <c r="H616" i="7"/>
  <c r="H618" i="7"/>
  <c r="H619" i="7"/>
  <c r="H620" i="7"/>
  <c r="H623" i="7"/>
  <c r="H621" i="7"/>
  <c r="H622" i="7"/>
  <c r="H624" i="7"/>
  <c r="H625" i="7"/>
  <c r="H626" i="7"/>
  <c r="H627" i="7"/>
  <c r="H629" i="7"/>
  <c r="H628"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P21" i="13" l="1"/>
  <c r="F21" i="13" s="1"/>
  <c r="P22" i="13"/>
  <c r="F22" i="13" s="1"/>
  <c r="P20" i="13"/>
  <c r="P19" i="13"/>
  <c r="K19" i="13" s="1"/>
  <c r="F17" i="13"/>
  <c r="K17" i="13"/>
  <c r="I17" i="13"/>
  <c r="H18" i="15"/>
  <c r="D17" i="10"/>
  <c r="M17" i="10" s="1"/>
  <c r="J17" i="14" s="1"/>
  <c r="C18" i="15"/>
  <c r="D16" i="10"/>
  <c r="L16" i="10" s="1"/>
  <c r="I16" i="14" s="1"/>
  <c r="C17" i="15"/>
  <c r="H17" i="15"/>
  <c r="D15" i="10"/>
  <c r="M15" i="10" s="1"/>
  <c r="J15" i="14" s="1"/>
  <c r="H16" i="15"/>
  <c r="C16" i="15"/>
  <c r="H15" i="15"/>
  <c r="D14" i="10"/>
  <c r="I14" i="10" s="1"/>
  <c r="E14" i="14" s="1"/>
  <c r="C15" i="15"/>
  <c r="M16" i="10"/>
  <c r="J16" i="14" s="1"/>
  <c r="K16" i="10"/>
  <c r="H16" i="14" s="1"/>
  <c r="I16" i="10"/>
  <c r="E16" i="14" s="1"/>
  <c r="H16" i="10"/>
  <c r="D21" i="10"/>
  <c r="H22" i="15"/>
  <c r="C22" i="15"/>
  <c r="C21" i="15"/>
  <c r="H21" i="15"/>
  <c r="D20" i="10"/>
  <c r="M20" i="10" s="1"/>
  <c r="J20" i="14" s="1"/>
  <c r="H20" i="15"/>
  <c r="D19" i="10"/>
  <c r="K19" i="10" s="1"/>
  <c r="H19" i="14" s="1"/>
  <c r="C20" i="15"/>
  <c r="H19" i="15"/>
  <c r="D18" i="10"/>
  <c r="L18" i="10" s="1"/>
  <c r="I18" i="14" s="1"/>
  <c r="C19" i="15"/>
  <c r="H14" i="15"/>
  <c r="D13" i="10"/>
  <c r="M13" i="10" s="1"/>
  <c r="J13" i="14" s="1"/>
  <c r="C14" i="15"/>
  <c r="C13" i="15"/>
  <c r="D12" i="10"/>
  <c r="H12" i="10" s="1"/>
  <c r="H13" i="15"/>
  <c r="E18" i="15"/>
  <c r="E17" i="15"/>
  <c r="E16" i="15"/>
  <c r="E15" i="15"/>
  <c r="F19" i="13"/>
  <c r="P11" i="13"/>
  <c r="P16" i="13"/>
  <c r="K14" i="13"/>
  <c r="I14" i="13"/>
  <c r="E22" i="15"/>
  <c r="E21" i="15"/>
  <c r="E20" i="15"/>
  <c r="E19" i="15"/>
  <c r="C11" i="15"/>
  <c r="D10" i="10"/>
  <c r="L10" i="10" s="1"/>
  <c r="H11" i="15"/>
  <c r="E14" i="15"/>
  <c r="E13" i="15"/>
  <c r="M18" i="10"/>
  <c r="J18" i="14" s="1"/>
  <c r="I21" i="10"/>
  <c r="E21" i="14" s="1"/>
  <c r="K21" i="10"/>
  <c r="H21" i="14" s="1"/>
  <c r="H21" i="10"/>
  <c r="L21" i="10"/>
  <c r="I21" i="14" s="1"/>
  <c r="M21" i="10"/>
  <c r="J21" i="14" s="1"/>
  <c r="H19" i="10"/>
  <c r="I19" i="10"/>
  <c r="E19" i="14" s="1"/>
  <c r="M19" i="10"/>
  <c r="J19" i="14" s="1"/>
  <c r="L19" i="10"/>
  <c r="I19" i="14" s="1"/>
  <c r="G23" i="10"/>
  <c r="G24" i="10" s="1"/>
  <c r="G25" i="10"/>
  <c r="F15" i="13"/>
  <c r="I15" i="13"/>
  <c r="K15" i="13"/>
  <c r="I21" i="13"/>
  <c r="K21" i="13"/>
  <c r="I22" i="13"/>
  <c r="K22" i="13"/>
  <c r="I17" i="10"/>
  <c r="E17" i="14" s="1"/>
  <c r="H17" i="10"/>
  <c r="L17" i="10"/>
  <c r="I17" i="14" s="1"/>
  <c r="K17" i="10"/>
  <c r="H17" i="14" s="1"/>
  <c r="D21" i="13"/>
  <c r="E11" i="15"/>
  <c r="F11" i="13"/>
  <c r="I20" i="10"/>
  <c r="E20" i="14" s="1"/>
  <c r="K20" i="10"/>
  <c r="H20" i="14" s="1"/>
  <c r="P12" i="13"/>
  <c r="L12" i="10"/>
  <c r="I12" i="14" s="1"/>
  <c r="K12" i="10"/>
  <c r="H12" i="14" s="1"/>
  <c r="I12" i="10"/>
  <c r="E12" i="14" s="1"/>
  <c r="M12" i="10"/>
  <c r="J12" i="14" s="1"/>
  <c r="F20" i="13"/>
  <c r="I20" i="13"/>
  <c r="K20" i="13"/>
  <c r="D14" i="13"/>
  <c r="D11" i="10"/>
  <c r="I11" i="10" s="1"/>
  <c r="E11" i="14" s="1"/>
  <c r="H12" i="15"/>
  <c r="C12" i="15"/>
  <c r="P13" i="13"/>
  <c r="D20" i="13"/>
  <c r="E12" i="15"/>
  <c r="D17" i="13"/>
  <c r="P18" i="13"/>
  <c r="D18" i="13" s="1"/>
  <c r="C25" i="10"/>
  <c r="C23" i="10"/>
  <c r="C24" i="10" s="1"/>
  <c r="K10" i="10"/>
  <c r="I10" i="10"/>
  <c r="M10" i="10"/>
  <c r="D19" i="13"/>
  <c r="I15" i="10" l="1"/>
  <c r="E15" i="14" s="1"/>
  <c r="H15" i="10"/>
  <c r="L15" i="10"/>
  <c r="I15" i="14" s="1"/>
  <c r="D22" i="13"/>
  <c r="K15" i="10"/>
  <c r="H15" i="14" s="1"/>
  <c r="H20" i="10"/>
  <c r="I19" i="13"/>
  <c r="L20" i="10"/>
  <c r="I20" i="14" s="1"/>
  <c r="H24" i="15"/>
  <c r="K11" i="10"/>
  <c r="H11" i="14" s="1"/>
  <c r="I22" i="15"/>
  <c r="F22" i="15"/>
  <c r="I18" i="15"/>
  <c r="F18" i="15"/>
  <c r="K18" i="10"/>
  <c r="H18" i="14" s="1"/>
  <c r="H10" i="10"/>
  <c r="D25" i="10"/>
  <c r="D23" i="10"/>
  <c r="D24" i="10" s="1"/>
  <c r="I16" i="13"/>
  <c r="K16" i="13"/>
  <c r="F16" i="13"/>
  <c r="D13" i="13"/>
  <c r="I13" i="13"/>
  <c r="K13" i="13"/>
  <c r="J10" i="14"/>
  <c r="F13" i="13"/>
  <c r="F12" i="15"/>
  <c r="I12" i="15"/>
  <c r="J19" i="10"/>
  <c r="D19" i="14"/>
  <c r="I18" i="10"/>
  <c r="E18" i="14" s="1"/>
  <c r="F11" i="15"/>
  <c r="I11" i="15"/>
  <c r="C24" i="15"/>
  <c r="D11" i="13"/>
  <c r="K11" i="13"/>
  <c r="I11" i="13"/>
  <c r="D12" i="14"/>
  <c r="J12" i="10"/>
  <c r="F20" i="15"/>
  <c r="I20" i="15"/>
  <c r="F16" i="15"/>
  <c r="I16" i="15"/>
  <c r="E24" i="15"/>
  <c r="K14" i="10"/>
  <c r="H14" i="14" s="1"/>
  <c r="H18" i="10"/>
  <c r="I13" i="15"/>
  <c r="F13" i="15"/>
  <c r="L13" i="10"/>
  <c r="I13" i="14" s="1"/>
  <c r="L14" i="10"/>
  <c r="I14" i="14" s="1"/>
  <c r="D16" i="13"/>
  <c r="F14" i="15"/>
  <c r="I14" i="15"/>
  <c r="H13" i="10"/>
  <c r="D15" i="14"/>
  <c r="J15" i="10"/>
  <c r="D20" i="14"/>
  <c r="J20" i="10"/>
  <c r="H10" i="14"/>
  <c r="H11" i="10"/>
  <c r="D12" i="13"/>
  <c r="I12" i="13"/>
  <c r="K12" i="13"/>
  <c r="M14" i="10"/>
  <c r="J14" i="14" s="1"/>
  <c r="J21" i="10"/>
  <c r="D21" i="14"/>
  <c r="F12" i="13"/>
  <c r="I13" i="10"/>
  <c r="E13" i="14" s="1"/>
  <c r="F18" i="13"/>
  <c r="K18" i="13"/>
  <c r="I18" i="13"/>
  <c r="J10" i="10"/>
  <c r="E10" i="14"/>
  <c r="I10" i="14"/>
  <c r="H14" i="10"/>
  <c r="K13" i="10"/>
  <c r="H13" i="14" s="1"/>
  <c r="F17" i="15"/>
  <c r="I17" i="15"/>
  <c r="L11" i="10"/>
  <c r="I11" i="14" s="1"/>
  <c r="M11" i="10"/>
  <c r="J11" i="14" s="1"/>
  <c r="J17" i="10"/>
  <c r="D17" i="14"/>
  <c r="I19" i="15"/>
  <c r="F19" i="15"/>
  <c r="I21" i="15"/>
  <c r="F21" i="15"/>
  <c r="D16" i="14"/>
  <c r="J16" i="10"/>
  <c r="I15" i="15"/>
  <c r="F15" i="15"/>
  <c r="L23" i="10" l="1"/>
  <c r="L24" i="10" s="1"/>
  <c r="I23" i="14" s="1"/>
  <c r="F17" i="14"/>
  <c r="C17" i="14"/>
  <c r="L25" i="10"/>
  <c r="L27" i="10" s="1"/>
  <c r="C12" i="14"/>
  <c r="F12" i="14"/>
  <c r="M23" i="10"/>
  <c r="M24" i="10" s="1"/>
  <c r="J23" i="14" s="1"/>
  <c r="J11" i="10"/>
  <c r="D11" i="14"/>
  <c r="D13" i="14"/>
  <c r="J13" i="10"/>
  <c r="D18" i="14"/>
  <c r="J18" i="10"/>
  <c r="D10" i="14"/>
  <c r="H23" i="10"/>
  <c r="H24" i="10" s="1"/>
  <c r="D23" i="14" s="1"/>
  <c r="H25" i="10"/>
  <c r="C19" i="14"/>
  <c r="F19" i="14"/>
  <c r="I23" i="10"/>
  <c r="I24" i="10" s="1"/>
  <c r="E23" i="14" s="1"/>
  <c r="K25" i="10"/>
  <c r="K27" i="10" s="1"/>
  <c r="I25" i="10"/>
  <c r="F21" i="14"/>
  <c r="C21" i="14"/>
  <c r="K23" i="10"/>
  <c r="K24" i="10" s="1"/>
  <c r="H23" i="14" s="1"/>
  <c r="C10" i="14"/>
  <c r="F10" i="14"/>
  <c r="F20" i="14"/>
  <c r="C20" i="14"/>
  <c r="F24" i="15"/>
  <c r="I24" i="15"/>
  <c r="F15" i="14"/>
  <c r="C15" i="14"/>
  <c r="C16" i="14"/>
  <c r="F16" i="14"/>
  <c r="J14" i="10"/>
  <c r="D14" i="14"/>
  <c r="M25" i="10"/>
  <c r="M27" i="10" s="1"/>
  <c r="C14" i="14" l="1"/>
  <c r="F14" i="14"/>
  <c r="C23" i="14"/>
  <c r="F18" i="14"/>
  <c r="C18" i="14"/>
  <c r="J25" i="10"/>
  <c r="J23" i="10"/>
  <c r="J24" i="10" s="1"/>
  <c r="F23" i="14" s="1"/>
  <c r="F13" i="14"/>
  <c r="C13" i="14"/>
  <c r="C11" i="14"/>
  <c r="F11" i="14"/>
</calcChain>
</file>

<file path=xl/comments1.xml><?xml version="1.0" encoding="utf-8"?>
<comments xmlns="http://schemas.openxmlformats.org/spreadsheetml/2006/main">
  <authors>
    <author>Jason Stegall</author>
  </authors>
  <commentList>
    <comment ref="D4" authorId="0" shapeId="0">
      <text>
        <r>
          <rPr>
            <b/>
            <sz val="8"/>
            <color indexed="81"/>
            <rFont val="Tahoma"/>
            <family val="2"/>
          </rPr>
          <t>This date should match the first day of the 8760 data provided by Load Research.</t>
        </r>
        <r>
          <rPr>
            <sz val="8"/>
            <color indexed="81"/>
            <rFont val="Tahoma"/>
            <family val="2"/>
          </rPr>
          <t xml:space="preserve">
</t>
        </r>
      </text>
    </comment>
    <comment ref="D5" authorId="0" shapeId="0">
      <text>
        <r>
          <rPr>
            <b/>
            <sz val="8"/>
            <color indexed="81"/>
            <rFont val="Tahoma"/>
            <family val="2"/>
          </rPr>
          <t>This date is the one that will appear in the report headings.  It may or may not be the same date as the start of the test year.</t>
        </r>
        <r>
          <rPr>
            <sz val="8"/>
            <color indexed="81"/>
            <rFont val="Tahoma"/>
            <family val="2"/>
          </rPr>
          <t xml:space="preserve">
</t>
        </r>
      </text>
    </comment>
  </commentList>
</comments>
</file>

<file path=xl/comments2.xml><?xml version="1.0" encoding="utf-8"?>
<comments xmlns="http://schemas.openxmlformats.org/spreadsheetml/2006/main">
  <authors>
    <author>Jason Stegall</author>
  </authors>
  <commentList>
    <comment ref="B3" authorId="0" shapeId="0">
      <text>
        <r>
          <rPr>
            <b/>
            <sz val="8"/>
            <color indexed="81"/>
            <rFont val="Tahoma"/>
            <family val="2"/>
          </rPr>
          <t xml:space="preserve">Instructions:
</t>
        </r>
        <r>
          <rPr>
            <sz val="8"/>
            <color indexed="81"/>
            <rFont val="Tahoma"/>
            <family val="2"/>
          </rPr>
          <t>Enter as an integer value between 1 and 24.  Enter the hour as it appears in the tariff (i.e. 7 AM as a 7).</t>
        </r>
        <r>
          <rPr>
            <sz val="8"/>
            <color indexed="81"/>
            <rFont val="Tahoma"/>
            <family val="2"/>
          </rPr>
          <t xml:space="preserve">
</t>
        </r>
      </text>
    </comment>
    <comment ref="B4" authorId="0" shapeId="0">
      <text>
        <r>
          <rPr>
            <b/>
            <sz val="8"/>
            <color indexed="81"/>
            <rFont val="Tahoma"/>
            <family val="2"/>
          </rPr>
          <t xml:space="preserve">Instructions:
</t>
        </r>
        <r>
          <rPr>
            <sz val="8"/>
            <color indexed="81"/>
            <rFont val="Tahoma"/>
            <family val="2"/>
          </rPr>
          <t>Enter as an integer value between the peak start hour and 24.  Enter the hour as it would appear in the tariff if the tariff were written as a 24 hour time (i.e. 10 PM as 22)</t>
        </r>
        <r>
          <rPr>
            <sz val="8"/>
            <color indexed="81"/>
            <rFont val="Tahoma"/>
            <family val="2"/>
          </rPr>
          <t xml:space="preserve">
</t>
        </r>
      </text>
    </comment>
    <comment ref="A7" authorId="0" shapeId="0">
      <text>
        <r>
          <rPr>
            <b/>
            <sz val="8"/>
            <color indexed="81"/>
            <rFont val="Tahoma"/>
            <family val="2"/>
          </rPr>
          <t>NOTE:</t>
        </r>
        <r>
          <rPr>
            <sz val="8"/>
            <color indexed="81"/>
            <rFont val="Tahoma"/>
            <family val="2"/>
          </rPr>
          <t xml:space="preserve">
This is an augmentation.  It checks to ensure Load Research data sets the hour that DST begins as zero and, if not, makes that adjustment when converting the data to an 8760 x 1 format.  This augmentation was made because most Load Research data is provided in local time.</t>
        </r>
      </text>
    </comment>
  </commentList>
</comments>
</file>

<file path=xl/sharedStrings.xml><?xml version="1.0" encoding="utf-8"?>
<sst xmlns="http://schemas.openxmlformats.org/spreadsheetml/2006/main" count="1263" uniqueCount="481">
  <si>
    <t>Class</t>
  </si>
  <si>
    <t>Date/Time</t>
  </si>
  <si>
    <t>Demand</t>
  </si>
  <si>
    <t>IN</t>
  </si>
  <si>
    <t>UM</t>
  </si>
  <si>
    <t>CH</t>
  </si>
  <si>
    <t>TYP</t>
  </si>
  <si>
    <t xml:space="preserve">  KW</t>
  </si>
  <si>
    <t>Year</t>
  </si>
  <si>
    <t>Month</t>
  </si>
  <si>
    <t>NCP</t>
  </si>
  <si>
    <t>kWh</t>
  </si>
  <si>
    <t>Customers</t>
  </si>
  <si>
    <t>Expanded</t>
  </si>
  <si>
    <t>Total Sample</t>
  </si>
  <si>
    <t>Total Expanded</t>
  </si>
  <si>
    <t>On or Off Peak</t>
  </si>
  <si>
    <t>On-Peak</t>
  </si>
  <si>
    <t>Off-Peak</t>
  </si>
  <si>
    <t>Monthly Weight</t>
  </si>
  <si>
    <t>ON</t>
  </si>
  <si>
    <t>OFF</t>
  </si>
  <si>
    <t>NCP Total</t>
  </si>
  <si>
    <t>SNCP Peak</t>
  </si>
  <si>
    <t>SNCP Off-Peak</t>
  </si>
  <si>
    <t>SNCP Total</t>
  </si>
  <si>
    <t>Total</t>
  </si>
  <si>
    <t>Average</t>
  </si>
  <si>
    <t>Coincident Peak</t>
  </si>
  <si>
    <t>Coincident Peaks</t>
  </si>
  <si>
    <t>Day</t>
  </si>
  <si>
    <t>Concident Peak</t>
  </si>
  <si>
    <t>Hour Ended</t>
  </si>
  <si>
    <t>Maximum</t>
  </si>
  <si>
    <t>Off-Peak SNCP</t>
  </si>
  <si>
    <t>On-Peak SNCP</t>
  </si>
  <si>
    <t>Total SNCP</t>
  </si>
  <si>
    <t>Off-Peak Energy</t>
  </si>
  <si>
    <t>On-Peak Energy</t>
  </si>
  <si>
    <t>Total Energy</t>
  </si>
  <si>
    <t>Off-Peak SNCP LF</t>
  </si>
  <si>
    <t>On-Peak SNCP LF</t>
  </si>
  <si>
    <t>Total SNCP LF</t>
  </si>
  <si>
    <t>SNCP</t>
  </si>
  <si>
    <t>CP</t>
  </si>
  <si>
    <t>Energy</t>
  </si>
  <si>
    <t>Coincidence Ratio</t>
  </si>
  <si>
    <t>Peak LF</t>
  </si>
  <si>
    <t>Off-Peak LF</t>
  </si>
  <si>
    <t>Total LF</t>
  </si>
  <si>
    <t>TY kWh</t>
  </si>
  <si>
    <t>kWh Peak</t>
  </si>
  <si>
    <t>% Peak</t>
  </si>
  <si>
    <t>kWh Off-Peak</t>
  </si>
  <si>
    <t>% Off-Peak</t>
  </si>
  <si>
    <t>12-Month Total</t>
  </si>
  <si>
    <t>SummaryID</t>
  </si>
  <si>
    <t>NCPTotal</t>
  </si>
  <si>
    <t>NCPOnPk</t>
  </si>
  <si>
    <t>NCPOffPk</t>
  </si>
  <si>
    <t>Annual SNCP</t>
  </si>
  <si>
    <t>Company</t>
  </si>
  <si>
    <t>State/Jurisdiction</t>
  </si>
  <si>
    <t>Peak Times for TOD Tariffs</t>
  </si>
  <si>
    <t>Peak Start Hour</t>
  </si>
  <si>
    <t>Peak End Hour</t>
  </si>
  <si>
    <t>Hour</t>
  </si>
  <si>
    <t>Formatted</t>
  </si>
  <si>
    <t>Holidays</t>
  </si>
  <si>
    <t>Description</t>
  </si>
  <si>
    <t>Date</t>
  </si>
  <si>
    <t>New Year's Day</t>
  </si>
  <si>
    <t>President's Day</t>
  </si>
  <si>
    <t>Memorial Day</t>
  </si>
  <si>
    <t>Independence Day</t>
  </si>
  <si>
    <t>Labor Day</t>
  </si>
  <si>
    <t>Thanksgiving Day</t>
  </si>
  <si>
    <t>Christmas Day</t>
  </si>
  <si>
    <t>Holiday?</t>
  </si>
  <si>
    <t>Daylight Savings Time</t>
  </si>
  <si>
    <t>Starts</t>
  </si>
  <si>
    <t>Test Year Inputs from Revenue Process</t>
  </si>
  <si>
    <t>Sample Year Begins</t>
  </si>
  <si>
    <t>Customer Class</t>
  </si>
  <si>
    <t>Reporting Year Begins</t>
  </si>
  <si>
    <t>Ends</t>
  </si>
  <si>
    <t>LF</t>
  </si>
  <si>
    <t>NOTE:  The data above is not expanded but instead is the output from Load Research data.</t>
  </si>
  <si>
    <t>Monthly Summary of Sample Data</t>
  </si>
  <si>
    <t>Annual Summary of Sample Data</t>
  </si>
  <si>
    <t>NCP Off-Peak</t>
  </si>
  <si>
    <t>NCP Peak</t>
  </si>
  <si>
    <t>Load Factor Report</t>
  </si>
  <si>
    <t>On and Off Peak Energy Summary</t>
  </si>
  <si>
    <t>DST Dates</t>
  </si>
  <si>
    <t>Days in Sample Year</t>
  </si>
  <si>
    <t>Kentucky Power Co.</t>
  </si>
  <si>
    <t>Kentucky</t>
  </si>
  <si>
    <t>Load shape in local time.</t>
  </si>
  <si>
    <t>ClassID</t>
  </si>
  <si>
    <t>STATISTICID</t>
  </si>
  <si>
    <t>CNAME</t>
  </si>
  <si>
    <t>YEAR</t>
  </si>
  <si>
    <t>MONTH</t>
  </si>
  <si>
    <t>ENERGY_MPU</t>
  </si>
  <si>
    <t>NCP_ON</t>
  </si>
  <si>
    <t>NCP_OFF</t>
  </si>
  <si>
    <t>ClassPeak_Mont</t>
  </si>
  <si>
    <t>CLASS_PEAK_ON</t>
  </si>
  <si>
    <t>CLASS_PEAK_OFF</t>
  </si>
  <si>
    <t>Peak and Off-Peak Statistics (kW)</t>
  </si>
  <si>
    <t>040119</t>
  </si>
  <si>
    <t>040219</t>
  </si>
  <si>
    <t>040319</t>
  </si>
  <si>
    <t>040419</t>
  </si>
  <si>
    <t>040519</t>
  </si>
  <si>
    <t>040619</t>
  </si>
  <si>
    <t>040719</t>
  </si>
  <si>
    <t>040819</t>
  </si>
  <si>
    <t>040919</t>
  </si>
  <si>
    <t>041019</t>
  </si>
  <si>
    <t>041119</t>
  </si>
  <si>
    <t>041219</t>
  </si>
  <si>
    <t>041319</t>
  </si>
  <si>
    <t>041419</t>
  </si>
  <si>
    <t>041519</t>
  </si>
  <si>
    <t>041619</t>
  </si>
  <si>
    <t>041719</t>
  </si>
  <si>
    <t>041819</t>
  </si>
  <si>
    <t>041919</t>
  </si>
  <si>
    <t>042019</t>
  </si>
  <si>
    <t>042119</t>
  </si>
  <si>
    <t>042219</t>
  </si>
  <si>
    <t>042319</t>
  </si>
  <si>
    <t>042419</t>
  </si>
  <si>
    <t>042519</t>
  </si>
  <si>
    <t>042619</t>
  </si>
  <si>
    <t>042719</t>
  </si>
  <si>
    <t>042819</t>
  </si>
  <si>
    <t>042919</t>
  </si>
  <si>
    <t>043019</t>
  </si>
  <si>
    <t>050119</t>
  </si>
  <si>
    <t>050219</t>
  </si>
  <si>
    <t>050319</t>
  </si>
  <si>
    <t>050419</t>
  </si>
  <si>
    <t>050519</t>
  </si>
  <si>
    <t>050619</t>
  </si>
  <si>
    <t>050719</t>
  </si>
  <si>
    <t>050819</t>
  </si>
  <si>
    <t>050919</t>
  </si>
  <si>
    <t>051019</t>
  </si>
  <si>
    <t>051119</t>
  </si>
  <si>
    <t>051219</t>
  </si>
  <si>
    <t>051319</t>
  </si>
  <si>
    <t>051419</t>
  </si>
  <si>
    <t>051519</t>
  </si>
  <si>
    <t>051619</t>
  </si>
  <si>
    <t>051719</t>
  </si>
  <si>
    <t>051819</t>
  </si>
  <si>
    <t>051919</t>
  </si>
  <si>
    <t>052019</t>
  </si>
  <si>
    <t>052119</t>
  </si>
  <si>
    <t>052219</t>
  </si>
  <si>
    <t>052319</t>
  </si>
  <si>
    <t>052419</t>
  </si>
  <si>
    <t>052519</t>
  </si>
  <si>
    <t>052619</t>
  </si>
  <si>
    <t>052719</t>
  </si>
  <si>
    <t>052819</t>
  </si>
  <si>
    <t>052919</t>
  </si>
  <si>
    <t>053019</t>
  </si>
  <si>
    <t>053119</t>
  </si>
  <si>
    <t>060119</t>
  </si>
  <si>
    <t>060219</t>
  </si>
  <si>
    <t>060319</t>
  </si>
  <si>
    <t>060419</t>
  </si>
  <si>
    <t>060519</t>
  </si>
  <si>
    <t>060619</t>
  </si>
  <si>
    <t>060719</t>
  </si>
  <si>
    <t>060819</t>
  </si>
  <si>
    <t>060919</t>
  </si>
  <si>
    <t>061019</t>
  </si>
  <si>
    <t>061119</t>
  </si>
  <si>
    <t>061219</t>
  </si>
  <si>
    <t>061319</t>
  </si>
  <si>
    <t>061419</t>
  </si>
  <si>
    <t>061519</t>
  </si>
  <si>
    <t>061619</t>
  </si>
  <si>
    <t>061719</t>
  </si>
  <si>
    <t>061819</t>
  </si>
  <si>
    <t>061919</t>
  </si>
  <si>
    <t>062019</t>
  </si>
  <si>
    <t>062119</t>
  </si>
  <si>
    <t>062219</t>
  </si>
  <si>
    <t>062319</t>
  </si>
  <si>
    <t>062419</t>
  </si>
  <si>
    <t>062519</t>
  </si>
  <si>
    <t>062619</t>
  </si>
  <si>
    <t>062719</t>
  </si>
  <si>
    <t>062819</t>
  </si>
  <si>
    <t>062919</t>
  </si>
  <si>
    <t>063019</t>
  </si>
  <si>
    <t>070119</t>
  </si>
  <si>
    <t>070219</t>
  </si>
  <si>
    <t>070319</t>
  </si>
  <si>
    <t>070419</t>
  </si>
  <si>
    <t>070519</t>
  </si>
  <si>
    <t>070619</t>
  </si>
  <si>
    <t>070719</t>
  </si>
  <si>
    <t>070819</t>
  </si>
  <si>
    <t>070919</t>
  </si>
  <si>
    <t>071019</t>
  </si>
  <si>
    <t>071119</t>
  </si>
  <si>
    <t>071219</t>
  </si>
  <si>
    <t>071319</t>
  </si>
  <si>
    <t>071419</t>
  </si>
  <si>
    <t>071519</t>
  </si>
  <si>
    <t>071619</t>
  </si>
  <si>
    <t>071719</t>
  </si>
  <si>
    <t>071819</t>
  </si>
  <si>
    <t>071919</t>
  </si>
  <si>
    <t>072019</t>
  </si>
  <si>
    <t>072119</t>
  </si>
  <si>
    <t>072219</t>
  </si>
  <si>
    <t>072319</t>
  </si>
  <si>
    <t>072419</t>
  </si>
  <si>
    <t>072519</t>
  </si>
  <si>
    <t>072619</t>
  </si>
  <si>
    <t>072719</t>
  </si>
  <si>
    <t>072819</t>
  </si>
  <si>
    <t>072919</t>
  </si>
  <si>
    <t>073019</t>
  </si>
  <si>
    <t>073119</t>
  </si>
  <si>
    <t>080119</t>
  </si>
  <si>
    <t>080219</t>
  </si>
  <si>
    <t>080319</t>
  </si>
  <si>
    <t>080419</t>
  </si>
  <si>
    <t>080519</t>
  </si>
  <si>
    <t>080619</t>
  </si>
  <si>
    <t>080719</t>
  </si>
  <si>
    <t>080819</t>
  </si>
  <si>
    <t>080919</t>
  </si>
  <si>
    <t>081019</t>
  </si>
  <si>
    <t>081119</t>
  </si>
  <si>
    <t>081219</t>
  </si>
  <si>
    <t>081319</t>
  </si>
  <si>
    <t>081419</t>
  </si>
  <si>
    <t>081519</t>
  </si>
  <si>
    <t>081619</t>
  </si>
  <si>
    <t>081719</t>
  </si>
  <si>
    <t>081819</t>
  </si>
  <si>
    <t>081919</t>
  </si>
  <si>
    <t>082019</t>
  </si>
  <si>
    <t>082119</t>
  </si>
  <si>
    <t>082219</t>
  </si>
  <si>
    <t>082319</t>
  </si>
  <si>
    <t>082419</t>
  </si>
  <si>
    <t>082519</t>
  </si>
  <si>
    <t>082619</t>
  </si>
  <si>
    <t>082719</t>
  </si>
  <si>
    <t>082819</t>
  </si>
  <si>
    <t>082919</t>
  </si>
  <si>
    <t>083019</t>
  </si>
  <si>
    <t>083119</t>
  </si>
  <si>
    <t>090119</t>
  </si>
  <si>
    <t>090219</t>
  </si>
  <si>
    <t>090319</t>
  </si>
  <si>
    <t>090419</t>
  </si>
  <si>
    <t>090519</t>
  </si>
  <si>
    <t>090619</t>
  </si>
  <si>
    <t>090719</t>
  </si>
  <si>
    <t>090819</t>
  </si>
  <si>
    <t>090919</t>
  </si>
  <si>
    <t>091019</t>
  </si>
  <si>
    <t>091119</t>
  </si>
  <si>
    <t>091219</t>
  </si>
  <si>
    <t>091319</t>
  </si>
  <si>
    <t>091419</t>
  </si>
  <si>
    <t>091519</t>
  </si>
  <si>
    <t>091619</t>
  </si>
  <si>
    <t>091719</t>
  </si>
  <si>
    <t>091819</t>
  </si>
  <si>
    <t>091919</t>
  </si>
  <si>
    <t>092019</t>
  </si>
  <si>
    <t>092119</t>
  </si>
  <si>
    <t>092219</t>
  </si>
  <si>
    <t>092319</t>
  </si>
  <si>
    <t>092419</t>
  </si>
  <si>
    <t>092519</t>
  </si>
  <si>
    <t>092619</t>
  </si>
  <si>
    <t>092719</t>
  </si>
  <si>
    <t>092819</t>
  </si>
  <si>
    <t>092919</t>
  </si>
  <si>
    <t>093019</t>
  </si>
  <si>
    <t>100119</t>
  </si>
  <si>
    <t>100219</t>
  </si>
  <si>
    <t>100319</t>
  </si>
  <si>
    <t>100419</t>
  </si>
  <si>
    <t>100519</t>
  </si>
  <si>
    <t>100619</t>
  </si>
  <si>
    <t>100719</t>
  </si>
  <si>
    <t>100819</t>
  </si>
  <si>
    <t>100919</t>
  </si>
  <si>
    <t>101019</t>
  </si>
  <si>
    <t>101119</t>
  </si>
  <si>
    <t>101219</t>
  </si>
  <si>
    <t>101319</t>
  </si>
  <si>
    <t>101419</t>
  </si>
  <si>
    <t>101519</t>
  </si>
  <si>
    <t>101619</t>
  </si>
  <si>
    <t>101719</t>
  </si>
  <si>
    <t>101819</t>
  </si>
  <si>
    <t>101919</t>
  </si>
  <si>
    <t>102019</t>
  </si>
  <si>
    <t>102119</t>
  </si>
  <si>
    <t>102219</t>
  </si>
  <si>
    <t>102319</t>
  </si>
  <si>
    <t>102419</t>
  </si>
  <si>
    <t>102519</t>
  </si>
  <si>
    <t>102619</t>
  </si>
  <si>
    <t>102719</t>
  </si>
  <si>
    <t>102819</t>
  </si>
  <si>
    <t>102919</t>
  </si>
  <si>
    <t>103019</t>
  </si>
  <si>
    <t>103119</t>
  </si>
  <si>
    <t>110119</t>
  </si>
  <si>
    <t>110219</t>
  </si>
  <si>
    <t>110319</t>
  </si>
  <si>
    <t>110419</t>
  </si>
  <si>
    <t>110519</t>
  </si>
  <si>
    <t>110619</t>
  </si>
  <si>
    <t>110719</t>
  </si>
  <si>
    <t>110819</t>
  </si>
  <si>
    <t>110919</t>
  </si>
  <si>
    <t>111019</t>
  </si>
  <si>
    <t>111119</t>
  </si>
  <si>
    <t>111219</t>
  </si>
  <si>
    <t>111319</t>
  </si>
  <si>
    <t>111419</t>
  </si>
  <si>
    <t>111519</t>
  </si>
  <si>
    <t>111619</t>
  </si>
  <si>
    <t>111719</t>
  </si>
  <si>
    <t>111819</t>
  </si>
  <si>
    <t>111919</t>
  </si>
  <si>
    <t>112019</t>
  </si>
  <si>
    <t>112119</t>
  </si>
  <si>
    <t>112219</t>
  </si>
  <si>
    <t>112319</t>
  </si>
  <si>
    <t>112419</t>
  </si>
  <si>
    <t>112519</t>
  </si>
  <si>
    <t>112619</t>
  </si>
  <si>
    <t>112719</t>
  </si>
  <si>
    <t>112819</t>
  </si>
  <si>
    <t>112919</t>
  </si>
  <si>
    <t>113019</t>
  </si>
  <si>
    <t>120119</t>
  </si>
  <si>
    <t>120219</t>
  </si>
  <si>
    <t>120319</t>
  </si>
  <si>
    <t>120419</t>
  </si>
  <si>
    <t>120519</t>
  </si>
  <si>
    <t>120619</t>
  </si>
  <si>
    <t>120719</t>
  </si>
  <si>
    <t>120819</t>
  </si>
  <si>
    <t>120919</t>
  </si>
  <si>
    <t>121019</t>
  </si>
  <si>
    <t>121119</t>
  </si>
  <si>
    <t>121219</t>
  </si>
  <si>
    <t>121319</t>
  </si>
  <si>
    <t>121419</t>
  </si>
  <si>
    <t>121519</t>
  </si>
  <si>
    <t>121619</t>
  </si>
  <si>
    <t>121719</t>
  </si>
  <si>
    <t>121819</t>
  </si>
  <si>
    <t>121919</t>
  </si>
  <si>
    <t>122019</t>
  </si>
  <si>
    <t>122119</t>
  </si>
  <si>
    <t>122219</t>
  </si>
  <si>
    <t>122319</t>
  </si>
  <si>
    <t>122419</t>
  </si>
  <si>
    <t>122519</t>
  </si>
  <si>
    <t>122619</t>
  </si>
  <si>
    <t>122719</t>
  </si>
  <si>
    <t>122819</t>
  </si>
  <si>
    <t>122919</t>
  </si>
  <si>
    <t>123019</t>
  </si>
  <si>
    <t>123119</t>
  </si>
  <si>
    <t>010120</t>
  </si>
  <si>
    <t>010220</t>
  </si>
  <si>
    <t>010320</t>
  </si>
  <si>
    <t>010420</t>
  </si>
  <si>
    <t>010520</t>
  </si>
  <si>
    <t>010620</t>
  </si>
  <si>
    <t>010720</t>
  </si>
  <si>
    <t>010820</t>
  </si>
  <si>
    <t>010920</t>
  </si>
  <si>
    <t>011020</t>
  </si>
  <si>
    <t>011120</t>
  </si>
  <si>
    <t>011220</t>
  </si>
  <si>
    <t>011320</t>
  </si>
  <si>
    <t>011420</t>
  </si>
  <si>
    <t>011520</t>
  </si>
  <si>
    <t>011620</t>
  </si>
  <si>
    <t>011720</t>
  </si>
  <si>
    <t>011820</t>
  </si>
  <si>
    <t>011920</t>
  </si>
  <si>
    <t>012020</t>
  </si>
  <si>
    <t>012120</t>
  </si>
  <si>
    <t>012220</t>
  </si>
  <si>
    <t>012320</t>
  </si>
  <si>
    <t>012420</t>
  </si>
  <si>
    <t>012520</t>
  </si>
  <si>
    <t>012620</t>
  </si>
  <si>
    <t>012720</t>
  </si>
  <si>
    <t>012820</t>
  </si>
  <si>
    <t>012920</t>
  </si>
  <si>
    <t>013020</t>
  </si>
  <si>
    <t>013120</t>
  </si>
  <si>
    <t>020120</t>
  </si>
  <si>
    <t>020220</t>
  </si>
  <si>
    <t>020320</t>
  </si>
  <si>
    <t>020420</t>
  </si>
  <si>
    <t>020520</t>
  </si>
  <si>
    <t>020620</t>
  </si>
  <si>
    <t>020720</t>
  </si>
  <si>
    <t>020820</t>
  </si>
  <si>
    <t>020920</t>
  </si>
  <si>
    <t>021020</t>
  </si>
  <si>
    <t>021120</t>
  </si>
  <si>
    <t>021220</t>
  </si>
  <si>
    <t>021320</t>
  </si>
  <si>
    <t>021420</t>
  </si>
  <si>
    <t>021520</t>
  </si>
  <si>
    <t>021620</t>
  </si>
  <si>
    <t>021720</t>
  </si>
  <si>
    <t>021820</t>
  </si>
  <si>
    <t>021920</t>
  </si>
  <si>
    <t>022020</t>
  </si>
  <si>
    <t>022120</t>
  </si>
  <si>
    <t>022220</t>
  </si>
  <si>
    <t>022320</t>
  </si>
  <si>
    <t>022420</t>
  </si>
  <si>
    <t>022520</t>
  </si>
  <si>
    <t>022620</t>
  </si>
  <si>
    <t>022720</t>
  </si>
  <si>
    <t>022820</t>
  </si>
  <si>
    <t>022920</t>
  </si>
  <si>
    <t>030120</t>
  </si>
  <si>
    <t>030220</t>
  </si>
  <si>
    <t>030320</t>
  </si>
  <si>
    <t>030420</t>
  </si>
  <si>
    <t>030520</t>
  </si>
  <si>
    <t>030620</t>
  </si>
  <si>
    <t>030720</t>
  </si>
  <si>
    <t>030820</t>
  </si>
  <si>
    <t>030920</t>
  </si>
  <si>
    <t>031020</t>
  </si>
  <si>
    <t>031120</t>
  </si>
  <si>
    <t>031220</t>
  </si>
  <si>
    <t>031320</t>
  </si>
  <si>
    <t>031420</t>
  </si>
  <si>
    <t>031520</t>
  </si>
  <si>
    <t>031620</t>
  </si>
  <si>
    <t>031720</t>
  </si>
  <si>
    <t>031820</t>
  </si>
  <si>
    <t>031920</t>
  </si>
  <si>
    <t>032020</t>
  </si>
  <si>
    <t>032120</t>
  </si>
  <si>
    <t>032220</t>
  </si>
  <si>
    <t>032320</t>
  </si>
  <si>
    <t>032420</t>
  </si>
  <si>
    <t>032520</t>
  </si>
  <si>
    <t>032620</t>
  </si>
  <si>
    <t>032720</t>
  </si>
  <si>
    <t>032820</t>
  </si>
  <si>
    <t>032920</t>
  </si>
  <si>
    <t>033020</t>
  </si>
  <si>
    <t>033120</t>
  </si>
  <si>
    <t>Industrial General Svc - Subtransmission</t>
  </si>
  <si>
    <t>LRKPCIGS</t>
  </si>
  <si>
    <t>KPC IGS CLASS RLW</t>
  </si>
  <si>
    <t>LRAPKPCIGS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</si>
</sst>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00"/>
    <numFmt numFmtId="165" formatCode="m/d/yy\ h:mm;@"/>
    <numFmt numFmtId="166" formatCode="0.000%"/>
    <numFmt numFmtId="167" formatCode="0.000"/>
    <numFmt numFmtId="168" formatCode="0.00000"/>
    <numFmt numFmtId="169" formatCode="#,##0.0000"/>
  </numFmts>
  <fonts count="10" x14ac:knownFonts="1">
    <font>
      <sz val="10"/>
      <name val="Arial"/>
    </font>
    <font>
      <sz val="10"/>
      <name val="Arial"/>
      <family val="2"/>
    </font>
    <font>
      <sz val="10"/>
      <name val="Arial"/>
      <family val="2"/>
    </font>
    <font>
      <sz val="8"/>
      <name val="Arial"/>
      <family val="2"/>
    </font>
    <font>
      <b/>
      <sz val="10"/>
      <name val="Arial"/>
      <family val="2"/>
    </font>
    <font>
      <b/>
      <sz val="10"/>
      <name val="Arial"/>
      <family val="2"/>
    </font>
    <font>
      <sz val="10"/>
      <color indexed="12"/>
      <name val="Arial"/>
      <family val="2"/>
    </font>
    <font>
      <sz val="8"/>
      <color indexed="81"/>
      <name val="Tahoma"/>
      <family val="2"/>
    </font>
    <font>
      <b/>
      <sz val="8"/>
      <color indexed="81"/>
      <name val="Tahoma"/>
      <family val="2"/>
    </font>
    <font>
      <b/>
      <u/>
      <sz val="10"/>
      <name val="Arial"/>
      <family val="2"/>
    </font>
  </fonts>
  <fills count="4">
    <fill>
      <patternFill patternType="none"/>
    </fill>
    <fill>
      <patternFill patternType="gray125"/>
    </fill>
    <fill>
      <patternFill patternType="solid">
        <fgColor indexed="41"/>
        <bgColor indexed="64"/>
      </patternFill>
    </fill>
    <fill>
      <patternFill patternType="solid">
        <fgColor rgb="FFFFFF00"/>
        <bgColor indexed="64"/>
      </patternFill>
    </fill>
  </fills>
  <borders count="2">
    <border>
      <left/>
      <right/>
      <top/>
      <bottom/>
      <diagonal/>
    </border>
    <border>
      <left/>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55">
    <xf numFmtId="0" fontId="0" fillId="0" borderId="0" xfId="0"/>
    <xf numFmtId="20" fontId="0" fillId="0" borderId="0" xfId="0" applyNumberFormat="1"/>
    <xf numFmtId="46" fontId="0" fillId="0" borderId="0" xfId="0" applyNumberFormat="1"/>
    <xf numFmtId="14" fontId="0" fillId="0" borderId="0" xfId="0" applyNumberFormat="1"/>
    <xf numFmtId="22" fontId="0" fillId="0" borderId="0" xfId="0" applyNumberFormat="1"/>
    <xf numFmtId="0" fontId="0" fillId="0" borderId="0" xfId="0" applyAlignment="1">
      <alignment horizontal="right"/>
    </xf>
    <xf numFmtId="3" fontId="0" fillId="0" borderId="0" xfId="0" applyNumberFormat="1"/>
    <xf numFmtId="0" fontId="5" fillId="0" borderId="0" xfId="0" applyFont="1" applyAlignment="1">
      <alignment wrapText="1"/>
    </xf>
    <xf numFmtId="165" fontId="0" fillId="0" borderId="0" xfId="0" applyNumberFormat="1"/>
    <xf numFmtId="0" fontId="6" fillId="0" borderId="0" xfId="0" applyFont="1"/>
    <xf numFmtId="43" fontId="0" fillId="0" borderId="0" xfId="1" applyFont="1"/>
    <xf numFmtId="3" fontId="6" fillId="0" borderId="0" xfId="0" applyNumberFormat="1" applyFont="1"/>
    <xf numFmtId="3" fontId="0" fillId="0" borderId="0" xfId="0" applyNumberFormat="1" applyFill="1"/>
    <xf numFmtId="14" fontId="6" fillId="0" borderId="0" xfId="0" applyNumberFormat="1" applyFont="1"/>
    <xf numFmtId="0" fontId="0" fillId="0" borderId="0" xfId="0" applyFill="1"/>
    <xf numFmtId="14" fontId="0" fillId="0" borderId="0" xfId="0" applyNumberFormat="1" applyFill="1"/>
    <xf numFmtId="0" fontId="4" fillId="0" borderId="0" xfId="0" applyFont="1" applyFill="1" applyBorder="1" applyAlignment="1">
      <alignment horizontal="center"/>
    </xf>
    <xf numFmtId="0" fontId="5" fillId="0" borderId="0" xfId="0" applyFont="1" applyFill="1" applyAlignment="1">
      <alignment horizontal="center" wrapText="1"/>
    </xf>
    <xf numFmtId="0" fontId="0" fillId="0" borderId="0" xfId="0" applyFill="1" applyAlignment="1">
      <alignment horizontal="right"/>
    </xf>
    <xf numFmtId="164" fontId="0" fillId="0" borderId="0" xfId="0" applyNumberFormat="1" applyFill="1"/>
    <xf numFmtId="0" fontId="0" fillId="0" borderId="0" xfId="0" applyFill="1" applyAlignment="1">
      <alignment horizontal="center" vertical="center" wrapText="1"/>
    </xf>
    <xf numFmtId="0" fontId="5" fillId="0" borderId="0" xfId="0" applyFont="1" applyFill="1" applyAlignment="1">
      <alignment horizontal="center" vertical="center" wrapText="1"/>
    </xf>
    <xf numFmtId="168" fontId="0" fillId="0" borderId="0" xfId="0" applyNumberFormat="1" applyFill="1"/>
    <xf numFmtId="0" fontId="5" fillId="0" borderId="0" xfId="0" applyFont="1" applyFill="1" applyAlignment="1">
      <alignment vertical="center" wrapText="1"/>
    </xf>
    <xf numFmtId="0" fontId="0" fillId="0" borderId="0" xfId="0" applyFill="1" applyAlignment="1"/>
    <xf numFmtId="0" fontId="0" fillId="0" borderId="0" xfId="0" applyFill="1" applyAlignment="1">
      <alignment horizontal="center"/>
    </xf>
    <xf numFmtId="4" fontId="0" fillId="0" borderId="0" xfId="0" applyNumberFormat="1" applyFill="1"/>
    <xf numFmtId="2" fontId="0" fillId="0" borderId="0" xfId="0" applyNumberFormat="1" applyFill="1"/>
    <xf numFmtId="0" fontId="0" fillId="0" borderId="0" xfId="0" applyNumberFormat="1" applyFill="1"/>
    <xf numFmtId="0" fontId="4" fillId="0" borderId="1" xfId="0" applyFont="1" applyFill="1" applyBorder="1" applyAlignment="1">
      <alignment horizontal="center"/>
    </xf>
    <xf numFmtId="0" fontId="4" fillId="0" borderId="0" xfId="0" applyFont="1" applyFill="1" applyAlignment="1">
      <alignment horizontal="center"/>
    </xf>
    <xf numFmtId="3" fontId="1" fillId="0" borderId="0" xfId="0" applyNumberFormat="1" applyFont="1"/>
    <xf numFmtId="0" fontId="0" fillId="0" borderId="0" xfId="0" applyAlignment="1">
      <alignment horizontal="center"/>
    </xf>
    <xf numFmtId="0" fontId="6" fillId="0" borderId="0" xfId="0" applyFont="1" applyAlignment="1">
      <alignment horizontal="center"/>
    </xf>
    <xf numFmtId="0" fontId="9" fillId="0" borderId="0" xfId="0" applyFont="1" applyAlignment="1">
      <alignment horizontal="center"/>
    </xf>
    <xf numFmtId="166" fontId="0" fillId="0" borderId="0" xfId="2" applyNumberFormat="1" applyFont="1" applyFill="1"/>
    <xf numFmtId="166" fontId="0" fillId="0" borderId="0" xfId="0" applyNumberFormat="1" applyFill="1"/>
    <xf numFmtId="167" fontId="0" fillId="0" borderId="0" xfId="0" applyNumberFormat="1" applyFill="1"/>
    <xf numFmtId="169" fontId="0" fillId="0" borderId="0" xfId="0" applyNumberFormat="1"/>
    <xf numFmtId="164" fontId="0" fillId="0" borderId="0" xfId="0" applyNumberFormat="1"/>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xf numFmtId="22" fontId="4" fillId="0" borderId="0" xfId="0" applyNumberFormat="1" applyFont="1"/>
    <xf numFmtId="1" fontId="0" fillId="0" borderId="0" xfId="0" applyNumberFormat="1"/>
    <xf numFmtId="4" fontId="0" fillId="0" borderId="0" xfId="0" applyNumberFormat="1"/>
    <xf numFmtId="2" fontId="6" fillId="0" borderId="0" xfId="0" applyNumberFormat="1" applyFont="1"/>
    <xf numFmtId="0" fontId="4" fillId="0" borderId="0" xfId="0" applyFont="1" applyFill="1"/>
    <xf numFmtId="3" fontId="0" fillId="3" borderId="0" xfId="0" applyNumberFormat="1" applyFill="1"/>
    <xf numFmtId="0" fontId="0" fillId="0" borderId="0" xfId="0" applyAlignment="1">
      <alignment wrapText="1"/>
    </xf>
    <xf numFmtId="2" fontId="0" fillId="0" borderId="0" xfId="0" applyNumberFormat="1" applyAlignment="1">
      <alignment wrapText="1"/>
    </xf>
    <xf numFmtId="0" fontId="0" fillId="2" borderId="0" xfId="0" applyFill="1" applyAlignment="1">
      <alignment horizontal="left" wrapText="1"/>
    </xf>
    <xf numFmtId="0" fontId="4" fillId="0" borderId="1" xfId="0" applyFont="1" applyBorder="1" applyAlignment="1">
      <alignment horizont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200025</xdr:colOff>
      <xdr:row>1</xdr:row>
      <xdr:rowOff>104775</xdr:rowOff>
    </xdr:from>
    <xdr:ext cx="3648075" cy="542925"/>
    <xdr:sp macro="" textlink="">
      <xdr:nvSpPr>
        <xdr:cNvPr id="4103" name="Text Box 7"/>
        <xdr:cNvSpPr txBox="1">
          <a:spLocks noChangeArrowheads="1"/>
        </xdr:cNvSpPr>
      </xdr:nvSpPr>
      <xdr:spPr bwMode="auto">
        <a:xfrm>
          <a:off x="4724400" y="266700"/>
          <a:ext cx="3648075" cy="542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32004" rIns="0" bIns="0" anchor="t" upright="1">
          <a:spAutoFit/>
        </a:bodyPr>
        <a:lstStyle/>
        <a:p>
          <a:pPr algn="l" rtl="0">
            <a:defRPr sz="1000"/>
          </a:pPr>
          <a:r>
            <a:rPr lang="en-US" sz="1600" b="1" i="0" u="none" strike="noStrike" baseline="0">
              <a:solidFill>
                <a:srgbClr val="000000"/>
              </a:solidFill>
              <a:latin typeface="Arial"/>
              <a:cs typeface="Arial"/>
            </a:rPr>
            <a:t>Turn off the automatic recalculation</a:t>
          </a:r>
        </a:p>
        <a:p>
          <a:pPr algn="l" rtl="0">
            <a:defRPr sz="1000"/>
          </a:pPr>
          <a:r>
            <a:rPr lang="en-US" sz="1600" b="1" i="0" u="none" strike="noStrike" baseline="0">
              <a:solidFill>
                <a:srgbClr val="000000"/>
              </a:solidFill>
              <a:latin typeface="Arial"/>
              <a:cs typeface="Arial"/>
            </a:rPr>
            <a:t>feature before updating these inputs.</a:t>
          </a:r>
          <a:endParaRPr lang="en-US"/>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8</xdr:col>
      <xdr:colOff>276225</xdr:colOff>
      <xdr:row>3</xdr:row>
      <xdr:rowOff>9525</xdr:rowOff>
    </xdr:from>
    <xdr:to>
      <xdr:col>13</xdr:col>
      <xdr:colOff>209550</xdr:colOff>
      <xdr:row>8</xdr:row>
      <xdr:rowOff>66675</xdr:rowOff>
    </xdr:to>
    <xdr:sp macro="" textlink="">
      <xdr:nvSpPr>
        <xdr:cNvPr id="2057" name="Text Box 9"/>
        <xdr:cNvSpPr txBox="1">
          <a:spLocks noChangeArrowheads="1"/>
        </xdr:cNvSpPr>
      </xdr:nvSpPr>
      <xdr:spPr bwMode="auto">
        <a:xfrm>
          <a:off x="5981700" y="657225"/>
          <a:ext cx="3333750" cy="86677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400" b="0" i="0" u="none" strike="noStrike" baseline="0">
              <a:solidFill>
                <a:srgbClr val="000000"/>
              </a:solidFill>
              <a:latin typeface="Arial"/>
              <a:cs typeface="Arial"/>
            </a:rPr>
            <a:t>Run the WriteOutData macro to write the data from the LR 8760 Loads worksheet into column F.</a:t>
          </a: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2"/>
    <pageSetUpPr fitToPage="1"/>
  </sheetPr>
  <dimension ref="A1:I41"/>
  <sheetViews>
    <sheetView zoomScaleNormal="100" workbookViewId="0">
      <selection activeCell="J14" sqref="J14"/>
    </sheetView>
  </sheetViews>
  <sheetFormatPr defaultRowHeight="12.75" x14ac:dyDescent="0.2"/>
  <cols>
    <col min="1" max="1" width="9.28515625" bestFit="1" customWidth="1"/>
    <col min="2" max="2" width="6.28515625" bestFit="1" customWidth="1"/>
    <col min="3" max="3" width="14.140625" bestFit="1" customWidth="1"/>
    <col min="4" max="4" width="11.42578125" customWidth="1"/>
    <col min="5" max="5" width="14.42578125" bestFit="1" customWidth="1"/>
    <col min="6" max="6" width="12.28515625" bestFit="1" customWidth="1"/>
    <col min="7" max="9" width="9.28515625" bestFit="1" customWidth="1"/>
    <col min="10" max="10" width="10.7109375" bestFit="1" customWidth="1"/>
    <col min="11" max="11" width="14.28515625" bestFit="1" customWidth="1"/>
  </cols>
  <sheetData>
    <row r="1" spans="1:9" x14ac:dyDescent="0.2">
      <c r="B1" t="s">
        <v>61</v>
      </c>
      <c r="D1" s="9" t="s">
        <v>96</v>
      </c>
    </row>
    <row r="2" spans="1:9" x14ac:dyDescent="0.2">
      <c r="B2" t="s">
        <v>62</v>
      </c>
      <c r="D2" s="9" t="s">
        <v>97</v>
      </c>
    </row>
    <row r="3" spans="1:9" x14ac:dyDescent="0.2">
      <c r="B3" t="s">
        <v>83</v>
      </c>
      <c r="D3" s="9" t="s">
        <v>477</v>
      </c>
    </row>
    <row r="4" spans="1:9" x14ac:dyDescent="0.2">
      <c r="B4" t="s">
        <v>82</v>
      </c>
      <c r="D4" s="13">
        <v>43556</v>
      </c>
      <c r="E4" s="8">
        <f>+D4+0/24</f>
        <v>43556</v>
      </c>
    </row>
    <row r="5" spans="1:9" x14ac:dyDescent="0.2">
      <c r="B5" t="s">
        <v>84</v>
      </c>
      <c r="D5" s="13">
        <v>43556</v>
      </c>
      <c r="E5" s="8">
        <f>+D5+0/24</f>
        <v>43556</v>
      </c>
      <c r="F5" s="8"/>
    </row>
    <row r="6" spans="1:9" x14ac:dyDescent="0.2">
      <c r="B6" t="s">
        <v>95</v>
      </c>
      <c r="D6" s="44">
        <f>DATE(YEAR(TYBegin)+1,MONTH(TYBegin),DAY(TYBegin))-TYBegin</f>
        <v>366</v>
      </c>
    </row>
    <row r="9" spans="1:9" x14ac:dyDescent="0.2">
      <c r="A9" t="s">
        <v>81</v>
      </c>
    </row>
    <row r="10" spans="1:9" x14ac:dyDescent="0.2">
      <c r="A10" s="5" t="s">
        <v>8</v>
      </c>
      <c r="B10" s="5" t="s">
        <v>9</v>
      </c>
      <c r="C10" s="5" t="s">
        <v>11</v>
      </c>
      <c r="D10" s="5" t="s">
        <v>12</v>
      </c>
      <c r="F10" t="s">
        <v>56</v>
      </c>
      <c r="G10" t="s">
        <v>57</v>
      </c>
      <c r="H10" t="s">
        <v>58</v>
      </c>
      <c r="I10" t="s">
        <v>59</v>
      </c>
    </row>
    <row r="11" spans="1:9" x14ac:dyDescent="0.2">
      <c r="A11">
        <f>YEAR(D5)</f>
        <v>2019</v>
      </c>
      <c r="B11">
        <f>MONTH(D4)</f>
        <v>4</v>
      </c>
      <c r="C11" s="11">
        <v>117910147.12447096</v>
      </c>
      <c r="D11" s="11">
        <v>19</v>
      </c>
      <c r="E11" s="6"/>
      <c r="F11" s="9" t="s">
        <v>480</v>
      </c>
      <c r="G11" s="46">
        <v>12442.028672995822</v>
      </c>
      <c r="H11" s="46">
        <v>11904.405412469505</v>
      </c>
      <c r="I11" s="46">
        <v>12183.579410619859</v>
      </c>
    </row>
    <row r="12" spans="1:9" x14ac:dyDescent="0.2">
      <c r="A12">
        <f>IF(B12=1,A11+1,A11)</f>
        <v>2019</v>
      </c>
      <c r="B12">
        <f>IF(B11=12,1,B11+1)</f>
        <v>5</v>
      </c>
      <c r="C12" s="11">
        <v>114286934.90634042</v>
      </c>
      <c r="D12" s="11">
        <v>19</v>
      </c>
      <c r="E12" s="6"/>
    </row>
    <row r="13" spans="1:9" x14ac:dyDescent="0.2">
      <c r="A13">
        <f t="shared" ref="A13:A22" si="0">IF(B13=1,A12+1,A12)</f>
        <v>2019</v>
      </c>
      <c r="B13">
        <f t="shared" ref="B13:B22" si="1">IF(B12=12,1,B12+1)</f>
        <v>6</v>
      </c>
      <c r="C13" s="11">
        <v>121447648.23343782</v>
      </c>
      <c r="D13" s="11">
        <v>19</v>
      </c>
      <c r="E13" s="6"/>
    </row>
    <row r="14" spans="1:9" x14ac:dyDescent="0.2">
      <c r="A14">
        <f t="shared" si="0"/>
        <v>2019</v>
      </c>
      <c r="B14">
        <f t="shared" si="1"/>
        <v>7</v>
      </c>
      <c r="C14" s="11">
        <v>114046633.40587775</v>
      </c>
      <c r="D14" s="11">
        <v>19</v>
      </c>
      <c r="E14" s="6"/>
    </row>
    <row r="15" spans="1:9" x14ac:dyDescent="0.2">
      <c r="A15">
        <f t="shared" si="0"/>
        <v>2019</v>
      </c>
      <c r="B15">
        <f t="shared" si="1"/>
        <v>8</v>
      </c>
      <c r="C15" s="11">
        <v>120834502.84491189</v>
      </c>
      <c r="D15" s="11">
        <v>19</v>
      </c>
      <c r="E15" s="6"/>
    </row>
    <row r="16" spans="1:9" x14ac:dyDescent="0.2">
      <c r="A16">
        <f t="shared" si="0"/>
        <v>2019</v>
      </c>
      <c r="B16">
        <f t="shared" si="1"/>
        <v>9</v>
      </c>
      <c r="C16" s="11">
        <v>109100473.05627839</v>
      </c>
      <c r="D16" s="11">
        <v>19</v>
      </c>
      <c r="E16" s="6"/>
    </row>
    <row r="17" spans="1:8" x14ac:dyDescent="0.2">
      <c r="A17">
        <f t="shared" si="0"/>
        <v>2019</v>
      </c>
      <c r="B17">
        <f t="shared" si="1"/>
        <v>10</v>
      </c>
      <c r="C17" s="11">
        <v>113815805.78174469</v>
      </c>
      <c r="D17" s="11">
        <v>19</v>
      </c>
      <c r="E17" s="6"/>
    </row>
    <row r="18" spans="1:8" x14ac:dyDescent="0.2">
      <c r="A18">
        <f t="shared" si="0"/>
        <v>2019</v>
      </c>
      <c r="B18">
        <f t="shared" si="1"/>
        <v>11</v>
      </c>
      <c r="C18" s="11">
        <v>112584683.04333256</v>
      </c>
      <c r="D18" s="11">
        <v>19</v>
      </c>
      <c r="E18" s="6"/>
    </row>
    <row r="19" spans="1:8" x14ac:dyDescent="0.2">
      <c r="A19">
        <f t="shared" si="0"/>
        <v>2019</v>
      </c>
      <c r="B19">
        <f t="shared" si="1"/>
        <v>12</v>
      </c>
      <c r="C19" s="11">
        <v>101411479.30153851</v>
      </c>
      <c r="D19" s="11">
        <v>19</v>
      </c>
      <c r="E19" s="6"/>
    </row>
    <row r="20" spans="1:8" x14ac:dyDescent="0.2">
      <c r="A20">
        <f t="shared" si="0"/>
        <v>2020</v>
      </c>
      <c r="B20">
        <f t="shared" si="1"/>
        <v>1</v>
      </c>
      <c r="C20" s="11">
        <v>118044166.2250769</v>
      </c>
      <c r="D20" s="11">
        <v>19</v>
      </c>
      <c r="E20" s="6"/>
    </row>
    <row r="21" spans="1:8" x14ac:dyDescent="0.2">
      <c r="A21">
        <f t="shared" si="0"/>
        <v>2020</v>
      </c>
      <c r="B21">
        <f t="shared" si="1"/>
        <v>2</v>
      </c>
      <c r="C21" s="11">
        <v>106620368.59681182</v>
      </c>
      <c r="D21" s="11">
        <v>19</v>
      </c>
      <c r="E21" s="6"/>
    </row>
    <row r="22" spans="1:8" x14ac:dyDescent="0.2">
      <c r="A22">
        <f t="shared" si="0"/>
        <v>2020</v>
      </c>
      <c r="B22">
        <f t="shared" si="1"/>
        <v>3</v>
      </c>
      <c r="C22" s="11">
        <v>107473973.02281393</v>
      </c>
      <c r="D22" s="11">
        <v>19</v>
      </c>
      <c r="E22" s="6"/>
    </row>
    <row r="23" spans="1:8" x14ac:dyDescent="0.2">
      <c r="C23" s="31">
        <f>SUM(C11:C22)</f>
        <v>1357576815.5426357</v>
      </c>
      <c r="D23" s="31">
        <f>SUM(D11:D22)</f>
        <v>228</v>
      </c>
      <c r="E23" s="6"/>
    </row>
    <row r="25" spans="1:8" x14ac:dyDescent="0.2">
      <c r="A25" t="s">
        <v>29</v>
      </c>
    </row>
    <row r="26" spans="1:8" x14ac:dyDescent="0.2">
      <c r="A26" t="s">
        <v>8</v>
      </c>
      <c r="B26" t="s">
        <v>9</v>
      </c>
      <c r="C26" t="s">
        <v>30</v>
      </c>
      <c r="D26" t="s">
        <v>32</v>
      </c>
      <c r="E26" t="s">
        <v>31</v>
      </c>
      <c r="G26" s="9"/>
      <c r="H26" s="9"/>
    </row>
    <row r="27" spans="1:8" x14ac:dyDescent="0.2">
      <c r="A27" s="42">
        <f>YEAR(TYBegin)</f>
        <v>2019</v>
      </c>
      <c r="B27" s="42">
        <f>MONTH(TYBegin)</f>
        <v>4</v>
      </c>
      <c r="C27" s="9">
        <v>1</v>
      </c>
      <c r="D27" s="9">
        <v>7</v>
      </c>
      <c r="E27" s="8">
        <f>DATEVALUE(B27&amp;"/"&amp;C27&amp;"/"&amp;A27)+(D27-1)/24</f>
        <v>43556.25</v>
      </c>
      <c r="G27" s="9"/>
      <c r="H27" s="9"/>
    </row>
    <row r="28" spans="1:8" x14ac:dyDescent="0.2">
      <c r="A28" s="42">
        <f>IF(B28=1,A27+1,A27)</f>
        <v>2019</v>
      </c>
      <c r="B28" s="42">
        <f>IF(B27=12,1,B27+1)</f>
        <v>5</v>
      </c>
      <c r="C28" s="9">
        <v>28</v>
      </c>
      <c r="D28" s="9">
        <v>16</v>
      </c>
      <c r="E28" s="8">
        <f t="shared" ref="E28:E38" si="2">DATEVALUE(B28&amp;"/"&amp;C28&amp;"/"&amp;A28)+(D28-1)/24</f>
        <v>43613.625</v>
      </c>
      <c r="G28" s="9"/>
      <c r="H28" s="9"/>
    </row>
    <row r="29" spans="1:8" x14ac:dyDescent="0.2">
      <c r="A29" s="42">
        <f t="shared" ref="A29:A38" si="3">IF(B29=1,A28+1,A28)</f>
        <v>2019</v>
      </c>
      <c r="B29" s="42">
        <f t="shared" ref="B29:B38" si="4">IF(B28=12,1,B28+1)</f>
        <v>6</v>
      </c>
      <c r="C29" s="9">
        <v>27</v>
      </c>
      <c r="D29" s="9">
        <v>16</v>
      </c>
      <c r="E29" s="8">
        <f t="shared" si="2"/>
        <v>43643.625</v>
      </c>
      <c r="G29" s="9"/>
      <c r="H29" s="9"/>
    </row>
    <row r="30" spans="1:8" x14ac:dyDescent="0.2">
      <c r="A30" s="42">
        <f t="shared" si="3"/>
        <v>2019</v>
      </c>
      <c r="B30" s="42">
        <f t="shared" si="4"/>
        <v>7</v>
      </c>
      <c r="C30" s="9">
        <v>19</v>
      </c>
      <c r="D30" s="9">
        <v>16</v>
      </c>
      <c r="E30" s="8">
        <f t="shared" si="2"/>
        <v>43665.625</v>
      </c>
      <c r="G30" s="9"/>
      <c r="H30" s="9"/>
    </row>
    <row r="31" spans="1:8" x14ac:dyDescent="0.2">
      <c r="A31" s="42">
        <f t="shared" si="3"/>
        <v>2019</v>
      </c>
      <c r="B31" s="42">
        <f t="shared" si="4"/>
        <v>8</v>
      </c>
      <c r="C31" s="9">
        <v>19</v>
      </c>
      <c r="D31" s="9">
        <v>16</v>
      </c>
      <c r="E31" s="8">
        <f t="shared" si="2"/>
        <v>43696.625</v>
      </c>
      <c r="G31" s="9"/>
      <c r="H31" s="9"/>
    </row>
    <row r="32" spans="1:8" x14ac:dyDescent="0.2">
      <c r="A32" s="42">
        <f t="shared" si="3"/>
        <v>2019</v>
      </c>
      <c r="B32" s="42">
        <f t="shared" si="4"/>
        <v>9</v>
      </c>
      <c r="C32" s="9">
        <v>11</v>
      </c>
      <c r="D32" s="9">
        <v>16</v>
      </c>
      <c r="E32" s="8">
        <f t="shared" si="2"/>
        <v>43719.625</v>
      </c>
      <c r="G32" s="9"/>
      <c r="H32" s="9"/>
    </row>
    <row r="33" spans="1:8" x14ac:dyDescent="0.2">
      <c r="A33" s="42">
        <f t="shared" si="3"/>
        <v>2019</v>
      </c>
      <c r="B33" s="42">
        <f t="shared" si="4"/>
        <v>10</v>
      </c>
      <c r="C33" s="9">
        <v>1</v>
      </c>
      <c r="D33" s="9">
        <v>16</v>
      </c>
      <c r="E33" s="8">
        <f t="shared" si="2"/>
        <v>43739.625</v>
      </c>
      <c r="G33" s="9"/>
      <c r="H33" s="9"/>
    </row>
    <row r="34" spans="1:8" x14ac:dyDescent="0.2">
      <c r="A34" s="42">
        <f t="shared" si="3"/>
        <v>2019</v>
      </c>
      <c r="B34" s="42">
        <f t="shared" si="4"/>
        <v>11</v>
      </c>
      <c r="C34" s="9">
        <v>13</v>
      </c>
      <c r="D34" s="9">
        <v>8</v>
      </c>
      <c r="E34" s="8">
        <f t="shared" si="2"/>
        <v>43782.291666666664</v>
      </c>
      <c r="G34" s="9"/>
      <c r="H34" s="9"/>
    </row>
    <row r="35" spans="1:8" x14ac:dyDescent="0.2">
      <c r="A35" s="42">
        <f t="shared" si="3"/>
        <v>2019</v>
      </c>
      <c r="B35" s="42">
        <f t="shared" si="4"/>
        <v>12</v>
      </c>
      <c r="C35" s="9">
        <v>19</v>
      </c>
      <c r="D35" s="9">
        <v>8</v>
      </c>
      <c r="E35" s="8">
        <f t="shared" si="2"/>
        <v>43818.291666666664</v>
      </c>
      <c r="G35" s="9"/>
      <c r="H35" s="9"/>
    </row>
    <row r="36" spans="1:8" x14ac:dyDescent="0.2">
      <c r="A36" s="42">
        <f t="shared" si="3"/>
        <v>2020</v>
      </c>
      <c r="B36" s="42">
        <f t="shared" si="4"/>
        <v>1</v>
      </c>
      <c r="C36" s="9">
        <v>22</v>
      </c>
      <c r="D36" s="9">
        <v>8</v>
      </c>
      <c r="E36" s="8">
        <f t="shared" si="2"/>
        <v>43852.291666666664</v>
      </c>
      <c r="G36" s="9"/>
      <c r="H36" s="9"/>
    </row>
    <row r="37" spans="1:8" x14ac:dyDescent="0.2">
      <c r="A37" s="42">
        <f t="shared" si="3"/>
        <v>2020</v>
      </c>
      <c r="B37" s="42">
        <f t="shared" si="4"/>
        <v>2</v>
      </c>
      <c r="C37" s="9">
        <v>15</v>
      </c>
      <c r="D37" s="9">
        <v>8</v>
      </c>
      <c r="E37" s="8">
        <f t="shared" si="2"/>
        <v>43876.291666666664</v>
      </c>
      <c r="G37" s="9"/>
      <c r="H37" s="9"/>
    </row>
    <row r="38" spans="1:8" x14ac:dyDescent="0.2">
      <c r="A38" s="42">
        <f t="shared" si="3"/>
        <v>2020</v>
      </c>
      <c r="B38" s="42">
        <f t="shared" si="4"/>
        <v>3</v>
      </c>
      <c r="C38" s="9">
        <v>1</v>
      </c>
      <c r="D38" s="9">
        <v>8</v>
      </c>
      <c r="E38" s="8">
        <f t="shared" si="2"/>
        <v>43891.291666666664</v>
      </c>
    </row>
    <row r="40" spans="1:8" x14ac:dyDescent="0.2">
      <c r="A40" s="51"/>
      <c r="B40" s="51"/>
      <c r="C40" s="51"/>
      <c r="D40" s="51"/>
      <c r="E40" s="51"/>
    </row>
    <row r="41" spans="1:8" x14ac:dyDescent="0.2">
      <c r="A41" s="51"/>
      <c r="B41" s="51"/>
      <c r="C41" s="51"/>
      <c r="D41" s="51"/>
      <c r="E41" s="51"/>
    </row>
  </sheetData>
  <mergeCells count="1">
    <mergeCell ref="A40:E41"/>
  </mergeCells>
  <phoneticPr fontId="3" type="noConversion"/>
  <printOptions horizontalCentered="1"/>
  <pageMargins left="0.25" right="0.25" top="1" bottom="1" header="0.5" footer="0.5"/>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0"/>
    <pageSetUpPr fitToPage="1"/>
  </sheetPr>
  <dimension ref="A1:K24"/>
  <sheetViews>
    <sheetView workbookViewId="0">
      <selection activeCell="A4" sqref="A4"/>
    </sheetView>
  </sheetViews>
  <sheetFormatPr defaultRowHeight="12.75" x14ac:dyDescent="0.2"/>
  <cols>
    <col min="1" max="1" width="13.42578125" style="14" bestFit="1" customWidth="1"/>
    <col min="2" max="2" width="9.140625" style="14"/>
    <col min="3" max="3" width="12.7109375" style="14" bestFit="1" customWidth="1"/>
    <col min="4" max="4" width="2.7109375" style="14" customWidth="1"/>
    <col min="5" max="5" width="12.7109375" style="14" bestFit="1" customWidth="1"/>
    <col min="6" max="6" width="9.140625" style="14"/>
    <col min="7" max="7" width="2.7109375" style="14" customWidth="1"/>
    <col min="8" max="8" width="13.42578125" style="14" bestFit="1" customWidth="1"/>
    <col min="9" max="9" width="10.7109375" style="14" bestFit="1" customWidth="1"/>
    <col min="10" max="10" width="9.140625" style="14"/>
    <col min="11" max="11" width="10.140625" style="14" bestFit="1" customWidth="1"/>
    <col min="12" max="16384" width="9.140625" style="14"/>
  </cols>
  <sheetData>
    <row r="1" spans="1:11" x14ac:dyDescent="0.2">
      <c r="A1" s="14" t="str">
        <f>'Manual Inputs'!D1</f>
        <v>Kentucky Power Co.</v>
      </c>
    </row>
    <row r="2" spans="1:11" x14ac:dyDescent="0.2">
      <c r="A2" s="14" t="str">
        <f>+'Manual Inputs'!D2</f>
        <v>Kentucky</v>
      </c>
    </row>
    <row r="3" spans="1:11" x14ac:dyDescent="0.2">
      <c r="A3" s="14" t="s">
        <v>93</v>
      </c>
    </row>
    <row r="4" spans="1:11" x14ac:dyDescent="0.2">
      <c r="A4" s="47" t="str">
        <f>CustClass &amp; " Customers"</f>
        <v>Industrial General Svc - Subtransmission Customers</v>
      </c>
    </row>
    <row r="5" spans="1:11" x14ac:dyDescent="0.2">
      <c r="A5" s="15" t="str">
        <f>+'Monthly Data'!A5</f>
        <v>For the Test Year Ended March 31, 2020</v>
      </c>
    </row>
    <row r="6" spans="1:11" x14ac:dyDescent="0.2">
      <c r="A6" s="15" t="str">
        <f>+'Monthly Data'!A6</f>
        <v>Based on Sample Period Ended March 31, 2020</v>
      </c>
    </row>
    <row r="10" spans="1:11" s="24" customFormat="1" x14ac:dyDescent="0.2">
      <c r="A10" s="23"/>
      <c r="B10" s="23"/>
      <c r="C10" s="30" t="s">
        <v>50</v>
      </c>
      <c r="D10" s="30"/>
      <c r="E10" s="30" t="s">
        <v>51</v>
      </c>
      <c r="F10" s="30" t="s">
        <v>52</v>
      </c>
      <c r="G10" s="30"/>
      <c r="H10" s="30" t="s">
        <v>53</v>
      </c>
      <c r="I10" s="30" t="s">
        <v>54</v>
      </c>
    </row>
    <row r="11" spans="1:11" x14ac:dyDescent="0.2">
      <c r="A11" s="18">
        <f>+'Manual Inputs'!A11</f>
        <v>2019</v>
      </c>
      <c r="B11" s="18">
        <f>+'Manual Inputs'!B11</f>
        <v>4</v>
      </c>
      <c r="C11" s="12">
        <f>SUMIF('Expanded kW'!$A$2:$A$8785,B11,'Expanded kW'!$H$2:$H$8785)</f>
        <v>117910147.12447086</v>
      </c>
      <c r="D11" s="12"/>
      <c r="E11" s="12">
        <f>SUMIFS('Expanded kW'!$H$2:$H$8785,'Expanded kW'!$A$2:$A$8785,$B11,'Expanded kW'!$C$2:$C$8785,"ON")</f>
        <v>50802779.661613986</v>
      </c>
      <c r="F11" s="35">
        <f>IF(C11=0,0,+E11/C11)</f>
        <v>0.43086011594900697</v>
      </c>
      <c r="H11" s="12">
        <f>SUMIFS('Expanded kW'!$H$2:$H$8785,'Expanded kW'!$A$2:$A$8785,$B11,'Expanded kW'!$C$2:$C$8785,"OFF")</f>
        <v>67107367.462856986</v>
      </c>
      <c r="I11" s="35">
        <f>IF(C11=0,0,+H11/C11)</f>
        <v>0.56913988405099403</v>
      </c>
      <c r="K11" s="12"/>
    </row>
    <row r="12" spans="1:11" x14ac:dyDescent="0.2">
      <c r="A12" s="18">
        <f>+'Manual Inputs'!A12</f>
        <v>2019</v>
      </c>
      <c r="B12" s="18">
        <f>+'Manual Inputs'!B12</f>
        <v>5</v>
      </c>
      <c r="C12" s="12">
        <f>SUMIF('Expanded kW'!$A$2:$A$8785,B12,'Expanded kW'!$H$2:$H$8785)</f>
        <v>114286934.90634049</v>
      </c>
      <c r="D12" s="12"/>
      <c r="E12" s="12">
        <f>SUMIFS('Expanded kW'!$H$2:$H$8785,'Expanded kW'!$A$2:$A$8785,$B12,'Expanded kW'!$C$2:$C$8785,"ON")</f>
        <v>49590281.558950372</v>
      </c>
      <c r="F12" s="35">
        <f t="shared" ref="F12:F24" si="0">IF(C12=0,0,+E12/C12)</f>
        <v>0.43391032929170947</v>
      </c>
      <c r="H12" s="12">
        <f>SUMIFS('Expanded kW'!$H$2:$H$8785,'Expanded kW'!$A$2:$A$8785,$B12,'Expanded kW'!$C$2:$C$8785,"OFF")</f>
        <v>64696653.347390085</v>
      </c>
      <c r="I12" s="35">
        <f t="shared" ref="I12:I24" si="1">IF(C12=0,0,+H12/C12)</f>
        <v>0.56608967070829019</v>
      </c>
      <c r="K12" s="12"/>
    </row>
    <row r="13" spans="1:11" x14ac:dyDescent="0.2">
      <c r="A13" s="18">
        <f>+'Manual Inputs'!A13</f>
        <v>2019</v>
      </c>
      <c r="B13" s="18">
        <f>+'Manual Inputs'!B13</f>
        <v>6</v>
      </c>
      <c r="C13" s="12">
        <f>SUMIF('Expanded kW'!$A$2:$A$8785,B13,'Expanded kW'!$H$2:$H$8785)</f>
        <v>121447648.23343788</v>
      </c>
      <c r="D13" s="12"/>
      <c r="E13" s="12">
        <f>SUMIFS('Expanded kW'!$H$2:$H$8785,'Expanded kW'!$A$2:$A$8785,$B13,'Expanded kW'!$C$2:$C$8785,"ON")</f>
        <v>47496570.880262919</v>
      </c>
      <c r="F13" s="35">
        <f t="shared" si="0"/>
        <v>0.39108678983201428</v>
      </c>
      <c r="H13" s="12">
        <f>SUMIFS('Expanded kW'!$H$2:$H$8785,'Expanded kW'!$A$2:$A$8785,$B13,'Expanded kW'!$C$2:$C$8785,"OFF")</f>
        <v>73951077.353174925</v>
      </c>
      <c r="I13" s="35">
        <f t="shared" si="1"/>
        <v>0.60891321016798539</v>
      </c>
      <c r="K13" s="12"/>
    </row>
    <row r="14" spans="1:11" x14ac:dyDescent="0.2">
      <c r="A14" s="18">
        <f>+'Manual Inputs'!A14</f>
        <v>2019</v>
      </c>
      <c r="B14" s="18">
        <f>+'Manual Inputs'!B14</f>
        <v>7</v>
      </c>
      <c r="C14" s="12">
        <f>SUMIF('Expanded kW'!$A$2:$A$8785,B14,'Expanded kW'!$H$2:$H$8785)</f>
        <v>114046633.40587762</v>
      </c>
      <c r="D14" s="12"/>
      <c r="E14" s="12">
        <f>SUMIFS('Expanded kW'!$H$2:$H$8785,'Expanded kW'!$A$2:$A$8785,$B14,'Expanded kW'!$C$2:$C$8785,"ON")</f>
        <v>49257838.612744607</v>
      </c>
      <c r="F14" s="35">
        <f t="shared" si="0"/>
        <v>0.43190962452562853</v>
      </c>
      <c r="H14" s="12">
        <f>SUMIFS('Expanded kW'!$H$2:$H$8785,'Expanded kW'!$A$2:$A$8785,$B14,'Expanded kW'!$C$2:$C$8785,"OFF")</f>
        <v>64788794.793133132</v>
      </c>
      <c r="I14" s="35">
        <f t="shared" si="1"/>
        <v>0.56809037547437247</v>
      </c>
      <c r="K14" s="12"/>
    </row>
    <row r="15" spans="1:11" x14ac:dyDescent="0.2">
      <c r="A15" s="18">
        <f>+'Manual Inputs'!A15</f>
        <v>2019</v>
      </c>
      <c r="B15" s="18">
        <f>+'Manual Inputs'!B15</f>
        <v>8</v>
      </c>
      <c r="C15" s="12">
        <f>SUMIF('Expanded kW'!$A$2:$A$8785,B15,'Expanded kW'!$H$2:$H$8785)</f>
        <v>120834502.8449119</v>
      </c>
      <c r="D15" s="12"/>
      <c r="E15" s="12">
        <f>SUMIFS('Expanded kW'!$H$2:$H$8785,'Expanded kW'!$A$2:$A$8785,$B15,'Expanded kW'!$C$2:$C$8785,"ON")</f>
        <v>50237807.880337782</v>
      </c>
      <c r="F15" s="35">
        <f t="shared" si="0"/>
        <v>0.41575714466932318</v>
      </c>
      <c r="H15" s="12">
        <f>SUMIFS('Expanded kW'!$H$2:$H$8785,'Expanded kW'!$A$2:$A$8785,$B15,'Expanded kW'!$C$2:$C$8785,"OFF")</f>
        <v>70596694.964574218</v>
      </c>
      <c r="I15" s="35">
        <f t="shared" si="1"/>
        <v>0.58424285533067766</v>
      </c>
      <c r="K15" s="12"/>
    </row>
    <row r="16" spans="1:11" x14ac:dyDescent="0.2">
      <c r="A16" s="18">
        <f>+'Manual Inputs'!A16</f>
        <v>2019</v>
      </c>
      <c r="B16" s="18">
        <f>+'Manual Inputs'!B16</f>
        <v>9</v>
      </c>
      <c r="C16" s="12">
        <f>SUMIF('Expanded kW'!$A$2:$A$8785,B16,'Expanded kW'!$H$2:$H$8785)</f>
        <v>109100473.05627835</v>
      </c>
      <c r="D16" s="12"/>
      <c r="E16" s="12">
        <f>SUMIFS('Expanded kW'!$H$2:$H$8785,'Expanded kW'!$A$2:$A$8785,$B16,'Expanded kW'!$C$2:$C$8785,"ON")</f>
        <v>44807005.010854185</v>
      </c>
      <c r="F16" s="35">
        <f t="shared" si="0"/>
        <v>0.41069487377695379</v>
      </c>
      <c r="H16" s="12">
        <f>SUMIFS('Expanded kW'!$H$2:$H$8785,'Expanded kW'!$A$2:$A$8785,$B16,'Expanded kW'!$C$2:$C$8785,"OFF")</f>
        <v>64293468.045424201</v>
      </c>
      <c r="I16" s="35">
        <f t="shared" si="1"/>
        <v>0.58930512622304654</v>
      </c>
      <c r="K16" s="12"/>
    </row>
    <row r="17" spans="1:11" x14ac:dyDescent="0.2">
      <c r="A17" s="18">
        <f>+'Manual Inputs'!A17</f>
        <v>2019</v>
      </c>
      <c r="B17" s="18">
        <f>+'Manual Inputs'!B17</f>
        <v>10</v>
      </c>
      <c r="C17" s="12">
        <f>SUMIF('Expanded kW'!$A$2:$A$8785,B17,'Expanded kW'!$H$2:$H$8785)</f>
        <v>113815805.78174475</v>
      </c>
      <c r="D17" s="12"/>
      <c r="E17" s="12">
        <f>SUMIFS('Expanded kW'!$H$2:$H$8785,'Expanded kW'!$A$2:$A$8785,$B17,'Expanded kW'!$C$2:$C$8785,"ON")</f>
        <v>49459578.992203191</v>
      </c>
      <c r="F17" s="35">
        <f t="shared" si="0"/>
        <v>0.43455808841741872</v>
      </c>
      <c r="H17" s="12">
        <f>SUMIFS('Expanded kW'!$H$2:$H$8785,'Expanded kW'!$A$2:$A$8785,$B17,'Expanded kW'!$C$2:$C$8785,"OFF")</f>
        <v>64356226.78954149</v>
      </c>
      <c r="I17" s="35">
        <f t="shared" si="1"/>
        <v>0.56544191158258073</v>
      </c>
      <c r="K17" s="12"/>
    </row>
    <row r="18" spans="1:11" x14ac:dyDescent="0.2">
      <c r="A18" s="18">
        <f>+'Manual Inputs'!A18</f>
        <v>2019</v>
      </c>
      <c r="B18" s="18">
        <f>+'Manual Inputs'!B18</f>
        <v>11</v>
      </c>
      <c r="C18" s="12">
        <f>SUMIF('Expanded kW'!$A$2:$A$8785,B18,'Expanded kW'!$H$2:$H$8785)</f>
        <v>112584683.04333253</v>
      </c>
      <c r="D18" s="12"/>
      <c r="E18" s="12">
        <f>SUMIFS('Expanded kW'!$H$2:$H$8785,'Expanded kW'!$A$2:$A$8785,$B18,'Expanded kW'!$C$2:$C$8785,"ON")</f>
        <v>45767341.452096283</v>
      </c>
      <c r="F18" s="35">
        <f t="shared" si="0"/>
        <v>0.40651481369344855</v>
      </c>
      <c r="H18" s="12">
        <f>SUMIFS('Expanded kW'!$H$2:$H$8785,'Expanded kW'!$A$2:$A$8785,$B18,'Expanded kW'!$C$2:$C$8785,"OFF")</f>
        <v>66817341.591236353</v>
      </c>
      <c r="I18" s="35">
        <f t="shared" si="1"/>
        <v>0.59348518630655234</v>
      </c>
      <c r="K18" s="12"/>
    </row>
    <row r="19" spans="1:11" x14ac:dyDescent="0.2">
      <c r="A19" s="18">
        <f>+'Manual Inputs'!A19</f>
        <v>2019</v>
      </c>
      <c r="B19" s="18">
        <f>+'Manual Inputs'!B19</f>
        <v>12</v>
      </c>
      <c r="C19" s="12">
        <f>SUMIF('Expanded kW'!$A$2:$A$8785,B19,'Expanded kW'!$H$2:$H$8785)</f>
        <v>101411479.30153862</v>
      </c>
      <c r="D19" s="12"/>
      <c r="E19" s="12">
        <f>SUMIFS('Expanded kW'!$H$2:$H$8785,'Expanded kW'!$A$2:$A$8785,$B19,'Expanded kW'!$C$2:$C$8785,"ON")</f>
        <v>42221839.412371956</v>
      </c>
      <c r="F19" s="35">
        <f t="shared" si="0"/>
        <v>0.416341815573253</v>
      </c>
      <c r="H19" s="12">
        <f>SUMIFS('Expanded kW'!$H$2:$H$8785,'Expanded kW'!$A$2:$A$8785,$B19,'Expanded kW'!$C$2:$C$8785,"OFF")</f>
        <v>59189639.889166541</v>
      </c>
      <c r="I19" s="35">
        <f t="shared" si="1"/>
        <v>0.58365818442674577</v>
      </c>
      <c r="K19" s="12"/>
    </row>
    <row r="20" spans="1:11" x14ac:dyDescent="0.2">
      <c r="A20" s="18">
        <f>+'Manual Inputs'!A20</f>
        <v>2020</v>
      </c>
      <c r="B20" s="18">
        <f>+'Manual Inputs'!B20</f>
        <v>1</v>
      </c>
      <c r="C20" s="12">
        <f>SUMIF('Expanded kW'!$A$2:$A$8785,B20,'Expanded kW'!$H$2:$H$8785)</f>
        <v>118044166.22507682</v>
      </c>
      <c r="D20" s="12"/>
      <c r="E20" s="12">
        <f>SUMIFS('Expanded kW'!$H$2:$H$8785,'Expanded kW'!$A$2:$A$8785,$B20,'Expanded kW'!$C$2:$C$8785,"ON")</f>
        <v>51001243.02120088</v>
      </c>
      <c r="F20" s="35">
        <f t="shared" si="0"/>
        <v>0.43205221106781289</v>
      </c>
      <c r="H20" s="12">
        <f>SUMIFS('Expanded kW'!$H$2:$H$8785,'Expanded kW'!$A$2:$A$8785,$B20,'Expanded kW'!$C$2:$C$8785,"OFF")</f>
        <v>67042923.203876093</v>
      </c>
      <c r="I20" s="35">
        <f t="shared" si="1"/>
        <v>0.56794778893218834</v>
      </c>
      <c r="K20" s="12"/>
    </row>
    <row r="21" spans="1:11" x14ac:dyDescent="0.2">
      <c r="A21" s="18">
        <f>+'Manual Inputs'!A21</f>
        <v>2020</v>
      </c>
      <c r="B21" s="18">
        <f>+'Manual Inputs'!B21</f>
        <v>2</v>
      </c>
      <c r="C21" s="12">
        <f>SUMIF('Expanded kW'!$A$2:$A$8785,B21,'Expanded kW'!$H$2:$H$8785)</f>
        <v>106620368.59681185</v>
      </c>
      <c r="D21" s="12"/>
      <c r="E21" s="12">
        <f>SUMIFS('Expanded kW'!$H$2:$H$8785,'Expanded kW'!$A$2:$A$8785,$B21,'Expanded kW'!$C$2:$C$8785,"ON")</f>
        <v>42674994.244929962</v>
      </c>
      <c r="F21" s="35">
        <f t="shared" si="0"/>
        <v>0.40025179809973033</v>
      </c>
      <c r="H21" s="12">
        <f>SUMIFS('Expanded kW'!$H$2:$H$8785,'Expanded kW'!$A$2:$A$8785,$B21,'Expanded kW'!$C$2:$C$8785,"OFF")</f>
        <v>63945374.351881877</v>
      </c>
      <c r="I21" s="35">
        <f t="shared" si="1"/>
        <v>0.59974820190026956</v>
      </c>
      <c r="K21" s="12"/>
    </row>
    <row r="22" spans="1:11" x14ac:dyDescent="0.2">
      <c r="A22" s="18">
        <f>+'Manual Inputs'!A22</f>
        <v>2020</v>
      </c>
      <c r="B22" s="18">
        <f>+'Manual Inputs'!B22</f>
        <v>3</v>
      </c>
      <c r="C22" s="12">
        <f>SUMIF('Expanded kW'!$A$2:$A$8785,B22,'Expanded kW'!$H$2:$H$8785)</f>
        <v>107473973.02281407</v>
      </c>
      <c r="D22" s="12"/>
      <c r="E22" s="12">
        <f>SUMIFS('Expanded kW'!$H$2:$H$8785,'Expanded kW'!$A$2:$A$8785,$B22,'Expanded kW'!$C$2:$C$8785,"ON")</f>
        <v>44155509.668651208</v>
      </c>
      <c r="F22" s="35">
        <f t="shared" si="0"/>
        <v>0.41084839823757224</v>
      </c>
      <c r="H22" s="12">
        <f>SUMIFS('Expanded kW'!$H$2:$H$8785,'Expanded kW'!$A$2:$A$8785,$B22,'Expanded kW'!$C$2:$C$8785,"OFF")</f>
        <v>63318463.354162768</v>
      </c>
      <c r="I22" s="35">
        <f t="shared" si="1"/>
        <v>0.58915160176242698</v>
      </c>
      <c r="K22" s="12"/>
    </row>
    <row r="24" spans="1:11" x14ac:dyDescent="0.2">
      <c r="A24" s="14" t="s">
        <v>55</v>
      </c>
      <c r="C24" s="12">
        <f>SUM(C11:C22)</f>
        <v>1357576815.5426357</v>
      </c>
      <c r="E24" s="12">
        <f>SUM(E11:E22)</f>
        <v>567472790.39621735</v>
      </c>
      <c r="F24" s="35">
        <f t="shared" si="0"/>
        <v>0.41800418502977554</v>
      </c>
      <c r="H24" s="12">
        <f>SUM(H11:H22)</f>
        <v>790104025.14641881</v>
      </c>
      <c r="I24" s="35">
        <f t="shared" si="1"/>
        <v>0.58199581497022479</v>
      </c>
    </row>
  </sheetData>
  <phoneticPr fontId="3" type="noConversion"/>
  <printOptions horizontalCentered="1"/>
  <pageMargins left="0.25" right="0.2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2"/>
  </sheetPr>
  <dimension ref="A1:G26"/>
  <sheetViews>
    <sheetView workbookViewId="0">
      <selection activeCell="B8" sqref="B8"/>
    </sheetView>
  </sheetViews>
  <sheetFormatPr defaultRowHeight="12.75" x14ac:dyDescent="0.2"/>
  <cols>
    <col min="1" max="1" width="14.5703125" customWidth="1"/>
    <col min="6" max="6" width="16.42578125" bestFit="1" customWidth="1"/>
    <col min="7" max="7" width="10.140625" bestFit="1" customWidth="1"/>
  </cols>
  <sheetData>
    <row r="1" spans="1:7" x14ac:dyDescent="0.2">
      <c r="A1" s="52" t="s">
        <v>63</v>
      </c>
      <c r="B1" s="52"/>
      <c r="C1" s="52"/>
      <c r="F1" s="52" t="s">
        <v>68</v>
      </c>
      <c r="G1" s="52"/>
    </row>
    <row r="2" spans="1:7" x14ac:dyDescent="0.2">
      <c r="B2" s="32" t="s">
        <v>66</v>
      </c>
      <c r="C2" s="32" t="s">
        <v>67</v>
      </c>
      <c r="F2" s="34" t="s">
        <v>69</v>
      </c>
      <c r="G2" s="34" t="s">
        <v>70</v>
      </c>
    </row>
    <row r="3" spans="1:7" x14ac:dyDescent="0.2">
      <c r="A3" t="s">
        <v>64</v>
      </c>
      <c r="B3" s="33">
        <v>7</v>
      </c>
      <c r="C3" s="32" t="str">
        <f>TEXT(B3/24,"h:mm AM/PM")</f>
        <v>7:00 AM</v>
      </c>
      <c r="F3" s="9" t="s">
        <v>71</v>
      </c>
      <c r="G3" s="13"/>
    </row>
    <row r="4" spans="1:7" x14ac:dyDescent="0.2">
      <c r="A4" t="s">
        <v>65</v>
      </c>
      <c r="B4" s="33">
        <v>21</v>
      </c>
      <c r="C4" s="32" t="str">
        <f>TEXT(B4/24,"h:mm AM/PM")</f>
        <v>9:00 PM</v>
      </c>
      <c r="F4" s="9" t="s">
        <v>72</v>
      </c>
      <c r="G4" s="13"/>
    </row>
    <row r="5" spans="1:7" x14ac:dyDescent="0.2">
      <c r="F5" s="9" t="s">
        <v>73</v>
      </c>
      <c r="G5" s="13"/>
    </row>
    <row r="6" spans="1:7" x14ac:dyDescent="0.2">
      <c r="F6" s="9" t="s">
        <v>74</v>
      </c>
      <c r="G6" s="13"/>
    </row>
    <row r="7" spans="1:7" x14ac:dyDescent="0.2">
      <c r="A7" s="52" t="s">
        <v>79</v>
      </c>
      <c r="B7" s="52"/>
      <c r="F7" s="9" t="s">
        <v>75</v>
      </c>
      <c r="G7" s="13"/>
    </row>
    <row r="8" spans="1:7" x14ac:dyDescent="0.2">
      <c r="A8" t="s">
        <v>80</v>
      </c>
      <c r="B8" s="13">
        <v>43898</v>
      </c>
      <c r="F8" s="9" t="s">
        <v>76</v>
      </c>
      <c r="G8" s="13"/>
    </row>
    <row r="9" spans="1:7" x14ac:dyDescent="0.2">
      <c r="A9" t="s">
        <v>85</v>
      </c>
      <c r="B9" s="13">
        <v>43772</v>
      </c>
      <c r="F9" s="9" t="s">
        <v>77</v>
      </c>
      <c r="G9" s="13"/>
    </row>
    <row r="19" spans="1:5" x14ac:dyDescent="0.2">
      <c r="A19" t="s">
        <v>94</v>
      </c>
    </row>
    <row r="20" spans="1:5" x14ac:dyDescent="0.2">
      <c r="B20">
        <v>2011</v>
      </c>
      <c r="C20">
        <v>2012</v>
      </c>
      <c r="D20">
        <v>2013</v>
      </c>
      <c r="E20">
        <v>2014</v>
      </c>
    </row>
    <row r="21" spans="1:5" x14ac:dyDescent="0.2">
      <c r="A21" t="s">
        <v>80</v>
      </c>
      <c r="B21" s="13">
        <v>40615</v>
      </c>
      <c r="C21" s="13">
        <v>40979</v>
      </c>
      <c r="D21" s="13">
        <v>41343</v>
      </c>
      <c r="E21" s="13">
        <v>41707</v>
      </c>
    </row>
    <row r="22" spans="1:5" x14ac:dyDescent="0.2">
      <c r="A22" t="s">
        <v>85</v>
      </c>
      <c r="B22" s="13">
        <v>40853</v>
      </c>
      <c r="C22" s="13">
        <v>41217</v>
      </c>
      <c r="D22" s="13">
        <v>41581</v>
      </c>
      <c r="E22" s="13">
        <v>41945</v>
      </c>
    </row>
    <row r="24" spans="1:5" x14ac:dyDescent="0.2">
      <c r="B24">
        <v>2015</v>
      </c>
      <c r="C24">
        <v>2016</v>
      </c>
    </row>
    <row r="25" spans="1:5" x14ac:dyDescent="0.2">
      <c r="B25" s="13">
        <v>42071</v>
      </c>
      <c r="C25" s="13">
        <v>42442</v>
      </c>
    </row>
    <row r="26" spans="1:5" x14ac:dyDescent="0.2">
      <c r="B26" s="13">
        <v>42309</v>
      </c>
      <c r="C26" s="13">
        <v>42680</v>
      </c>
    </row>
  </sheetData>
  <mergeCells count="3">
    <mergeCell ref="F1:G1"/>
    <mergeCell ref="A1:C1"/>
    <mergeCell ref="A7:B7"/>
  </mergeCells>
  <phoneticPr fontId="3"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3"/>
  </sheetPr>
  <dimension ref="A1:N13"/>
  <sheetViews>
    <sheetView workbookViewId="0">
      <selection activeCell="K6" sqref="K6"/>
    </sheetView>
  </sheetViews>
  <sheetFormatPr defaultRowHeight="12.75" x14ac:dyDescent="0.2"/>
  <cols>
    <col min="1" max="1" width="11.140625" bestFit="1" customWidth="1"/>
    <col min="2" max="2" width="21.140625" bestFit="1" customWidth="1"/>
    <col min="3" max="3" width="6.140625" bestFit="1" customWidth="1"/>
    <col min="4" max="4" width="7.5703125" bestFit="1" customWidth="1"/>
    <col min="5" max="5" width="11.7109375" bestFit="1" customWidth="1"/>
    <col min="6" max="11" width="9.140625" bestFit="1" customWidth="1"/>
  </cols>
  <sheetData>
    <row r="1" spans="1:14" s="49" customFormat="1" ht="38.25" x14ac:dyDescent="0.2">
      <c r="A1" s="49" t="s">
        <v>100</v>
      </c>
      <c r="B1" s="49" t="s">
        <v>101</v>
      </c>
      <c r="C1" s="49" t="s">
        <v>102</v>
      </c>
      <c r="D1" s="49" t="s">
        <v>103</v>
      </c>
      <c r="E1" s="50" t="s">
        <v>104</v>
      </c>
      <c r="F1" s="50" t="s">
        <v>10</v>
      </c>
      <c r="G1" s="50" t="s">
        <v>105</v>
      </c>
      <c r="H1" s="50" t="s">
        <v>106</v>
      </c>
      <c r="I1" s="50" t="s">
        <v>107</v>
      </c>
      <c r="J1" s="50" t="s">
        <v>108</v>
      </c>
      <c r="K1" s="50" t="s">
        <v>109</v>
      </c>
    </row>
    <row r="2" spans="1:14" x14ac:dyDescent="0.2">
      <c r="A2" t="s">
        <v>478</v>
      </c>
      <c r="B2" t="s">
        <v>479</v>
      </c>
      <c r="C2">
        <v>2019</v>
      </c>
      <c r="D2">
        <v>4</v>
      </c>
      <c r="E2" s="45">
        <v>6952238.5944789471</v>
      </c>
      <c r="F2" s="45">
        <v>11681.38782971913</v>
      </c>
      <c r="G2" s="45">
        <v>11048.252540245447</v>
      </c>
      <c r="H2" s="45">
        <v>11400.768522725271</v>
      </c>
      <c r="I2" s="45">
        <v>10631.066878947369</v>
      </c>
      <c r="J2" s="45">
        <v>10201.344339473684</v>
      </c>
      <c r="K2" s="45">
        <v>10631.066878947369</v>
      </c>
      <c r="M2" s="45"/>
      <c r="N2" s="45"/>
    </row>
    <row r="3" spans="1:14" x14ac:dyDescent="0.2">
      <c r="A3" t="s">
        <v>478</v>
      </c>
      <c r="B3" t="s">
        <v>479</v>
      </c>
      <c r="C3">
        <v>2019</v>
      </c>
      <c r="D3">
        <v>5</v>
      </c>
      <c r="E3" s="45">
        <v>6851842.576744738</v>
      </c>
      <c r="F3" s="45">
        <v>11724.359407779768</v>
      </c>
      <c r="G3" s="45">
        <v>11060.056115674504</v>
      </c>
      <c r="H3" s="45">
        <v>11414.485078658507</v>
      </c>
      <c r="I3" s="45">
        <v>10444.626050000003</v>
      </c>
      <c r="J3" s="45">
        <v>10202.259352631581</v>
      </c>
      <c r="K3" s="45">
        <v>10444.626050000003</v>
      </c>
      <c r="M3" s="45"/>
      <c r="N3" s="45"/>
    </row>
    <row r="4" spans="1:14" x14ac:dyDescent="0.2">
      <c r="A4" t="s">
        <v>478</v>
      </c>
      <c r="B4" t="s">
        <v>479</v>
      </c>
      <c r="C4">
        <v>2019</v>
      </c>
      <c r="D4">
        <v>6</v>
      </c>
      <c r="E4" s="45">
        <v>7207408.5195710538</v>
      </c>
      <c r="F4" s="45">
        <v>11814.30647839349</v>
      </c>
      <c r="G4" s="45">
        <v>11195.028932857556</v>
      </c>
      <c r="H4" s="45">
        <v>11566.186374495901</v>
      </c>
      <c r="I4" s="45">
        <v>10624.071331578949</v>
      </c>
      <c r="J4" s="45">
        <v>10483.759818421053</v>
      </c>
      <c r="K4" s="45">
        <v>10624.071331578949</v>
      </c>
      <c r="M4" s="45"/>
      <c r="N4" s="45"/>
    </row>
    <row r="5" spans="1:14" x14ac:dyDescent="0.2">
      <c r="A5" t="s">
        <v>478</v>
      </c>
      <c r="B5" t="s">
        <v>479</v>
      </c>
      <c r="C5">
        <v>2019</v>
      </c>
      <c r="D5">
        <v>7</v>
      </c>
      <c r="E5" s="45">
        <v>7303739.2503236849</v>
      </c>
      <c r="F5" s="45">
        <v>11832.964745172492</v>
      </c>
      <c r="G5" s="45">
        <v>11258.407978739511</v>
      </c>
      <c r="H5" s="45">
        <v>11598.117150650165</v>
      </c>
      <c r="I5" s="45">
        <v>10823.417760526318</v>
      </c>
      <c r="J5" s="45">
        <v>10563.955884210527</v>
      </c>
      <c r="K5" s="45">
        <v>10823.417760526318</v>
      </c>
      <c r="M5" s="45"/>
      <c r="N5" s="45"/>
    </row>
    <row r="6" spans="1:14" x14ac:dyDescent="0.2">
      <c r="A6" t="s">
        <v>478</v>
      </c>
      <c r="B6" t="s">
        <v>479</v>
      </c>
      <c r="C6">
        <v>2019</v>
      </c>
      <c r="D6">
        <v>8</v>
      </c>
      <c r="E6" s="45">
        <v>7282133.9947947375</v>
      </c>
      <c r="F6" s="45">
        <v>11857.135497200568</v>
      </c>
      <c r="G6" s="45">
        <v>11322.288681411093</v>
      </c>
      <c r="H6" s="45">
        <v>11137.433451894691</v>
      </c>
      <c r="I6" s="45">
        <v>10492.152173684211</v>
      </c>
      <c r="J6" s="45">
        <v>10361.991921052633</v>
      </c>
      <c r="K6" s="45">
        <v>10492.152173684211</v>
      </c>
      <c r="M6" s="45"/>
      <c r="N6" s="45"/>
    </row>
    <row r="7" spans="1:14" x14ac:dyDescent="0.2">
      <c r="A7" t="s">
        <v>478</v>
      </c>
      <c r="B7" t="s">
        <v>479</v>
      </c>
      <c r="C7">
        <v>2019</v>
      </c>
      <c r="D7">
        <v>9</v>
      </c>
      <c r="E7" s="45">
        <v>6789755.8877684223</v>
      </c>
      <c r="F7" s="45">
        <v>11812.102143235239</v>
      </c>
      <c r="G7" s="45">
        <v>11160.56561691945</v>
      </c>
      <c r="H7" s="45">
        <v>11588.266797482234</v>
      </c>
      <c r="I7" s="45">
        <v>10354.496523684213</v>
      </c>
      <c r="J7" s="45">
        <v>10195.124318421056</v>
      </c>
      <c r="K7" s="45">
        <v>10354.496523684213</v>
      </c>
      <c r="M7" s="45"/>
      <c r="N7" s="45"/>
    </row>
    <row r="8" spans="1:14" x14ac:dyDescent="0.2">
      <c r="A8" t="s">
        <v>478</v>
      </c>
      <c r="B8" t="s">
        <v>479</v>
      </c>
      <c r="C8">
        <v>2019</v>
      </c>
      <c r="D8">
        <v>10</v>
      </c>
      <c r="E8" s="45">
        <v>7104783.2312789485</v>
      </c>
      <c r="F8" s="45">
        <v>11730.493982331343</v>
      </c>
      <c r="G8" s="45">
        <v>11176.856390226081</v>
      </c>
      <c r="H8" s="45">
        <v>11493.611104765227</v>
      </c>
      <c r="I8" s="45">
        <v>10558.219776315791</v>
      </c>
      <c r="J8" s="45">
        <v>10358.381260526317</v>
      </c>
      <c r="K8" s="45">
        <v>10558.219776315791</v>
      </c>
      <c r="M8" s="45"/>
      <c r="N8" s="45"/>
    </row>
    <row r="9" spans="1:14" x14ac:dyDescent="0.2">
      <c r="A9" t="s">
        <v>478</v>
      </c>
      <c r="B9" t="s">
        <v>479</v>
      </c>
      <c r="C9">
        <v>2019</v>
      </c>
      <c r="D9">
        <v>11</v>
      </c>
      <c r="E9" s="45">
        <v>6682089.9193526329</v>
      </c>
      <c r="F9" s="45">
        <v>11226.434502342892</v>
      </c>
      <c r="G9" s="45">
        <v>10626.584870763943</v>
      </c>
      <c r="H9" s="45">
        <v>10963.173540478523</v>
      </c>
      <c r="I9" s="45">
        <v>10071.631065789477</v>
      </c>
      <c r="J9" s="45">
        <v>9913.2483421052639</v>
      </c>
      <c r="K9" s="45">
        <v>10071.631065789477</v>
      </c>
      <c r="M9" s="45"/>
      <c r="N9" s="45"/>
    </row>
    <row r="10" spans="1:14" x14ac:dyDescent="0.2">
      <c r="A10" t="s">
        <v>478</v>
      </c>
      <c r="B10" t="s">
        <v>479</v>
      </c>
      <c r="C10">
        <v>2019</v>
      </c>
      <c r="D10">
        <v>12</v>
      </c>
      <c r="E10" s="45">
        <v>6702067.3699736847</v>
      </c>
      <c r="F10" s="45">
        <v>11164.592553964623</v>
      </c>
      <c r="G10" s="45">
        <v>10683.013198701463</v>
      </c>
      <c r="H10" s="45">
        <v>10947.691137523681</v>
      </c>
      <c r="I10" s="45">
        <v>9962.732297368424</v>
      </c>
      <c r="J10" s="45">
        <v>9962.732297368424</v>
      </c>
      <c r="K10" s="45">
        <v>9801.2269394736868</v>
      </c>
      <c r="M10" s="45"/>
      <c r="N10" s="45"/>
    </row>
    <row r="11" spans="1:14" x14ac:dyDescent="0.2">
      <c r="A11" t="s">
        <v>478</v>
      </c>
      <c r="B11" t="s">
        <v>479</v>
      </c>
      <c r="C11">
        <v>2020</v>
      </c>
      <c r="D11">
        <v>1</v>
      </c>
      <c r="E11" s="45">
        <v>6951347.1527868435</v>
      </c>
      <c r="F11" s="45">
        <v>11016.080717296883</v>
      </c>
      <c r="G11" s="45">
        <v>10499.272093612673</v>
      </c>
      <c r="H11" s="45">
        <v>10719.704830487293</v>
      </c>
      <c r="I11" s="45">
        <v>9947.6911973684237</v>
      </c>
      <c r="J11" s="45">
        <v>9813.8319368421071</v>
      </c>
      <c r="K11" s="45">
        <v>9947.6911973684237</v>
      </c>
      <c r="M11" s="45"/>
      <c r="N11" s="45"/>
    </row>
    <row r="12" spans="1:14" x14ac:dyDescent="0.2">
      <c r="A12" t="s">
        <v>478</v>
      </c>
      <c r="B12" t="s">
        <v>479</v>
      </c>
      <c r="C12">
        <v>2020</v>
      </c>
      <c r="D12">
        <v>2</v>
      </c>
      <c r="E12" s="45">
        <v>6592287.2017500028</v>
      </c>
      <c r="F12" s="45">
        <v>10933.503911604899</v>
      </c>
      <c r="G12" s="45">
        <v>10372.082601981272</v>
      </c>
      <c r="H12" s="45">
        <v>10731.270390904649</v>
      </c>
      <c r="I12" s="45">
        <v>10082.349394736846</v>
      </c>
      <c r="J12" s="45">
        <v>9880.6054736842143</v>
      </c>
      <c r="K12" s="45">
        <v>10082.349394736846</v>
      </c>
      <c r="M12" s="45"/>
      <c r="N12" s="45"/>
    </row>
    <row r="13" spans="1:14" x14ac:dyDescent="0.2">
      <c r="A13" t="s">
        <v>478</v>
      </c>
      <c r="B13" t="s">
        <v>479</v>
      </c>
      <c r="C13">
        <v>2020</v>
      </c>
      <c r="D13">
        <v>3</v>
      </c>
      <c r="E13" s="45">
        <v>6531956.5035342127</v>
      </c>
      <c r="F13" s="45">
        <v>10906.947089540243</v>
      </c>
      <c r="G13" s="45">
        <v>10086.192584277087</v>
      </c>
      <c r="H13" s="45">
        <v>10608.182717013813</v>
      </c>
      <c r="I13" s="45">
        <v>9560.6639236842111</v>
      </c>
      <c r="J13" s="45">
        <v>9372.5210605263183</v>
      </c>
      <c r="K13" s="45">
        <v>9560.6639236842111</v>
      </c>
      <c r="M13" s="45"/>
      <c r="N13" s="45"/>
    </row>
  </sheetData>
  <phoneticPr fontId="3"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1:AF370"/>
  <sheetViews>
    <sheetView workbookViewId="0">
      <selection activeCell="I2" sqref="I2:AF367"/>
    </sheetView>
  </sheetViews>
  <sheetFormatPr defaultRowHeight="12.75" x14ac:dyDescent="0.2"/>
  <cols>
    <col min="1" max="1" width="10.28515625" bestFit="1" customWidth="1"/>
    <col min="6" max="6" width="8.140625" bestFit="1" customWidth="1"/>
  </cols>
  <sheetData>
    <row r="1" spans="1:32" x14ac:dyDescent="0.2">
      <c r="A1" t="s">
        <v>99</v>
      </c>
      <c r="B1" t="s">
        <v>70</v>
      </c>
      <c r="E1" t="s">
        <v>3</v>
      </c>
      <c r="F1" t="s">
        <v>4</v>
      </c>
      <c r="G1" t="s">
        <v>5</v>
      </c>
      <c r="H1" t="s">
        <v>6</v>
      </c>
      <c r="I1" s="1">
        <v>4.1666666666666664E-2</v>
      </c>
      <c r="J1" s="1">
        <v>8.3333333333333329E-2</v>
      </c>
      <c r="K1" s="1">
        <v>0.125</v>
      </c>
      <c r="L1" s="1">
        <v>0.16666666666666666</v>
      </c>
      <c r="M1" s="1">
        <v>0.20833333333333334</v>
      </c>
      <c r="N1" s="1">
        <v>0.25</v>
      </c>
      <c r="O1" s="1">
        <v>0.29166666666666669</v>
      </c>
      <c r="P1" s="1">
        <v>0.33333333333333331</v>
      </c>
      <c r="Q1" s="1">
        <v>0.375</v>
      </c>
      <c r="R1" s="1">
        <v>0.41666666666666669</v>
      </c>
      <c r="S1" s="1">
        <v>0.45833333333333331</v>
      </c>
      <c r="T1" s="1">
        <v>0.5</v>
      </c>
      <c r="U1" s="1">
        <v>0.54166666666666663</v>
      </c>
      <c r="V1" s="1">
        <v>0.58333333333333337</v>
      </c>
      <c r="W1" s="1">
        <v>0.625</v>
      </c>
      <c r="X1" s="1">
        <v>0.66666666666666663</v>
      </c>
      <c r="Y1" s="1">
        <v>0.70833333333333337</v>
      </c>
      <c r="Z1" s="1">
        <v>0.75</v>
      </c>
      <c r="AA1" s="1">
        <v>0.79166666666666663</v>
      </c>
      <c r="AB1" s="1">
        <v>0.83333333333333337</v>
      </c>
      <c r="AC1" s="1">
        <v>0.875</v>
      </c>
      <c r="AD1" s="1">
        <v>0.91666666666666663</v>
      </c>
      <c r="AE1" s="1">
        <v>0.95833333333333337</v>
      </c>
      <c r="AF1" s="2">
        <v>1</v>
      </c>
    </row>
    <row r="2" spans="1:32" x14ac:dyDescent="0.2">
      <c r="A2" t="s">
        <v>478</v>
      </c>
      <c r="B2" t="s">
        <v>111</v>
      </c>
      <c r="C2">
        <v>1</v>
      </c>
      <c r="D2">
        <v>2400</v>
      </c>
      <c r="E2">
        <v>60</v>
      </c>
      <c r="F2">
        <v>1</v>
      </c>
      <c r="G2">
        <v>1</v>
      </c>
      <c r="H2" t="s">
        <v>7</v>
      </c>
      <c r="I2">
        <v>9636.1021263157927</v>
      </c>
      <c r="J2">
        <v>9728.4700500000017</v>
      </c>
      <c r="K2">
        <v>9743.0630052631604</v>
      </c>
      <c r="L2">
        <v>9646.1768131578956</v>
      </c>
      <c r="M2">
        <v>9768.5935947368434</v>
      </c>
      <c r="N2">
        <v>9704.1460421052652</v>
      </c>
      <c r="O2">
        <v>9627.3580131578965</v>
      </c>
      <c r="P2">
        <v>9596.7349000000013</v>
      </c>
      <c r="Q2">
        <v>9638.8935157894757</v>
      </c>
      <c r="R2">
        <v>9614.4836763157891</v>
      </c>
      <c r="S2">
        <v>9587.4617342105284</v>
      </c>
      <c r="T2">
        <v>9536.1416052631612</v>
      </c>
      <c r="U2">
        <v>9712.8489263157917</v>
      </c>
      <c r="V2">
        <v>9777.6933263157916</v>
      </c>
      <c r="W2">
        <v>9692.2662289473683</v>
      </c>
      <c r="X2">
        <v>9594.1859894736863</v>
      </c>
      <c r="Y2">
        <v>9576.8902105263187</v>
      </c>
      <c r="Z2">
        <v>9562.0264342105293</v>
      </c>
      <c r="AA2">
        <v>9597.0094657894751</v>
      </c>
      <c r="AB2">
        <v>9785.3071000000018</v>
      </c>
      <c r="AC2">
        <v>9862.1310394736865</v>
      </c>
      <c r="AD2">
        <v>10004.970060526317</v>
      </c>
      <c r="AE2">
        <v>10003.770394736843</v>
      </c>
      <c r="AF2">
        <v>9941.7852710526349</v>
      </c>
    </row>
    <row r="3" spans="1:32" x14ac:dyDescent="0.2">
      <c r="A3" t="s">
        <v>478</v>
      </c>
      <c r="B3" t="s">
        <v>112</v>
      </c>
      <c r="C3">
        <v>1</v>
      </c>
      <c r="D3">
        <v>2400</v>
      </c>
      <c r="E3">
        <v>60</v>
      </c>
      <c r="F3">
        <v>1</v>
      </c>
      <c r="G3">
        <v>1</v>
      </c>
      <c r="H3" t="s">
        <v>7</v>
      </c>
      <c r="I3">
        <v>9910.9615894736853</v>
      </c>
      <c r="J3">
        <v>9867.8995026315806</v>
      </c>
      <c r="K3">
        <v>9736.3734842105277</v>
      </c>
      <c r="L3">
        <v>9708.0124026315807</v>
      </c>
      <c r="M3">
        <v>9735.216942105264</v>
      </c>
      <c r="N3">
        <v>9897.5276105263183</v>
      </c>
      <c r="O3">
        <v>9756.6886973684232</v>
      </c>
      <c r="P3">
        <v>9873.7175131578952</v>
      </c>
      <c r="Q3">
        <v>10068.95127894737</v>
      </c>
      <c r="R3">
        <v>10050.536055263159</v>
      </c>
      <c r="S3">
        <v>10097.930226315792</v>
      </c>
      <c r="T3">
        <v>10074.279965789476</v>
      </c>
      <c r="U3">
        <v>10029.171197368423</v>
      </c>
      <c r="V3">
        <v>10062.718897368424</v>
      </c>
      <c r="W3">
        <v>9917.4852973684228</v>
      </c>
      <c r="X3">
        <v>9927.8869684210549</v>
      </c>
      <c r="Y3">
        <v>9977.8527736842098</v>
      </c>
      <c r="Z3">
        <v>9936.8984263157909</v>
      </c>
      <c r="AA3">
        <v>9788.9548342105281</v>
      </c>
      <c r="AB3">
        <v>9809.2462710526343</v>
      </c>
      <c r="AC3">
        <v>9789.6222500000022</v>
      </c>
      <c r="AD3">
        <v>10220.987463157897</v>
      </c>
      <c r="AE3">
        <v>10631.066878947369</v>
      </c>
      <c r="AF3">
        <v>10597.170257894739</v>
      </c>
    </row>
    <row r="4" spans="1:32" x14ac:dyDescent="0.2">
      <c r="A4" t="s">
        <v>478</v>
      </c>
      <c r="B4" t="s">
        <v>113</v>
      </c>
      <c r="C4">
        <v>1</v>
      </c>
      <c r="D4">
        <v>2400</v>
      </c>
      <c r="E4">
        <v>60</v>
      </c>
      <c r="F4">
        <v>1</v>
      </c>
      <c r="G4">
        <v>1</v>
      </c>
      <c r="H4" t="s">
        <v>7</v>
      </c>
      <c r="I4">
        <v>10570.290473684214</v>
      </c>
      <c r="J4">
        <v>10520.552021052636</v>
      </c>
      <c r="K4">
        <v>10269.168752631582</v>
      </c>
      <c r="L4">
        <v>10146.196397368423</v>
      </c>
      <c r="M4">
        <v>10129.062705263161</v>
      </c>
      <c r="N4">
        <v>10166.299376315792</v>
      </c>
      <c r="O4">
        <v>10206.062607894737</v>
      </c>
      <c r="P4">
        <v>10201.344339473684</v>
      </c>
      <c r="Q4">
        <v>10126.483876315793</v>
      </c>
      <c r="R4">
        <v>9942.2578236842128</v>
      </c>
      <c r="S4">
        <v>9741.6168315789491</v>
      </c>
      <c r="T4">
        <v>9741.466176315791</v>
      </c>
      <c r="U4">
        <v>9788.3721552631614</v>
      </c>
      <c r="V4">
        <v>9738.6550368421067</v>
      </c>
      <c r="W4">
        <v>9623.319568421055</v>
      </c>
      <c r="X4">
        <v>9645.9142894736869</v>
      </c>
      <c r="Y4">
        <v>9613.7415973684238</v>
      </c>
      <c r="Z4">
        <v>9681.7392684210554</v>
      </c>
      <c r="AA4">
        <v>9647.9362184210549</v>
      </c>
      <c r="AB4">
        <v>9553.9323736842125</v>
      </c>
      <c r="AC4">
        <v>9554.727939473687</v>
      </c>
      <c r="AD4">
        <v>9789.7933131578975</v>
      </c>
      <c r="AE4">
        <v>9854.233705263161</v>
      </c>
      <c r="AF4">
        <v>10051.876205263159</v>
      </c>
    </row>
    <row r="5" spans="1:32" x14ac:dyDescent="0.2">
      <c r="A5" t="s">
        <v>478</v>
      </c>
      <c r="B5" t="s">
        <v>114</v>
      </c>
      <c r="C5">
        <v>1</v>
      </c>
      <c r="D5">
        <v>2400</v>
      </c>
      <c r="E5">
        <v>60</v>
      </c>
      <c r="F5">
        <v>1</v>
      </c>
      <c r="G5">
        <v>1</v>
      </c>
      <c r="H5" t="s">
        <v>7</v>
      </c>
      <c r="I5">
        <v>10120.626492105264</v>
      </c>
      <c r="J5">
        <v>10005.454950000003</v>
      </c>
      <c r="K5">
        <v>10003.305286842107</v>
      </c>
      <c r="L5">
        <v>9963.6687763157934</v>
      </c>
      <c r="M5">
        <v>9971.0725631578971</v>
      </c>
      <c r="N5">
        <v>9923.3474315789499</v>
      </c>
      <c r="O5">
        <v>9929.0201184210546</v>
      </c>
      <c r="P5">
        <v>9881.69602894737</v>
      </c>
      <c r="Q5">
        <v>9954.3420921052639</v>
      </c>
      <c r="R5">
        <v>10057.239478947369</v>
      </c>
      <c r="S5">
        <v>9971.1340605263194</v>
      </c>
      <c r="T5">
        <v>10059.112650000001</v>
      </c>
      <c r="U5">
        <v>9880.9486263157905</v>
      </c>
      <c r="V5">
        <v>9997.0454210526332</v>
      </c>
      <c r="W5">
        <v>9927.5269631578958</v>
      </c>
      <c r="X5">
        <v>9765.5588052631592</v>
      </c>
      <c r="Y5">
        <v>9800.2410763157914</v>
      </c>
      <c r="Z5">
        <v>9725.2319710526353</v>
      </c>
      <c r="AA5">
        <v>9677.3273631578959</v>
      </c>
      <c r="AB5">
        <v>9671.808144736844</v>
      </c>
      <c r="AC5">
        <v>9633.5101421052659</v>
      </c>
      <c r="AD5">
        <v>9725.8810184210543</v>
      </c>
      <c r="AE5">
        <v>9738.3326105263186</v>
      </c>
      <c r="AF5">
        <v>9655.1964736842147</v>
      </c>
    </row>
    <row r="6" spans="1:32" x14ac:dyDescent="0.2">
      <c r="A6" t="s">
        <v>478</v>
      </c>
      <c r="B6" t="s">
        <v>115</v>
      </c>
      <c r="C6">
        <v>1</v>
      </c>
      <c r="D6">
        <v>2400</v>
      </c>
      <c r="E6">
        <v>60</v>
      </c>
      <c r="F6">
        <v>1</v>
      </c>
      <c r="G6">
        <v>1</v>
      </c>
      <c r="H6" t="s">
        <v>7</v>
      </c>
      <c r="I6">
        <v>9654.0029236842129</v>
      </c>
      <c r="J6">
        <v>9605.3345736842111</v>
      </c>
      <c r="K6">
        <v>9437.0351210526333</v>
      </c>
      <c r="L6">
        <v>9313.7690578947386</v>
      </c>
      <c r="M6">
        <v>9498.0412342105283</v>
      </c>
      <c r="N6">
        <v>9490.1195105263178</v>
      </c>
      <c r="O6">
        <v>9412.4890605263172</v>
      </c>
      <c r="P6">
        <v>9821.1591578947391</v>
      </c>
      <c r="Q6">
        <v>9905.1341131578956</v>
      </c>
      <c r="R6">
        <v>9846.8362368421076</v>
      </c>
      <c r="S6">
        <v>9733.5770921052663</v>
      </c>
      <c r="T6">
        <v>9727.2108315789501</v>
      </c>
      <c r="U6">
        <v>9598.4472605263163</v>
      </c>
      <c r="V6">
        <v>9672.3609236842149</v>
      </c>
      <c r="W6">
        <v>9656.0745815789487</v>
      </c>
      <c r="X6">
        <v>9597.7620105263177</v>
      </c>
      <c r="Y6">
        <v>9468.1852052631602</v>
      </c>
      <c r="Z6">
        <v>9446.7098342105292</v>
      </c>
      <c r="AA6">
        <v>9442.3685236842121</v>
      </c>
      <c r="AB6">
        <v>9429.3019157894742</v>
      </c>
      <c r="AC6">
        <v>9435.7944868421055</v>
      </c>
      <c r="AD6">
        <v>9616.7051552631601</v>
      </c>
      <c r="AE6">
        <v>9739.6847263157906</v>
      </c>
      <c r="AF6">
        <v>9806.2623263157911</v>
      </c>
    </row>
    <row r="7" spans="1:32" x14ac:dyDescent="0.2">
      <c r="A7" t="s">
        <v>478</v>
      </c>
      <c r="B7" t="s">
        <v>116</v>
      </c>
      <c r="C7">
        <v>1</v>
      </c>
      <c r="D7">
        <v>2400</v>
      </c>
      <c r="E7">
        <v>60</v>
      </c>
      <c r="F7">
        <v>1</v>
      </c>
      <c r="G7">
        <v>1</v>
      </c>
      <c r="H7" t="s">
        <v>7</v>
      </c>
      <c r="I7">
        <v>9767.9710921052647</v>
      </c>
      <c r="J7">
        <v>9698.8932842105278</v>
      </c>
      <c r="K7">
        <v>9601.7798236842136</v>
      </c>
      <c r="L7">
        <v>9664.199378947369</v>
      </c>
      <c r="M7">
        <v>9667.475460526317</v>
      </c>
      <c r="N7">
        <v>9717.0308921052656</v>
      </c>
      <c r="O7">
        <v>9765.819621052633</v>
      </c>
      <c r="P7">
        <v>9901.8155552631597</v>
      </c>
      <c r="Q7">
        <v>9949.1459815789494</v>
      </c>
      <c r="R7">
        <v>9966.2346368421076</v>
      </c>
      <c r="S7">
        <v>9899.4269210526345</v>
      </c>
      <c r="T7">
        <v>9885.9222105263179</v>
      </c>
      <c r="U7">
        <v>9897.4210263157911</v>
      </c>
      <c r="V7">
        <v>9850.9645447368439</v>
      </c>
      <c r="W7">
        <v>9750.956481578949</v>
      </c>
      <c r="X7">
        <v>9671.2271894736859</v>
      </c>
      <c r="Y7">
        <v>9645.5574078947393</v>
      </c>
      <c r="Z7">
        <v>9656.5953078947387</v>
      </c>
      <c r="AA7">
        <v>9594.045623684211</v>
      </c>
      <c r="AB7">
        <v>9609.5830315789499</v>
      </c>
      <c r="AC7">
        <v>9551.8744605263164</v>
      </c>
      <c r="AD7">
        <v>9571.7809894736874</v>
      </c>
      <c r="AE7">
        <v>9577.1452236842142</v>
      </c>
      <c r="AF7">
        <v>9576.5673157894762</v>
      </c>
    </row>
    <row r="8" spans="1:32" x14ac:dyDescent="0.2">
      <c r="A8" t="s">
        <v>478</v>
      </c>
      <c r="B8" t="s">
        <v>117</v>
      </c>
      <c r="C8">
        <v>1</v>
      </c>
      <c r="D8">
        <v>2400</v>
      </c>
      <c r="E8">
        <v>60</v>
      </c>
      <c r="F8">
        <v>1</v>
      </c>
      <c r="G8">
        <v>1</v>
      </c>
      <c r="H8" t="s">
        <v>7</v>
      </c>
      <c r="I8">
        <v>9564.8980157894748</v>
      </c>
      <c r="J8">
        <v>9517.6922631578982</v>
      </c>
      <c r="K8">
        <v>9495.8469657894748</v>
      </c>
      <c r="L8">
        <v>9480.4310605263181</v>
      </c>
      <c r="M8">
        <v>9436.9756131578961</v>
      </c>
      <c r="N8">
        <v>9461.2850868421065</v>
      </c>
      <c r="O8">
        <v>9406.5193052631603</v>
      </c>
      <c r="P8">
        <v>9387.7402578947385</v>
      </c>
      <c r="Q8">
        <v>9391.3941684210531</v>
      </c>
      <c r="R8">
        <v>9462.757539473685</v>
      </c>
      <c r="S8">
        <v>9506.8234736842132</v>
      </c>
      <c r="T8">
        <v>9487.0413789473696</v>
      </c>
      <c r="U8">
        <v>9459.4946421052646</v>
      </c>
      <c r="V8">
        <v>9452.2260236842121</v>
      </c>
      <c r="W8">
        <v>9450.2644789473707</v>
      </c>
      <c r="X8">
        <v>9432.4243157894762</v>
      </c>
      <c r="Y8">
        <v>9409.9363447368432</v>
      </c>
      <c r="Z8">
        <v>9355.3381578947392</v>
      </c>
      <c r="AA8">
        <v>9328.8693105263173</v>
      </c>
      <c r="AB8">
        <v>9383.2945552631591</v>
      </c>
      <c r="AC8">
        <v>9408.7637078947391</v>
      </c>
      <c r="AD8">
        <v>9301.3466921052659</v>
      </c>
      <c r="AE8">
        <v>9037.5042210526335</v>
      </c>
      <c r="AF8">
        <v>9075.8609789473703</v>
      </c>
    </row>
    <row r="9" spans="1:32" x14ac:dyDescent="0.2">
      <c r="A9" t="s">
        <v>478</v>
      </c>
      <c r="B9" t="s">
        <v>118</v>
      </c>
      <c r="C9">
        <v>1</v>
      </c>
      <c r="D9">
        <v>2400</v>
      </c>
      <c r="E9">
        <v>60</v>
      </c>
      <c r="F9">
        <v>1</v>
      </c>
      <c r="G9">
        <v>1</v>
      </c>
      <c r="H9" t="s">
        <v>7</v>
      </c>
      <c r="I9">
        <v>9042.9603421052652</v>
      </c>
      <c r="J9">
        <v>9008.3513315789478</v>
      </c>
      <c r="K9">
        <v>9006.59507894737</v>
      </c>
      <c r="L9">
        <v>9007.1400763157926</v>
      </c>
      <c r="M9">
        <v>8999.2425552631594</v>
      </c>
      <c r="N9">
        <v>9046.292344736843</v>
      </c>
      <c r="O9">
        <v>9177.6930921052644</v>
      </c>
      <c r="P9">
        <v>9527.9329815789479</v>
      </c>
      <c r="Q9">
        <v>9629.011434210528</v>
      </c>
      <c r="R9">
        <v>9754.1870263157907</v>
      </c>
      <c r="S9">
        <v>9578.8457368421077</v>
      </c>
      <c r="T9">
        <v>9775.6562736842134</v>
      </c>
      <c r="U9">
        <v>9674.2540184210557</v>
      </c>
      <c r="V9">
        <v>9774.4243921052675</v>
      </c>
      <c r="W9">
        <v>9823.5869500000026</v>
      </c>
      <c r="X9">
        <v>9651.2679763157921</v>
      </c>
      <c r="Y9">
        <v>9537.1305842105285</v>
      </c>
      <c r="Z9">
        <v>9590.3760368421063</v>
      </c>
      <c r="AA9">
        <v>9542.494042105267</v>
      </c>
      <c r="AB9">
        <v>9459.4534184210534</v>
      </c>
      <c r="AC9">
        <v>9596.0743052631587</v>
      </c>
      <c r="AD9">
        <v>9687.0097447368444</v>
      </c>
      <c r="AE9">
        <v>9756.5821184210545</v>
      </c>
      <c r="AF9">
        <v>9653.7037789473688</v>
      </c>
    </row>
    <row r="10" spans="1:32" x14ac:dyDescent="0.2">
      <c r="A10" t="s">
        <v>478</v>
      </c>
      <c r="B10" t="s">
        <v>119</v>
      </c>
      <c r="C10">
        <v>1</v>
      </c>
      <c r="D10">
        <v>2400</v>
      </c>
      <c r="E10">
        <v>60</v>
      </c>
      <c r="F10">
        <v>1</v>
      </c>
      <c r="G10">
        <v>1</v>
      </c>
      <c r="H10" t="s">
        <v>7</v>
      </c>
      <c r="I10">
        <v>9585.4731342105279</v>
      </c>
      <c r="J10">
        <v>9598.7961078947392</v>
      </c>
      <c r="K10">
        <v>9429.8941868421061</v>
      </c>
      <c r="L10">
        <v>9323.4809921052656</v>
      </c>
      <c r="M10">
        <v>9388.5933894736863</v>
      </c>
      <c r="N10">
        <v>9299.6743210526329</v>
      </c>
      <c r="O10">
        <v>9334.2958605263175</v>
      </c>
      <c r="P10">
        <v>9502.2734078947378</v>
      </c>
      <c r="Q10">
        <v>9599.6220894736871</v>
      </c>
      <c r="R10">
        <v>9557.1024105263186</v>
      </c>
      <c r="S10">
        <v>9707.8597052631612</v>
      </c>
      <c r="T10">
        <v>9709.2225394736852</v>
      </c>
      <c r="U10">
        <v>9798.0987605263181</v>
      </c>
      <c r="V10">
        <v>9896.7900578947392</v>
      </c>
      <c r="W10">
        <v>9949.4848973684257</v>
      </c>
      <c r="X10">
        <v>9846.9316078947377</v>
      </c>
      <c r="Y10">
        <v>9753.4910894736877</v>
      </c>
      <c r="Z10">
        <v>9745.882852631581</v>
      </c>
      <c r="AA10">
        <v>9705.4802789473706</v>
      </c>
      <c r="AB10">
        <v>9679.4423789473713</v>
      </c>
      <c r="AC10">
        <v>9609.0123631578972</v>
      </c>
      <c r="AD10">
        <v>9511.4703552631599</v>
      </c>
      <c r="AE10">
        <v>9438.5989868421075</v>
      </c>
      <c r="AF10">
        <v>9467.4026052631598</v>
      </c>
    </row>
    <row r="11" spans="1:32" x14ac:dyDescent="0.2">
      <c r="A11" t="s">
        <v>478</v>
      </c>
      <c r="B11" t="s">
        <v>120</v>
      </c>
      <c r="C11">
        <v>1</v>
      </c>
      <c r="D11">
        <v>2400</v>
      </c>
      <c r="E11">
        <v>60</v>
      </c>
      <c r="F11">
        <v>1</v>
      </c>
      <c r="G11">
        <v>1</v>
      </c>
      <c r="H11" t="s">
        <v>7</v>
      </c>
      <c r="I11">
        <v>9446.9628631578962</v>
      </c>
      <c r="J11">
        <v>9374.2069105263181</v>
      </c>
      <c r="K11">
        <v>9267.2866894736871</v>
      </c>
      <c r="L11">
        <v>9201.5437657894745</v>
      </c>
      <c r="M11">
        <v>9170.1420921052668</v>
      </c>
      <c r="N11">
        <v>9224.2539631578966</v>
      </c>
      <c r="O11">
        <v>9398.9611605263162</v>
      </c>
      <c r="P11">
        <v>9782.5402684210549</v>
      </c>
      <c r="Q11">
        <v>9828.3019394736857</v>
      </c>
      <c r="R11">
        <v>9873.6400000000012</v>
      </c>
      <c r="S11">
        <v>9920.4813315789488</v>
      </c>
      <c r="T11">
        <v>9741.4257631578967</v>
      </c>
      <c r="U11">
        <v>9712.9957394736848</v>
      </c>
      <c r="V11">
        <v>9832.7991921052653</v>
      </c>
      <c r="W11">
        <v>9836.1466236842152</v>
      </c>
      <c r="X11">
        <v>9850.8109131578967</v>
      </c>
      <c r="Y11">
        <v>9660.7933657894755</v>
      </c>
      <c r="Z11">
        <v>9639.3264263157889</v>
      </c>
      <c r="AA11">
        <v>9568.4948605263162</v>
      </c>
      <c r="AB11">
        <v>9547.4631000000008</v>
      </c>
      <c r="AC11">
        <v>9485.9554815789506</v>
      </c>
      <c r="AD11">
        <v>9819.009597368422</v>
      </c>
      <c r="AE11">
        <v>9981.7196131578967</v>
      </c>
      <c r="AF11">
        <v>9904.3481500000016</v>
      </c>
    </row>
    <row r="12" spans="1:32" x14ac:dyDescent="0.2">
      <c r="A12" t="s">
        <v>478</v>
      </c>
      <c r="B12" t="s">
        <v>121</v>
      </c>
      <c r="C12">
        <v>1</v>
      </c>
      <c r="D12">
        <v>2400</v>
      </c>
      <c r="E12">
        <v>60</v>
      </c>
      <c r="F12">
        <v>1</v>
      </c>
      <c r="G12">
        <v>1</v>
      </c>
      <c r="H12" t="s">
        <v>7</v>
      </c>
      <c r="I12">
        <v>9846.5319763157913</v>
      </c>
      <c r="J12">
        <v>9744.8830500000004</v>
      </c>
      <c r="K12">
        <v>9744.9745631578971</v>
      </c>
      <c r="L12">
        <v>9577.309768421057</v>
      </c>
      <c r="M12">
        <v>9599.3873131578966</v>
      </c>
      <c r="N12">
        <v>9724.2800342105274</v>
      </c>
      <c r="O12">
        <v>9867.8179684210554</v>
      </c>
      <c r="P12">
        <v>9683.6086552631605</v>
      </c>
      <c r="Q12">
        <v>9729.6641894736858</v>
      </c>
      <c r="R12">
        <v>9672.339731578948</v>
      </c>
      <c r="S12">
        <v>9749.4295921052635</v>
      </c>
      <c r="T12">
        <v>9688.6340973684219</v>
      </c>
      <c r="U12">
        <v>9566.9717815789481</v>
      </c>
      <c r="V12">
        <v>9559.1427710526332</v>
      </c>
      <c r="W12">
        <v>9556.9765552631616</v>
      </c>
      <c r="X12">
        <v>9559.6365026315816</v>
      </c>
      <c r="Y12">
        <v>9519.9640921052633</v>
      </c>
      <c r="Z12">
        <v>9454.3264605263194</v>
      </c>
      <c r="AA12">
        <v>9526.3277184210547</v>
      </c>
      <c r="AB12">
        <v>9441.126381578948</v>
      </c>
      <c r="AC12">
        <v>9517.8072342105297</v>
      </c>
      <c r="AD12">
        <v>9650.1866026315802</v>
      </c>
      <c r="AE12">
        <v>9650.6304210526341</v>
      </c>
      <c r="AF12">
        <v>9698.0684026315812</v>
      </c>
    </row>
    <row r="13" spans="1:32" x14ac:dyDescent="0.2">
      <c r="A13" t="s">
        <v>478</v>
      </c>
      <c r="B13" t="s">
        <v>122</v>
      </c>
      <c r="C13">
        <v>1</v>
      </c>
      <c r="D13">
        <v>2400</v>
      </c>
      <c r="E13">
        <v>60</v>
      </c>
      <c r="F13">
        <v>1</v>
      </c>
      <c r="G13">
        <v>1</v>
      </c>
      <c r="H13" t="s">
        <v>7</v>
      </c>
      <c r="I13">
        <v>9634.5145078947389</v>
      </c>
      <c r="J13">
        <v>9535.2544631578949</v>
      </c>
      <c r="K13">
        <v>9428.6330421052644</v>
      </c>
      <c r="L13">
        <v>9386.2730368421071</v>
      </c>
      <c r="M13">
        <v>9368.9247052631599</v>
      </c>
      <c r="N13">
        <v>9339.8598526315818</v>
      </c>
      <c r="O13">
        <v>9370.6441210526336</v>
      </c>
      <c r="P13">
        <v>9391.3187157894754</v>
      </c>
      <c r="Q13">
        <v>9404.3474157894743</v>
      </c>
      <c r="R13">
        <v>9401.7406763157887</v>
      </c>
      <c r="S13">
        <v>9411.0480078947385</v>
      </c>
      <c r="T13">
        <v>9355.7815026315802</v>
      </c>
      <c r="U13">
        <v>9350.4688000000024</v>
      </c>
      <c r="V13">
        <v>9614.985842105265</v>
      </c>
      <c r="W13">
        <v>9576.7726289473703</v>
      </c>
      <c r="X13">
        <v>9510.6185815789504</v>
      </c>
      <c r="Y13">
        <v>9446.9494078947391</v>
      </c>
      <c r="Z13">
        <v>9402.803021052634</v>
      </c>
      <c r="AA13">
        <v>9382.5084131578969</v>
      </c>
      <c r="AB13">
        <v>9402.5138631578957</v>
      </c>
      <c r="AC13">
        <v>9403.460134210527</v>
      </c>
      <c r="AD13">
        <v>9513.4716184210538</v>
      </c>
      <c r="AE13">
        <v>9691.9025289473702</v>
      </c>
      <c r="AF13">
        <v>9845.8775078947383</v>
      </c>
    </row>
    <row r="14" spans="1:32" x14ac:dyDescent="0.2">
      <c r="A14" t="s">
        <v>478</v>
      </c>
      <c r="B14" t="s">
        <v>123</v>
      </c>
      <c r="C14">
        <v>1</v>
      </c>
      <c r="D14">
        <v>2400</v>
      </c>
      <c r="E14">
        <v>60</v>
      </c>
      <c r="F14">
        <v>1</v>
      </c>
      <c r="G14">
        <v>1</v>
      </c>
      <c r="H14" t="s">
        <v>7</v>
      </c>
      <c r="I14">
        <v>9810.3554315789497</v>
      </c>
      <c r="J14">
        <v>9630.1923342105274</v>
      </c>
      <c r="K14">
        <v>9506.5007000000023</v>
      </c>
      <c r="L14">
        <v>9447.7357315789486</v>
      </c>
      <c r="M14">
        <v>9421.3337210526333</v>
      </c>
      <c r="N14">
        <v>9412.0869289473703</v>
      </c>
      <c r="O14">
        <v>9488.3367368421077</v>
      </c>
      <c r="P14">
        <v>9620.8544657894763</v>
      </c>
      <c r="Q14">
        <v>9622.5705473684229</v>
      </c>
      <c r="R14">
        <v>9624.6155921052668</v>
      </c>
      <c r="S14">
        <v>9649.889294736844</v>
      </c>
      <c r="T14">
        <v>9628.7797368421052</v>
      </c>
      <c r="U14">
        <v>9557.0481157894774</v>
      </c>
      <c r="V14">
        <v>9574.8597184210539</v>
      </c>
      <c r="W14">
        <v>9566.6624552631602</v>
      </c>
      <c r="X14">
        <v>9616.1781815789491</v>
      </c>
      <c r="Y14">
        <v>9606.7609052631615</v>
      </c>
      <c r="Z14">
        <v>9625.9794078947398</v>
      </c>
      <c r="AA14">
        <v>9606.7126263157934</v>
      </c>
      <c r="AB14">
        <v>9651.0440947368443</v>
      </c>
      <c r="AC14">
        <v>9644.1165578947366</v>
      </c>
      <c r="AD14">
        <v>9636.9054263157923</v>
      </c>
      <c r="AE14">
        <v>9564.7472921052649</v>
      </c>
      <c r="AF14">
        <v>9556.172102631579</v>
      </c>
    </row>
    <row r="15" spans="1:32" x14ac:dyDescent="0.2">
      <c r="A15" t="s">
        <v>478</v>
      </c>
      <c r="B15" t="s">
        <v>124</v>
      </c>
      <c r="C15">
        <v>1</v>
      </c>
      <c r="D15">
        <v>2400</v>
      </c>
      <c r="E15">
        <v>60</v>
      </c>
      <c r="F15">
        <v>1</v>
      </c>
      <c r="G15">
        <v>1</v>
      </c>
      <c r="H15" t="s">
        <v>7</v>
      </c>
      <c r="I15">
        <v>9522.9264736842124</v>
      </c>
      <c r="J15">
        <v>9495.3372947368425</v>
      </c>
      <c r="K15">
        <v>9447.2728078947384</v>
      </c>
      <c r="L15">
        <v>9447.6344789473696</v>
      </c>
      <c r="M15">
        <v>9464.9056052631586</v>
      </c>
      <c r="N15">
        <v>9401.6161289473694</v>
      </c>
      <c r="O15">
        <v>9419.4807447368439</v>
      </c>
      <c r="P15">
        <v>9432.2003210526327</v>
      </c>
      <c r="Q15">
        <v>9235.0855236842126</v>
      </c>
      <c r="R15">
        <v>8947.670813157898</v>
      </c>
      <c r="S15">
        <v>8940.4054789473703</v>
      </c>
      <c r="T15">
        <v>8962.1751368421083</v>
      </c>
      <c r="U15">
        <v>8919.0848710526334</v>
      </c>
      <c r="V15">
        <v>8928.7903526315804</v>
      </c>
      <c r="W15">
        <v>8952.9106289473693</v>
      </c>
      <c r="X15">
        <v>8949.0392815789492</v>
      </c>
      <c r="Y15">
        <v>8912.4446078947367</v>
      </c>
      <c r="Z15">
        <v>8913.8792131578957</v>
      </c>
      <c r="AA15">
        <v>8919.2515315789478</v>
      </c>
      <c r="AB15">
        <v>8878.1735315789501</v>
      </c>
      <c r="AC15">
        <v>8855.9973947368435</v>
      </c>
      <c r="AD15">
        <v>8832.4066368421063</v>
      </c>
      <c r="AE15">
        <v>8804.6857447368438</v>
      </c>
      <c r="AF15">
        <v>8840.2071605263191</v>
      </c>
    </row>
    <row r="16" spans="1:32" x14ac:dyDescent="0.2">
      <c r="A16" t="s">
        <v>478</v>
      </c>
      <c r="B16" t="s">
        <v>125</v>
      </c>
      <c r="C16">
        <v>1</v>
      </c>
      <c r="D16">
        <v>2400</v>
      </c>
      <c r="E16">
        <v>60</v>
      </c>
      <c r="F16">
        <v>1</v>
      </c>
      <c r="G16">
        <v>1</v>
      </c>
      <c r="H16" t="s">
        <v>7</v>
      </c>
      <c r="I16">
        <v>8850.6116684210538</v>
      </c>
      <c r="J16">
        <v>8879.3752105263175</v>
      </c>
      <c r="K16">
        <v>8903.3057236842142</v>
      </c>
      <c r="L16">
        <v>8905.7133131578958</v>
      </c>
      <c r="M16">
        <v>8892.8194105263174</v>
      </c>
      <c r="N16">
        <v>8942.9852184210558</v>
      </c>
      <c r="O16">
        <v>9039.7424210526333</v>
      </c>
      <c r="P16">
        <v>9347.086507894739</v>
      </c>
      <c r="Q16">
        <v>9571.4914947368434</v>
      </c>
      <c r="R16">
        <v>9600.5799263157896</v>
      </c>
      <c r="S16">
        <v>9639.041142105265</v>
      </c>
      <c r="T16">
        <v>9621.9268500000035</v>
      </c>
      <c r="U16">
        <v>9631.6418447368433</v>
      </c>
      <c r="V16">
        <v>9595.4929421052657</v>
      </c>
      <c r="W16">
        <v>9561.9609394736854</v>
      </c>
      <c r="X16">
        <v>9559.5346026315819</v>
      </c>
      <c r="Y16">
        <v>9486.8933894736856</v>
      </c>
      <c r="Z16">
        <v>9478.9369210526329</v>
      </c>
      <c r="AA16">
        <v>9574.2754763157918</v>
      </c>
      <c r="AB16">
        <v>9664.3475052631584</v>
      </c>
      <c r="AC16">
        <v>9749.2386868421072</v>
      </c>
      <c r="AD16">
        <v>9858.2660894736855</v>
      </c>
      <c r="AE16">
        <v>10002.448060526318</v>
      </c>
      <c r="AF16">
        <v>10110.950884210528</v>
      </c>
    </row>
    <row r="17" spans="1:32" x14ac:dyDescent="0.2">
      <c r="A17" t="s">
        <v>478</v>
      </c>
      <c r="B17" t="s">
        <v>126</v>
      </c>
      <c r="C17">
        <v>1</v>
      </c>
      <c r="D17">
        <v>2400</v>
      </c>
      <c r="E17">
        <v>60</v>
      </c>
      <c r="F17">
        <v>1</v>
      </c>
      <c r="G17">
        <v>1</v>
      </c>
      <c r="H17" t="s">
        <v>7</v>
      </c>
      <c r="I17">
        <v>10129.099697368421</v>
      </c>
      <c r="J17">
        <v>10096.82483157895</v>
      </c>
      <c r="K17">
        <v>10085.127276315792</v>
      </c>
      <c r="L17">
        <v>10062.249660526317</v>
      </c>
      <c r="M17">
        <v>10049.858763157896</v>
      </c>
      <c r="N17">
        <v>10015.707028947372</v>
      </c>
      <c r="O17">
        <v>9879.2050552631608</v>
      </c>
      <c r="P17">
        <v>9914.815942105266</v>
      </c>
      <c r="Q17">
        <v>9977.7261000000017</v>
      </c>
      <c r="R17">
        <v>9937.7270078947386</v>
      </c>
      <c r="S17">
        <v>9837.5109815789492</v>
      </c>
      <c r="T17">
        <v>9749.8506078947394</v>
      </c>
      <c r="U17">
        <v>9827.3968921052638</v>
      </c>
      <c r="V17">
        <v>9911.2394026315797</v>
      </c>
      <c r="W17">
        <v>9886.7658394736882</v>
      </c>
      <c r="X17">
        <v>9726.6699394736861</v>
      </c>
      <c r="Y17">
        <v>9669.0998078947396</v>
      </c>
      <c r="Z17">
        <v>9561.3748210526337</v>
      </c>
      <c r="AA17">
        <v>9485.1413157894767</v>
      </c>
      <c r="AB17">
        <v>9555.2316289473711</v>
      </c>
      <c r="AC17">
        <v>9470.0502921052648</v>
      </c>
      <c r="AD17">
        <v>9642.8100210526318</v>
      </c>
      <c r="AE17">
        <v>9863.4035894736862</v>
      </c>
      <c r="AF17">
        <v>9912.3616131578965</v>
      </c>
    </row>
    <row r="18" spans="1:32" x14ac:dyDescent="0.2">
      <c r="A18" t="s">
        <v>478</v>
      </c>
      <c r="B18" t="s">
        <v>127</v>
      </c>
      <c r="C18">
        <v>1</v>
      </c>
      <c r="D18">
        <v>2400</v>
      </c>
      <c r="E18">
        <v>60</v>
      </c>
      <c r="F18">
        <v>1</v>
      </c>
      <c r="G18">
        <v>1</v>
      </c>
      <c r="H18" t="s">
        <v>7</v>
      </c>
      <c r="I18">
        <v>9972.0811526315811</v>
      </c>
      <c r="J18">
        <v>9857.3245973684225</v>
      </c>
      <c r="K18">
        <v>9810.1316342105274</v>
      </c>
      <c r="L18">
        <v>9817.3939210526332</v>
      </c>
      <c r="M18">
        <v>9798.8286789473714</v>
      </c>
      <c r="N18">
        <v>9837.3936868421079</v>
      </c>
      <c r="O18">
        <v>9881.1353710526346</v>
      </c>
      <c r="P18">
        <v>9800.0319473684212</v>
      </c>
      <c r="Q18">
        <v>9847.5572263157901</v>
      </c>
      <c r="R18">
        <v>9816.9494210526336</v>
      </c>
      <c r="S18">
        <v>9790.7548000000006</v>
      </c>
      <c r="T18">
        <v>9694.9653368421077</v>
      </c>
      <c r="U18">
        <v>9683.5234894736859</v>
      </c>
      <c r="V18">
        <v>9779.9812131578965</v>
      </c>
      <c r="W18">
        <v>9756.6155526315797</v>
      </c>
      <c r="X18">
        <v>9759.347965789475</v>
      </c>
      <c r="Y18">
        <v>9759.562957894741</v>
      </c>
      <c r="Z18">
        <v>9722.610984210527</v>
      </c>
      <c r="AA18">
        <v>9639.0940315789485</v>
      </c>
      <c r="AB18">
        <v>9633.8225684210538</v>
      </c>
      <c r="AC18">
        <v>9630.9853736842106</v>
      </c>
      <c r="AD18">
        <v>9684.4540973684216</v>
      </c>
      <c r="AE18">
        <v>9644.139955263161</v>
      </c>
      <c r="AF18">
        <v>9647.1666894736863</v>
      </c>
    </row>
    <row r="19" spans="1:32" x14ac:dyDescent="0.2">
      <c r="A19" t="s">
        <v>478</v>
      </c>
      <c r="B19" t="s">
        <v>128</v>
      </c>
      <c r="C19">
        <v>1</v>
      </c>
      <c r="D19">
        <v>2400</v>
      </c>
      <c r="E19">
        <v>60</v>
      </c>
      <c r="F19">
        <v>1</v>
      </c>
      <c r="G19">
        <v>1</v>
      </c>
      <c r="H19" t="s">
        <v>7</v>
      </c>
      <c r="I19">
        <v>9537.7407131578984</v>
      </c>
      <c r="J19">
        <v>9362.9528894736868</v>
      </c>
      <c r="K19">
        <v>9229.0281368421074</v>
      </c>
      <c r="L19">
        <v>9208.8331552631607</v>
      </c>
      <c r="M19">
        <v>9256.321394736844</v>
      </c>
      <c r="N19">
        <v>9323.9022526315803</v>
      </c>
      <c r="O19">
        <v>9526.7475868421079</v>
      </c>
      <c r="P19">
        <v>9798.7440657894749</v>
      </c>
      <c r="Q19">
        <v>9931.0007447368444</v>
      </c>
      <c r="R19">
        <v>9903.7847763157915</v>
      </c>
      <c r="S19">
        <v>9777.1232131578963</v>
      </c>
      <c r="T19">
        <v>9675.9496763157913</v>
      </c>
      <c r="U19">
        <v>9865.7095315789484</v>
      </c>
      <c r="V19">
        <v>9849.082773684213</v>
      </c>
      <c r="W19">
        <v>9888.7445868421073</v>
      </c>
      <c r="X19">
        <v>9921.5782763157931</v>
      </c>
      <c r="Y19">
        <v>9879.9405342105274</v>
      </c>
      <c r="Z19">
        <v>9834.1442210526329</v>
      </c>
      <c r="AA19">
        <v>9770.5258026315805</v>
      </c>
      <c r="AB19">
        <v>9597.169797368424</v>
      </c>
      <c r="AC19">
        <v>9558.4711421052652</v>
      </c>
      <c r="AD19">
        <v>9468.5205763157919</v>
      </c>
      <c r="AE19">
        <v>9467.7312605263178</v>
      </c>
      <c r="AF19">
        <v>9478.434997368422</v>
      </c>
    </row>
    <row r="20" spans="1:32" x14ac:dyDescent="0.2">
      <c r="A20" t="s">
        <v>478</v>
      </c>
      <c r="B20" t="s">
        <v>129</v>
      </c>
      <c r="C20">
        <v>1</v>
      </c>
      <c r="D20">
        <v>2400</v>
      </c>
      <c r="E20">
        <v>60</v>
      </c>
      <c r="F20">
        <v>1</v>
      </c>
      <c r="G20">
        <v>1</v>
      </c>
      <c r="H20" t="s">
        <v>7</v>
      </c>
      <c r="I20">
        <v>9450.491642105264</v>
      </c>
      <c r="J20">
        <v>9375.9288684210551</v>
      </c>
      <c r="K20">
        <v>9284.2441868421065</v>
      </c>
      <c r="L20">
        <v>9265.3965342105294</v>
      </c>
      <c r="M20">
        <v>9351.9655026315795</v>
      </c>
      <c r="N20">
        <v>9516.9314289473696</v>
      </c>
      <c r="O20">
        <v>9746.2113000000008</v>
      </c>
      <c r="P20">
        <v>9921.176613157897</v>
      </c>
      <c r="Q20">
        <v>9891.0383289473684</v>
      </c>
      <c r="R20">
        <v>9862.1649368421076</v>
      </c>
      <c r="S20">
        <v>9860.9468526315814</v>
      </c>
      <c r="T20">
        <v>9862.9622657894761</v>
      </c>
      <c r="U20">
        <v>9773.924510526318</v>
      </c>
      <c r="V20">
        <v>9795.2090842105299</v>
      </c>
      <c r="W20">
        <v>9681.7904921052632</v>
      </c>
      <c r="X20">
        <v>9590.8617578947396</v>
      </c>
      <c r="Y20">
        <v>9479.9868736842127</v>
      </c>
      <c r="Z20">
        <v>9479.7802289473693</v>
      </c>
      <c r="AA20">
        <v>9430.5771631578973</v>
      </c>
      <c r="AB20">
        <v>9460.4130473684218</v>
      </c>
      <c r="AC20">
        <v>9396.8753236842113</v>
      </c>
      <c r="AD20">
        <v>9602.7298394736863</v>
      </c>
      <c r="AE20">
        <v>9633.4995078947395</v>
      </c>
      <c r="AF20">
        <v>9748.2490947368442</v>
      </c>
    </row>
    <row r="21" spans="1:32" x14ac:dyDescent="0.2">
      <c r="A21" t="s">
        <v>478</v>
      </c>
      <c r="B21" t="s">
        <v>130</v>
      </c>
      <c r="C21">
        <v>1</v>
      </c>
      <c r="D21">
        <v>2400</v>
      </c>
      <c r="E21">
        <v>60</v>
      </c>
      <c r="F21">
        <v>1</v>
      </c>
      <c r="G21">
        <v>1</v>
      </c>
      <c r="H21" t="s">
        <v>7</v>
      </c>
      <c r="I21">
        <v>9800.5018157894756</v>
      </c>
      <c r="J21">
        <v>9766.9717842105292</v>
      </c>
      <c r="K21">
        <v>9654.1398184210539</v>
      </c>
      <c r="L21">
        <v>9714.0790052631583</v>
      </c>
      <c r="M21">
        <v>9712.3366368421066</v>
      </c>
      <c r="N21">
        <v>9675.3630131578975</v>
      </c>
      <c r="O21">
        <v>9710.6359973684248</v>
      </c>
      <c r="P21">
        <v>9726.6379763157911</v>
      </c>
      <c r="Q21">
        <v>9692.7047157894758</v>
      </c>
      <c r="R21">
        <v>9646.4747815789506</v>
      </c>
      <c r="S21">
        <v>9671.7913710526336</v>
      </c>
      <c r="T21">
        <v>9673.0125973684226</v>
      </c>
      <c r="U21">
        <v>9663.6413894736852</v>
      </c>
      <c r="V21">
        <v>9663.8582552631615</v>
      </c>
      <c r="W21">
        <v>9670.5683578947392</v>
      </c>
      <c r="X21">
        <v>9688.2040368421058</v>
      </c>
      <c r="Y21">
        <v>9660.1515473684249</v>
      </c>
      <c r="Z21">
        <v>9668.6182342105276</v>
      </c>
      <c r="AA21">
        <v>9651.6212526315794</v>
      </c>
      <c r="AB21">
        <v>9647.8373789473699</v>
      </c>
      <c r="AC21">
        <v>9671.7267736842132</v>
      </c>
      <c r="AD21">
        <v>9623.8163447368461</v>
      </c>
      <c r="AE21">
        <v>9611.7554578947384</v>
      </c>
      <c r="AF21">
        <v>9632.6490631578963</v>
      </c>
    </row>
    <row r="22" spans="1:32" x14ac:dyDescent="0.2">
      <c r="A22" t="s">
        <v>478</v>
      </c>
      <c r="B22" t="s">
        <v>131</v>
      </c>
      <c r="C22">
        <v>1</v>
      </c>
      <c r="D22">
        <v>2400</v>
      </c>
      <c r="E22">
        <v>60</v>
      </c>
      <c r="F22">
        <v>1</v>
      </c>
      <c r="G22">
        <v>1</v>
      </c>
      <c r="H22" t="s">
        <v>7</v>
      </c>
      <c r="I22">
        <v>9630.2328815789497</v>
      </c>
      <c r="J22">
        <v>9579.4885552631604</v>
      </c>
      <c r="K22">
        <v>9573.4846684210534</v>
      </c>
      <c r="L22">
        <v>9618.7623342105253</v>
      </c>
      <c r="M22">
        <v>9611.054089473686</v>
      </c>
      <c r="N22">
        <v>9581.1188394736855</v>
      </c>
      <c r="O22">
        <v>9624.9605815789491</v>
      </c>
      <c r="P22">
        <v>9612.8963736842124</v>
      </c>
      <c r="Q22">
        <v>9562.2120947368439</v>
      </c>
      <c r="R22">
        <v>9527.3273526315807</v>
      </c>
      <c r="S22">
        <v>9497.6579157894739</v>
      </c>
      <c r="T22">
        <v>9461.5027921052661</v>
      </c>
      <c r="U22">
        <v>9404.878468421055</v>
      </c>
      <c r="V22">
        <v>9391.8987789473704</v>
      </c>
      <c r="W22">
        <v>9431.2346552631589</v>
      </c>
      <c r="X22">
        <v>9427.3252631578962</v>
      </c>
      <c r="Y22">
        <v>9394.2259815789494</v>
      </c>
      <c r="Z22">
        <v>9423.2770947368444</v>
      </c>
      <c r="AA22">
        <v>9467.5609315789497</v>
      </c>
      <c r="AB22">
        <v>9470.6973947368442</v>
      </c>
      <c r="AC22">
        <v>9482.9450421052643</v>
      </c>
      <c r="AD22">
        <v>9479.4790157894749</v>
      </c>
      <c r="AE22">
        <v>9484.4547157894758</v>
      </c>
      <c r="AF22">
        <v>9523.6929421052646</v>
      </c>
    </row>
    <row r="23" spans="1:32" x14ac:dyDescent="0.2">
      <c r="A23" t="s">
        <v>478</v>
      </c>
      <c r="B23" t="s">
        <v>132</v>
      </c>
      <c r="C23">
        <v>1</v>
      </c>
      <c r="D23">
        <v>2400</v>
      </c>
      <c r="E23">
        <v>60</v>
      </c>
      <c r="F23">
        <v>1</v>
      </c>
      <c r="G23">
        <v>1</v>
      </c>
      <c r="H23" t="s">
        <v>7</v>
      </c>
      <c r="I23">
        <v>9540.7119763157916</v>
      </c>
      <c r="J23">
        <v>9538.1650868421075</v>
      </c>
      <c r="K23">
        <v>9533.4572289473672</v>
      </c>
      <c r="L23">
        <v>9502.5542184210535</v>
      </c>
      <c r="M23">
        <v>9477.9958578947389</v>
      </c>
      <c r="N23">
        <v>9531.9591315789494</v>
      </c>
      <c r="O23">
        <v>9434.5989526315807</v>
      </c>
      <c r="P23">
        <v>9764.577239473685</v>
      </c>
      <c r="Q23">
        <v>9897.0424973684221</v>
      </c>
      <c r="R23">
        <v>9919.2382421052662</v>
      </c>
      <c r="S23">
        <v>9933.0028473684215</v>
      </c>
      <c r="T23">
        <v>9957.1308315789502</v>
      </c>
      <c r="U23">
        <v>9890.5709184210518</v>
      </c>
      <c r="V23">
        <v>9981.9224736842116</v>
      </c>
      <c r="W23">
        <v>10038.458747368424</v>
      </c>
      <c r="X23">
        <v>10079.495378947369</v>
      </c>
      <c r="Y23">
        <v>9960.4626078947385</v>
      </c>
      <c r="Z23">
        <v>9915.1039473684232</v>
      </c>
      <c r="AA23">
        <v>9890.4911263157901</v>
      </c>
      <c r="AB23">
        <v>9819.7593421052661</v>
      </c>
      <c r="AC23">
        <v>9790.6660210526334</v>
      </c>
      <c r="AD23">
        <v>10035.697471052634</v>
      </c>
      <c r="AE23">
        <v>10318.43242894737</v>
      </c>
      <c r="AF23">
        <v>10316.667265789474</v>
      </c>
    </row>
    <row r="24" spans="1:32" x14ac:dyDescent="0.2">
      <c r="A24" t="s">
        <v>478</v>
      </c>
      <c r="B24" t="s">
        <v>133</v>
      </c>
      <c r="C24">
        <v>1</v>
      </c>
      <c r="D24">
        <v>2400</v>
      </c>
      <c r="E24">
        <v>60</v>
      </c>
      <c r="F24">
        <v>1</v>
      </c>
      <c r="G24">
        <v>1</v>
      </c>
      <c r="H24" t="s">
        <v>7</v>
      </c>
      <c r="I24">
        <v>9991.1383736842108</v>
      </c>
      <c r="J24">
        <v>10007.077489473686</v>
      </c>
      <c r="K24">
        <v>9943.4939078947391</v>
      </c>
      <c r="L24">
        <v>9849.5792657894744</v>
      </c>
      <c r="M24">
        <v>9925.5519368421083</v>
      </c>
      <c r="N24">
        <v>9999.5661052631585</v>
      </c>
      <c r="O24">
        <v>9944.5849631578949</v>
      </c>
      <c r="P24">
        <v>9776.7827342105302</v>
      </c>
      <c r="Q24">
        <v>9865.4933184210531</v>
      </c>
      <c r="R24">
        <v>9900.0731105263167</v>
      </c>
      <c r="S24">
        <v>9953.5748605263161</v>
      </c>
      <c r="T24">
        <v>9952.6353578947383</v>
      </c>
      <c r="U24">
        <v>9784.6165289473684</v>
      </c>
      <c r="V24">
        <v>10067.97208157895</v>
      </c>
      <c r="W24">
        <v>10012.692744736845</v>
      </c>
      <c r="X24">
        <v>10015.467347368422</v>
      </c>
      <c r="Y24">
        <v>9989.1578315789466</v>
      </c>
      <c r="Z24">
        <v>10001.876265789475</v>
      </c>
      <c r="AA24">
        <v>9899.743015789476</v>
      </c>
      <c r="AB24">
        <v>9989.0255842105271</v>
      </c>
      <c r="AC24">
        <v>9957.6109473684246</v>
      </c>
      <c r="AD24">
        <v>10157.565239473686</v>
      </c>
      <c r="AE24">
        <v>10296.248128947371</v>
      </c>
      <c r="AF24">
        <v>10261.575665789476</v>
      </c>
    </row>
    <row r="25" spans="1:32" x14ac:dyDescent="0.2">
      <c r="A25" t="s">
        <v>478</v>
      </c>
      <c r="B25" t="s">
        <v>134</v>
      </c>
      <c r="C25">
        <v>1</v>
      </c>
      <c r="D25">
        <v>2400</v>
      </c>
      <c r="E25">
        <v>60</v>
      </c>
      <c r="F25">
        <v>1</v>
      </c>
      <c r="G25">
        <v>1</v>
      </c>
      <c r="H25" t="s">
        <v>7</v>
      </c>
      <c r="I25">
        <v>10059.325431578947</v>
      </c>
      <c r="J25">
        <v>9949.2367736842116</v>
      </c>
      <c r="K25">
        <v>9822.815744736843</v>
      </c>
      <c r="L25">
        <v>9788.7153263157925</v>
      </c>
      <c r="M25">
        <v>9817.6862578947384</v>
      </c>
      <c r="N25">
        <v>9842.896039473686</v>
      </c>
      <c r="O25">
        <v>9770.9763657894746</v>
      </c>
      <c r="P25">
        <v>9733.7837657894761</v>
      </c>
      <c r="Q25">
        <v>9896.3654447368426</v>
      </c>
      <c r="R25">
        <v>9836.4340973684211</v>
      </c>
      <c r="S25">
        <v>9982.3817973684236</v>
      </c>
      <c r="T25">
        <v>10083.906152631582</v>
      </c>
      <c r="U25">
        <v>10058.830034210529</v>
      </c>
      <c r="V25">
        <v>10192.920081578948</v>
      </c>
      <c r="W25">
        <v>10003.357344736844</v>
      </c>
      <c r="X25">
        <v>9926.5854894736876</v>
      </c>
      <c r="Y25">
        <v>9841.5779236842118</v>
      </c>
      <c r="Z25">
        <v>9775.2536026315811</v>
      </c>
      <c r="AA25">
        <v>9766.4697842105288</v>
      </c>
      <c r="AB25">
        <v>9718.4944315789489</v>
      </c>
      <c r="AC25">
        <v>9716.9860421052654</v>
      </c>
      <c r="AD25">
        <v>9949.803350000002</v>
      </c>
      <c r="AE25">
        <v>10254.204500000002</v>
      </c>
      <c r="AF25">
        <v>10202.460386842105</v>
      </c>
    </row>
    <row r="26" spans="1:32" x14ac:dyDescent="0.2">
      <c r="A26" t="s">
        <v>478</v>
      </c>
      <c r="B26" t="s">
        <v>135</v>
      </c>
      <c r="C26">
        <v>1</v>
      </c>
      <c r="D26">
        <v>2400</v>
      </c>
      <c r="E26">
        <v>60</v>
      </c>
      <c r="F26">
        <v>1</v>
      </c>
      <c r="G26">
        <v>1</v>
      </c>
      <c r="H26" t="s">
        <v>7</v>
      </c>
      <c r="I26">
        <v>10082.530010526318</v>
      </c>
      <c r="J26">
        <v>10032.392871052632</v>
      </c>
      <c r="K26">
        <v>9918.1069052631574</v>
      </c>
      <c r="L26">
        <v>9769.0128131578986</v>
      </c>
      <c r="M26">
        <v>9927.350513157895</v>
      </c>
      <c r="N26">
        <v>9961.3895078947389</v>
      </c>
      <c r="O26">
        <v>9875.9679894736855</v>
      </c>
      <c r="P26">
        <v>9811.8930973684237</v>
      </c>
      <c r="Q26">
        <v>10031.68431052632</v>
      </c>
      <c r="R26">
        <v>10077.578644736845</v>
      </c>
      <c r="S26">
        <v>10122.842142105266</v>
      </c>
      <c r="T26">
        <v>10073.69100263158</v>
      </c>
      <c r="U26">
        <v>9991.4701763157918</v>
      </c>
      <c r="V26">
        <v>10055.03010789474</v>
      </c>
      <c r="W26">
        <v>9923.3854263157918</v>
      </c>
      <c r="X26">
        <v>9828.5998894736877</v>
      </c>
      <c r="Y26">
        <v>9848.1802868421073</v>
      </c>
      <c r="Z26">
        <v>9868.9595105263179</v>
      </c>
      <c r="AA26">
        <v>9800.768294736843</v>
      </c>
      <c r="AB26">
        <v>9737.0677578947398</v>
      </c>
      <c r="AC26">
        <v>9745.3574921052641</v>
      </c>
      <c r="AD26">
        <v>9904.3774447368432</v>
      </c>
      <c r="AE26">
        <v>10022.831052631582</v>
      </c>
      <c r="AF26">
        <v>10131.097831578949</v>
      </c>
    </row>
    <row r="27" spans="1:32" x14ac:dyDescent="0.2">
      <c r="A27" t="s">
        <v>478</v>
      </c>
      <c r="B27" t="s">
        <v>136</v>
      </c>
      <c r="C27">
        <v>1</v>
      </c>
      <c r="D27">
        <v>2400</v>
      </c>
      <c r="E27">
        <v>60</v>
      </c>
      <c r="F27">
        <v>1</v>
      </c>
      <c r="G27">
        <v>1</v>
      </c>
      <c r="H27" t="s">
        <v>7</v>
      </c>
      <c r="I27">
        <v>9993.2538052631589</v>
      </c>
      <c r="J27">
        <v>9918.0916315789491</v>
      </c>
      <c r="K27">
        <v>9848.6397078947375</v>
      </c>
      <c r="L27">
        <v>9767.1559184210546</v>
      </c>
      <c r="M27">
        <v>9737.8402789473712</v>
      </c>
      <c r="N27">
        <v>9765.0674236842115</v>
      </c>
      <c r="O27">
        <v>9752.5676684210539</v>
      </c>
      <c r="P27">
        <v>9742.6063894736853</v>
      </c>
      <c r="Q27">
        <v>9831.3437657894738</v>
      </c>
      <c r="R27">
        <v>9939.6118578947371</v>
      </c>
      <c r="S27">
        <v>9839.3813605263185</v>
      </c>
      <c r="T27">
        <v>9737.4844842105285</v>
      </c>
      <c r="U27">
        <v>9650.7482684210554</v>
      </c>
      <c r="V27">
        <v>9707.6954631578956</v>
      </c>
      <c r="W27">
        <v>9737.7901763157915</v>
      </c>
      <c r="X27">
        <v>9645.0970868421082</v>
      </c>
      <c r="Y27">
        <v>9501.3359026315811</v>
      </c>
      <c r="Z27">
        <v>9496.4226710526327</v>
      </c>
      <c r="AA27">
        <v>9450.5117368421088</v>
      </c>
      <c r="AB27">
        <v>9441.5162789473688</v>
      </c>
      <c r="AC27">
        <v>9395.8998973684229</v>
      </c>
      <c r="AD27">
        <v>9580.5810052631587</v>
      </c>
      <c r="AE27">
        <v>9756.6696921052644</v>
      </c>
      <c r="AF27">
        <v>9832.1104868421062</v>
      </c>
    </row>
    <row r="28" spans="1:32" x14ac:dyDescent="0.2">
      <c r="A28" t="s">
        <v>478</v>
      </c>
      <c r="B28" t="s">
        <v>137</v>
      </c>
      <c r="C28">
        <v>1</v>
      </c>
      <c r="D28">
        <v>2400</v>
      </c>
      <c r="E28">
        <v>60</v>
      </c>
      <c r="F28">
        <v>1</v>
      </c>
      <c r="G28">
        <v>1</v>
      </c>
      <c r="H28" t="s">
        <v>7</v>
      </c>
      <c r="I28">
        <v>9671.4690210526333</v>
      </c>
      <c r="J28">
        <v>9560.5542947368449</v>
      </c>
      <c r="K28">
        <v>9446.6152289473703</v>
      </c>
      <c r="L28">
        <v>9455.6166315789487</v>
      </c>
      <c r="M28">
        <v>9478.0604236842119</v>
      </c>
      <c r="N28">
        <v>9499.5809473684221</v>
      </c>
      <c r="O28">
        <v>9537.8337236842126</v>
      </c>
      <c r="P28">
        <v>9588.7890421052634</v>
      </c>
      <c r="Q28">
        <v>9616.4252894736856</v>
      </c>
      <c r="R28">
        <v>9623.5464210526334</v>
      </c>
      <c r="S28">
        <v>9616.2680210526323</v>
      </c>
      <c r="T28">
        <v>9640.6199263157923</v>
      </c>
      <c r="U28">
        <v>9626.1181684210551</v>
      </c>
      <c r="V28">
        <v>9578.088860526319</v>
      </c>
      <c r="W28">
        <v>9494.2890105263177</v>
      </c>
      <c r="X28">
        <v>9414.8028184210543</v>
      </c>
      <c r="Y28">
        <v>9392.7190105263162</v>
      </c>
      <c r="Z28">
        <v>9417.0567394736863</v>
      </c>
      <c r="AA28">
        <v>9411.8813131578954</v>
      </c>
      <c r="AB28">
        <v>9415.3190605263171</v>
      </c>
      <c r="AC28">
        <v>9419.8374526315802</v>
      </c>
      <c r="AD28">
        <v>9440.9142000000029</v>
      </c>
      <c r="AE28">
        <v>9464.9220605263181</v>
      </c>
      <c r="AF28">
        <v>9412.798850000001</v>
      </c>
    </row>
    <row r="29" spans="1:32" x14ac:dyDescent="0.2">
      <c r="A29" t="s">
        <v>478</v>
      </c>
      <c r="B29" t="s">
        <v>138</v>
      </c>
      <c r="C29">
        <v>1</v>
      </c>
      <c r="D29">
        <v>2400</v>
      </c>
      <c r="E29">
        <v>60</v>
      </c>
      <c r="F29">
        <v>1</v>
      </c>
      <c r="G29">
        <v>1</v>
      </c>
      <c r="H29" t="s">
        <v>7</v>
      </c>
      <c r="I29">
        <v>9461.096531578949</v>
      </c>
      <c r="J29">
        <v>9439.8524736842137</v>
      </c>
      <c r="K29">
        <v>9426.3456999999999</v>
      </c>
      <c r="L29">
        <v>9402.9047684210545</v>
      </c>
      <c r="M29">
        <v>9357.6132184210546</v>
      </c>
      <c r="N29">
        <v>9406.785368421055</v>
      </c>
      <c r="O29">
        <v>9434.3489421052655</v>
      </c>
      <c r="P29">
        <v>9385.8733894736852</v>
      </c>
      <c r="Q29">
        <v>9365.2346263157906</v>
      </c>
      <c r="R29">
        <v>9370.2091763157914</v>
      </c>
      <c r="S29">
        <v>9353.5500236842126</v>
      </c>
      <c r="T29">
        <v>9381.4157289473696</v>
      </c>
      <c r="U29">
        <v>9364.6736315789476</v>
      </c>
      <c r="V29">
        <v>9351.0087947368429</v>
      </c>
      <c r="W29">
        <v>9390.1151631578959</v>
      </c>
      <c r="X29">
        <v>9585.0583842105279</v>
      </c>
      <c r="Y29">
        <v>9598.055657894738</v>
      </c>
      <c r="Z29">
        <v>9589.3795000000027</v>
      </c>
      <c r="AA29">
        <v>9625.5130947368434</v>
      </c>
      <c r="AB29">
        <v>9422.4303184210548</v>
      </c>
      <c r="AC29">
        <v>9443.3253631578973</v>
      </c>
      <c r="AD29">
        <v>9444.0354078947385</v>
      </c>
      <c r="AE29">
        <v>9402.4453263157884</v>
      </c>
      <c r="AF29">
        <v>9458.9603736842109</v>
      </c>
    </row>
    <row r="30" spans="1:32" x14ac:dyDescent="0.2">
      <c r="A30" t="s">
        <v>478</v>
      </c>
      <c r="B30" t="s">
        <v>139</v>
      </c>
      <c r="C30">
        <v>1</v>
      </c>
      <c r="D30">
        <v>2400</v>
      </c>
      <c r="E30">
        <v>60</v>
      </c>
      <c r="F30">
        <v>1</v>
      </c>
      <c r="G30">
        <v>1</v>
      </c>
      <c r="H30" t="s">
        <v>7</v>
      </c>
      <c r="I30">
        <v>9440.2893605263162</v>
      </c>
      <c r="J30">
        <v>9506.2389157894759</v>
      </c>
      <c r="K30">
        <v>9561.0748289473722</v>
      </c>
      <c r="L30">
        <v>9614.4870763157905</v>
      </c>
      <c r="M30">
        <v>9646.6564552631589</v>
      </c>
      <c r="N30">
        <v>9670.8442342105282</v>
      </c>
      <c r="O30">
        <v>9744.2429526315809</v>
      </c>
      <c r="P30">
        <v>9787.7864973684227</v>
      </c>
      <c r="Q30">
        <v>10020.839094736843</v>
      </c>
      <c r="R30">
        <v>10045.674984210527</v>
      </c>
      <c r="S30">
        <v>9978.8643973684248</v>
      </c>
      <c r="T30">
        <v>9903.4497894736851</v>
      </c>
      <c r="U30">
        <v>9894.6959131578969</v>
      </c>
      <c r="V30">
        <v>10018.170128947371</v>
      </c>
      <c r="W30">
        <v>10071.861476315791</v>
      </c>
      <c r="X30">
        <v>9883.8975789473698</v>
      </c>
      <c r="Y30">
        <v>9739.3926973684229</v>
      </c>
      <c r="Z30">
        <v>9695.9202447368443</v>
      </c>
      <c r="AA30">
        <v>9609.2329842105282</v>
      </c>
      <c r="AB30">
        <v>9588.4039842105267</v>
      </c>
      <c r="AC30">
        <v>9601.0360263157909</v>
      </c>
      <c r="AD30">
        <v>9798.7579447368425</v>
      </c>
      <c r="AE30">
        <v>9956.5151447368444</v>
      </c>
      <c r="AF30">
        <v>10084.970523684213</v>
      </c>
    </row>
    <row r="31" spans="1:32" x14ac:dyDescent="0.2">
      <c r="A31" t="s">
        <v>478</v>
      </c>
      <c r="B31" t="s">
        <v>140</v>
      </c>
      <c r="C31">
        <v>1</v>
      </c>
      <c r="D31">
        <v>2400</v>
      </c>
      <c r="E31">
        <v>60</v>
      </c>
      <c r="F31">
        <v>1</v>
      </c>
      <c r="G31">
        <v>1</v>
      </c>
      <c r="H31" t="s">
        <v>7</v>
      </c>
      <c r="I31">
        <v>9843.5069736842124</v>
      </c>
      <c r="J31">
        <v>9854.3712210526337</v>
      </c>
      <c r="K31">
        <v>9682.5946552631594</v>
      </c>
      <c r="L31">
        <v>9554.0198026315811</v>
      </c>
      <c r="M31">
        <v>9398.8251052631604</v>
      </c>
      <c r="N31">
        <v>9452.7368710526353</v>
      </c>
      <c r="O31">
        <v>9434.4909894736847</v>
      </c>
      <c r="P31">
        <v>9353.6888763157913</v>
      </c>
      <c r="Q31">
        <v>9470.1740157894747</v>
      </c>
      <c r="R31">
        <v>9439.8013078947388</v>
      </c>
      <c r="S31">
        <v>9317.5681052631589</v>
      </c>
      <c r="T31">
        <v>9348.5791421052654</v>
      </c>
      <c r="U31">
        <v>9278.2664921052656</v>
      </c>
      <c r="V31">
        <v>9418.056889473688</v>
      </c>
      <c r="W31">
        <v>9350.9767631578961</v>
      </c>
      <c r="X31">
        <v>9228.0203342105287</v>
      </c>
      <c r="Y31">
        <v>9113.664744736845</v>
      </c>
      <c r="Z31">
        <v>9133.9446894736848</v>
      </c>
      <c r="AA31">
        <v>9176.8574684210544</v>
      </c>
      <c r="AB31">
        <v>9143.4598236842121</v>
      </c>
      <c r="AC31">
        <v>9147.2529263157903</v>
      </c>
      <c r="AD31">
        <v>9281.6630000000005</v>
      </c>
      <c r="AE31">
        <v>9445.8405210526325</v>
      </c>
      <c r="AF31">
        <v>9449.2496000000028</v>
      </c>
    </row>
    <row r="32" spans="1:32" x14ac:dyDescent="0.2">
      <c r="A32" t="s">
        <v>478</v>
      </c>
      <c r="B32" t="s">
        <v>141</v>
      </c>
      <c r="C32">
        <v>1</v>
      </c>
      <c r="D32">
        <v>2400</v>
      </c>
      <c r="E32">
        <v>60</v>
      </c>
      <c r="F32">
        <v>1</v>
      </c>
      <c r="G32">
        <v>1</v>
      </c>
      <c r="H32" t="s">
        <v>7</v>
      </c>
      <c r="I32">
        <v>9308.4104421052652</v>
      </c>
      <c r="J32">
        <v>9265.0563947368428</v>
      </c>
      <c r="K32">
        <v>9165.1956578947375</v>
      </c>
      <c r="L32">
        <v>9175.3108078947389</v>
      </c>
      <c r="M32">
        <v>9117.3258000000023</v>
      </c>
      <c r="N32">
        <v>9130.5508105263179</v>
      </c>
      <c r="O32">
        <v>9175.9213421052646</v>
      </c>
      <c r="P32">
        <v>9103.9750947368448</v>
      </c>
      <c r="Q32">
        <v>9175.5314052631584</v>
      </c>
      <c r="R32">
        <v>9374.9791868421071</v>
      </c>
      <c r="S32">
        <v>9292.6606473684224</v>
      </c>
      <c r="T32">
        <v>9262.1006368421076</v>
      </c>
      <c r="U32">
        <v>9161.887528947369</v>
      </c>
      <c r="V32">
        <v>9271.4747815789488</v>
      </c>
      <c r="W32">
        <v>9238.8784552631605</v>
      </c>
      <c r="X32">
        <v>9054.5765421052656</v>
      </c>
      <c r="Y32">
        <v>9059.823542105265</v>
      </c>
      <c r="Z32">
        <v>9200.6948605263169</v>
      </c>
      <c r="AA32">
        <v>9177.7422263157914</v>
      </c>
      <c r="AB32">
        <v>9135.4769447368435</v>
      </c>
      <c r="AC32">
        <v>9159.6374578947398</v>
      </c>
      <c r="AD32">
        <v>9274.6798947368461</v>
      </c>
      <c r="AE32">
        <v>9504.0215499999995</v>
      </c>
      <c r="AF32">
        <v>9576.8919657894749</v>
      </c>
    </row>
    <row r="33" spans="1:32" x14ac:dyDescent="0.2">
      <c r="A33" t="s">
        <v>478</v>
      </c>
      <c r="B33" t="s">
        <v>142</v>
      </c>
      <c r="C33">
        <v>1</v>
      </c>
      <c r="D33">
        <v>2400</v>
      </c>
      <c r="E33">
        <v>60</v>
      </c>
      <c r="F33">
        <v>1</v>
      </c>
      <c r="G33">
        <v>1</v>
      </c>
      <c r="H33" t="s">
        <v>7</v>
      </c>
      <c r="I33">
        <v>9398.6958394736848</v>
      </c>
      <c r="J33">
        <v>9297.878494736844</v>
      </c>
      <c r="K33">
        <v>9221.2294157894758</v>
      </c>
      <c r="L33">
        <v>9187.6599605263182</v>
      </c>
      <c r="M33">
        <v>9232.0203342105269</v>
      </c>
      <c r="N33">
        <v>9223.274265789476</v>
      </c>
      <c r="O33">
        <v>9350.0269210526349</v>
      </c>
      <c r="P33">
        <v>9307.3434236842131</v>
      </c>
      <c r="Q33">
        <v>9384.7993105263176</v>
      </c>
      <c r="R33">
        <v>9264.5482236842126</v>
      </c>
      <c r="S33">
        <v>9045.0998473684231</v>
      </c>
      <c r="T33">
        <v>9013.6031815789502</v>
      </c>
      <c r="U33">
        <v>9101.5235736842114</v>
      </c>
      <c r="V33">
        <v>9045.4556052631597</v>
      </c>
      <c r="W33">
        <v>9158.0466868421081</v>
      </c>
      <c r="X33">
        <v>9086.6297368421074</v>
      </c>
      <c r="Y33">
        <v>9025.3897105263168</v>
      </c>
      <c r="Z33">
        <v>9160.272518421054</v>
      </c>
      <c r="AA33">
        <v>9112.7171394736852</v>
      </c>
      <c r="AB33">
        <v>9084.9910789473688</v>
      </c>
      <c r="AC33">
        <v>9108.7293447368447</v>
      </c>
      <c r="AD33">
        <v>9221.1491184210536</v>
      </c>
      <c r="AE33">
        <v>9292.8926184210541</v>
      </c>
      <c r="AF33">
        <v>9363.5007842105279</v>
      </c>
    </row>
    <row r="34" spans="1:32" x14ac:dyDescent="0.2">
      <c r="A34" t="s">
        <v>478</v>
      </c>
      <c r="B34" t="s">
        <v>143</v>
      </c>
      <c r="C34">
        <v>1</v>
      </c>
      <c r="D34">
        <v>2400</v>
      </c>
      <c r="E34">
        <v>60</v>
      </c>
      <c r="F34">
        <v>1</v>
      </c>
      <c r="G34">
        <v>1</v>
      </c>
      <c r="H34" t="s">
        <v>7</v>
      </c>
      <c r="I34">
        <v>9283.3685947368449</v>
      </c>
      <c r="J34">
        <v>9214.3533342105293</v>
      </c>
      <c r="K34">
        <v>9114.1201500000025</v>
      </c>
      <c r="L34">
        <v>9066.7488736842115</v>
      </c>
      <c r="M34">
        <v>9006.8583631578967</v>
      </c>
      <c r="N34">
        <v>9038.3193447368449</v>
      </c>
      <c r="O34">
        <v>8929.9239763157912</v>
      </c>
      <c r="P34">
        <v>8787.7932789473689</v>
      </c>
      <c r="Q34">
        <v>8880.0300500000012</v>
      </c>
      <c r="R34">
        <v>9077.6986000000015</v>
      </c>
      <c r="S34">
        <v>9277.9253184210538</v>
      </c>
      <c r="T34">
        <v>9210.7044210526346</v>
      </c>
      <c r="U34">
        <v>9100.36118157895</v>
      </c>
      <c r="V34">
        <v>9174.3774368421073</v>
      </c>
      <c r="W34">
        <v>9130.9074605263177</v>
      </c>
      <c r="X34">
        <v>8986.17483157895</v>
      </c>
      <c r="Y34">
        <v>8968.6407789473706</v>
      </c>
      <c r="Z34">
        <v>8950.8285447368435</v>
      </c>
      <c r="AA34">
        <v>8742.7662157894756</v>
      </c>
      <c r="AB34">
        <v>8849.4167763157893</v>
      </c>
      <c r="AC34">
        <v>8783.8816657894768</v>
      </c>
      <c r="AD34">
        <v>8838.853642105265</v>
      </c>
      <c r="AE34">
        <v>8997.9919342105277</v>
      </c>
      <c r="AF34">
        <v>8942.7629605263173</v>
      </c>
    </row>
    <row r="35" spans="1:32" x14ac:dyDescent="0.2">
      <c r="A35" t="s">
        <v>478</v>
      </c>
      <c r="B35" t="s">
        <v>144</v>
      </c>
      <c r="C35">
        <v>1</v>
      </c>
      <c r="D35">
        <v>2400</v>
      </c>
      <c r="E35">
        <v>60</v>
      </c>
      <c r="F35">
        <v>1</v>
      </c>
      <c r="G35">
        <v>1</v>
      </c>
      <c r="H35" t="s">
        <v>7</v>
      </c>
      <c r="I35">
        <v>8878.8830131578961</v>
      </c>
      <c r="J35">
        <v>8783.8213157894752</v>
      </c>
      <c r="K35">
        <v>8686.2560947368438</v>
      </c>
      <c r="L35">
        <v>8750.3613342105291</v>
      </c>
      <c r="M35">
        <v>8665.696544736842</v>
      </c>
      <c r="N35">
        <v>8623.9542842105275</v>
      </c>
      <c r="O35">
        <v>8664.6160447368438</v>
      </c>
      <c r="P35">
        <v>8653.5230631578961</v>
      </c>
      <c r="Q35">
        <v>8541.7562973684235</v>
      </c>
      <c r="R35">
        <v>8568.0283815789498</v>
      </c>
      <c r="S35">
        <v>8578.1699921052641</v>
      </c>
      <c r="T35">
        <v>8549.000313157896</v>
      </c>
      <c r="U35">
        <v>8510.9892973684236</v>
      </c>
      <c r="V35">
        <v>8505.2954973684245</v>
      </c>
      <c r="W35">
        <v>8512.4851526315797</v>
      </c>
      <c r="X35">
        <v>8602.3078973684223</v>
      </c>
      <c r="Y35">
        <v>8589.049171052633</v>
      </c>
      <c r="Z35">
        <v>8615.5339842105295</v>
      </c>
      <c r="AA35">
        <v>8625.5357315789479</v>
      </c>
      <c r="AB35">
        <v>8605.5502157894753</v>
      </c>
      <c r="AC35">
        <v>8625.5645684210522</v>
      </c>
      <c r="AD35">
        <v>8652.4255105263164</v>
      </c>
      <c r="AE35">
        <v>8581.7414289473709</v>
      </c>
      <c r="AF35">
        <v>8603.097342105264</v>
      </c>
    </row>
    <row r="36" spans="1:32" x14ac:dyDescent="0.2">
      <c r="A36" t="s">
        <v>478</v>
      </c>
      <c r="B36" t="s">
        <v>145</v>
      </c>
      <c r="C36">
        <v>1</v>
      </c>
      <c r="D36">
        <v>2400</v>
      </c>
      <c r="E36">
        <v>60</v>
      </c>
      <c r="F36">
        <v>1</v>
      </c>
      <c r="G36">
        <v>1</v>
      </c>
      <c r="H36" t="s">
        <v>7</v>
      </c>
      <c r="I36">
        <v>8581.1958473684244</v>
      </c>
      <c r="J36">
        <v>8531.1226000000006</v>
      </c>
      <c r="K36">
        <v>8563.9666052631601</v>
      </c>
      <c r="L36">
        <v>8633.3184263157909</v>
      </c>
      <c r="M36">
        <v>8700.5107526315805</v>
      </c>
      <c r="N36">
        <v>8644.0788368421054</v>
      </c>
      <c r="O36">
        <v>8631.2281052631588</v>
      </c>
      <c r="P36">
        <v>8589.7384526315782</v>
      </c>
      <c r="Q36">
        <v>8559.1320552631587</v>
      </c>
      <c r="R36">
        <v>8538.7703078947379</v>
      </c>
      <c r="S36">
        <v>8497.068526315792</v>
      </c>
      <c r="T36">
        <v>8540.9057736842133</v>
      </c>
      <c r="U36">
        <v>8546.7993526315786</v>
      </c>
      <c r="V36">
        <v>8527.8348236842103</v>
      </c>
      <c r="W36">
        <v>8531.2026236842121</v>
      </c>
      <c r="X36">
        <v>8535.7550500000016</v>
      </c>
      <c r="Y36">
        <v>8559.7143736842118</v>
      </c>
      <c r="Z36">
        <v>8517.2290763157889</v>
      </c>
      <c r="AA36">
        <v>8508.781047368424</v>
      </c>
      <c r="AB36">
        <v>8470.193168421054</v>
      </c>
      <c r="AC36">
        <v>8442.2308105263164</v>
      </c>
      <c r="AD36">
        <v>8483.3073026315797</v>
      </c>
      <c r="AE36">
        <v>8515.5958210526333</v>
      </c>
      <c r="AF36">
        <v>8567.9879500000025</v>
      </c>
    </row>
    <row r="37" spans="1:32" x14ac:dyDescent="0.2">
      <c r="A37" t="s">
        <v>478</v>
      </c>
      <c r="B37" t="s">
        <v>146</v>
      </c>
      <c r="C37">
        <v>1</v>
      </c>
      <c r="D37">
        <v>2400</v>
      </c>
      <c r="E37">
        <v>60</v>
      </c>
      <c r="F37">
        <v>1</v>
      </c>
      <c r="G37">
        <v>1</v>
      </c>
      <c r="H37" t="s">
        <v>7</v>
      </c>
      <c r="I37">
        <v>8599.7681973684212</v>
      </c>
      <c r="J37">
        <v>8597.9619000000002</v>
      </c>
      <c r="K37">
        <v>8625.2957842105297</v>
      </c>
      <c r="L37">
        <v>8602.1056578947391</v>
      </c>
      <c r="M37">
        <v>8596.0007157894779</v>
      </c>
      <c r="N37">
        <v>8599.7776578947396</v>
      </c>
      <c r="O37">
        <v>8790.8006789473729</v>
      </c>
      <c r="P37">
        <v>8794.9566578947379</v>
      </c>
      <c r="Q37">
        <v>8943.7806868421085</v>
      </c>
      <c r="R37">
        <v>9007.1497684210535</v>
      </c>
      <c r="S37">
        <v>8925.5481973684236</v>
      </c>
      <c r="T37">
        <v>8877.5232894736855</v>
      </c>
      <c r="U37">
        <v>8845.625144736845</v>
      </c>
      <c r="V37">
        <v>8948.939952631581</v>
      </c>
      <c r="W37">
        <v>8893.2664447368443</v>
      </c>
      <c r="X37">
        <v>8831.5585157894748</v>
      </c>
      <c r="Y37">
        <v>8783.3636263157914</v>
      </c>
      <c r="Z37">
        <v>8910.4500815789488</v>
      </c>
      <c r="AA37">
        <v>8835.9788394736861</v>
      </c>
      <c r="AB37">
        <v>8722.0472289473691</v>
      </c>
      <c r="AC37">
        <v>8685.8444052631603</v>
      </c>
      <c r="AD37">
        <v>8884.772921052634</v>
      </c>
      <c r="AE37">
        <v>9165.2990789473697</v>
      </c>
      <c r="AF37">
        <v>9168.1703394736851</v>
      </c>
    </row>
    <row r="38" spans="1:32" x14ac:dyDescent="0.2">
      <c r="A38" t="s">
        <v>478</v>
      </c>
      <c r="B38" t="s">
        <v>147</v>
      </c>
      <c r="C38">
        <v>1</v>
      </c>
      <c r="D38">
        <v>2400</v>
      </c>
      <c r="E38">
        <v>60</v>
      </c>
      <c r="F38">
        <v>1</v>
      </c>
      <c r="G38">
        <v>1</v>
      </c>
      <c r="H38" t="s">
        <v>7</v>
      </c>
      <c r="I38">
        <v>9043.1773473684225</v>
      </c>
      <c r="J38">
        <v>8988.7079657894737</v>
      </c>
      <c r="K38">
        <v>8931.9025763157915</v>
      </c>
      <c r="L38">
        <v>8891.4095473684229</v>
      </c>
      <c r="M38">
        <v>8703.1975710526331</v>
      </c>
      <c r="N38">
        <v>8731.3838263157922</v>
      </c>
      <c r="O38">
        <v>8746.2585789473724</v>
      </c>
      <c r="P38">
        <v>8716.2956815789494</v>
      </c>
      <c r="Q38">
        <v>8719.1452394736862</v>
      </c>
      <c r="R38">
        <v>8754.6252026315815</v>
      </c>
      <c r="S38">
        <v>8881.7260026315798</v>
      </c>
      <c r="T38">
        <v>8784.1299078947395</v>
      </c>
      <c r="U38">
        <v>8655.0352736842124</v>
      </c>
      <c r="V38">
        <v>8675.2376263157912</v>
      </c>
      <c r="W38">
        <v>8679.2433500000006</v>
      </c>
      <c r="X38">
        <v>8741.0122473684241</v>
      </c>
      <c r="Y38">
        <v>8738.366563157897</v>
      </c>
      <c r="Z38">
        <v>8656.6657052631581</v>
      </c>
      <c r="AA38">
        <v>8669.890007894739</v>
      </c>
      <c r="AB38">
        <v>8618.3576552631603</v>
      </c>
      <c r="AC38">
        <v>8624.3933973684234</v>
      </c>
      <c r="AD38">
        <v>8803.3607131578956</v>
      </c>
      <c r="AE38">
        <v>8912.6447710526336</v>
      </c>
      <c r="AF38">
        <v>8883.0380973684223</v>
      </c>
    </row>
    <row r="39" spans="1:32" x14ac:dyDescent="0.2">
      <c r="A39" t="s">
        <v>478</v>
      </c>
      <c r="B39" t="s">
        <v>148</v>
      </c>
      <c r="C39">
        <v>1</v>
      </c>
      <c r="D39">
        <v>2400</v>
      </c>
      <c r="E39">
        <v>60</v>
      </c>
      <c r="F39">
        <v>1</v>
      </c>
      <c r="G39">
        <v>1</v>
      </c>
      <c r="H39" t="s">
        <v>7</v>
      </c>
      <c r="I39">
        <v>8815.5188789473705</v>
      </c>
      <c r="J39">
        <v>8767.5730578947387</v>
      </c>
      <c r="K39">
        <v>8718.4875026315804</v>
      </c>
      <c r="L39">
        <v>8635.6842815789496</v>
      </c>
      <c r="M39">
        <v>8616.1969368421069</v>
      </c>
      <c r="N39">
        <v>8661.4110368421079</v>
      </c>
      <c r="O39">
        <v>8575.4331421052648</v>
      </c>
      <c r="P39">
        <v>8476.7792657894752</v>
      </c>
      <c r="Q39">
        <v>8499.3941184210562</v>
      </c>
      <c r="R39">
        <v>8432.7544947368442</v>
      </c>
      <c r="S39">
        <v>8376.3466157894745</v>
      </c>
      <c r="T39">
        <v>8615.6620657894746</v>
      </c>
      <c r="U39">
        <v>8743.5453473684211</v>
      </c>
      <c r="V39">
        <v>8781.8153710526331</v>
      </c>
      <c r="W39">
        <v>8741.2393315789486</v>
      </c>
      <c r="X39">
        <v>8718.5893736842118</v>
      </c>
      <c r="Y39">
        <v>8796.8629421052647</v>
      </c>
      <c r="Z39">
        <v>8759.0389710526342</v>
      </c>
      <c r="AA39">
        <v>8755.2745631578964</v>
      </c>
      <c r="AB39">
        <v>8739.1287184210523</v>
      </c>
      <c r="AC39">
        <v>8678.7368315789481</v>
      </c>
      <c r="AD39">
        <v>9035.8872973684211</v>
      </c>
      <c r="AE39">
        <v>9101.2566447368445</v>
      </c>
      <c r="AF39">
        <v>9016.3086631578972</v>
      </c>
    </row>
    <row r="40" spans="1:32" x14ac:dyDescent="0.2">
      <c r="A40" t="s">
        <v>478</v>
      </c>
      <c r="B40" t="s">
        <v>149</v>
      </c>
      <c r="C40">
        <v>1</v>
      </c>
      <c r="D40">
        <v>2400</v>
      </c>
      <c r="E40">
        <v>60</v>
      </c>
      <c r="F40">
        <v>1</v>
      </c>
      <c r="G40">
        <v>1</v>
      </c>
      <c r="H40" t="s">
        <v>7</v>
      </c>
      <c r="I40">
        <v>8963.0109105263182</v>
      </c>
      <c r="J40">
        <v>8890.1420973684235</v>
      </c>
      <c r="K40">
        <v>8807.5406684210539</v>
      </c>
      <c r="L40">
        <v>8668.8725447368452</v>
      </c>
      <c r="M40">
        <v>8743.1705684210538</v>
      </c>
      <c r="N40">
        <v>8779.3042605263181</v>
      </c>
      <c r="O40">
        <v>8720.8484263157916</v>
      </c>
      <c r="P40">
        <v>8704.7716500000024</v>
      </c>
      <c r="Q40">
        <v>8827.6889473684223</v>
      </c>
      <c r="R40">
        <v>8846.1300526315808</v>
      </c>
      <c r="S40">
        <v>8868.9978105263199</v>
      </c>
      <c r="T40">
        <v>8718.1675578947397</v>
      </c>
      <c r="U40">
        <v>8642.5017421052653</v>
      </c>
      <c r="V40">
        <v>8656.321394736844</v>
      </c>
      <c r="W40">
        <v>8579.4444026315814</v>
      </c>
      <c r="X40">
        <v>8522.8925500000005</v>
      </c>
      <c r="Y40">
        <v>8619.0403210526329</v>
      </c>
      <c r="Z40">
        <v>8656.285013157898</v>
      </c>
      <c r="AA40">
        <v>8582.6024894736838</v>
      </c>
      <c r="AB40">
        <v>8575.8808342105294</v>
      </c>
      <c r="AC40">
        <v>8630.5468236842135</v>
      </c>
      <c r="AD40">
        <v>8556.8539342105269</v>
      </c>
      <c r="AE40">
        <v>8605.177923684214</v>
      </c>
      <c r="AF40">
        <v>8557.7470473684225</v>
      </c>
    </row>
    <row r="41" spans="1:32" x14ac:dyDescent="0.2">
      <c r="A41" t="s">
        <v>478</v>
      </c>
      <c r="B41" t="s">
        <v>150</v>
      </c>
      <c r="C41">
        <v>1</v>
      </c>
      <c r="D41">
        <v>2400</v>
      </c>
      <c r="E41">
        <v>60</v>
      </c>
      <c r="F41">
        <v>1</v>
      </c>
      <c r="G41">
        <v>1</v>
      </c>
      <c r="H41" t="s">
        <v>7</v>
      </c>
      <c r="I41">
        <v>8344.0877763157914</v>
      </c>
      <c r="J41">
        <v>8201.0376815789496</v>
      </c>
      <c r="K41">
        <v>8119.2877631578958</v>
      </c>
      <c r="L41">
        <v>8067.7003973684223</v>
      </c>
      <c r="M41">
        <v>8075.9449526315802</v>
      </c>
      <c r="N41">
        <v>8132.6039921052643</v>
      </c>
      <c r="O41">
        <v>8214.2100842105283</v>
      </c>
      <c r="P41">
        <v>8411.0248473684242</v>
      </c>
      <c r="Q41">
        <v>8606.4165921052645</v>
      </c>
      <c r="R41">
        <v>8620.2379236842135</v>
      </c>
      <c r="S41">
        <v>8437.2316921052643</v>
      </c>
      <c r="T41">
        <v>8474.5563684210538</v>
      </c>
      <c r="U41">
        <v>8397.3069657894757</v>
      </c>
      <c r="V41">
        <v>8418.6430605263195</v>
      </c>
      <c r="W41">
        <v>8407.1397289473716</v>
      </c>
      <c r="X41">
        <v>8386.8080973684228</v>
      </c>
      <c r="Y41">
        <v>8397.5301578947401</v>
      </c>
      <c r="Z41">
        <v>8405.2306184210538</v>
      </c>
      <c r="AA41">
        <v>8389.4554026315818</v>
      </c>
      <c r="AB41">
        <v>8361.1206473684233</v>
      </c>
      <c r="AC41">
        <v>8515.1738210526346</v>
      </c>
      <c r="AD41">
        <v>8661.6128394736861</v>
      </c>
      <c r="AE41">
        <v>8615.8969894736874</v>
      </c>
      <c r="AF41">
        <v>8682.0923815789502</v>
      </c>
    </row>
    <row r="42" spans="1:32" x14ac:dyDescent="0.2">
      <c r="A42" t="s">
        <v>478</v>
      </c>
      <c r="B42" t="s">
        <v>151</v>
      </c>
      <c r="C42">
        <v>1</v>
      </c>
      <c r="D42">
        <v>2400</v>
      </c>
      <c r="E42">
        <v>60</v>
      </c>
      <c r="F42">
        <v>1</v>
      </c>
      <c r="G42">
        <v>1</v>
      </c>
      <c r="H42" t="s">
        <v>7</v>
      </c>
      <c r="I42">
        <v>8567.8337500000016</v>
      </c>
      <c r="J42">
        <v>8473.9148526315803</v>
      </c>
      <c r="K42">
        <v>8419.6034342105286</v>
      </c>
      <c r="L42">
        <v>8393.8224763157923</v>
      </c>
      <c r="M42">
        <v>8409.3023263157902</v>
      </c>
      <c r="N42">
        <v>8409.7782078947366</v>
      </c>
      <c r="O42">
        <v>8408.7192921052647</v>
      </c>
      <c r="P42">
        <v>8441.7987921052645</v>
      </c>
      <c r="Q42">
        <v>8489.2943394736849</v>
      </c>
      <c r="R42">
        <v>8413.8727868421065</v>
      </c>
      <c r="S42">
        <v>8374.0729105263181</v>
      </c>
      <c r="T42">
        <v>8416.8653236842129</v>
      </c>
      <c r="U42">
        <v>8451.2456657894745</v>
      </c>
      <c r="V42">
        <v>8419.6610473684214</v>
      </c>
      <c r="W42">
        <v>8428.4521789473711</v>
      </c>
      <c r="X42">
        <v>8414.8474947368431</v>
      </c>
      <c r="Y42">
        <v>8418.6896552631588</v>
      </c>
      <c r="Z42">
        <v>8420.922397368422</v>
      </c>
      <c r="AA42">
        <v>8427.3124236842123</v>
      </c>
      <c r="AB42">
        <v>8449.48665263158</v>
      </c>
      <c r="AC42">
        <v>8418.195013157896</v>
      </c>
      <c r="AD42">
        <v>8391.8115500000022</v>
      </c>
      <c r="AE42">
        <v>8373.6391157894741</v>
      </c>
      <c r="AF42">
        <v>8385.7327000000005</v>
      </c>
    </row>
    <row r="43" spans="1:32" x14ac:dyDescent="0.2">
      <c r="A43" t="s">
        <v>478</v>
      </c>
      <c r="B43" t="s">
        <v>152</v>
      </c>
      <c r="C43">
        <v>1</v>
      </c>
      <c r="D43">
        <v>2400</v>
      </c>
      <c r="E43">
        <v>60</v>
      </c>
      <c r="F43">
        <v>1</v>
      </c>
      <c r="G43">
        <v>1</v>
      </c>
      <c r="H43" t="s">
        <v>7</v>
      </c>
      <c r="I43">
        <v>8435.4042552631599</v>
      </c>
      <c r="J43">
        <v>8405.5138342105274</v>
      </c>
      <c r="K43">
        <v>8406.5961157894762</v>
      </c>
      <c r="L43">
        <v>8447.4696236842119</v>
      </c>
      <c r="M43">
        <v>8473.3523026315816</v>
      </c>
      <c r="N43">
        <v>8468.651563157895</v>
      </c>
      <c r="O43">
        <v>8456.1823842105277</v>
      </c>
      <c r="P43">
        <v>8452.5894263157916</v>
      </c>
      <c r="Q43">
        <v>8410.9005763157893</v>
      </c>
      <c r="R43">
        <v>8379.2325684210555</v>
      </c>
      <c r="S43">
        <v>8366.8172473684208</v>
      </c>
      <c r="T43">
        <v>8359.8504078947371</v>
      </c>
      <c r="U43">
        <v>8318.3611763157896</v>
      </c>
      <c r="V43">
        <v>8304.5224289473699</v>
      </c>
      <c r="W43">
        <v>8380.7894315789508</v>
      </c>
      <c r="X43">
        <v>8417.8087815789495</v>
      </c>
      <c r="Y43">
        <v>8390.3940184210551</v>
      </c>
      <c r="Z43">
        <v>8396.6925078947406</v>
      </c>
      <c r="AA43">
        <v>8396.3213210526319</v>
      </c>
      <c r="AB43">
        <v>8413.0603921052643</v>
      </c>
      <c r="AC43">
        <v>8459.8998315789468</v>
      </c>
      <c r="AD43">
        <v>8494.0937368421055</v>
      </c>
      <c r="AE43">
        <v>8520.3545447368451</v>
      </c>
      <c r="AF43">
        <v>8492.3555526315813</v>
      </c>
    </row>
    <row r="44" spans="1:32" x14ac:dyDescent="0.2">
      <c r="A44" t="s">
        <v>478</v>
      </c>
      <c r="B44" t="s">
        <v>153</v>
      </c>
      <c r="C44">
        <v>1</v>
      </c>
      <c r="D44">
        <v>2400</v>
      </c>
      <c r="E44">
        <v>60</v>
      </c>
      <c r="F44">
        <v>1</v>
      </c>
      <c r="G44">
        <v>1</v>
      </c>
      <c r="H44" t="s">
        <v>7</v>
      </c>
      <c r="I44">
        <v>8487.1467236842127</v>
      </c>
      <c r="J44">
        <v>8453.9819973684225</v>
      </c>
      <c r="K44">
        <v>8141.1904026315806</v>
      </c>
      <c r="L44">
        <v>8063.7846657894752</v>
      </c>
      <c r="M44">
        <v>8086.657721052633</v>
      </c>
      <c r="N44">
        <v>8082.7561500000011</v>
      </c>
      <c r="O44">
        <v>8010.5438026315805</v>
      </c>
      <c r="P44">
        <v>8145.251926315791</v>
      </c>
      <c r="Q44">
        <v>8251.0827078947386</v>
      </c>
      <c r="R44">
        <v>8468.3305157894738</v>
      </c>
      <c r="S44">
        <v>8561.6677315789493</v>
      </c>
      <c r="T44">
        <v>8481.4010157894754</v>
      </c>
      <c r="U44">
        <v>8321.9718657894755</v>
      </c>
      <c r="V44">
        <v>8385.7446736842121</v>
      </c>
      <c r="W44">
        <v>8414.4396315789509</v>
      </c>
      <c r="X44">
        <v>8645.390231578951</v>
      </c>
      <c r="Y44">
        <v>8641.7751894736866</v>
      </c>
      <c r="Z44">
        <v>8769.9351289473707</v>
      </c>
      <c r="AA44">
        <v>8758.4374315789501</v>
      </c>
      <c r="AB44">
        <v>8644.4917131578986</v>
      </c>
      <c r="AC44">
        <v>8668.6820078947385</v>
      </c>
      <c r="AD44">
        <v>8633.4494315789489</v>
      </c>
      <c r="AE44">
        <v>8554.8042657894766</v>
      </c>
      <c r="AF44">
        <v>8555.067465789476</v>
      </c>
    </row>
    <row r="45" spans="1:32" x14ac:dyDescent="0.2">
      <c r="A45" t="s">
        <v>478</v>
      </c>
      <c r="B45" t="s">
        <v>154</v>
      </c>
      <c r="C45">
        <v>1</v>
      </c>
      <c r="D45">
        <v>2400</v>
      </c>
      <c r="E45">
        <v>60</v>
      </c>
      <c r="F45">
        <v>1</v>
      </c>
      <c r="G45">
        <v>1</v>
      </c>
      <c r="H45" t="s">
        <v>7</v>
      </c>
      <c r="I45">
        <v>8533.0993078947395</v>
      </c>
      <c r="J45">
        <v>8557.3233657894743</v>
      </c>
      <c r="K45">
        <v>8517.9339078947396</v>
      </c>
      <c r="L45">
        <v>8542.0267289473704</v>
      </c>
      <c r="M45">
        <v>8580.0736815789478</v>
      </c>
      <c r="N45">
        <v>8611.5523684210548</v>
      </c>
      <c r="O45">
        <v>8656.0433657894755</v>
      </c>
      <c r="P45">
        <v>8899.499207894738</v>
      </c>
      <c r="Q45">
        <v>9103.1458000000039</v>
      </c>
      <c r="R45">
        <v>8945.0642710526354</v>
      </c>
      <c r="S45">
        <v>8939.4643657894776</v>
      </c>
      <c r="T45">
        <v>9005.8366105263176</v>
      </c>
      <c r="U45">
        <v>8888.9635026315809</v>
      </c>
      <c r="V45">
        <v>8746.6982947368433</v>
      </c>
      <c r="W45">
        <v>8759.0507631578948</v>
      </c>
      <c r="X45">
        <v>8800.2247026315799</v>
      </c>
      <c r="Y45">
        <v>8784.0924315789507</v>
      </c>
      <c r="Z45">
        <v>8820.1671815789487</v>
      </c>
      <c r="AA45">
        <v>8660.9646868421059</v>
      </c>
      <c r="AB45">
        <v>8726.5591473684235</v>
      </c>
      <c r="AC45">
        <v>8708.8730578947379</v>
      </c>
      <c r="AD45">
        <v>8878.8836763157906</v>
      </c>
      <c r="AE45">
        <v>8914.1449921052645</v>
      </c>
      <c r="AF45">
        <v>9180.4020657894744</v>
      </c>
    </row>
    <row r="46" spans="1:32" x14ac:dyDescent="0.2">
      <c r="A46" t="s">
        <v>478</v>
      </c>
      <c r="B46" t="s">
        <v>155</v>
      </c>
      <c r="C46">
        <v>1</v>
      </c>
      <c r="D46">
        <v>2400</v>
      </c>
      <c r="E46">
        <v>60</v>
      </c>
      <c r="F46">
        <v>1</v>
      </c>
      <c r="G46">
        <v>1</v>
      </c>
      <c r="H46" t="s">
        <v>7</v>
      </c>
      <c r="I46">
        <v>9188.6475736842112</v>
      </c>
      <c r="J46">
        <v>9107.5168315789488</v>
      </c>
      <c r="K46">
        <v>9098.110521052633</v>
      </c>
      <c r="L46">
        <v>9066.9947578947395</v>
      </c>
      <c r="M46">
        <v>9013.0592184210545</v>
      </c>
      <c r="N46">
        <v>9068.3725447368433</v>
      </c>
      <c r="O46">
        <v>9059.9913342105283</v>
      </c>
      <c r="P46">
        <v>9043.0236394736876</v>
      </c>
      <c r="Q46">
        <v>9042.450715789475</v>
      </c>
      <c r="R46">
        <v>8967.8076736842122</v>
      </c>
      <c r="S46">
        <v>8740.7846342105295</v>
      </c>
      <c r="T46">
        <v>8779.5895105263171</v>
      </c>
      <c r="U46">
        <v>8888.1691815789491</v>
      </c>
      <c r="V46">
        <v>8861.3671210526318</v>
      </c>
      <c r="W46">
        <v>8894.3458473684223</v>
      </c>
      <c r="X46">
        <v>8876.8835000000017</v>
      </c>
      <c r="Y46">
        <v>8937.2993710526334</v>
      </c>
      <c r="Z46">
        <v>8951.6553578947387</v>
      </c>
      <c r="AA46">
        <v>8811.991331578949</v>
      </c>
      <c r="AB46">
        <v>8845.0355657894761</v>
      </c>
      <c r="AC46">
        <v>8931.8596131578961</v>
      </c>
      <c r="AD46">
        <v>9171.221531578949</v>
      </c>
      <c r="AE46">
        <v>9281.9533657894772</v>
      </c>
      <c r="AF46">
        <v>9328.5038736842125</v>
      </c>
    </row>
    <row r="47" spans="1:32" x14ac:dyDescent="0.2">
      <c r="A47" t="s">
        <v>478</v>
      </c>
      <c r="B47" t="s">
        <v>156</v>
      </c>
      <c r="C47">
        <v>1</v>
      </c>
      <c r="D47">
        <v>2400</v>
      </c>
      <c r="E47">
        <v>60</v>
      </c>
      <c r="F47">
        <v>1</v>
      </c>
      <c r="G47">
        <v>1</v>
      </c>
      <c r="H47" t="s">
        <v>7</v>
      </c>
      <c r="I47">
        <v>9330.5761447368441</v>
      </c>
      <c r="J47">
        <v>9198.9710263157904</v>
      </c>
      <c r="K47">
        <v>9146.5542000000023</v>
      </c>
      <c r="L47">
        <v>9152.9728684210531</v>
      </c>
      <c r="M47">
        <v>9013.6025078947368</v>
      </c>
      <c r="N47">
        <v>9084.52972631579</v>
      </c>
      <c r="O47">
        <v>9033.2643105263178</v>
      </c>
      <c r="P47">
        <v>9117.0767552631605</v>
      </c>
      <c r="Q47">
        <v>9219.3515605263183</v>
      </c>
      <c r="R47">
        <v>9145.3457236842132</v>
      </c>
      <c r="S47">
        <v>9014.5553578947402</v>
      </c>
      <c r="T47">
        <v>8998.9221894736856</v>
      </c>
      <c r="U47">
        <v>9097.4669000000013</v>
      </c>
      <c r="V47">
        <v>9263.6990473684236</v>
      </c>
      <c r="W47">
        <v>9229.3863342105287</v>
      </c>
      <c r="X47">
        <v>9193.2239526315807</v>
      </c>
      <c r="Y47">
        <v>9063.7050815789498</v>
      </c>
      <c r="Z47">
        <v>9043.4502894736852</v>
      </c>
      <c r="AA47">
        <v>8975.5842947368437</v>
      </c>
      <c r="AB47">
        <v>9025.3789789473703</v>
      </c>
      <c r="AC47">
        <v>9216.3560315789491</v>
      </c>
      <c r="AD47">
        <v>9477.3807526315813</v>
      </c>
      <c r="AE47">
        <v>9671.4777210526336</v>
      </c>
      <c r="AF47">
        <v>9707.8726289473689</v>
      </c>
    </row>
    <row r="48" spans="1:32" x14ac:dyDescent="0.2">
      <c r="A48" t="s">
        <v>478</v>
      </c>
      <c r="B48" t="s">
        <v>157</v>
      </c>
      <c r="C48">
        <v>1</v>
      </c>
      <c r="D48">
        <v>2400</v>
      </c>
      <c r="E48">
        <v>60</v>
      </c>
      <c r="F48">
        <v>1</v>
      </c>
      <c r="G48">
        <v>1</v>
      </c>
      <c r="H48" t="s">
        <v>7</v>
      </c>
      <c r="I48">
        <v>9763.0601342105292</v>
      </c>
      <c r="J48">
        <v>9488.6131736842108</v>
      </c>
      <c r="K48">
        <v>9445.9744710526338</v>
      </c>
      <c r="L48">
        <v>9524.3303289473697</v>
      </c>
      <c r="M48">
        <v>9384.102626315791</v>
      </c>
      <c r="N48">
        <v>9360.7339710526339</v>
      </c>
      <c r="O48">
        <v>9297.6553947368429</v>
      </c>
      <c r="P48">
        <v>9281.9586710526346</v>
      </c>
      <c r="Q48">
        <v>9457.7372026315807</v>
      </c>
      <c r="R48">
        <v>9506.6890052631607</v>
      </c>
      <c r="S48">
        <v>9550.135971052634</v>
      </c>
      <c r="T48">
        <v>9383.356244736844</v>
      </c>
      <c r="U48">
        <v>9381.5415578947395</v>
      </c>
      <c r="V48">
        <v>9507.4450315789491</v>
      </c>
      <c r="W48">
        <v>9297.7019526315798</v>
      </c>
      <c r="X48">
        <v>9265.5487921052645</v>
      </c>
      <c r="Y48">
        <v>9259.2484736842107</v>
      </c>
      <c r="Z48">
        <v>9275.49480789474</v>
      </c>
      <c r="AA48">
        <v>9200.1682000000019</v>
      </c>
      <c r="AB48">
        <v>9224.7315947368443</v>
      </c>
      <c r="AC48">
        <v>9199.1795210526325</v>
      </c>
      <c r="AD48">
        <v>9361.1127657894758</v>
      </c>
      <c r="AE48">
        <v>9514.616357894738</v>
      </c>
      <c r="AF48">
        <v>9535.6677263157926</v>
      </c>
    </row>
    <row r="49" spans="1:32" x14ac:dyDescent="0.2">
      <c r="A49" t="s">
        <v>478</v>
      </c>
      <c r="B49" t="s">
        <v>158</v>
      </c>
      <c r="C49">
        <v>1</v>
      </c>
      <c r="D49">
        <v>2400</v>
      </c>
      <c r="E49">
        <v>60</v>
      </c>
      <c r="F49">
        <v>1</v>
      </c>
      <c r="G49">
        <v>1</v>
      </c>
      <c r="H49" t="s">
        <v>7</v>
      </c>
      <c r="I49">
        <v>9466.731289473686</v>
      </c>
      <c r="J49">
        <v>9359.5352921052654</v>
      </c>
      <c r="K49">
        <v>9229.1202947368456</v>
      </c>
      <c r="L49">
        <v>9197.9682000000012</v>
      </c>
      <c r="M49">
        <v>9225.7853210526318</v>
      </c>
      <c r="N49">
        <v>9334.3817684210535</v>
      </c>
      <c r="O49">
        <v>9312.0597368421077</v>
      </c>
      <c r="P49">
        <v>9399.0733578947384</v>
      </c>
      <c r="Q49">
        <v>9414.0415394736865</v>
      </c>
      <c r="R49">
        <v>9426.6425210526359</v>
      </c>
      <c r="S49">
        <v>9436.2066894736854</v>
      </c>
      <c r="T49">
        <v>9494.4159210526341</v>
      </c>
      <c r="U49">
        <v>9444.4695552631601</v>
      </c>
      <c r="V49">
        <v>9438.8548157894747</v>
      </c>
      <c r="W49">
        <v>9424.3365289473695</v>
      </c>
      <c r="X49">
        <v>9431.1948105263164</v>
      </c>
      <c r="Y49">
        <v>9418.9084157894777</v>
      </c>
      <c r="Z49">
        <v>9465.6997921052644</v>
      </c>
      <c r="AA49">
        <v>9475.0493315789499</v>
      </c>
      <c r="AB49">
        <v>9456.0303210526326</v>
      </c>
      <c r="AC49">
        <v>9446.9766105263188</v>
      </c>
      <c r="AD49">
        <v>9616.8631394736858</v>
      </c>
      <c r="AE49">
        <v>9644.7794342105281</v>
      </c>
      <c r="AF49">
        <v>9550.9057921052663</v>
      </c>
    </row>
    <row r="50" spans="1:32" x14ac:dyDescent="0.2">
      <c r="A50" t="s">
        <v>478</v>
      </c>
      <c r="B50" t="s">
        <v>159</v>
      </c>
      <c r="C50">
        <v>1</v>
      </c>
      <c r="D50">
        <v>2400</v>
      </c>
      <c r="E50">
        <v>60</v>
      </c>
      <c r="F50">
        <v>1</v>
      </c>
      <c r="G50">
        <v>1</v>
      </c>
      <c r="H50" t="s">
        <v>7</v>
      </c>
      <c r="I50">
        <v>9542.0686789473712</v>
      </c>
      <c r="J50">
        <v>9455.2178526315802</v>
      </c>
      <c r="K50">
        <v>9396.1711394736849</v>
      </c>
      <c r="L50">
        <v>9401.048394736843</v>
      </c>
      <c r="M50">
        <v>9406.0711605263186</v>
      </c>
      <c r="N50">
        <v>9398.4962815789495</v>
      </c>
      <c r="O50">
        <v>9356.994581578947</v>
      </c>
      <c r="P50">
        <v>9351.327828947371</v>
      </c>
      <c r="Q50">
        <v>9369.5696710526317</v>
      </c>
      <c r="R50">
        <v>9452.7811552631592</v>
      </c>
      <c r="S50">
        <v>9419.6010289473707</v>
      </c>
      <c r="T50">
        <v>9419.9080763157908</v>
      </c>
      <c r="U50">
        <v>9371.423136842106</v>
      </c>
      <c r="V50">
        <v>9373.9457947368428</v>
      </c>
      <c r="W50">
        <v>9387.2123789473699</v>
      </c>
      <c r="X50">
        <v>9362.9886447368444</v>
      </c>
      <c r="Y50">
        <v>9347.0811736842134</v>
      </c>
      <c r="Z50">
        <v>9336.751713157897</v>
      </c>
      <c r="AA50">
        <v>9308.7200026315804</v>
      </c>
      <c r="AB50">
        <v>9327.0392894736869</v>
      </c>
      <c r="AC50">
        <v>9408.4530763157909</v>
      </c>
      <c r="AD50">
        <v>9434.5440421052663</v>
      </c>
      <c r="AE50">
        <v>9458.9415815789471</v>
      </c>
      <c r="AF50">
        <v>9466.9594894736856</v>
      </c>
    </row>
    <row r="51" spans="1:32" x14ac:dyDescent="0.2">
      <c r="A51" t="s">
        <v>478</v>
      </c>
      <c r="B51" t="s">
        <v>160</v>
      </c>
      <c r="C51">
        <v>1</v>
      </c>
      <c r="D51">
        <v>2400</v>
      </c>
      <c r="E51">
        <v>60</v>
      </c>
      <c r="F51">
        <v>1</v>
      </c>
      <c r="G51">
        <v>1</v>
      </c>
      <c r="H51" t="s">
        <v>7</v>
      </c>
      <c r="I51">
        <v>9499.4619578947386</v>
      </c>
      <c r="J51">
        <v>9480.1880394736872</v>
      </c>
      <c r="K51">
        <v>9499.5015289473704</v>
      </c>
      <c r="L51">
        <v>9542.7606710526325</v>
      </c>
      <c r="M51">
        <v>9519.4024131578972</v>
      </c>
      <c r="N51">
        <v>9540.6693447368434</v>
      </c>
      <c r="O51">
        <v>9600.8083394736859</v>
      </c>
      <c r="P51">
        <v>9444.0258000000031</v>
      </c>
      <c r="Q51">
        <v>9502.8302842105277</v>
      </c>
      <c r="R51">
        <v>9569.082942105264</v>
      </c>
      <c r="S51">
        <v>9597.8234526315809</v>
      </c>
      <c r="T51">
        <v>9703.2527105263198</v>
      </c>
      <c r="U51">
        <v>9871.9519815789481</v>
      </c>
      <c r="V51">
        <v>9987.5476500000004</v>
      </c>
      <c r="W51">
        <v>9966.7259605263189</v>
      </c>
      <c r="X51">
        <v>9865.3085921052643</v>
      </c>
      <c r="Y51">
        <v>9813.2166473684247</v>
      </c>
      <c r="Z51">
        <v>9801.3364868421068</v>
      </c>
      <c r="AA51">
        <v>9757.6823842105296</v>
      </c>
      <c r="AB51">
        <v>9721.3200657894758</v>
      </c>
      <c r="AC51">
        <v>9726.98410526316</v>
      </c>
      <c r="AD51">
        <v>9939.8573605263173</v>
      </c>
      <c r="AE51">
        <v>10048.362794736844</v>
      </c>
      <c r="AF51">
        <v>10151.073292105266</v>
      </c>
    </row>
    <row r="52" spans="1:32" x14ac:dyDescent="0.2">
      <c r="A52" t="s">
        <v>478</v>
      </c>
      <c r="B52" t="s">
        <v>161</v>
      </c>
      <c r="C52">
        <v>1</v>
      </c>
      <c r="D52">
        <v>2400</v>
      </c>
      <c r="E52">
        <v>60</v>
      </c>
      <c r="F52">
        <v>1</v>
      </c>
      <c r="G52">
        <v>1</v>
      </c>
      <c r="H52" t="s">
        <v>7</v>
      </c>
      <c r="I52">
        <v>10112.24113157895</v>
      </c>
      <c r="J52">
        <v>9799.9777263157903</v>
      </c>
      <c r="K52">
        <v>9934.4197868421052</v>
      </c>
      <c r="L52">
        <v>9890.490600000001</v>
      </c>
      <c r="M52">
        <v>9699.5822421052671</v>
      </c>
      <c r="N52">
        <v>9760.7851657894753</v>
      </c>
      <c r="O52">
        <v>9848.3745631578986</v>
      </c>
      <c r="P52">
        <v>9847.1697789473728</v>
      </c>
      <c r="Q52">
        <v>9930.5756921052671</v>
      </c>
      <c r="R52">
        <v>9983.4235026315819</v>
      </c>
      <c r="S52">
        <v>9980.0065210526318</v>
      </c>
      <c r="T52">
        <v>9937.1505526315796</v>
      </c>
      <c r="U52">
        <v>9896.397518421054</v>
      </c>
      <c r="V52">
        <v>9986.9700868421078</v>
      </c>
      <c r="W52">
        <v>9802.0710578947383</v>
      </c>
      <c r="X52">
        <v>9858.2456736842141</v>
      </c>
      <c r="Y52">
        <v>9766.0262657894764</v>
      </c>
      <c r="Z52">
        <v>9726.9572289473708</v>
      </c>
      <c r="AA52">
        <v>9680.3331315789492</v>
      </c>
      <c r="AB52">
        <v>9664.3256684210537</v>
      </c>
      <c r="AC52">
        <v>9607.482607894739</v>
      </c>
      <c r="AD52">
        <v>9824.6434078947404</v>
      </c>
      <c r="AE52">
        <v>9989.7602052631592</v>
      </c>
      <c r="AF52">
        <v>9892.1731263157926</v>
      </c>
    </row>
    <row r="53" spans="1:32" x14ac:dyDescent="0.2">
      <c r="A53" t="s">
        <v>478</v>
      </c>
      <c r="B53" t="s">
        <v>162</v>
      </c>
      <c r="C53">
        <v>1</v>
      </c>
      <c r="D53">
        <v>2400</v>
      </c>
      <c r="E53">
        <v>60</v>
      </c>
      <c r="F53">
        <v>1</v>
      </c>
      <c r="G53">
        <v>1</v>
      </c>
      <c r="H53" t="s">
        <v>7</v>
      </c>
      <c r="I53">
        <v>9803.8427368421071</v>
      </c>
      <c r="J53">
        <v>9681.275673684213</v>
      </c>
      <c r="K53">
        <v>9664.3643868421059</v>
      </c>
      <c r="L53">
        <v>9629.41630263158</v>
      </c>
      <c r="M53">
        <v>9661.8152657894752</v>
      </c>
      <c r="N53">
        <v>9686.4637736842124</v>
      </c>
      <c r="O53">
        <v>9643.4239763157912</v>
      </c>
      <c r="P53">
        <v>9711.5183526315814</v>
      </c>
      <c r="Q53">
        <v>9825.4310473684218</v>
      </c>
      <c r="R53">
        <v>9908.5786131578971</v>
      </c>
      <c r="S53">
        <v>9847.549081578949</v>
      </c>
      <c r="T53">
        <v>9843.3352394736867</v>
      </c>
      <c r="U53">
        <v>10128.294997368424</v>
      </c>
      <c r="V53">
        <v>10202.259352631581</v>
      </c>
      <c r="W53">
        <v>10177.194626315792</v>
      </c>
      <c r="X53">
        <v>10046.840173684213</v>
      </c>
      <c r="Y53">
        <v>9925.6009157894769</v>
      </c>
      <c r="Z53">
        <v>9844.8221763157926</v>
      </c>
      <c r="AA53">
        <v>9768.0492684210549</v>
      </c>
      <c r="AB53">
        <v>9856.3785157894763</v>
      </c>
      <c r="AC53">
        <v>9896.5409631578968</v>
      </c>
      <c r="AD53">
        <v>10147.723202631581</v>
      </c>
      <c r="AE53">
        <v>10444.626050000003</v>
      </c>
      <c r="AF53">
        <v>10233.506776315795</v>
      </c>
    </row>
    <row r="54" spans="1:32" x14ac:dyDescent="0.2">
      <c r="A54" t="s">
        <v>478</v>
      </c>
      <c r="B54" t="s">
        <v>163</v>
      </c>
      <c r="C54">
        <v>1</v>
      </c>
      <c r="D54">
        <v>2400</v>
      </c>
      <c r="E54">
        <v>60</v>
      </c>
      <c r="F54">
        <v>1</v>
      </c>
      <c r="G54">
        <v>1</v>
      </c>
      <c r="H54" t="s">
        <v>7</v>
      </c>
      <c r="I54">
        <v>10135.216784210528</v>
      </c>
      <c r="J54">
        <v>10126.053636842105</v>
      </c>
      <c r="K54">
        <v>10064.869649999999</v>
      </c>
      <c r="L54">
        <v>9915.6465789473696</v>
      </c>
      <c r="M54">
        <v>9903.0363000000016</v>
      </c>
      <c r="N54">
        <v>9917.4277210526343</v>
      </c>
      <c r="O54">
        <v>9798.4450210526338</v>
      </c>
      <c r="P54">
        <v>9696.3003289473691</v>
      </c>
      <c r="Q54">
        <v>9741.1023315789498</v>
      </c>
      <c r="R54">
        <v>9696.3593105263171</v>
      </c>
      <c r="S54">
        <v>9685.7815000000028</v>
      </c>
      <c r="T54">
        <v>9624.4297394736841</v>
      </c>
      <c r="U54">
        <v>9654.9332605263171</v>
      </c>
      <c r="V54">
        <v>9634.9138184210551</v>
      </c>
      <c r="W54">
        <v>9733.4578947368427</v>
      </c>
      <c r="X54">
        <v>9798.9730421052664</v>
      </c>
      <c r="Y54">
        <v>9753.0873526315791</v>
      </c>
      <c r="Z54">
        <v>9643.5372789473695</v>
      </c>
      <c r="AA54">
        <v>9781.004563157896</v>
      </c>
      <c r="AB54">
        <v>9885.5850000000028</v>
      </c>
      <c r="AC54">
        <v>9880.9265000000014</v>
      </c>
      <c r="AD54">
        <v>10107.55378157895</v>
      </c>
      <c r="AE54">
        <v>10221.251894736843</v>
      </c>
      <c r="AF54">
        <v>10190.558265789476</v>
      </c>
    </row>
    <row r="55" spans="1:32" x14ac:dyDescent="0.2">
      <c r="A55" t="s">
        <v>478</v>
      </c>
      <c r="B55" t="s">
        <v>164</v>
      </c>
      <c r="C55">
        <v>1</v>
      </c>
      <c r="D55">
        <v>2400</v>
      </c>
      <c r="E55">
        <v>60</v>
      </c>
      <c r="F55">
        <v>1</v>
      </c>
      <c r="G55">
        <v>1</v>
      </c>
      <c r="H55" t="s">
        <v>7</v>
      </c>
      <c r="I55">
        <v>10123.44452631579</v>
      </c>
      <c r="J55">
        <v>9986.5571684210554</v>
      </c>
      <c r="K55">
        <v>9841.6073631578965</v>
      </c>
      <c r="L55">
        <v>9915.6993657894764</v>
      </c>
      <c r="M55">
        <v>9906.7726631578971</v>
      </c>
      <c r="N55">
        <v>9945.1463394736857</v>
      </c>
      <c r="O55">
        <v>9929.5019947368437</v>
      </c>
      <c r="P55">
        <v>9906.5048973684225</v>
      </c>
      <c r="Q55">
        <v>10045.716010526317</v>
      </c>
      <c r="R55">
        <v>10091.17958157895</v>
      </c>
      <c r="S55">
        <v>9969.3385500000022</v>
      </c>
      <c r="T55">
        <v>9854.650057894738</v>
      </c>
      <c r="U55">
        <v>9709.4862026315786</v>
      </c>
      <c r="V55">
        <v>9762.9543447368451</v>
      </c>
      <c r="W55">
        <v>9779.4130631578973</v>
      </c>
      <c r="X55">
        <v>9725.9606789473692</v>
      </c>
      <c r="Y55">
        <v>9750.6493973684228</v>
      </c>
      <c r="Z55">
        <v>9925.360939473685</v>
      </c>
      <c r="AA55">
        <v>9866.1109815789496</v>
      </c>
      <c r="AB55">
        <v>9836.6393526315806</v>
      </c>
      <c r="AC55">
        <v>9976.4771236842153</v>
      </c>
      <c r="AD55">
        <v>10164.712807894737</v>
      </c>
      <c r="AE55">
        <v>10417.334860526318</v>
      </c>
      <c r="AF55">
        <v>10314.011897368422</v>
      </c>
    </row>
    <row r="56" spans="1:32" x14ac:dyDescent="0.2">
      <c r="A56" t="s">
        <v>478</v>
      </c>
      <c r="B56" t="s">
        <v>165</v>
      </c>
      <c r="C56">
        <v>1</v>
      </c>
      <c r="D56">
        <v>2400</v>
      </c>
      <c r="E56">
        <v>60</v>
      </c>
      <c r="F56">
        <v>1</v>
      </c>
      <c r="G56">
        <v>1</v>
      </c>
      <c r="H56" t="s">
        <v>7</v>
      </c>
      <c r="I56">
        <v>10116.655392105265</v>
      </c>
      <c r="J56">
        <v>10081.23878157895</v>
      </c>
      <c r="K56">
        <v>9878.5351605263186</v>
      </c>
      <c r="L56">
        <v>9906.2279368421077</v>
      </c>
      <c r="M56">
        <v>10031.910392105265</v>
      </c>
      <c r="N56">
        <v>9951.898728947368</v>
      </c>
      <c r="O56">
        <v>9822.2438105263172</v>
      </c>
      <c r="P56">
        <v>9815.8308131578979</v>
      </c>
      <c r="Q56">
        <v>9731.8477763157916</v>
      </c>
      <c r="R56">
        <v>9685.5182368421083</v>
      </c>
      <c r="S56">
        <v>9831.5022710526337</v>
      </c>
      <c r="T56">
        <v>9917.9515552631583</v>
      </c>
      <c r="U56">
        <v>9959.1237789473707</v>
      </c>
      <c r="V56">
        <v>10007.848136842107</v>
      </c>
      <c r="W56">
        <v>10006.428015789477</v>
      </c>
      <c r="X56">
        <v>10008.940907894739</v>
      </c>
      <c r="Y56">
        <v>9927.0290868421052</v>
      </c>
      <c r="Z56">
        <v>9899.7221263157935</v>
      </c>
      <c r="AA56">
        <v>9955.7615552631596</v>
      </c>
      <c r="AB56">
        <v>10018.459118421053</v>
      </c>
      <c r="AC56">
        <v>9931.5830000000005</v>
      </c>
      <c r="AD56">
        <v>9962.5146789473711</v>
      </c>
      <c r="AE56">
        <v>10017.954871052632</v>
      </c>
      <c r="AF56">
        <v>9995.8979105263188</v>
      </c>
    </row>
    <row r="57" spans="1:32" x14ac:dyDescent="0.2">
      <c r="A57" t="s">
        <v>478</v>
      </c>
      <c r="B57" t="s">
        <v>166</v>
      </c>
      <c r="C57">
        <v>1</v>
      </c>
      <c r="D57">
        <v>2400</v>
      </c>
      <c r="E57">
        <v>60</v>
      </c>
      <c r="F57">
        <v>1</v>
      </c>
      <c r="G57">
        <v>1</v>
      </c>
      <c r="H57" t="s">
        <v>7</v>
      </c>
      <c r="I57">
        <v>10017.557955263159</v>
      </c>
      <c r="J57">
        <v>9988.2110736842114</v>
      </c>
      <c r="K57">
        <v>9880.8325368421065</v>
      </c>
      <c r="L57">
        <v>9881.7896026315811</v>
      </c>
      <c r="M57">
        <v>9861.0419157894758</v>
      </c>
      <c r="N57">
        <v>9842.0427236842133</v>
      </c>
      <c r="O57">
        <v>9755.3712815789477</v>
      </c>
      <c r="P57">
        <v>9745.1188631578952</v>
      </c>
      <c r="Q57">
        <v>9632.1230763157891</v>
      </c>
      <c r="R57">
        <v>9498.5240947368438</v>
      </c>
      <c r="S57">
        <v>9467.0033473684234</v>
      </c>
      <c r="T57">
        <v>9519.3494684210546</v>
      </c>
      <c r="U57">
        <v>9513.3589631578961</v>
      </c>
      <c r="V57">
        <v>9477.9509105263169</v>
      </c>
      <c r="W57">
        <v>9493.9483131578945</v>
      </c>
      <c r="X57">
        <v>9517.9781394736874</v>
      </c>
      <c r="Y57">
        <v>9496.8557684210555</v>
      </c>
      <c r="Z57">
        <v>9468.7981052631585</v>
      </c>
      <c r="AA57">
        <v>9492.3580578947385</v>
      </c>
      <c r="AB57">
        <v>9680.3022947368427</v>
      </c>
      <c r="AC57">
        <v>9711.2048473684226</v>
      </c>
      <c r="AD57">
        <v>9604.0198342105286</v>
      </c>
      <c r="AE57">
        <v>9562.2234763157921</v>
      </c>
      <c r="AF57">
        <v>9414.1052000000018</v>
      </c>
    </row>
    <row r="58" spans="1:32" x14ac:dyDescent="0.2">
      <c r="A58" t="s">
        <v>478</v>
      </c>
      <c r="B58" t="s">
        <v>167</v>
      </c>
      <c r="C58">
        <v>1</v>
      </c>
      <c r="D58">
        <v>2400</v>
      </c>
      <c r="E58">
        <v>60</v>
      </c>
      <c r="F58">
        <v>1</v>
      </c>
      <c r="G58">
        <v>1</v>
      </c>
      <c r="H58" t="s">
        <v>7</v>
      </c>
      <c r="I58">
        <v>9385.4647631578973</v>
      </c>
      <c r="J58">
        <v>9338.3511000000017</v>
      </c>
      <c r="K58">
        <v>9251.253939473685</v>
      </c>
      <c r="L58">
        <v>9227.4005000000016</v>
      </c>
      <c r="M58">
        <v>9201.0912710526336</v>
      </c>
      <c r="N58">
        <v>9142.5671315789496</v>
      </c>
      <c r="O58">
        <v>8986.5956684210541</v>
      </c>
      <c r="P58">
        <v>8686.0263289473714</v>
      </c>
      <c r="Q58">
        <v>8687.5610552631606</v>
      </c>
      <c r="R58">
        <v>8651.7159973684229</v>
      </c>
      <c r="S58">
        <v>8645.4438842105283</v>
      </c>
      <c r="T58">
        <v>8691.3941394736867</v>
      </c>
      <c r="U58">
        <v>8698.9084473684234</v>
      </c>
      <c r="V58">
        <v>8735.8273368421069</v>
      </c>
      <c r="W58">
        <v>8755.8694578947379</v>
      </c>
      <c r="X58">
        <v>8786.1487868421063</v>
      </c>
      <c r="Y58">
        <v>8817.1620315789496</v>
      </c>
      <c r="Z58">
        <v>8836.4214000000029</v>
      </c>
      <c r="AA58">
        <v>8850.7940894736857</v>
      </c>
      <c r="AB58">
        <v>8869.6893894736859</v>
      </c>
      <c r="AC58">
        <v>8882.4312605263185</v>
      </c>
      <c r="AD58">
        <v>9102.0626105263182</v>
      </c>
      <c r="AE58">
        <v>9365.5744263157903</v>
      </c>
      <c r="AF58">
        <v>9479.7036631578976</v>
      </c>
    </row>
    <row r="59" spans="1:32" x14ac:dyDescent="0.2">
      <c r="A59" t="s">
        <v>478</v>
      </c>
      <c r="B59" t="s">
        <v>168</v>
      </c>
      <c r="C59">
        <v>1</v>
      </c>
      <c r="D59">
        <v>2400</v>
      </c>
      <c r="E59">
        <v>60</v>
      </c>
      <c r="F59">
        <v>1</v>
      </c>
      <c r="G59">
        <v>1</v>
      </c>
      <c r="H59" t="s">
        <v>7</v>
      </c>
      <c r="I59">
        <v>9508.4965289473712</v>
      </c>
      <c r="J59">
        <v>9542.7359000000033</v>
      </c>
      <c r="K59">
        <v>9663.5384078947391</v>
      </c>
      <c r="L59">
        <v>9707.8443157894762</v>
      </c>
      <c r="M59">
        <v>9710.0593105263179</v>
      </c>
      <c r="N59">
        <v>9546.5239736842123</v>
      </c>
      <c r="O59">
        <v>9562.1944026315814</v>
      </c>
      <c r="P59">
        <v>9550.0708500000019</v>
      </c>
      <c r="Q59">
        <v>9752.5668894736864</v>
      </c>
      <c r="R59">
        <v>9895.7372500000019</v>
      </c>
      <c r="S59">
        <v>9906.6697500000028</v>
      </c>
      <c r="T59">
        <v>9845.907936842108</v>
      </c>
      <c r="U59">
        <v>9786.3694552631587</v>
      </c>
      <c r="V59">
        <v>9968.7895684210544</v>
      </c>
      <c r="W59">
        <v>10035.758055263161</v>
      </c>
      <c r="X59">
        <v>9912.9461657894772</v>
      </c>
      <c r="Y59">
        <v>9722.6476842105276</v>
      </c>
      <c r="Z59">
        <v>9594.6025368421069</v>
      </c>
      <c r="AA59">
        <v>9619.4936421052644</v>
      </c>
      <c r="AB59">
        <v>9681.692376315792</v>
      </c>
      <c r="AC59">
        <v>9695.8237605263184</v>
      </c>
      <c r="AD59">
        <v>9800.8494526315826</v>
      </c>
      <c r="AE59">
        <v>9860.1831868421068</v>
      </c>
      <c r="AF59">
        <v>9837.4688210526328</v>
      </c>
    </row>
    <row r="60" spans="1:32" x14ac:dyDescent="0.2">
      <c r="A60" t="s">
        <v>478</v>
      </c>
      <c r="B60" t="s">
        <v>169</v>
      </c>
      <c r="C60">
        <v>1</v>
      </c>
      <c r="D60">
        <v>2400</v>
      </c>
      <c r="E60">
        <v>60</v>
      </c>
      <c r="F60">
        <v>1</v>
      </c>
      <c r="G60">
        <v>1</v>
      </c>
      <c r="H60" t="s">
        <v>7</v>
      </c>
      <c r="I60">
        <v>9741.9105421052645</v>
      </c>
      <c r="J60">
        <v>9829.2277000000013</v>
      </c>
      <c r="K60">
        <v>9657.9431947368448</v>
      </c>
      <c r="L60">
        <v>9659.3964894736855</v>
      </c>
      <c r="M60">
        <v>9727.6929552631591</v>
      </c>
      <c r="N60">
        <v>9674.4980815789477</v>
      </c>
      <c r="O60">
        <v>9672.3669000000027</v>
      </c>
      <c r="P60">
        <v>9516.3586394736849</v>
      </c>
      <c r="Q60">
        <v>9688.1874000000007</v>
      </c>
      <c r="R60">
        <v>9915.293602631582</v>
      </c>
      <c r="S60">
        <v>9910.1427289473704</v>
      </c>
      <c r="T60">
        <v>9979.3951236842113</v>
      </c>
      <c r="U60">
        <v>9957.4101868421076</v>
      </c>
      <c r="V60">
        <v>9936.1451710526326</v>
      </c>
      <c r="W60">
        <v>9793.7924763157916</v>
      </c>
      <c r="X60">
        <v>9769.7672815789483</v>
      </c>
      <c r="Y60">
        <v>9721.9328657894748</v>
      </c>
      <c r="Z60">
        <v>9623.4011736842094</v>
      </c>
      <c r="AA60">
        <v>9687.6744289473718</v>
      </c>
      <c r="AB60">
        <v>9811.4583210526343</v>
      </c>
      <c r="AC60">
        <v>9823.7281868421069</v>
      </c>
      <c r="AD60">
        <v>10139.794873684214</v>
      </c>
      <c r="AE60">
        <v>10293.381921052633</v>
      </c>
      <c r="AF60">
        <v>10316.841886842109</v>
      </c>
    </row>
    <row r="61" spans="1:32" x14ac:dyDescent="0.2">
      <c r="A61" t="s">
        <v>478</v>
      </c>
      <c r="B61" t="s">
        <v>170</v>
      </c>
      <c r="C61">
        <v>1</v>
      </c>
      <c r="D61">
        <v>2400</v>
      </c>
      <c r="E61">
        <v>60</v>
      </c>
      <c r="F61">
        <v>1</v>
      </c>
      <c r="G61">
        <v>1</v>
      </c>
      <c r="H61" t="s">
        <v>7</v>
      </c>
      <c r="I61">
        <v>10150.42205526316</v>
      </c>
      <c r="J61">
        <v>10020.63180526316</v>
      </c>
      <c r="K61">
        <v>9974.6918842105297</v>
      </c>
      <c r="L61">
        <v>10011.527355263159</v>
      </c>
      <c r="M61">
        <v>10024.973747368422</v>
      </c>
      <c r="N61">
        <v>9953.0522447368458</v>
      </c>
      <c r="O61">
        <v>9780.587568421055</v>
      </c>
      <c r="P61">
        <v>9707.4243605263182</v>
      </c>
      <c r="Q61">
        <v>9901.9776973684238</v>
      </c>
      <c r="R61">
        <v>9886.1635631578956</v>
      </c>
      <c r="S61">
        <v>9708.8385105263187</v>
      </c>
      <c r="T61">
        <v>9744.2343684210555</v>
      </c>
      <c r="U61">
        <v>9845.1574921052634</v>
      </c>
      <c r="V61">
        <v>9848.5786947368433</v>
      </c>
      <c r="W61">
        <v>9830.9989500000029</v>
      </c>
      <c r="X61">
        <v>9892.7721236842135</v>
      </c>
      <c r="Y61">
        <v>9903.8437789473701</v>
      </c>
      <c r="Z61">
        <v>9824.7132605263178</v>
      </c>
      <c r="AA61">
        <v>9794.1706473684226</v>
      </c>
      <c r="AB61">
        <v>9847.4427157894752</v>
      </c>
      <c r="AC61">
        <v>9847.0782315789493</v>
      </c>
      <c r="AD61">
        <v>10029.174547368422</v>
      </c>
      <c r="AE61">
        <v>10278.011036842106</v>
      </c>
      <c r="AF61">
        <v>10171.736542105265</v>
      </c>
    </row>
    <row r="62" spans="1:32" x14ac:dyDescent="0.2">
      <c r="A62" t="s">
        <v>478</v>
      </c>
      <c r="B62" t="s">
        <v>171</v>
      </c>
      <c r="C62">
        <v>1</v>
      </c>
      <c r="D62">
        <v>2400</v>
      </c>
      <c r="E62">
        <v>60</v>
      </c>
      <c r="F62">
        <v>1</v>
      </c>
      <c r="G62">
        <v>1</v>
      </c>
      <c r="H62" t="s">
        <v>7</v>
      </c>
      <c r="I62">
        <v>10099.659763157897</v>
      </c>
      <c r="J62">
        <v>9909.2101868421069</v>
      </c>
      <c r="K62">
        <v>9755.4810921052649</v>
      </c>
      <c r="L62">
        <v>9839.1897921052641</v>
      </c>
      <c r="M62">
        <v>9858.5703578947396</v>
      </c>
      <c r="N62">
        <v>9702.0006210526335</v>
      </c>
      <c r="O62">
        <v>9542.6396921052656</v>
      </c>
      <c r="P62">
        <v>9620.6860605263173</v>
      </c>
      <c r="Q62">
        <v>9782.512860526318</v>
      </c>
      <c r="R62">
        <v>9842.7152684210541</v>
      </c>
      <c r="S62">
        <v>9864.1012947368436</v>
      </c>
      <c r="T62">
        <v>9775.9831631578982</v>
      </c>
      <c r="U62">
        <v>9705.3241263157925</v>
      </c>
      <c r="V62">
        <v>9940.8670447368422</v>
      </c>
      <c r="W62">
        <v>9925.6331578947375</v>
      </c>
      <c r="X62">
        <v>9754.8424815789494</v>
      </c>
      <c r="Y62">
        <v>9726.8168342105273</v>
      </c>
      <c r="Z62">
        <v>9709.8068157894741</v>
      </c>
      <c r="AA62">
        <v>9565.7919736842105</v>
      </c>
      <c r="AB62">
        <v>9592.2064263157918</v>
      </c>
      <c r="AC62">
        <v>9507.5013052631602</v>
      </c>
      <c r="AD62">
        <v>9641.6284894736873</v>
      </c>
      <c r="AE62">
        <v>9799.3438736842127</v>
      </c>
      <c r="AF62">
        <v>9631.2489500000029</v>
      </c>
    </row>
    <row r="63" spans="1:32" x14ac:dyDescent="0.2">
      <c r="A63" t="s">
        <v>478</v>
      </c>
      <c r="B63" t="s">
        <v>172</v>
      </c>
      <c r="C63">
        <v>1</v>
      </c>
      <c r="D63">
        <v>2400</v>
      </c>
      <c r="E63">
        <v>60</v>
      </c>
      <c r="F63">
        <v>1</v>
      </c>
      <c r="G63">
        <v>1</v>
      </c>
      <c r="H63" t="s">
        <v>7</v>
      </c>
      <c r="I63">
        <v>9524.2247684210543</v>
      </c>
      <c r="J63">
        <v>9476.2502315789498</v>
      </c>
      <c r="K63">
        <v>9403.2950947368445</v>
      </c>
      <c r="L63">
        <v>9394.1181657894758</v>
      </c>
      <c r="M63">
        <v>9342.0820157894759</v>
      </c>
      <c r="N63">
        <v>9315.3148921052652</v>
      </c>
      <c r="O63">
        <v>9362.1906947368461</v>
      </c>
      <c r="P63">
        <v>9474.5037236842127</v>
      </c>
      <c r="Q63">
        <v>9513.4892026315811</v>
      </c>
      <c r="R63">
        <v>9562.4930736842125</v>
      </c>
      <c r="S63">
        <v>9603.0695868421062</v>
      </c>
      <c r="T63">
        <v>9620.8277105263187</v>
      </c>
      <c r="U63">
        <v>9651.9344736842122</v>
      </c>
      <c r="V63">
        <v>9553.0497000000014</v>
      </c>
      <c r="W63">
        <v>9619.0454526315789</v>
      </c>
      <c r="X63">
        <v>9558.1270842105278</v>
      </c>
      <c r="Y63">
        <v>9536.9737842105278</v>
      </c>
      <c r="Z63">
        <v>9528.8548105263162</v>
      </c>
      <c r="AA63">
        <v>9493.3305631578969</v>
      </c>
      <c r="AB63">
        <v>9542.9336947368447</v>
      </c>
      <c r="AC63">
        <v>9637.9053105263174</v>
      </c>
      <c r="AD63">
        <v>9569.0525973684216</v>
      </c>
      <c r="AE63">
        <v>9571.7871000000014</v>
      </c>
      <c r="AF63">
        <v>9587.060186842109</v>
      </c>
    </row>
    <row r="64" spans="1:32" x14ac:dyDescent="0.2">
      <c r="A64" t="s">
        <v>478</v>
      </c>
      <c r="B64" t="s">
        <v>173</v>
      </c>
      <c r="C64">
        <v>1</v>
      </c>
      <c r="D64">
        <v>2400</v>
      </c>
      <c r="E64">
        <v>60</v>
      </c>
      <c r="F64">
        <v>1</v>
      </c>
      <c r="G64">
        <v>1</v>
      </c>
      <c r="H64" t="s">
        <v>7</v>
      </c>
      <c r="I64">
        <v>9515.693097368423</v>
      </c>
      <c r="J64">
        <v>9484.9523684210544</v>
      </c>
      <c r="K64">
        <v>9526.5731342105282</v>
      </c>
      <c r="L64">
        <v>9466.0298000000039</v>
      </c>
      <c r="M64">
        <v>9482.4084447368441</v>
      </c>
      <c r="N64">
        <v>9486.428065789476</v>
      </c>
      <c r="O64">
        <v>9445.7949921052659</v>
      </c>
      <c r="P64">
        <v>9409.6724157894732</v>
      </c>
      <c r="Q64">
        <v>9322.7379210526342</v>
      </c>
      <c r="R64">
        <v>9339.0104473684223</v>
      </c>
      <c r="S64">
        <v>9360.1665289473694</v>
      </c>
      <c r="T64">
        <v>9408.5756763157915</v>
      </c>
      <c r="U64">
        <v>9445.3319263157919</v>
      </c>
      <c r="V64">
        <v>9485.5621815789491</v>
      </c>
      <c r="W64">
        <v>9462.5923710526331</v>
      </c>
      <c r="X64">
        <v>9564.0489078947394</v>
      </c>
      <c r="Y64">
        <v>9683.0758473684218</v>
      </c>
      <c r="Z64">
        <v>9579.521771052634</v>
      </c>
      <c r="AA64">
        <v>9599.2253710526329</v>
      </c>
      <c r="AB64">
        <v>9617.0334842105276</v>
      </c>
      <c r="AC64">
        <v>9649.994102631581</v>
      </c>
      <c r="AD64">
        <v>9656.2861157894749</v>
      </c>
      <c r="AE64">
        <v>9625.2739078947398</v>
      </c>
      <c r="AF64">
        <v>9690.8236947368441</v>
      </c>
    </row>
    <row r="65" spans="1:32" x14ac:dyDescent="0.2">
      <c r="A65" t="s">
        <v>478</v>
      </c>
      <c r="B65" t="s">
        <v>174</v>
      </c>
      <c r="C65">
        <v>1</v>
      </c>
      <c r="D65">
        <v>2400</v>
      </c>
      <c r="E65">
        <v>60</v>
      </c>
      <c r="F65">
        <v>1</v>
      </c>
      <c r="G65">
        <v>1</v>
      </c>
      <c r="H65" t="s">
        <v>7</v>
      </c>
      <c r="I65">
        <v>9749.8193710526339</v>
      </c>
      <c r="J65">
        <v>9805.8466210526312</v>
      </c>
      <c r="K65">
        <v>9827.0649763157944</v>
      </c>
      <c r="L65">
        <v>9860.5430552631587</v>
      </c>
      <c r="M65">
        <v>9902.852921052634</v>
      </c>
      <c r="N65">
        <v>9949.9964973684218</v>
      </c>
      <c r="O65">
        <v>10026.07213421053</v>
      </c>
      <c r="P65">
        <v>9953.0176710526339</v>
      </c>
      <c r="Q65">
        <v>10178.551057894738</v>
      </c>
      <c r="R65">
        <v>10195.104984210528</v>
      </c>
      <c r="S65">
        <v>10120.608302631581</v>
      </c>
      <c r="T65">
        <v>10191.019365789476</v>
      </c>
      <c r="U65">
        <v>10267.344700000003</v>
      </c>
      <c r="V65">
        <v>10325.107352631579</v>
      </c>
      <c r="W65">
        <v>10276.832452631581</v>
      </c>
      <c r="X65">
        <v>10149.280244736845</v>
      </c>
      <c r="Y65">
        <v>10101.587310526318</v>
      </c>
      <c r="Z65">
        <v>10093.536271052633</v>
      </c>
      <c r="AA65">
        <v>10040.553215789476</v>
      </c>
      <c r="AB65">
        <v>9968.510042105263</v>
      </c>
      <c r="AC65">
        <v>10002.861228947371</v>
      </c>
      <c r="AD65">
        <v>10219.122692105264</v>
      </c>
      <c r="AE65">
        <v>10534.875660526319</v>
      </c>
      <c r="AF65">
        <v>10496.913850000003</v>
      </c>
    </row>
    <row r="66" spans="1:32" x14ac:dyDescent="0.2">
      <c r="A66" t="s">
        <v>478</v>
      </c>
      <c r="B66" t="s">
        <v>175</v>
      </c>
      <c r="C66">
        <v>1</v>
      </c>
      <c r="D66">
        <v>2400</v>
      </c>
      <c r="E66">
        <v>60</v>
      </c>
      <c r="F66">
        <v>1</v>
      </c>
      <c r="G66">
        <v>1</v>
      </c>
      <c r="H66" t="s">
        <v>7</v>
      </c>
      <c r="I66">
        <v>10455.302881578948</v>
      </c>
      <c r="J66">
        <v>10426.225207894739</v>
      </c>
      <c r="K66">
        <v>10341.516565789476</v>
      </c>
      <c r="L66">
        <v>10250.103631578948</v>
      </c>
      <c r="M66">
        <v>10387.689613157896</v>
      </c>
      <c r="N66">
        <v>10353.859855263159</v>
      </c>
      <c r="O66">
        <v>10276.284344736843</v>
      </c>
      <c r="P66">
        <v>10242.434357894739</v>
      </c>
      <c r="Q66">
        <v>10299.493215789476</v>
      </c>
      <c r="R66">
        <v>10263.093039473688</v>
      </c>
      <c r="S66">
        <v>10218.315328947372</v>
      </c>
      <c r="T66">
        <v>10197.923471052633</v>
      </c>
      <c r="U66">
        <v>10121.02875526316</v>
      </c>
      <c r="V66">
        <v>10263.189892105267</v>
      </c>
      <c r="W66">
        <v>10231.492973684211</v>
      </c>
      <c r="X66">
        <v>10293.82847631579</v>
      </c>
      <c r="Y66">
        <v>10161.283573684212</v>
      </c>
      <c r="Z66">
        <v>9972.5537684210558</v>
      </c>
      <c r="AA66">
        <v>9999.1370736842109</v>
      </c>
      <c r="AB66">
        <v>10019.669907894737</v>
      </c>
      <c r="AC66">
        <v>10000.213557894738</v>
      </c>
      <c r="AD66">
        <v>10280.312478947371</v>
      </c>
      <c r="AE66">
        <v>10503.082257894737</v>
      </c>
      <c r="AF66">
        <v>10420.76457894737</v>
      </c>
    </row>
    <row r="67" spans="1:32" x14ac:dyDescent="0.2">
      <c r="A67" t="s">
        <v>478</v>
      </c>
      <c r="B67" t="s">
        <v>176</v>
      </c>
      <c r="C67">
        <v>1</v>
      </c>
      <c r="D67">
        <v>2400</v>
      </c>
      <c r="E67">
        <v>60</v>
      </c>
      <c r="F67">
        <v>1</v>
      </c>
      <c r="G67">
        <v>1</v>
      </c>
      <c r="H67" t="s">
        <v>7</v>
      </c>
      <c r="I67">
        <v>10212.084718421052</v>
      </c>
      <c r="J67">
        <v>10266.115321052635</v>
      </c>
      <c r="K67">
        <v>10411.8771631579</v>
      </c>
      <c r="L67">
        <v>10517.589136842107</v>
      </c>
      <c r="M67">
        <v>10409.390613157899</v>
      </c>
      <c r="N67">
        <v>10336.228202631581</v>
      </c>
      <c r="O67">
        <v>10262.785100000003</v>
      </c>
      <c r="P67">
        <v>10240.404268421056</v>
      </c>
      <c r="Q67">
        <v>10324.232997368425</v>
      </c>
      <c r="R67">
        <v>10118.074355263161</v>
      </c>
      <c r="S67">
        <v>10068.854044736845</v>
      </c>
      <c r="T67">
        <v>10009.199923684213</v>
      </c>
      <c r="U67">
        <v>10030.277923684213</v>
      </c>
      <c r="V67">
        <v>10095.72003421053</v>
      </c>
      <c r="W67">
        <v>10084.147742105264</v>
      </c>
      <c r="X67">
        <v>10074.454476315792</v>
      </c>
      <c r="Y67">
        <v>10087.666047368422</v>
      </c>
      <c r="Z67">
        <v>9976.5707394736855</v>
      </c>
      <c r="AA67">
        <v>9914.6251131578956</v>
      </c>
      <c r="AB67">
        <v>9879.2366105263191</v>
      </c>
      <c r="AC67">
        <v>9904.8502447368464</v>
      </c>
      <c r="AD67">
        <v>10179.952102631582</v>
      </c>
      <c r="AE67">
        <v>10453.975365789476</v>
      </c>
      <c r="AF67">
        <v>10426.234902631581</v>
      </c>
    </row>
    <row r="68" spans="1:32" x14ac:dyDescent="0.2">
      <c r="A68" t="s">
        <v>478</v>
      </c>
      <c r="B68" t="s">
        <v>177</v>
      </c>
      <c r="C68">
        <v>1</v>
      </c>
      <c r="D68">
        <v>2400</v>
      </c>
      <c r="E68">
        <v>60</v>
      </c>
      <c r="F68">
        <v>1</v>
      </c>
      <c r="G68">
        <v>1</v>
      </c>
      <c r="H68" t="s">
        <v>7</v>
      </c>
      <c r="I68">
        <v>10309.944671052632</v>
      </c>
      <c r="J68">
        <v>10272.399663157894</v>
      </c>
      <c r="K68">
        <v>10225.365521052634</v>
      </c>
      <c r="L68">
        <v>10149.942252631579</v>
      </c>
      <c r="M68">
        <v>10280.949336842106</v>
      </c>
      <c r="N68">
        <v>10378.835284210529</v>
      </c>
      <c r="O68">
        <v>10169.731847368424</v>
      </c>
      <c r="P68">
        <v>10128.93165789474</v>
      </c>
      <c r="Q68">
        <v>10203.243560526318</v>
      </c>
      <c r="R68">
        <v>10114.646871052633</v>
      </c>
      <c r="S68">
        <v>10256.468334210527</v>
      </c>
      <c r="T68">
        <v>10200.550089473685</v>
      </c>
      <c r="U68">
        <v>10138.874300000001</v>
      </c>
      <c r="V68">
        <v>10357.142510526319</v>
      </c>
      <c r="W68">
        <v>10315.923210526316</v>
      </c>
      <c r="X68">
        <v>10139.292976315792</v>
      </c>
      <c r="Y68">
        <v>9967.3395631578969</v>
      </c>
      <c r="Z68">
        <v>9986.5934000000016</v>
      </c>
      <c r="AA68">
        <v>10069.214492105264</v>
      </c>
      <c r="AB68">
        <v>10020.448000000002</v>
      </c>
      <c r="AC68">
        <v>9942.0326526315821</v>
      </c>
      <c r="AD68">
        <v>10091.301657894737</v>
      </c>
      <c r="AE68">
        <v>10153.277713157895</v>
      </c>
      <c r="AF68">
        <v>10211.877494736844</v>
      </c>
    </row>
    <row r="69" spans="1:32" x14ac:dyDescent="0.2">
      <c r="A69" t="s">
        <v>478</v>
      </c>
      <c r="B69" t="s">
        <v>178</v>
      </c>
      <c r="C69">
        <v>1</v>
      </c>
      <c r="D69">
        <v>2400</v>
      </c>
      <c r="E69">
        <v>60</v>
      </c>
      <c r="F69">
        <v>1</v>
      </c>
      <c r="G69">
        <v>1</v>
      </c>
      <c r="H69" t="s">
        <v>7</v>
      </c>
      <c r="I69">
        <v>10129.974963157898</v>
      </c>
      <c r="J69">
        <v>10343.324902631581</v>
      </c>
      <c r="K69">
        <v>10268.51575263158</v>
      </c>
      <c r="L69">
        <v>10182.568528947369</v>
      </c>
      <c r="M69">
        <v>10196.606992105266</v>
      </c>
      <c r="N69">
        <v>10185.016389473685</v>
      </c>
      <c r="O69">
        <v>10150.126413157896</v>
      </c>
      <c r="P69">
        <v>9958.4611921052638</v>
      </c>
      <c r="Q69">
        <v>10039.678944736845</v>
      </c>
      <c r="R69">
        <v>10044.774500000001</v>
      </c>
      <c r="S69">
        <v>9973.8544052631605</v>
      </c>
      <c r="T69">
        <v>9896.116418421052</v>
      </c>
      <c r="U69">
        <v>9912.734052631582</v>
      </c>
      <c r="V69">
        <v>9881.6827131578975</v>
      </c>
      <c r="W69">
        <v>9892.9261605263182</v>
      </c>
      <c r="X69">
        <v>9852.3562500000007</v>
      </c>
      <c r="Y69">
        <v>9906.8111052631612</v>
      </c>
      <c r="Z69">
        <v>9901.5188552631589</v>
      </c>
      <c r="AA69">
        <v>9842.7925421052641</v>
      </c>
      <c r="AB69">
        <v>9936.2984342105283</v>
      </c>
      <c r="AC69">
        <v>9903.5474526315811</v>
      </c>
      <c r="AD69">
        <v>10070.547655263161</v>
      </c>
      <c r="AE69">
        <v>10238.587368421055</v>
      </c>
      <c r="AF69">
        <v>10231.614150000003</v>
      </c>
    </row>
    <row r="70" spans="1:32" x14ac:dyDescent="0.2">
      <c r="A70" t="s">
        <v>478</v>
      </c>
      <c r="B70" t="s">
        <v>179</v>
      </c>
      <c r="C70">
        <v>1</v>
      </c>
      <c r="D70">
        <v>2400</v>
      </c>
      <c r="E70">
        <v>60</v>
      </c>
      <c r="F70">
        <v>1</v>
      </c>
      <c r="G70">
        <v>1</v>
      </c>
      <c r="H70" t="s">
        <v>7</v>
      </c>
      <c r="I70">
        <v>10140.778600000003</v>
      </c>
      <c r="J70">
        <v>10037.660368421053</v>
      </c>
      <c r="K70">
        <v>9948.9777526315829</v>
      </c>
      <c r="L70">
        <v>9888.7064631578942</v>
      </c>
      <c r="M70">
        <v>9845.2301578947372</v>
      </c>
      <c r="N70">
        <v>9867.4442526315815</v>
      </c>
      <c r="O70">
        <v>10010.373226315789</v>
      </c>
      <c r="P70">
        <v>9993.077228947368</v>
      </c>
      <c r="Q70">
        <v>9983.7516131578941</v>
      </c>
      <c r="R70">
        <v>9995.6665157894749</v>
      </c>
      <c r="S70">
        <v>10007.551660526318</v>
      </c>
      <c r="T70">
        <v>9965.2509263157899</v>
      </c>
      <c r="U70">
        <v>9968.5559657894737</v>
      </c>
      <c r="V70">
        <v>9887.0041473684232</v>
      </c>
      <c r="W70">
        <v>9895.3958131578947</v>
      </c>
      <c r="X70">
        <v>9847.4145736842129</v>
      </c>
      <c r="Y70">
        <v>9808.8836631578979</v>
      </c>
      <c r="Z70">
        <v>9698.6948473684242</v>
      </c>
      <c r="AA70">
        <v>9648.3674789473698</v>
      </c>
      <c r="AB70">
        <v>9713.6123026315818</v>
      </c>
      <c r="AC70">
        <v>9732.7139289473707</v>
      </c>
      <c r="AD70">
        <v>9755.0840447368446</v>
      </c>
      <c r="AE70">
        <v>9679.1550263157915</v>
      </c>
      <c r="AF70">
        <v>9662.0130578947374</v>
      </c>
    </row>
    <row r="71" spans="1:32" x14ac:dyDescent="0.2">
      <c r="A71" t="s">
        <v>478</v>
      </c>
      <c r="B71" t="s">
        <v>180</v>
      </c>
      <c r="C71">
        <v>1</v>
      </c>
      <c r="D71">
        <v>2400</v>
      </c>
      <c r="E71">
        <v>60</v>
      </c>
      <c r="F71">
        <v>1</v>
      </c>
      <c r="G71">
        <v>1</v>
      </c>
      <c r="H71" t="s">
        <v>7</v>
      </c>
      <c r="I71">
        <v>9592.1381184210532</v>
      </c>
      <c r="J71">
        <v>9611.0919000000013</v>
      </c>
      <c r="K71">
        <v>9627.3168447368444</v>
      </c>
      <c r="L71">
        <v>9585.3392447368424</v>
      </c>
      <c r="M71">
        <v>9488.5296447368437</v>
      </c>
      <c r="N71">
        <v>9491.8132289473688</v>
      </c>
      <c r="O71">
        <v>9512.4213078947396</v>
      </c>
      <c r="P71">
        <v>9510.1118342105274</v>
      </c>
      <c r="Q71">
        <v>9548.9779105263187</v>
      </c>
      <c r="R71">
        <v>9588.9769868421081</v>
      </c>
      <c r="S71">
        <v>9650.8395605263177</v>
      </c>
      <c r="T71">
        <v>9718.486215789475</v>
      </c>
      <c r="U71">
        <v>9734.2821842105295</v>
      </c>
      <c r="V71">
        <v>9783.2328026315809</v>
      </c>
      <c r="W71">
        <v>9768.5223684210559</v>
      </c>
      <c r="X71">
        <v>9806.2204263157928</v>
      </c>
      <c r="Y71">
        <v>9793.7190842105283</v>
      </c>
      <c r="Z71">
        <v>9804.5682947368423</v>
      </c>
      <c r="AA71">
        <v>9813.1423447368434</v>
      </c>
      <c r="AB71">
        <v>9743.9112394736858</v>
      </c>
      <c r="AC71">
        <v>9710.5415921052645</v>
      </c>
      <c r="AD71">
        <v>9835.5155999999988</v>
      </c>
      <c r="AE71">
        <v>9895.8034789473713</v>
      </c>
      <c r="AF71">
        <v>9984.3675236842137</v>
      </c>
    </row>
    <row r="72" spans="1:32" x14ac:dyDescent="0.2">
      <c r="A72" t="s">
        <v>478</v>
      </c>
      <c r="B72" t="s">
        <v>181</v>
      </c>
      <c r="C72">
        <v>1</v>
      </c>
      <c r="D72">
        <v>2400</v>
      </c>
      <c r="E72">
        <v>60</v>
      </c>
      <c r="F72">
        <v>1</v>
      </c>
      <c r="G72">
        <v>1</v>
      </c>
      <c r="H72" t="s">
        <v>7</v>
      </c>
      <c r="I72">
        <v>10091.66317894737</v>
      </c>
      <c r="J72">
        <v>10106.075428947372</v>
      </c>
      <c r="K72">
        <v>10244.751202631582</v>
      </c>
      <c r="L72">
        <v>10210.154013157895</v>
      </c>
      <c r="M72">
        <v>10089.243668421055</v>
      </c>
      <c r="N72">
        <v>10201.648760526316</v>
      </c>
      <c r="O72">
        <v>10127.95827631579</v>
      </c>
      <c r="P72">
        <v>10033.387684210529</v>
      </c>
      <c r="Q72">
        <v>10129.153121052634</v>
      </c>
      <c r="R72">
        <v>10206.936376315791</v>
      </c>
      <c r="S72">
        <v>10270.788215789475</v>
      </c>
      <c r="T72">
        <v>10045.911326315792</v>
      </c>
      <c r="U72">
        <v>10054.18082894737</v>
      </c>
      <c r="V72">
        <v>10237.489960526318</v>
      </c>
      <c r="W72">
        <v>9997.1717710526336</v>
      </c>
      <c r="X72">
        <v>10092.343984210529</v>
      </c>
      <c r="Y72">
        <v>10042.345876315791</v>
      </c>
      <c r="Z72">
        <v>10035.664392105266</v>
      </c>
      <c r="AA72">
        <v>10067.499094736844</v>
      </c>
      <c r="AB72">
        <v>10119.387678947372</v>
      </c>
      <c r="AC72">
        <v>9985.8539657894744</v>
      </c>
      <c r="AD72">
        <v>10060.512723684213</v>
      </c>
      <c r="AE72">
        <v>10176.17765</v>
      </c>
      <c r="AF72">
        <v>10150.495178947369</v>
      </c>
    </row>
    <row r="73" spans="1:32" x14ac:dyDescent="0.2">
      <c r="A73" t="s">
        <v>478</v>
      </c>
      <c r="B73" t="s">
        <v>182</v>
      </c>
      <c r="C73">
        <v>1</v>
      </c>
      <c r="D73">
        <v>2400</v>
      </c>
      <c r="E73">
        <v>60</v>
      </c>
      <c r="F73">
        <v>1</v>
      </c>
      <c r="G73">
        <v>1</v>
      </c>
      <c r="H73" t="s">
        <v>7</v>
      </c>
      <c r="I73">
        <v>10051.737300000003</v>
      </c>
      <c r="J73">
        <v>9916.3812789473686</v>
      </c>
      <c r="K73">
        <v>9985.3074842105289</v>
      </c>
      <c r="L73">
        <v>10083.50582631579</v>
      </c>
      <c r="M73">
        <v>10049.085847368422</v>
      </c>
      <c r="N73">
        <v>10024.019942105266</v>
      </c>
      <c r="O73">
        <v>9971.6222105263187</v>
      </c>
      <c r="P73">
        <v>9910.2298263157918</v>
      </c>
      <c r="Q73">
        <v>9931.1236605263166</v>
      </c>
      <c r="R73">
        <v>9880.0339315789479</v>
      </c>
      <c r="S73">
        <v>9874.4189789473712</v>
      </c>
      <c r="T73">
        <v>9863.1124000000018</v>
      </c>
      <c r="U73">
        <v>9967.7235868421067</v>
      </c>
      <c r="V73">
        <v>9988.2513657894779</v>
      </c>
      <c r="W73">
        <v>10052.435663157896</v>
      </c>
      <c r="X73">
        <v>10034.314652631581</v>
      </c>
      <c r="Y73">
        <v>10091.697344736844</v>
      </c>
      <c r="Z73">
        <v>10036.349247368422</v>
      </c>
      <c r="AA73">
        <v>10058.054750000003</v>
      </c>
      <c r="AB73">
        <v>10122.15945526316</v>
      </c>
      <c r="AC73">
        <v>10004.301018421054</v>
      </c>
      <c r="AD73">
        <v>10181.563450000003</v>
      </c>
      <c r="AE73">
        <v>10372.434552631579</v>
      </c>
      <c r="AF73">
        <v>10527.170623684213</v>
      </c>
    </row>
    <row r="74" spans="1:32" x14ac:dyDescent="0.2">
      <c r="A74" t="s">
        <v>478</v>
      </c>
      <c r="B74" t="s">
        <v>183</v>
      </c>
      <c r="C74">
        <v>1</v>
      </c>
      <c r="D74">
        <v>2400</v>
      </c>
      <c r="E74">
        <v>60</v>
      </c>
      <c r="F74">
        <v>1</v>
      </c>
      <c r="G74">
        <v>1</v>
      </c>
      <c r="H74" t="s">
        <v>7</v>
      </c>
      <c r="I74">
        <v>10298.077565789477</v>
      </c>
      <c r="J74">
        <v>10307.601805263161</v>
      </c>
      <c r="K74">
        <v>10337.771836842105</v>
      </c>
      <c r="L74">
        <v>10187.301589473685</v>
      </c>
      <c r="M74">
        <v>10269.725039473686</v>
      </c>
      <c r="N74">
        <v>10246.497026315792</v>
      </c>
      <c r="O74">
        <v>9888.7425578947386</v>
      </c>
      <c r="P74">
        <v>9966.7331315789488</v>
      </c>
      <c r="Q74">
        <v>10285.696860526319</v>
      </c>
      <c r="R74">
        <v>10337.198992105266</v>
      </c>
      <c r="S74">
        <v>10311.792897368425</v>
      </c>
      <c r="T74">
        <v>10216.270800000002</v>
      </c>
      <c r="U74">
        <v>10182.170389473686</v>
      </c>
      <c r="V74">
        <v>10373.196347368423</v>
      </c>
      <c r="W74">
        <v>10284.238323684212</v>
      </c>
      <c r="X74">
        <v>10395.440586842107</v>
      </c>
      <c r="Y74">
        <v>10327.544278947369</v>
      </c>
      <c r="Z74">
        <v>10213.334950000002</v>
      </c>
      <c r="AA74">
        <v>10198.209397368422</v>
      </c>
      <c r="AB74">
        <v>10141.917676315792</v>
      </c>
      <c r="AC74">
        <v>10036.598839473689</v>
      </c>
      <c r="AD74">
        <v>10230.124713157897</v>
      </c>
      <c r="AE74">
        <v>10377.304281578947</v>
      </c>
      <c r="AF74">
        <v>10409.354247368423</v>
      </c>
    </row>
    <row r="75" spans="1:32" x14ac:dyDescent="0.2">
      <c r="A75" t="s">
        <v>478</v>
      </c>
      <c r="B75" t="s">
        <v>184</v>
      </c>
      <c r="C75">
        <v>1</v>
      </c>
      <c r="D75">
        <v>2400</v>
      </c>
      <c r="E75">
        <v>60</v>
      </c>
      <c r="F75">
        <v>1</v>
      </c>
      <c r="G75">
        <v>1</v>
      </c>
      <c r="H75" t="s">
        <v>7</v>
      </c>
      <c r="I75">
        <v>10273.565513157897</v>
      </c>
      <c r="J75">
        <v>10149.923026315792</v>
      </c>
      <c r="K75">
        <v>10125.48750526316</v>
      </c>
      <c r="L75">
        <v>10171.211876315792</v>
      </c>
      <c r="M75">
        <v>10244.306368421052</v>
      </c>
      <c r="N75">
        <v>10235.947715789476</v>
      </c>
      <c r="O75">
        <v>10096.323118421053</v>
      </c>
      <c r="P75">
        <v>10053.508589473686</v>
      </c>
      <c r="Q75">
        <v>9990.2685921052653</v>
      </c>
      <c r="R75">
        <v>10115.01465263158</v>
      </c>
      <c r="S75">
        <v>10095.110073684213</v>
      </c>
      <c r="T75">
        <v>10048.976228947369</v>
      </c>
      <c r="U75">
        <v>10104.517660526317</v>
      </c>
      <c r="V75">
        <v>10109.695344736843</v>
      </c>
      <c r="W75">
        <v>10090.764307894739</v>
      </c>
      <c r="X75">
        <v>10100.517307894739</v>
      </c>
      <c r="Y75">
        <v>10066.55945789474</v>
      </c>
      <c r="Z75">
        <v>9931.5057078947375</v>
      </c>
      <c r="AA75">
        <v>9800.7142947368429</v>
      </c>
      <c r="AB75">
        <v>9890.5887210526325</v>
      </c>
      <c r="AC75">
        <v>9825.3654552631615</v>
      </c>
      <c r="AD75">
        <v>10125.702186842105</v>
      </c>
      <c r="AE75">
        <v>10221.166973684212</v>
      </c>
      <c r="AF75">
        <v>10170.84887894737</v>
      </c>
    </row>
    <row r="76" spans="1:32" x14ac:dyDescent="0.2">
      <c r="A76" t="s">
        <v>478</v>
      </c>
      <c r="B76" t="s">
        <v>185</v>
      </c>
      <c r="C76">
        <v>1</v>
      </c>
      <c r="D76">
        <v>2400</v>
      </c>
      <c r="E76">
        <v>60</v>
      </c>
      <c r="F76">
        <v>1</v>
      </c>
      <c r="G76">
        <v>1</v>
      </c>
      <c r="H76" t="s">
        <v>7</v>
      </c>
      <c r="I76">
        <v>10226.168350000002</v>
      </c>
      <c r="J76">
        <v>10077.155642105265</v>
      </c>
      <c r="K76">
        <v>10019.860897368422</v>
      </c>
      <c r="L76">
        <v>10213.558489473686</v>
      </c>
      <c r="M76">
        <v>10091.92475526316</v>
      </c>
      <c r="N76">
        <v>10132.081994736844</v>
      </c>
      <c r="O76">
        <v>10211.447439473686</v>
      </c>
      <c r="P76">
        <v>10316.105839473687</v>
      </c>
      <c r="Q76">
        <v>10319.913344736844</v>
      </c>
      <c r="R76">
        <v>10109.016244736844</v>
      </c>
      <c r="S76">
        <v>10187.778560526318</v>
      </c>
      <c r="T76">
        <v>10050.675631578948</v>
      </c>
      <c r="U76">
        <v>10127.526234210529</v>
      </c>
      <c r="V76">
        <v>10217.911813157898</v>
      </c>
      <c r="W76">
        <v>10246.431152631581</v>
      </c>
      <c r="X76">
        <v>10115.359344736842</v>
      </c>
      <c r="Y76">
        <v>10039.46897894737</v>
      </c>
      <c r="Z76">
        <v>9990.5650736842126</v>
      </c>
      <c r="AA76">
        <v>9998.8730078947392</v>
      </c>
      <c r="AB76">
        <v>10069.300136842108</v>
      </c>
      <c r="AC76">
        <v>10045.291636842107</v>
      </c>
      <c r="AD76">
        <v>10266.98015263158</v>
      </c>
      <c r="AE76">
        <v>10328.456947368422</v>
      </c>
      <c r="AF76">
        <v>10342.754668421056</v>
      </c>
    </row>
    <row r="77" spans="1:32" x14ac:dyDescent="0.2">
      <c r="A77" t="s">
        <v>478</v>
      </c>
      <c r="B77" t="s">
        <v>186</v>
      </c>
      <c r="C77">
        <v>1</v>
      </c>
      <c r="D77">
        <v>2400</v>
      </c>
      <c r="E77">
        <v>60</v>
      </c>
      <c r="F77">
        <v>1</v>
      </c>
      <c r="G77">
        <v>1</v>
      </c>
      <c r="H77" t="s">
        <v>7</v>
      </c>
      <c r="I77">
        <v>10324.079015789477</v>
      </c>
      <c r="J77">
        <v>10139.408686842107</v>
      </c>
      <c r="K77">
        <v>9962.1883184210546</v>
      </c>
      <c r="L77">
        <v>9914.2448631578936</v>
      </c>
      <c r="M77">
        <v>9886.9153342105255</v>
      </c>
      <c r="N77">
        <v>9841.148355263158</v>
      </c>
      <c r="O77">
        <v>9875.4254157894757</v>
      </c>
      <c r="P77">
        <v>10018.516528947372</v>
      </c>
      <c r="Q77">
        <v>10118.275142105264</v>
      </c>
      <c r="R77">
        <v>10097.212094736844</v>
      </c>
      <c r="S77">
        <v>10118.584034210529</v>
      </c>
      <c r="T77">
        <v>10184.917839473685</v>
      </c>
      <c r="U77">
        <v>10207.297718421054</v>
      </c>
      <c r="V77">
        <v>10136.121710526317</v>
      </c>
      <c r="W77">
        <v>10099.42850789474</v>
      </c>
      <c r="X77">
        <v>10035.958973684214</v>
      </c>
      <c r="Y77">
        <v>9984.0565052631591</v>
      </c>
      <c r="Z77">
        <v>9992.2593842105271</v>
      </c>
      <c r="AA77">
        <v>9929.4161921052655</v>
      </c>
      <c r="AB77">
        <v>9878.8532131578959</v>
      </c>
      <c r="AC77">
        <v>9860.0497105263166</v>
      </c>
      <c r="AD77">
        <v>9835.6761157894744</v>
      </c>
      <c r="AE77">
        <v>9852.279128947368</v>
      </c>
      <c r="AF77">
        <v>9870.6510078947395</v>
      </c>
    </row>
    <row r="78" spans="1:32" x14ac:dyDescent="0.2">
      <c r="A78" t="s">
        <v>478</v>
      </c>
      <c r="B78" t="s">
        <v>187</v>
      </c>
      <c r="C78">
        <v>1</v>
      </c>
      <c r="D78">
        <v>2400</v>
      </c>
      <c r="E78">
        <v>60</v>
      </c>
      <c r="F78">
        <v>1</v>
      </c>
      <c r="G78">
        <v>1</v>
      </c>
      <c r="H78" t="s">
        <v>7</v>
      </c>
      <c r="I78">
        <v>9858.9680236842141</v>
      </c>
      <c r="J78">
        <v>9809.9735631578988</v>
      </c>
      <c r="K78">
        <v>9802.7123447368449</v>
      </c>
      <c r="L78">
        <v>9898.0938368421084</v>
      </c>
      <c r="M78">
        <v>9871.7217289473683</v>
      </c>
      <c r="N78">
        <v>9900.2530526315804</v>
      </c>
      <c r="O78">
        <v>9858.9649473684203</v>
      </c>
      <c r="P78">
        <v>9821.6234710526332</v>
      </c>
      <c r="Q78">
        <v>9781.1238184210542</v>
      </c>
      <c r="R78">
        <v>9780.4449868421052</v>
      </c>
      <c r="S78">
        <v>9800.7590842105274</v>
      </c>
      <c r="T78">
        <v>9826.4026236842128</v>
      </c>
      <c r="U78">
        <v>9856.4323552631595</v>
      </c>
      <c r="V78">
        <v>9801.6108157894778</v>
      </c>
      <c r="W78">
        <v>9790.9351947368432</v>
      </c>
      <c r="X78">
        <v>9850.9264105263173</v>
      </c>
      <c r="Y78">
        <v>9816.7558684210562</v>
      </c>
      <c r="Z78">
        <v>9829.8445184210541</v>
      </c>
      <c r="AA78">
        <v>9892.8713473684202</v>
      </c>
      <c r="AB78">
        <v>9853.796918421056</v>
      </c>
      <c r="AC78">
        <v>9809.924857894739</v>
      </c>
      <c r="AD78">
        <v>9839.3438078947383</v>
      </c>
      <c r="AE78">
        <v>9822.9503052631608</v>
      </c>
      <c r="AF78">
        <v>9774.2246263157886</v>
      </c>
    </row>
    <row r="79" spans="1:32" x14ac:dyDescent="0.2">
      <c r="A79" t="s">
        <v>478</v>
      </c>
      <c r="B79" t="s">
        <v>188</v>
      </c>
      <c r="C79">
        <v>1</v>
      </c>
      <c r="D79">
        <v>2400</v>
      </c>
      <c r="E79">
        <v>60</v>
      </c>
      <c r="F79">
        <v>1</v>
      </c>
      <c r="G79">
        <v>1</v>
      </c>
      <c r="H79" t="s">
        <v>7</v>
      </c>
      <c r="I79">
        <v>9814.2335657894764</v>
      </c>
      <c r="J79">
        <v>9846.1060447368418</v>
      </c>
      <c r="K79">
        <v>9763.8803710526317</v>
      </c>
      <c r="L79">
        <v>9781.1627868421074</v>
      </c>
      <c r="M79">
        <v>9789.2917342105284</v>
      </c>
      <c r="N79">
        <v>9874.0664789473703</v>
      </c>
      <c r="O79">
        <v>9862.6694263157915</v>
      </c>
      <c r="P79">
        <v>9816.4294973684227</v>
      </c>
      <c r="Q79">
        <v>9914.4348578947393</v>
      </c>
      <c r="R79">
        <v>10041.670918421056</v>
      </c>
      <c r="S79">
        <v>10173.910768421054</v>
      </c>
      <c r="T79">
        <v>10247.432557894739</v>
      </c>
      <c r="U79">
        <v>10274.393684210529</v>
      </c>
      <c r="V79">
        <v>10313.579223684212</v>
      </c>
      <c r="W79">
        <v>10284.493823684212</v>
      </c>
      <c r="X79">
        <v>10313.024421052634</v>
      </c>
      <c r="Y79">
        <v>10215.056976315791</v>
      </c>
      <c r="Z79">
        <v>10113.021734210528</v>
      </c>
      <c r="AA79">
        <v>9964.2513289473718</v>
      </c>
      <c r="AB79">
        <v>9979.3263736842146</v>
      </c>
      <c r="AC79">
        <v>10070.38243684211</v>
      </c>
      <c r="AD79">
        <v>10396.521118421055</v>
      </c>
      <c r="AE79">
        <v>10452.695010526317</v>
      </c>
      <c r="AF79">
        <v>10472.472510526317</v>
      </c>
    </row>
    <row r="80" spans="1:32" x14ac:dyDescent="0.2">
      <c r="A80" t="s">
        <v>478</v>
      </c>
      <c r="B80" t="s">
        <v>189</v>
      </c>
      <c r="C80">
        <v>1</v>
      </c>
      <c r="D80">
        <v>2400</v>
      </c>
      <c r="E80">
        <v>60</v>
      </c>
      <c r="F80">
        <v>1</v>
      </c>
      <c r="G80">
        <v>1</v>
      </c>
      <c r="H80" t="s">
        <v>7</v>
      </c>
      <c r="I80">
        <v>10595.915013157895</v>
      </c>
      <c r="J80">
        <v>10529.107342105266</v>
      </c>
      <c r="K80">
        <v>10437.074765789477</v>
      </c>
      <c r="L80">
        <v>10437.419110526318</v>
      </c>
      <c r="M80">
        <v>10356.511347368423</v>
      </c>
      <c r="N80">
        <v>10360.007213157898</v>
      </c>
      <c r="O80">
        <v>10313.686150000003</v>
      </c>
      <c r="P80">
        <v>10397.660447368422</v>
      </c>
      <c r="Q80">
        <v>10315.846255263161</v>
      </c>
      <c r="R80">
        <v>10137.721939473688</v>
      </c>
      <c r="S80">
        <v>10303.909234210529</v>
      </c>
      <c r="T80">
        <v>10127.716089473686</v>
      </c>
      <c r="U80">
        <v>10070.189134210528</v>
      </c>
      <c r="V80">
        <v>10310.310884210528</v>
      </c>
      <c r="W80">
        <v>10259.559713157898</v>
      </c>
      <c r="X80">
        <v>10200.487473684212</v>
      </c>
      <c r="Y80">
        <v>10104.66572894737</v>
      </c>
      <c r="Z80">
        <v>10069.914073684213</v>
      </c>
      <c r="AA80">
        <v>10164.861765789476</v>
      </c>
      <c r="AB80">
        <v>10057.569147368422</v>
      </c>
      <c r="AC80">
        <v>10087.36873421053</v>
      </c>
      <c r="AD80">
        <v>10201.908855263158</v>
      </c>
      <c r="AE80">
        <v>10367.898089473683</v>
      </c>
      <c r="AF80">
        <v>10466.617768421054</v>
      </c>
    </row>
    <row r="81" spans="1:32" x14ac:dyDescent="0.2">
      <c r="A81" t="s">
        <v>478</v>
      </c>
      <c r="B81" t="s">
        <v>190</v>
      </c>
      <c r="C81">
        <v>1</v>
      </c>
      <c r="D81">
        <v>2400</v>
      </c>
      <c r="E81">
        <v>60</v>
      </c>
      <c r="F81">
        <v>1</v>
      </c>
      <c r="G81">
        <v>1</v>
      </c>
      <c r="H81" t="s">
        <v>7</v>
      </c>
      <c r="I81">
        <v>10426.543634210528</v>
      </c>
      <c r="J81">
        <v>10391.785044736846</v>
      </c>
      <c r="K81">
        <v>10326.609650000004</v>
      </c>
      <c r="L81">
        <v>10247.081623684213</v>
      </c>
      <c r="M81">
        <v>10106.762923684213</v>
      </c>
      <c r="N81">
        <v>10113.082981578948</v>
      </c>
      <c r="O81">
        <v>10056.608844736846</v>
      </c>
      <c r="P81">
        <v>9981.3325368421065</v>
      </c>
      <c r="Q81">
        <v>10006.829168421054</v>
      </c>
      <c r="R81">
        <v>10056.510905263161</v>
      </c>
      <c r="S81">
        <v>10114.693486842109</v>
      </c>
      <c r="T81">
        <v>10109.59295789474</v>
      </c>
      <c r="U81">
        <v>10115.496639473684</v>
      </c>
      <c r="V81">
        <v>10144.473300000001</v>
      </c>
      <c r="W81">
        <v>10110.027686842106</v>
      </c>
      <c r="X81">
        <v>9805.1156394736845</v>
      </c>
      <c r="Y81">
        <v>9910.9585000000025</v>
      </c>
      <c r="Z81">
        <v>9814.4097131578983</v>
      </c>
      <c r="AA81">
        <v>9847.9493394736855</v>
      </c>
      <c r="AB81">
        <v>9824.4818210526337</v>
      </c>
      <c r="AC81">
        <v>9858.1089473684224</v>
      </c>
      <c r="AD81">
        <v>10155.639744736844</v>
      </c>
      <c r="AE81">
        <v>10331.39898157895</v>
      </c>
      <c r="AF81">
        <v>10431.094528947369</v>
      </c>
    </row>
    <row r="82" spans="1:32" x14ac:dyDescent="0.2">
      <c r="A82" t="s">
        <v>478</v>
      </c>
      <c r="B82" t="s">
        <v>191</v>
      </c>
      <c r="C82">
        <v>1</v>
      </c>
      <c r="D82">
        <v>2400</v>
      </c>
      <c r="E82">
        <v>60</v>
      </c>
      <c r="F82">
        <v>1</v>
      </c>
      <c r="G82">
        <v>1</v>
      </c>
      <c r="H82" t="s">
        <v>7</v>
      </c>
      <c r="I82">
        <v>10345.431065789475</v>
      </c>
      <c r="J82">
        <v>10228.339899999999</v>
      </c>
      <c r="K82">
        <v>10135.22388157895</v>
      </c>
      <c r="L82">
        <v>10073.574189473686</v>
      </c>
      <c r="M82">
        <v>10153.920081578948</v>
      </c>
      <c r="N82">
        <v>10119.598623684215</v>
      </c>
      <c r="O82">
        <v>10213.373484210528</v>
      </c>
      <c r="P82">
        <v>10286.155065789475</v>
      </c>
      <c r="Q82">
        <v>10473.775071052634</v>
      </c>
      <c r="R82">
        <v>10483.759818421053</v>
      </c>
      <c r="S82">
        <v>10354.36995789474</v>
      </c>
      <c r="T82">
        <v>10313.123973684213</v>
      </c>
      <c r="U82">
        <v>10261.788015789476</v>
      </c>
      <c r="V82">
        <v>10300.400176315792</v>
      </c>
      <c r="W82">
        <v>10153.871615789476</v>
      </c>
      <c r="X82">
        <v>10109.824592105264</v>
      </c>
      <c r="Y82">
        <v>10000.030618421055</v>
      </c>
      <c r="Z82">
        <v>9881.2005394736861</v>
      </c>
      <c r="AA82">
        <v>9837.7334973684228</v>
      </c>
      <c r="AB82">
        <v>9766.0460105263192</v>
      </c>
      <c r="AC82">
        <v>9731.8396157894767</v>
      </c>
      <c r="AD82">
        <v>9916.4627263157909</v>
      </c>
      <c r="AE82">
        <v>10101.727494736846</v>
      </c>
      <c r="AF82">
        <v>10219.560286842107</v>
      </c>
    </row>
    <row r="83" spans="1:32" x14ac:dyDescent="0.2">
      <c r="A83" t="s">
        <v>478</v>
      </c>
      <c r="B83" t="s">
        <v>192</v>
      </c>
      <c r="C83">
        <v>1</v>
      </c>
      <c r="D83">
        <v>2400</v>
      </c>
      <c r="E83">
        <v>60</v>
      </c>
      <c r="F83">
        <v>1</v>
      </c>
      <c r="G83">
        <v>1</v>
      </c>
      <c r="H83" t="s">
        <v>7</v>
      </c>
      <c r="I83">
        <v>10291.301455263161</v>
      </c>
      <c r="J83">
        <v>10081.990997368421</v>
      </c>
      <c r="K83">
        <v>9844.5302552631601</v>
      </c>
      <c r="L83">
        <v>9858.2076842105271</v>
      </c>
      <c r="M83">
        <v>9842.4928236842134</v>
      </c>
      <c r="N83">
        <v>9815.834626315791</v>
      </c>
      <c r="O83">
        <v>9710.4485868421089</v>
      </c>
      <c r="P83">
        <v>9663.412560526318</v>
      </c>
      <c r="Q83">
        <v>9820.1119315789492</v>
      </c>
      <c r="R83">
        <v>9868.5662684210547</v>
      </c>
      <c r="S83">
        <v>9868.2462815789495</v>
      </c>
      <c r="T83">
        <v>10035.759484210528</v>
      </c>
      <c r="U83">
        <v>10039.953865789475</v>
      </c>
      <c r="V83">
        <v>10047.531281578949</v>
      </c>
      <c r="W83">
        <v>9948.4012684210556</v>
      </c>
      <c r="X83">
        <v>9888.6927657894776</v>
      </c>
      <c r="Y83">
        <v>9831.6494552631593</v>
      </c>
      <c r="Z83">
        <v>9747.3221289473695</v>
      </c>
      <c r="AA83">
        <v>9685.5780631578964</v>
      </c>
      <c r="AB83">
        <v>9743.4260710526341</v>
      </c>
      <c r="AC83">
        <v>9784.9914973684208</v>
      </c>
      <c r="AD83">
        <v>10031.014300000003</v>
      </c>
      <c r="AE83">
        <v>10097.213989473687</v>
      </c>
      <c r="AF83">
        <v>10171.313302631583</v>
      </c>
    </row>
    <row r="84" spans="1:32" x14ac:dyDescent="0.2">
      <c r="A84" t="s">
        <v>478</v>
      </c>
      <c r="B84" t="s">
        <v>193</v>
      </c>
      <c r="C84">
        <v>1</v>
      </c>
      <c r="D84">
        <v>2400</v>
      </c>
      <c r="E84">
        <v>60</v>
      </c>
      <c r="F84">
        <v>1</v>
      </c>
      <c r="G84">
        <v>1</v>
      </c>
      <c r="H84" t="s">
        <v>7</v>
      </c>
      <c r="I84">
        <v>10157.017802631581</v>
      </c>
      <c r="J84">
        <v>10120.420394736842</v>
      </c>
      <c r="K84">
        <v>10086.947886842107</v>
      </c>
      <c r="L84">
        <v>9960.641355263162</v>
      </c>
      <c r="M84">
        <v>9933.2403921052664</v>
      </c>
      <c r="N84">
        <v>10093.293473684214</v>
      </c>
      <c r="O84">
        <v>10144.246676315792</v>
      </c>
      <c r="P84">
        <v>10272.305518421053</v>
      </c>
      <c r="Q84">
        <v>10356.120634210529</v>
      </c>
      <c r="R84">
        <v>10354.358410526318</v>
      </c>
      <c r="S84">
        <v>10370.660150000002</v>
      </c>
      <c r="T84">
        <v>10381.426157894739</v>
      </c>
      <c r="U84">
        <v>10358.898402631579</v>
      </c>
      <c r="V84">
        <v>10351.811894736844</v>
      </c>
      <c r="W84">
        <v>10295.368952631581</v>
      </c>
      <c r="X84">
        <v>10220.908773684214</v>
      </c>
      <c r="Y84">
        <v>10110.230336842105</v>
      </c>
      <c r="Z84">
        <v>10078.404621052634</v>
      </c>
      <c r="AA84">
        <v>10059.760957894738</v>
      </c>
      <c r="AB84">
        <v>10148.625823684211</v>
      </c>
      <c r="AC84">
        <v>10345.015042105268</v>
      </c>
      <c r="AD84">
        <v>10257.360607894738</v>
      </c>
      <c r="AE84">
        <v>10192.59850789474</v>
      </c>
      <c r="AF84">
        <v>10264.047423684215</v>
      </c>
    </row>
    <row r="85" spans="1:32" x14ac:dyDescent="0.2">
      <c r="A85" t="s">
        <v>478</v>
      </c>
      <c r="B85" t="s">
        <v>194</v>
      </c>
      <c r="C85">
        <v>1</v>
      </c>
      <c r="D85">
        <v>2400</v>
      </c>
      <c r="E85">
        <v>60</v>
      </c>
      <c r="F85">
        <v>1</v>
      </c>
      <c r="G85">
        <v>1</v>
      </c>
      <c r="H85" t="s">
        <v>7</v>
      </c>
      <c r="I85">
        <v>10119.880292105265</v>
      </c>
      <c r="J85">
        <v>9989.3670657894745</v>
      </c>
      <c r="K85">
        <v>9925.8985184210578</v>
      </c>
      <c r="L85">
        <v>9849.9705842105268</v>
      </c>
      <c r="M85">
        <v>9835.0125684210543</v>
      </c>
      <c r="N85">
        <v>9817.7965131578967</v>
      </c>
      <c r="O85">
        <v>9730.7210368421056</v>
      </c>
      <c r="P85">
        <v>9694.1735815789489</v>
      </c>
      <c r="Q85">
        <v>9738.227592105266</v>
      </c>
      <c r="R85">
        <v>9736.3553052631596</v>
      </c>
      <c r="S85">
        <v>9811.3802473684227</v>
      </c>
      <c r="T85">
        <v>9823.7966578947417</v>
      </c>
      <c r="U85">
        <v>9831.8226421052659</v>
      </c>
      <c r="V85">
        <v>9760.01970263158</v>
      </c>
      <c r="W85">
        <v>9735.7336710526324</v>
      </c>
      <c r="X85">
        <v>9749.8885973684228</v>
      </c>
      <c r="Y85">
        <v>9748.799271052636</v>
      </c>
      <c r="Z85">
        <v>9744.5188368421077</v>
      </c>
      <c r="AA85">
        <v>9739.6660315789486</v>
      </c>
      <c r="AB85">
        <v>9753.8041736842115</v>
      </c>
      <c r="AC85">
        <v>9807.1558552631595</v>
      </c>
      <c r="AD85">
        <v>9918.4769157894752</v>
      </c>
      <c r="AE85">
        <v>9940.8166342105287</v>
      </c>
      <c r="AF85">
        <v>9932.143963157896</v>
      </c>
    </row>
    <row r="86" spans="1:32" x14ac:dyDescent="0.2">
      <c r="A86" t="s">
        <v>478</v>
      </c>
      <c r="B86" t="s">
        <v>195</v>
      </c>
      <c r="C86">
        <v>1</v>
      </c>
      <c r="D86">
        <v>2400</v>
      </c>
      <c r="E86">
        <v>60</v>
      </c>
      <c r="F86">
        <v>1</v>
      </c>
      <c r="G86">
        <v>1</v>
      </c>
      <c r="H86" t="s">
        <v>7</v>
      </c>
      <c r="I86">
        <v>10016.989563157898</v>
      </c>
      <c r="J86">
        <v>10236.161031578949</v>
      </c>
      <c r="K86">
        <v>10147.951499999999</v>
      </c>
      <c r="L86">
        <v>10180.827689473686</v>
      </c>
      <c r="M86">
        <v>10089.305713157897</v>
      </c>
      <c r="N86">
        <v>10105.059894736843</v>
      </c>
      <c r="O86">
        <v>10192.076386842107</v>
      </c>
      <c r="P86">
        <v>10308.048528947369</v>
      </c>
      <c r="Q86">
        <v>10345.608594736841</v>
      </c>
      <c r="R86">
        <v>10307.365389473685</v>
      </c>
      <c r="S86">
        <v>10247.028497368423</v>
      </c>
      <c r="T86">
        <v>10243.25888157895</v>
      </c>
      <c r="U86">
        <v>10151.939360526318</v>
      </c>
      <c r="V86">
        <v>10217.92155263158</v>
      </c>
      <c r="W86">
        <v>10050.501689473685</v>
      </c>
      <c r="X86">
        <v>10076.776947368424</v>
      </c>
      <c r="Y86">
        <v>10021.078360526319</v>
      </c>
      <c r="Z86">
        <v>9970.0282736842128</v>
      </c>
      <c r="AA86">
        <v>10051.900889473689</v>
      </c>
      <c r="AB86">
        <v>10155.921897368424</v>
      </c>
      <c r="AC86">
        <v>10297.840631578947</v>
      </c>
      <c r="AD86">
        <v>10418.746602631583</v>
      </c>
      <c r="AE86">
        <v>10624.071331578949</v>
      </c>
      <c r="AF86">
        <v>10618.863771052633</v>
      </c>
    </row>
    <row r="87" spans="1:32" x14ac:dyDescent="0.2">
      <c r="A87" t="s">
        <v>478</v>
      </c>
      <c r="B87" t="s">
        <v>196</v>
      </c>
      <c r="C87">
        <v>1</v>
      </c>
      <c r="D87">
        <v>2400</v>
      </c>
      <c r="E87">
        <v>60</v>
      </c>
      <c r="F87">
        <v>1</v>
      </c>
      <c r="G87">
        <v>1</v>
      </c>
      <c r="H87" t="s">
        <v>7</v>
      </c>
      <c r="I87">
        <v>10610.141113157895</v>
      </c>
      <c r="J87">
        <v>10456.67260526316</v>
      </c>
      <c r="K87">
        <v>10434.723850000002</v>
      </c>
      <c r="L87">
        <v>10219.544671052636</v>
      </c>
      <c r="M87">
        <v>10195.772992105265</v>
      </c>
      <c r="N87">
        <v>10182.360144736844</v>
      </c>
      <c r="O87">
        <v>10133.106002631581</v>
      </c>
      <c r="P87">
        <v>10167.705552631582</v>
      </c>
      <c r="Q87">
        <v>10227.765313157897</v>
      </c>
      <c r="R87">
        <v>10219.224839473687</v>
      </c>
      <c r="S87">
        <v>10220.673121052634</v>
      </c>
      <c r="T87">
        <v>10233.695494736845</v>
      </c>
      <c r="U87">
        <v>10216.544997368423</v>
      </c>
      <c r="V87">
        <v>10287.093547368422</v>
      </c>
      <c r="W87">
        <v>10296.269600000003</v>
      </c>
      <c r="X87">
        <v>10128.001750000001</v>
      </c>
      <c r="Y87">
        <v>10004.958739473686</v>
      </c>
      <c r="Z87">
        <v>9993.9966815789467</v>
      </c>
      <c r="AA87">
        <v>9700.4478026315792</v>
      </c>
      <c r="AB87">
        <v>9591.0525631578967</v>
      </c>
      <c r="AC87">
        <v>9530.4594421052643</v>
      </c>
      <c r="AD87">
        <v>9838.6931684210558</v>
      </c>
      <c r="AE87">
        <v>9928.890747368423</v>
      </c>
      <c r="AF87">
        <v>9959.2375184210541</v>
      </c>
    </row>
    <row r="88" spans="1:32" x14ac:dyDescent="0.2">
      <c r="A88" t="s">
        <v>478</v>
      </c>
      <c r="B88" t="s">
        <v>197</v>
      </c>
      <c r="C88">
        <v>1</v>
      </c>
      <c r="D88">
        <v>2400</v>
      </c>
      <c r="E88">
        <v>60</v>
      </c>
      <c r="F88">
        <v>1</v>
      </c>
      <c r="G88">
        <v>1</v>
      </c>
      <c r="H88" t="s">
        <v>7</v>
      </c>
      <c r="I88">
        <v>9837.3562026315813</v>
      </c>
      <c r="J88">
        <v>9769.5872421052663</v>
      </c>
      <c r="K88">
        <v>9691.9319578947379</v>
      </c>
      <c r="L88">
        <v>9750.6926552631594</v>
      </c>
      <c r="M88">
        <v>9911.4410684210543</v>
      </c>
      <c r="N88">
        <v>9939.3417868421093</v>
      </c>
      <c r="O88">
        <v>9822.8989894736878</v>
      </c>
      <c r="P88">
        <v>9651.8862289473709</v>
      </c>
      <c r="Q88">
        <v>9750.088236842108</v>
      </c>
      <c r="R88">
        <v>9788.0670210526314</v>
      </c>
      <c r="S88">
        <v>9785.4053710526314</v>
      </c>
      <c r="T88">
        <v>9816.5831052631602</v>
      </c>
      <c r="U88">
        <v>9852.3569236842104</v>
      </c>
      <c r="V88">
        <v>9878.5403342105292</v>
      </c>
      <c r="W88">
        <v>9773.5161552631598</v>
      </c>
      <c r="X88">
        <v>9640.015694736845</v>
      </c>
      <c r="Y88">
        <v>9789.6100552631597</v>
      </c>
      <c r="Z88">
        <v>9862.0499315789493</v>
      </c>
      <c r="AA88">
        <v>9947.2796842105272</v>
      </c>
      <c r="AB88">
        <v>9991.2165368421065</v>
      </c>
      <c r="AC88">
        <v>9973.9379763157904</v>
      </c>
      <c r="AD88">
        <v>10220.329821052635</v>
      </c>
      <c r="AE88">
        <v>10526.02920263158</v>
      </c>
      <c r="AF88">
        <v>10498.207755263158</v>
      </c>
    </row>
    <row r="89" spans="1:32" x14ac:dyDescent="0.2">
      <c r="A89" t="s">
        <v>478</v>
      </c>
      <c r="B89" t="s">
        <v>198</v>
      </c>
      <c r="C89">
        <v>1</v>
      </c>
      <c r="D89">
        <v>2400</v>
      </c>
      <c r="E89">
        <v>60</v>
      </c>
      <c r="F89">
        <v>1</v>
      </c>
      <c r="G89">
        <v>1</v>
      </c>
      <c r="H89" t="s">
        <v>7</v>
      </c>
      <c r="I89">
        <v>10371.236984210527</v>
      </c>
      <c r="J89">
        <v>10436.447889473688</v>
      </c>
      <c r="K89">
        <v>10308.390210526319</v>
      </c>
      <c r="L89">
        <v>10131.779368421054</v>
      </c>
      <c r="M89">
        <v>10200.314223684214</v>
      </c>
      <c r="N89">
        <v>10262.197055263161</v>
      </c>
      <c r="O89">
        <v>10024.155663157897</v>
      </c>
      <c r="P89">
        <v>10087.669913157897</v>
      </c>
      <c r="Q89">
        <v>10126.183994736846</v>
      </c>
      <c r="R89">
        <v>10181.778226315793</v>
      </c>
      <c r="S89">
        <v>10050.602934210527</v>
      </c>
      <c r="T89">
        <v>10070.948965789476</v>
      </c>
      <c r="U89">
        <v>10247.753394736845</v>
      </c>
      <c r="V89">
        <v>10428.945013157896</v>
      </c>
      <c r="W89">
        <v>10359.061889473687</v>
      </c>
      <c r="X89">
        <v>10252.78638157895</v>
      </c>
      <c r="Y89">
        <v>10241.451339473686</v>
      </c>
      <c r="Z89">
        <v>10152.124410526319</v>
      </c>
      <c r="AA89">
        <v>10082.140231578949</v>
      </c>
      <c r="AB89">
        <v>9961.9543710526341</v>
      </c>
      <c r="AC89">
        <v>9904.8222815789486</v>
      </c>
      <c r="AD89">
        <v>9966.1517552631594</v>
      </c>
      <c r="AE89">
        <v>10178.768578947371</v>
      </c>
      <c r="AF89">
        <v>10236.635565789473</v>
      </c>
    </row>
    <row r="90" spans="1:32" x14ac:dyDescent="0.2">
      <c r="A90" t="s">
        <v>478</v>
      </c>
      <c r="B90" t="s">
        <v>199</v>
      </c>
      <c r="C90">
        <v>1</v>
      </c>
      <c r="D90">
        <v>2400</v>
      </c>
      <c r="E90">
        <v>60</v>
      </c>
      <c r="F90">
        <v>1</v>
      </c>
      <c r="G90">
        <v>1</v>
      </c>
      <c r="H90" t="s">
        <v>7</v>
      </c>
      <c r="I90">
        <v>10121.93505526316</v>
      </c>
      <c r="J90">
        <v>10096.916665789475</v>
      </c>
      <c r="K90">
        <v>10020.878492105265</v>
      </c>
      <c r="L90">
        <v>9991.7134736842127</v>
      </c>
      <c r="M90">
        <v>10029.472376315791</v>
      </c>
      <c r="N90">
        <v>10023.670331578949</v>
      </c>
      <c r="O90">
        <v>10023.740928947369</v>
      </c>
      <c r="P90">
        <v>9915.2182631578944</v>
      </c>
      <c r="Q90">
        <v>10002.634144736845</v>
      </c>
      <c r="R90">
        <v>9988.0575763157922</v>
      </c>
      <c r="S90">
        <v>9980.5408131578952</v>
      </c>
      <c r="T90">
        <v>10053.39125263158</v>
      </c>
      <c r="U90">
        <v>10031.906989473688</v>
      </c>
      <c r="V90">
        <v>10022.192602631581</v>
      </c>
      <c r="W90">
        <v>9932.1850236842129</v>
      </c>
      <c r="X90">
        <v>9890.1118842105279</v>
      </c>
      <c r="Y90">
        <v>9963.269302631581</v>
      </c>
      <c r="Z90">
        <v>9913.5478710526331</v>
      </c>
      <c r="AA90">
        <v>9908.0588631578958</v>
      </c>
      <c r="AB90">
        <v>10020.272181578948</v>
      </c>
      <c r="AC90">
        <v>10032.132252631582</v>
      </c>
      <c r="AD90">
        <v>10140.877713157897</v>
      </c>
      <c r="AE90">
        <v>10079.04057894737</v>
      </c>
      <c r="AF90">
        <v>10149.79745</v>
      </c>
    </row>
    <row r="91" spans="1:32" x14ac:dyDescent="0.2">
      <c r="A91" t="s">
        <v>478</v>
      </c>
      <c r="B91" t="s">
        <v>200</v>
      </c>
      <c r="C91">
        <v>1</v>
      </c>
      <c r="D91">
        <v>2400</v>
      </c>
      <c r="E91">
        <v>60</v>
      </c>
      <c r="F91">
        <v>1</v>
      </c>
      <c r="G91">
        <v>1</v>
      </c>
      <c r="H91" t="s">
        <v>7</v>
      </c>
      <c r="I91">
        <v>10088.245400000002</v>
      </c>
      <c r="J91">
        <v>10084.217668421055</v>
      </c>
      <c r="K91">
        <v>10018.190431578949</v>
      </c>
      <c r="L91">
        <v>9938.1881736842133</v>
      </c>
      <c r="M91">
        <v>9774.7437315789502</v>
      </c>
      <c r="N91">
        <v>9748.2826868421052</v>
      </c>
      <c r="O91">
        <v>9802.9883105263179</v>
      </c>
      <c r="P91">
        <v>9842.6171578947378</v>
      </c>
      <c r="Q91">
        <v>9855.883207894738</v>
      </c>
      <c r="R91">
        <v>9859.6857500000024</v>
      </c>
      <c r="S91">
        <v>9803.297397368422</v>
      </c>
      <c r="T91">
        <v>9783.3710605263168</v>
      </c>
      <c r="U91">
        <v>9755.5650815789468</v>
      </c>
      <c r="V91">
        <v>9747.7049105263195</v>
      </c>
      <c r="W91">
        <v>9782.9673894736861</v>
      </c>
      <c r="X91">
        <v>9820.3167315789487</v>
      </c>
      <c r="Y91">
        <v>9784.031634210527</v>
      </c>
      <c r="Z91">
        <v>9756.8297815789483</v>
      </c>
      <c r="AA91">
        <v>9751.4421894736843</v>
      </c>
      <c r="AB91">
        <v>9765.9974289473703</v>
      </c>
      <c r="AC91">
        <v>9739.8556736842111</v>
      </c>
      <c r="AD91">
        <v>9754.7111710526369</v>
      </c>
      <c r="AE91">
        <v>9756.6508815789493</v>
      </c>
      <c r="AF91">
        <v>9726.2338552631572</v>
      </c>
    </row>
    <row r="92" spans="1:32" x14ac:dyDescent="0.2">
      <c r="A92" t="s">
        <v>478</v>
      </c>
      <c r="B92" t="s">
        <v>201</v>
      </c>
      <c r="C92">
        <v>1</v>
      </c>
      <c r="D92">
        <v>2400</v>
      </c>
      <c r="E92">
        <v>60</v>
      </c>
      <c r="F92">
        <v>1</v>
      </c>
      <c r="G92">
        <v>1</v>
      </c>
      <c r="H92" t="s">
        <v>7</v>
      </c>
      <c r="I92">
        <v>9730.6348026315827</v>
      </c>
      <c r="J92">
        <v>9754.0476473684212</v>
      </c>
      <c r="K92">
        <v>9812.6523763157911</v>
      </c>
      <c r="L92">
        <v>9793.5966000000026</v>
      </c>
      <c r="M92">
        <v>9760.9201157894786</v>
      </c>
      <c r="N92">
        <v>9743.6417500000025</v>
      </c>
      <c r="O92">
        <v>9682.3470000000034</v>
      </c>
      <c r="P92">
        <v>9702.8937842105279</v>
      </c>
      <c r="Q92">
        <v>9761.7363526315803</v>
      </c>
      <c r="R92">
        <v>9732.4237605263188</v>
      </c>
      <c r="S92">
        <v>9688.7103789473713</v>
      </c>
      <c r="T92">
        <v>9710.7836473684238</v>
      </c>
      <c r="U92">
        <v>9723.7804657894758</v>
      </c>
      <c r="V92">
        <v>9835.8112605263159</v>
      </c>
      <c r="W92">
        <v>9752.0650236842121</v>
      </c>
      <c r="X92">
        <v>9860.8229236842126</v>
      </c>
      <c r="Y92">
        <v>9760.564228947369</v>
      </c>
      <c r="Z92">
        <v>9727.2054500000031</v>
      </c>
      <c r="AA92">
        <v>9651.2108868421092</v>
      </c>
      <c r="AB92">
        <v>9651.1508447368451</v>
      </c>
      <c r="AC92">
        <v>9629.3706210526325</v>
      </c>
      <c r="AD92">
        <v>9732.4755736842126</v>
      </c>
      <c r="AE92">
        <v>9866.3681447368435</v>
      </c>
      <c r="AF92">
        <v>9793.8880236842106</v>
      </c>
    </row>
    <row r="93" spans="1:32" x14ac:dyDescent="0.2">
      <c r="A93" t="s">
        <v>478</v>
      </c>
      <c r="B93" t="s">
        <v>202</v>
      </c>
      <c r="C93">
        <v>1</v>
      </c>
      <c r="D93">
        <v>2400</v>
      </c>
      <c r="E93">
        <v>60</v>
      </c>
      <c r="F93">
        <v>1</v>
      </c>
      <c r="G93">
        <v>1</v>
      </c>
      <c r="H93" t="s">
        <v>7</v>
      </c>
      <c r="I93">
        <v>9760.1332052631606</v>
      </c>
      <c r="J93">
        <v>9915.1508473684225</v>
      </c>
      <c r="K93">
        <v>9930.0592000000015</v>
      </c>
      <c r="L93">
        <v>9830.0721842105268</v>
      </c>
      <c r="M93">
        <v>9924.8738394736847</v>
      </c>
      <c r="N93">
        <v>9953.0714157894745</v>
      </c>
      <c r="O93">
        <v>9797.2379526315817</v>
      </c>
      <c r="P93">
        <v>9445.8123263157886</v>
      </c>
      <c r="Q93">
        <v>9419.10957631579</v>
      </c>
      <c r="R93">
        <v>9422.7232842105295</v>
      </c>
      <c r="S93">
        <v>9612.80740526316</v>
      </c>
      <c r="T93">
        <v>9646.5273973684234</v>
      </c>
      <c r="U93">
        <v>9620.9044631578963</v>
      </c>
      <c r="V93">
        <v>9529.8977684210531</v>
      </c>
      <c r="W93">
        <v>9601.2867868421072</v>
      </c>
      <c r="X93">
        <v>9594.6678052631596</v>
      </c>
      <c r="Y93">
        <v>9655.9849368421073</v>
      </c>
      <c r="Z93">
        <v>9634.3057973684208</v>
      </c>
      <c r="AA93">
        <v>9544.527597368422</v>
      </c>
      <c r="AB93">
        <v>9524.7319078947385</v>
      </c>
      <c r="AC93">
        <v>9381.3130500000007</v>
      </c>
      <c r="AD93">
        <v>9539.3228052631584</v>
      </c>
      <c r="AE93">
        <v>9781.50672894737</v>
      </c>
      <c r="AF93">
        <v>9816.3712473684227</v>
      </c>
    </row>
    <row r="94" spans="1:32" x14ac:dyDescent="0.2">
      <c r="A94" t="s">
        <v>478</v>
      </c>
      <c r="B94" t="s">
        <v>203</v>
      </c>
      <c r="C94">
        <v>1</v>
      </c>
      <c r="D94">
        <v>2400</v>
      </c>
      <c r="E94">
        <v>60</v>
      </c>
      <c r="F94">
        <v>1</v>
      </c>
      <c r="G94">
        <v>1</v>
      </c>
      <c r="H94" t="s">
        <v>7</v>
      </c>
      <c r="I94">
        <v>9893.7512736842145</v>
      </c>
      <c r="J94">
        <v>9884.6802263157915</v>
      </c>
      <c r="K94">
        <v>9858.8755842105274</v>
      </c>
      <c r="L94">
        <v>9794.0726315789489</v>
      </c>
      <c r="M94">
        <v>9789.2041263157898</v>
      </c>
      <c r="N94">
        <v>9816.3703078947383</v>
      </c>
      <c r="O94">
        <v>9814.5173000000013</v>
      </c>
      <c r="P94">
        <v>9680.4060631578959</v>
      </c>
      <c r="Q94">
        <v>9830.2244815789491</v>
      </c>
      <c r="R94">
        <v>9997.439176315791</v>
      </c>
      <c r="S94">
        <v>9993.9692578947361</v>
      </c>
      <c r="T94">
        <v>9969.4196815789492</v>
      </c>
      <c r="U94">
        <v>9885.0521342105276</v>
      </c>
      <c r="V94">
        <v>9933.9629026315815</v>
      </c>
      <c r="W94">
        <v>9741.6930473684224</v>
      </c>
      <c r="X94">
        <v>9715.527794736845</v>
      </c>
      <c r="Y94">
        <v>9647.3767394736878</v>
      </c>
      <c r="Z94">
        <v>9637.1052868421084</v>
      </c>
      <c r="AA94">
        <v>9621.2265157894763</v>
      </c>
      <c r="AB94">
        <v>9607.7443710526331</v>
      </c>
      <c r="AC94">
        <v>9459.8598131578965</v>
      </c>
      <c r="AD94">
        <v>9514.9949026315808</v>
      </c>
      <c r="AE94">
        <v>10004.92837894737</v>
      </c>
      <c r="AF94">
        <v>9971.8580394736855</v>
      </c>
    </row>
    <row r="95" spans="1:32" x14ac:dyDescent="0.2">
      <c r="A95" t="s">
        <v>478</v>
      </c>
      <c r="B95" t="s">
        <v>204</v>
      </c>
      <c r="C95">
        <v>1</v>
      </c>
      <c r="D95">
        <v>2400</v>
      </c>
      <c r="E95">
        <v>60</v>
      </c>
      <c r="F95">
        <v>1</v>
      </c>
      <c r="G95">
        <v>1</v>
      </c>
      <c r="H95" t="s">
        <v>7</v>
      </c>
      <c r="I95">
        <v>10010.132218421053</v>
      </c>
      <c r="J95">
        <v>10008.745497368422</v>
      </c>
      <c r="K95">
        <v>9916.0463447368438</v>
      </c>
      <c r="L95">
        <v>9905.457836842108</v>
      </c>
      <c r="M95">
        <v>9901.0151605263163</v>
      </c>
      <c r="N95">
        <v>9864.8087578947379</v>
      </c>
      <c r="O95">
        <v>9889.7252210526349</v>
      </c>
      <c r="P95">
        <v>9634.1359684210547</v>
      </c>
      <c r="Q95">
        <v>9613.7795394736859</v>
      </c>
      <c r="R95">
        <v>9628.7441973684236</v>
      </c>
      <c r="S95">
        <v>9617.1612315789498</v>
      </c>
      <c r="T95">
        <v>9615.0590473684224</v>
      </c>
      <c r="U95">
        <v>9647.3352421052641</v>
      </c>
      <c r="V95">
        <v>9630.0341473684221</v>
      </c>
      <c r="W95">
        <v>9590.5405342105278</v>
      </c>
      <c r="X95">
        <v>9565.599713157897</v>
      </c>
      <c r="Y95">
        <v>9474.3210815789498</v>
      </c>
      <c r="Z95">
        <v>9430.2124710526332</v>
      </c>
      <c r="AA95">
        <v>9372.2733842105281</v>
      </c>
      <c r="AB95">
        <v>9331.4299368421052</v>
      </c>
      <c r="AC95">
        <v>9323.7619710526324</v>
      </c>
      <c r="AD95">
        <v>9519.189810526319</v>
      </c>
      <c r="AE95">
        <v>9791.2435473684218</v>
      </c>
      <c r="AF95">
        <v>9802.8232789473695</v>
      </c>
    </row>
    <row r="96" spans="1:32" x14ac:dyDescent="0.2">
      <c r="A96" t="s">
        <v>478</v>
      </c>
      <c r="B96" t="s">
        <v>205</v>
      </c>
      <c r="C96">
        <v>1</v>
      </c>
      <c r="D96">
        <v>2400</v>
      </c>
      <c r="E96">
        <v>60</v>
      </c>
      <c r="F96">
        <v>1</v>
      </c>
      <c r="G96">
        <v>1</v>
      </c>
      <c r="H96" t="s">
        <v>7</v>
      </c>
      <c r="I96">
        <v>9769.6281736842102</v>
      </c>
      <c r="J96">
        <v>9760.5713710526325</v>
      </c>
      <c r="K96">
        <v>9725.0522789473707</v>
      </c>
      <c r="L96">
        <v>9783.9009157894779</v>
      </c>
      <c r="M96">
        <v>9803.4276342105295</v>
      </c>
      <c r="N96">
        <v>9771.7557342105283</v>
      </c>
      <c r="O96">
        <v>9687.679542105263</v>
      </c>
      <c r="P96">
        <v>9372.9174973684221</v>
      </c>
      <c r="Q96">
        <v>9281.3410578947369</v>
      </c>
      <c r="R96">
        <v>9215.1613868421064</v>
      </c>
      <c r="S96">
        <v>9261.5228078947384</v>
      </c>
      <c r="T96">
        <v>9359.8703500000011</v>
      </c>
      <c r="U96">
        <v>9384.4138289473685</v>
      </c>
      <c r="V96">
        <v>9324.8103157894748</v>
      </c>
      <c r="W96">
        <v>9209.4463263157922</v>
      </c>
      <c r="X96">
        <v>9187.5216921052634</v>
      </c>
      <c r="Y96">
        <v>9172.2026894736846</v>
      </c>
      <c r="Z96">
        <v>9215.1762184210547</v>
      </c>
      <c r="AA96">
        <v>9236.8555026315807</v>
      </c>
      <c r="AB96">
        <v>9184.4666921052649</v>
      </c>
      <c r="AC96">
        <v>9060.0127736842114</v>
      </c>
      <c r="AD96">
        <v>9267.3045973684239</v>
      </c>
      <c r="AE96">
        <v>9469.4218789473707</v>
      </c>
      <c r="AF96">
        <v>9437.4731078947389</v>
      </c>
    </row>
    <row r="97" spans="1:32" x14ac:dyDescent="0.2">
      <c r="A97" t="s">
        <v>478</v>
      </c>
      <c r="B97" t="s">
        <v>206</v>
      </c>
      <c r="C97">
        <v>1</v>
      </c>
      <c r="D97">
        <v>2400</v>
      </c>
      <c r="E97">
        <v>60</v>
      </c>
      <c r="F97">
        <v>1</v>
      </c>
      <c r="G97">
        <v>1</v>
      </c>
      <c r="H97" t="s">
        <v>7</v>
      </c>
      <c r="I97">
        <v>9434.2055921052652</v>
      </c>
      <c r="J97">
        <v>9468.5612578947403</v>
      </c>
      <c r="K97">
        <v>9593.5595578947377</v>
      </c>
      <c r="L97">
        <v>9641.1660763157906</v>
      </c>
      <c r="M97">
        <v>9682.3214236842123</v>
      </c>
      <c r="N97">
        <v>9689.3685500000011</v>
      </c>
      <c r="O97">
        <v>9558.6648500000047</v>
      </c>
      <c r="P97">
        <v>9333.4544921052657</v>
      </c>
      <c r="Q97">
        <v>9356.1337157894759</v>
      </c>
      <c r="R97">
        <v>9277.8558921052645</v>
      </c>
      <c r="S97">
        <v>9226.1551473684231</v>
      </c>
      <c r="T97">
        <v>9253.6607552631576</v>
      </c>
      <c r="U97">
        <v>9270.0879815789503</v>
      </c>
      <c r="V97">
        <v>9339.2128868421059</v>
      </c>
      <c r="W97">
        <v>9299.8784684210532</v>
      </c>
      <c r="X97">
        <v>9358.6420421052662</v>
      </c>
      <c r="Y97">
        <v>9331.8214052631592</v>
      </c>
      <c r="Z97">
        <v>9301.8530657894735</v>
      </c>
      <c r="AA97">
        <v>9198.118905263158</v>
      </c>
      <c r="AB97">
        <v>9244.5716973684212</v>
      </c>
      <c r="AC97">
        <v>9242.1124236842097</v>
      </c>
      <c r="AD97">
        <v>9444.5662105263182</v>
      </c>
      <c r="AE97">
        <v>9583.828968421054</v>
      </c>
      <c r="AF97">
        <v>9558.7543473684218</v>
      </c>
    </row>
    <row r="98" spans="1:32" x14ac:dyDescent="0.2">
      <c r="A98" t="s">
        <v>478</v>
      </c>
      <c r="B98" t="s">
        <v>207</v>
      </c>
      <c r="C98">
        <v>1</v>
      </c>
      <c r="D98">
        <v>2400</v>
      </c>
      <c r="E98">
        <v>60</v>
      </c>
      <c r="F98">
        <v>1</v>
      </c>
      <c r="G98">
        <v>1</v>
      </c>
      <c r="H98" t="s">
        <v>7</v>
      </c>
      <c r="I98">
        <v>9522.6886421052641</v>
      </c>
      <c r="J98">
        <v>9559.0397315789505</v>
      </c>
      <c r="K98">
        <v>9674.1860526315813</v>
      </c>
      <c r="L98">
        <v>9833.1184236842128</v>
      </c>
      <c r="M98">
        <v>9897.3006315789498</v>
      </c>
      <c r="N98">
        <v>9857.1139552631594</v>
      </c>
      <c r="O98">
        <v>9804.137331578946</v>
      </c>
      <c r="P98">
        <v>9818.6272973684208</v>
      </c>
      <c r="Q98">
        <v>9806.4458736842116</v>
      </c>
      <c r="R98">
        <v>9720.7332210526329</v>
      </c>
      <c r="S98">
        <v>9733.7762157894758</v>
      </c>
      <c r="T98">
        <v>9956.836784210529</v>
      </c>
      <c r="U98">
        <v>9904.4033263157908</v>
      </c>
      <c r="V98">
        <v>9860.0990210526343</v>
      </c>
      <c r="W98">
        <v>9818.2066921052647</v>
      </c>
      <c r="X98">
        <v>9844.9924447368448</v>
      </c>
      <c r="Y98">
        <v>9639.564265789475</v>
      </c>
      <c r="Z98">
        <v>9748.2127894736841</v>
      </c>
      <c r="AA98">
        <v>9790.3720105263164</v>
      </c>
      <c r="AB98">
        <v>9814.3339157894734</v>
      </c>
      <c r="AC98">
        <v>9759.9885210526336</v>
      </c>
      <c r="AD98">
        <v>9791.5690894736854</v>
      </c>
      <c r="AE98">
        <v>9848.4547789473709</v>
      </c>
      <c r="AF98">
        <v>9822.4540552631588</v>
      </c>
    </row>
    <row r="99" spans="1:32" x14ac:dyDescent="0.2">
      <c r="A99" t="s">
        <v>478</v>
      </c>
      <c r="B99" t="s">
        <v>208</v>
      </c>
      <c r="C99">
        <v>1</v>
      </c>
      <c r="D99">
        <v>2400</v>
      </c>
      <c r="E99">
        <v>60</v>
      </c>
      <c r="F99">
        <v>1</v>
      </c>
      <c r="G99">
        <v>1</v>
      </c>
      <c r="H99" t="s">
        <v>7</v>
      </c>
      <c r="I99">
        <v>9851.2129315789498</v>
      </c>
      <c r="J99">
        <v>9898.2529921052628</v>
      </c>
      <c r="K99">
        <v>9920.1200026315801</v>
      </c>
      <c r="L99">
        <v>9892.4109894736848</v>
      </c>
      <c r="M99">
        <v>9844.4471105263183</v>
      </c>
      <c r="N99">
        <v>9830.5618447368452</v>
      </c>
      <c r="O99">
        <v>9800.7812868421079</v>
      </c>
      <c r="P99">
        <v>9790.7493157894751</v>
      </c>
      <c r="Q99">
        <v>9826.0610289473698</v>
      </c>
      <c r="R99">
        <v>9851.6847368421077</v>
      </c>
      <c r="S99">
        <v>9804.9314631578964</v>
      </c>
      <c r="T99">
        <v>9746.0004289473727</v>
      </c>
      <c r="U99">
        <v>9775.2875789473692</v>
      </c>
      <c r="V99">
        <v>9759.7027605263138</v>
      </c>
      <c r="W99">
        <v>9724.092610526317</v>
      </c>
      <c r="X99">
        <v>9741.0050131578973</v>
      </c>
      <c r="Y99">
        <v>9737.4434921052671</v>
      </c>
      <c r="Z99">
        <v>9760.7183657894748</v>
      </c>
      <c r="AA99">
        <v>9758.610636842106</v>
      </c>
      <c r="AB99">
        <v>9796.9436421052669</v>
      </c>
      <c r="AC99">
        <v>9804.0688500000015</v>
      </c>
      <c r="AD99">
        <v>9910.4500368421068</v>
      </c>
      <c r="AE99">
        <v>9912.6052210526341</v>
      </c>
      <c r="AF99">
        <v>9966.7423684210553</v>
      </c>
    </row>
    <row r="100" spans="1:32" x14ac:dyDescent="0.2">
      <c r="A100" t="s">
        <v>478</v>
      </c>
      <c r="B100" t="s">
        <v>209</v>
      </c>
      <c r="C100">
        <v>1</v>
      </c>
      <c r="D100">
        <v>2400</v>
      </c>
      <c r="E100">
        <v>60</v>
      </c>
      <c r="F100">
        <v>1</v>
      </c>
      <c r="G100">
        <v>1</v>
      </c>
      <c r="H100" t="s">
        <v>7</v>
      </c>
      <c r="I100">
        <v>10006.613455263161</v>
      </c>
      <c r="J100">
        <v>9908.6888000000017</v>
      </c>
      <c r="K100">
        <v>9871.6664789473725</v>
      </c>
      <c r="L100">
        <v>9926.6555236842123</v>
      </c>
      <c r="M100">
        <v>9937.0331736842127</v>
      </c>
      <c r="N100">
        <v>9999.934971052633</v>
      </c>
      <c r="O100">
        <v>9994.3768657894761</v>
      </c>
      <c r="P100">
        <v>9883.6965421052646</v>
      </c>
      <c r="Q100">
        <v>10061.752544736844</v>
      </c>
      <c r="R100">
        <v>9997.6309184210531</v>
      </c>
      <c r="S100">
        <v>9971.7025921052664</v>
      </c>
      <c r="T100">
        <v>10059.731968421056</v>
      </c>
      <c r="U100">
        <v>10054.472126315792</v>
      </c>
      <c r="V100">
        <v>10125.492176315791</v>
      </c>
      <c r="W100">
        <v>10250.225857894739</v>
      </c>
      <c r="X100">
        <v>10396.745576315794</v>
      </c>
      <c r="Y100">
        <v>10235.744310526319</v>
      </c>
      <c r="Z100">
        <v>10113.016515789475</v>
      </c>
      <c r="AA100">
        <v>10165.218597368423</v>
      </c>
      <c r="AB100">
        <v>10224.268307894739</v>
      </c>
      <c r="AC100">
        <v>10212.134939473686</v>
      </c>
      <c r="AD100">
        <v>10550.81132631579</v>
      </c>
      <c r="AE100">
        <v>10754.938518421051</v>
      </c>
      <c r="AF100">
        <v>10690.124502631579</v>
      </c>
    </row>
    <row r="101" spans="1:32" x14ac:dyDescent="0.2">
      <c r="A101" t="s">
        <v>478</v>
      </c>
      <c r="B101" t="s">
        <v>210</v>
      </c>
      <c r="C101">
        <v>1</v>
      </c>
      <c r="D101">
        <v>2400</v>
      </c>
      <c r="E101">
        <v>60</v>
      </c>
      <c r="F101">
        <v>1</v>
      </c>
      <c r="G101">
        <v>1</v>
      </c>
      <c r="H101" t="s">
        <v>7</v>
      </c>
      <c r="I101">
        <v>10605.057652631582</v>
      </c>
      <c r="J101">
        <v>10552.023181578948</v>
      </c>
      <c r="K101">
        <v>10403.78513157895</v>
      </c>
      <c r="L101">
        <v>10343.624244736842</v>
      </c>
      <c r="M101">
        <v>10460.089697368425</v>
      </c>
      <c r="N101">
        <v>10495.677678947368</v>
      </c>
      <c r="O101">
        <v>10248.975707894739</v>
      </c>
      <c r="P101">
        <v>10181.014136842108</v>
      </c>
      <c r="Q101">
        <v>10262.431363157897</v>
      </c>
      <c r="R101">
        <v>10209.43335526316</v>
      </c>
      <c r="S101">
        <v>10375.690968421053</v>
      </c>
      <c r="T101">
        <v>10349.002786842108</v>
      </c>
      <c r="U101">
        <v>10418.17850526316</v>
      </c>
      <c r="V101">
        <v>10413.209226315794</v>
      </c>
      <c r="W101">
        <v>10394.249813157896</v>
      </c>
      <c r="X101">
        <v>10377.336286842105</v>
      </c>
      <c r="Y101">
        <v>10392.842634210529</v>
      </c>
      <c r="Z101">
        <v>10279.821055263159</v>
      </c>
      <c r="AA101">
        <v>10113.359144736844</v>
      </c>
      <c r="AB101">
        <v>10117.292707894738</v>
      </c>
      <c r="AC101">
        <v>10060.286718421055</v>
      </c>
      <c r="AD101">
        <v>10217.407413157896</v>
      </c>
      <c r="AE101">
        <v>10347.848892105263</v>
      </c>
      <c r="AF101">
        <v>10378.047152631581</v>
      </c>
    </row>
    <row r="102" spans="1:32" x14ac:dyDescent="0.2">
      <c r="A102" t="s">
        <v>478</v>
      </c>
      <c r="B102" t="s">
        <v>211</v>
      </c>
      <c r="C102">
        <v>1</v>
      </c>
      <c r="D102">
        <v>2400</v>
      </c>
      <c r="E102">
        <v>60</v>
      </c>
      <c r="F102">
        <v>1</v>
      </c>
      <c r="G102">
        <v>1</v>
      </c>
      <c r="H102" t="s">
        <v>7</v>
      </c>
      <c r="I102">
        <v>10369.924523684211</v>
      </c>
      <c r="J102">
        <v>10436.283034210528</v>
      </c>
      <c r="K102">
        <v>10232.378018421054</v>
      </c>
      <c r="L102">
        <v>10118.915718421054</v>
      </c>
      <c r="M102">
        <v>10082.839952631581</v>
      </c>
      <c r="N102">
        <v>10100.98920526316</v>
      </c>
      <c r="O102">
        <v>10173.599476315789</v>
      </c>
      <c r="P102">
        <v>10430.652150000002</v>
      </c>
      <c r="Q102">
        <v>10495.948065789478</v>
      </c>
      <c r="R102">
        <v>10436.820655263162</v>
      </c>
      <c r="S102">
        <v>10308.009902631582</v>
      </c>
      <c r="T102">
        <v>10244.21175263158</v>
      </c>
      <c r="U102">
        <v>10136.772623684212</v>
      </c>
      <c r="V102">
        <v>10176.128657894738</v>
      </c>
      <c r="W102">
        <v>10136.010073684211</v>
      </c>
      <c r="X102">
        <v>10199.929047368423</v>
      </c>
      <c r="Y102">
        <v>10399.899789473686</v>
      </c>
      <c r="Z102">
        <v>10367.022544736845</v>
      </c>
      <c r="AA102">
        <v>10210.707184210529</v>
      </c>
      <c r="AB102">
        <v>10047.942376315792</v>
      </c>
      <c r="AC102">
        <v>10063.566042105265</v>
      </c>
      <c r="AD102">
        <v>10437.264897368424</v>
      </c>
      <c r="AE102">
        <v>10657.531521052631</v>
      </c>
      <c r="AF102">
        <v>10686.844736842106</v>
      </c>
    </row>
    <row r="103" spans="1:32" x14ac:dyDescent="0.2">
      <c r="A103" t="s">
        <v>478</v>
      </c>
      <c r="B103" t="s">
        <v>212</v>
      </c>
      <c r="C103">
        <v>1</v>
      </c>
      <c r="D103">
        <v>2400</v>
      </c>
      <c r="E103">
        <v>60</v>
      </c>
      <c r="F103">
        <v>1</v>
      </c>
      <c r="G103">
        <v>1</v>
      </c>
      <c r="H103" t="s">
        <v>7</v>
      </c>
      <c r="I103">
        <v>10755.31343157895</v>
      </c>
      <c r="J103">
        <v>10672.113910526319</v>
      </c>
      <c r="K103">
        <v>10647.78417894737</v>
      </c>
      <c r="L103">
        <v>10628.664184210531</v>
      </c>
      <c r="M103">
        <v>10523.11648421053</v>
      </c>
      <c r="N103">
        <v>10463.917121052633</v>
      </c>
      <c r="O103">
        <v>10249.413744736845</v>
      </c>
      <c r="P103">
        <v>10054.349868421054</v>
      </c>
      <c r="Q103">
        <v>10041.599084210529</v>
      </c>
      <c r="R103">
        <v>10068.945592105267</v>
      </c>
      <c r="S103">
        <v>10100.281228947371</v>
      </c>
      <c r="T103">
        <v>10135.978121052636</v>
      </c>
      <c r="U103">
        <v>10179.106234210529</v>
      </c>
      <c r="V103">
        <v>10289.430594736841</v>
      </c>
      <c r="W103">
        <v>10137.310223684213</v>
      </c>
      <c r="X103">
        <v>10185.597710526317</v>
      </c>
      <c r="Y103">
        <v>10186.509813157898</v>
      </c>
      <c r="Z103">
        <v>10087.939321052634</v>
      </c>
      <c r="AA103">
        <v>9824.8703026315798</v>
      </c>
      <c r="AB103">
        <v>9953.5298210526344</v>
      </c>
      <c r="AC103">
        <v>10122.378615789476</v>
      </c>
      <c r="AD103">
        <v>10384.213150000001</v>
      </c>
      <c r="AE103">
        <v>10775.383813157896</v>
      </c>
      <c r="AF103">
        <v>10823.417760526318</v>
      </c>
    </row>
    <row r="104" spans="1:32" x14ac:dyDescent="0.2">
      <c r="A104" t="s">
        <v>478</v>
      </c>
      <c r="B104" t="s">
        <v>213</v>
      </c>
      <c r="C104">
        <v>1</v>
      </c>
      <c r="D104">
        <v>2400</v>
      </c>
      <c r="E104">
        <v>60</v>
      </c>
      <c r="F104">
        <v>1</v>
      </c>
      <c r="G104">
        <v>1</v>
      </c>
      <c r="H104" t="s">
        <v>7</v>
      </c>
      <c r="I104">
        <v>10791.294115789478</v>
      </c>
      <c r="J104">
        <v>10601.011028947372</v>
      </c>
      <c r="K104">
        <v>10592.870271052632</v>
      </c>
      <c r="L104">
        <v>10559.127918421054</v>
      </c>
      <c r="M104">
        <v>10458.236400000003</v>
      </c>
      <c r="N104">
        <v>10406.757357894739</v>
      </c>
      <c r="O104">
        <v>10411.14143157895</v>
      </c>
      <c r="P104">
        <v>10476.351468421055</v>
      </c>
      <c r="Q104">
        <v>10555.209547368426</v>
      </c>
      <c r="R104">
        <v>10515.33740789474</v>
      </c>
      <c r="S104">
        <v>10383.148726315792</v>
      </c>
      <c r="T104">
        <v>10401.229634210529</v>
      </c>
      <c r="U104">
        <v>10481.052007894739</v>
      </c>
      <c r="V104">
        <v>10478.086071052632</v>
      </c>
      <c r="W104">
        <v>10563.955884210527</v>
      </c>
      <c r="X104">
        <v>10485.09642894737</v>
      </c>
      <c r="Y104">
        <v>10377.395244736845</v>
      </c>
      <c r="Z104">
        <v>10259.69328157895</v>
      </c>
      <c r="AA104">
        <v>10345.631534210528</v>
      </c>
      <c r="AB104">
        <v>10353.308842105265</v>
      </c>
      <c r="AC104">
        <v>10178.419857894738</v>
      </c>
      <c r="AD104">
        <v>9951.4980657894757</v>
      </c>
      <c r="AE104">
        <v>9969.4809605263163</v>
      </c>
      <c r="AF104">
        <v>10011.68952894737</v>
      </c>
    </row>
    <row r="105" spans="1:32" x14ac:dyDescent="0.2">
      <c r="A105" t="s">
        <v>478</v>
      </c>
      <c r="B105" t="s">
        <v>214</v>
      </c>
      <c r="C105">
        <v>1</v>
      </c>
      <c r="D105">
        <v>2400</v>
      </c>
      <c r="E105">
        <v>60</v>
      </c>
      <c r="F105">
        <v>1</v>
      </c>
      <c r="G105">
        <v>1</v>
      </c>
      <c r="H105" t="s">
        <v>7</v>
      </c>
      <c r="I105">
        <v>9901.6648526315821</v>
      </c>
      <c r="J105">
        <v>9884.1988315789476</v>
      </c>
      <c r="K105">
        <v>9703.3489000000027</v>
      </c>
      <c r="L105">
        <v>9669.7157184210537</v>
      </c>
      <c r="M105">
        <v>9728.1958236842129</v>
      </c>
      <c r="N105">
        <v>9711.2974657894774</v>
      </c>
      <c r="O105">
        <v>9786.6837473684227</v>
      </c>
      <c r="P105">
        <v>9960.6542184210557</v>
      </c>
      <c r="Q105">
        <v>9997.9875184210541</v>
      </c>
      <c r="R105">
        <v>10034.311818421054</v>
      </c>
      <c r="S105">
        <v>10047.090578947371</v>
      </c>
      <c r="T105">
        <v>10059.708068421054</v>
      </c>
      <c r="U105">
        <v>10073.79825526316</v>
      </c>
      <c r="V105">
        <v>10083.330492105266</v>
      </c>
      <c r="W105">
        <v>10006.767734210525</v>
      </c>
      <c r="X105">
        <v>9832.7163026315811</v>
      </c>
      <c r="Y105">
        <v>9849.0336184210555</v>
      </c>
      <c r="Z105">
        <v>9924.3643315789486</v>
      </c>
      <c r="AA105">
        <v>9881.049794736844</v>
      </c>
      <c r="AB105">
        <v>9871.3422421052655</v>
      </c>
      <c r="AC105">
        <v>9885.1326342105276</v>
      </c>
      <c r="AD105">
        <v>9882.6722789473679</v>
      </c>
      <c r="AE105">
        <v>9826.3684763157926</v>
      </c>
      <c r="AF105">
        <v>9788.7793236842117</v>
      </c>
    </row>
    <row r="106" spans="1:32" x14ac:dyDescent="0.2">
      <c r="A106" t="s">
        <v>478</v>
      </c>
      <c r="B106" t="s">
        <v>215</v>
      </c>
      <c r="C106">
        <v>1</v>
      </c>
      <c r="D106">
        <v>2400</v>
      </c>
      <c r="E106">
        <v>60</v>
      </c>
      <c r="F106">
        <v>1</v>
      </c>
      <c r="G106">
        <v>1</v>
      </c>
      <c r="H106" t="s">
        <v>7</v>
      </c>
      <c r="I106">
        <v>9736.8764894736869</v>
      </c>
      <c r="J106">
        <v>9677.1621105263184</v>
      </c>
      <c r="K106">
        <v>9593.5036052631604</v>
      </c>
      <c r="L106">
        <v>9629.9819000000007</v>
      </c>
      <c r="M106">
        <v>9623.4604421052645</v>
      </c>
      <c r="N106">
        <v>9550.2169973684231</v>
      </c>
      <c r="O106">
        <v>9507.6480894736851</v>
      </c>
      <c r="P106">
        <v>9511.1771157894746</v>
      </c>
      <c r="Q106">
        <v>9495.4433500000014</v>
      </c>
      <c r="R106">
        <v>9550.6407894736858</v>
      </c>
      <c r="S106">
        <v>9559.7480394736867</v>
      </c>
      <c r="T106">
        <v>9597.3843473684246</v>
      </c>
      <c r="U106">
        <v>9594.7487236842135</v>
      </c>
      <c r="V106">
        <v>9602.3571052631614</v>
      </c>
      <c r="W106">
        <v>9603.1059263157895</v>
      </c>
      <c r="X106">
        <v>9617.0496236842118</v>
      </c>
      <c r="Y106">
        <v>9576.223376315791</v>
      </c>
      <c r="Z106">
        <v>9604.2662078947396</v>
      </c>
      <c r="AA106">
        <v>9621.4922131578969</v>
      </c>
      <c r="AB106">
        <v>9593.834689473686</v>
      </c>
      <c r="AC106">
        <v>9609.1459710526324</v>
      </c>
      <c r="AD106">
        <v>9643.1807473684221</v>
      </c>
      <c r="AE106">
        <v>9615.3087289473697</v>
      </c>
      <c r="AF106">
        <v>9615.747800000001</v>
      </c>
    </row>
    <row r="107" spans="1:32" x14ac:dyDescent="0.2">
      <c r="A107" t="s">
        <v>478</v>
      </c>
      <c r="B107" t="s">
        <v>216</v>
      </c>
      <c r="C107">
        <v>1</v>
      </c>
      <c r="D107">
        <v>2400</v>
      </c>
      <c r="E107">
        <v>60</v>
      </c>
      <c r="F107">
        <v>1</v>
      </c>
      <c r="G107">
        <v>1</v>
      </c>
      <c r="H107" t="s">
        <v>7</v>
      </c>
      <c r="I107">
        <v>9654.5221763157897</v>
      </c>
      <c r="J107">
        <v>9655.1661289473668</v>
      </c>
      <c r="K107">
        <v>9591.5611578947373</v>
      </c>
      <c r="L107">
        <v>9578.3603105263173</v>
      </c>
      <c r="M107">
        <v>9613.400860526317</v>
      </c>
      <c r="N107">
        <v>9670.1992289473692</v>
      </c>
      <c r="O107">
        <v>9696.6724157894751</v>
      </c>
      <c r="P107">
        <v>9631.4014789473695</v>
      </c>
      <c r="Q107">
        <v>9760.1162763157918</v>
      </c>
      <c r="R107">
        <v>9733.3264973684218</v>
      </c>
      <c r="S107">
        <v>9875.0724868421075</v>
      </c>
      <c r="T107">
        <v>9780.9813394736866</v>
      </c>
      <c r="U107">
        <v>9780.3291552631581</v>
      </c>
      <c r="V107">
        <v>9737.5903157894736</v>
      </c>
      <c r="W107">
        <v>9728.0528236842129</v>
      </c>
      <c r="X107">
        <v>9772.5033500000009</v>
      </c>
      <c r="Y107">
        <v>9878.6832894736872</v>
      </c>
      <c r="Z107">
        <v>9815.8630763157907</v>
      </c>
      <c r="AA107">
        <v>9817.4258368421069</v>
      </c>
      <c r="AB107">
        <v>9749.6028078947384</v>
      </c>
      <c r="AC107">
        <v>9811.6196315789493</v>
      </c>
      <c r="AD107">
        <v>9944.8722789473704</v>
      </c>
      <c r="AE107">
        <v>10123.152357894738</v>
      </c>
      <c r="AF107">
        <v>10223.375336842108</v>
      </c>
    </row>
    <row r="108" spans="1:32" x14ac:dyDescent="0.2">
      <c r="A108" t="s">
        <v>478</v>
      </c>
      <c r="B108" t="s">
        <v>217</v>
      </c>
      <c r="C108">
        <v>1</v>
      </c>
      <c r="D108">
        <v>2400</v>
      </c>
      <c r="E108">
        <v>60</v>
      </c>
      <c r="F108">
        <v>1</v>
      </c>
      <c r="G108">
        <v>1</v>
      </c>
      <c r="H108" t="s">
        <v>7</v>
      </c>
      <c r="I108">
        <v>10096.917255263159</v>
      </c>
      <c r="J108">
        <v>10022.259713157897</v>
      </c>
      <c r="K108">
        <v>9934.9431736842125</v>
      </c>
      <c r="L108">
        <v>9891.3562289473703</v>
      </c>
      <c r="M108">
        <v>9878.2689684210545</v>
      </c>
      <c r="N108">
        <v>9837.8379605263181</v>
      </c>
      <c r="O108">
        <v>9567.7208421052637</v>
      </c>
      <c r="P108">
        <v>9550.9313105263154</v>
      </c>
      <c r="Q108">
        <v>9749.6940368421074</v>
      </c>
      <c r="R108">
        <v>9724.369636842106</v>
      </c>
      <c r="S108">
        <v>9819.7633447368444</v>
      </c>
      <c r="T108">
        <v>9884.8825736842136</v>
      </c>
      <c r="U108">
        <v>9862.5746947368425</v>
      </c>
      <c r="V108">
        <v>9822.677084210527</v>
      </c>
      <c r="W108">
        <v>9831.220818421054</v>
      </c>
      <c r="X108">
        <v>9819.9007052631605</v>
      </c>
      <c r="Y108">
        <v>9753.1341947368437</v>
      </c>
      <c r="Z108">
        <v>9677.1324842105278</v>
      </c>
      <c r="AA108">
        <v>9712.6037736842136</v>
      </c>
      <c r="AB108">
        <v>9809.7572894736841</v>
      </c>
      <c r="AC108">
        <v>9769.7493684210531</v>
      </c>
      <c r="AD108">
        <v>9878.9861973684219</v>
      </c>
      <c r="AE108">
        <v>9974.7012131578958</v>
      </c>
      <c r="AF108">
        <v>10088.331726315791</v>
      </c>
    </row>
    <row r="109" spans="1:32" x14ac:dyDescent="0.2">
      <c r="A109" t="s">
        <v>478</v>
      </c>
      <c r="B109" t="s">
        <v>218</v>
      </c>
      <c r="C109">
        <v>1</v>
      </c>
      <c r="D109">
        <v>2400</v>
      </c>
      <c r="E109">
        <v>60</v>
      </c>
      <c r="F109">
        <v>1</v>
      </c>
      <c r="G109">
        <v>1</v>
      </c>
      <c r="H109" t="s">
        <v>7</v>
      </c>
      <c r="I109">
        <v>10000.139255263159</v>
      </c>
      <c r="J109">
        <v>9937.2515552631594</v>
      </c>
      <c r="K109">
        <v>9863.1180157894778</v>
      </c>
      <c r="L109">
        <v>9775.4713078947389</v>
      </c>
      <c r="M109">
        <v>9733.4057052631615</v>
      </c>
      <c r="N109">
        <v>9728.4669631578963</v>
      </c>
      <c r="O109">
        <v>9702.0031631578968</v>
      </c>
      <c r="P109">
        <v>9838.4145078947386</v>
      </c>
      <c r="Q109">
        <v>9970.3086631578972</v>
      </c>
      <c r="R109">
        <v>9833.8697263157919</v>
      </c>
      <c r="S109">
        <v>9851.5292763157922</v>
      </c>
      <c r="T109">
        <v>9944.3948052631604</v>
      </c>
      <c r="U109">
        <v>10029.029128947368</v>
      </c>
      <c r="V109">
        <v>10046.364702631581</v>
      </c>
      <c r="W109">
        <v>9980.2149526315807</v>
      </c>
      <c r="X109">
        <v>9837.779692105265</v>
      </c>
      <c r="Y109">
        <v>9688.7209210526325</v>
      </c>
      <c r="Z109">
        <v>9766.9868552631615</v>
      </c>
      <c r="AA109">
        <v>9645.4660315789497</v>
      </c>
      <c r="AB109">
        <v>9592.2647868421082</v>
      </c>
      <c r="AC109">
        <v>9552.3080473684222</v>
      </c>
      <c r="AD109">
        <v>9786.6243657894756</v>
      </c>
      <c r="AE109">
        <v>9904.9439026315795</v>
      </c>
      <c r="AF109">
        <v>9901.9275657894759</v>
      </c>
    </row>
    <row r="110" spans="1:32" x14ac:dyDescent="0.2">
      <c r="A110" t="s">
        <v>478</v>
      </c>
      <c r="B110" t="s">
        <v>219</v>
      </c>
      <c r="C110">
        <v>1</v>
      </c>
      <c r="D110">
        <v>2400</v>
      </c>
      <c r="E110">
        <v>60</v>
      </c>
      <c r="F110">
        <v>1</v>
      </c>
      <c r="G110">
        <v>1</v>
      </c>
      <c r="H110" t="s">
        <v>7</v>
      </c>
      <c r="I110">
        <v>9806.6638500000026</v>
      </c>
      <c r="J110">
        <v>9717.2038684210529</v>
      </c>
      <c r="K110">
        <v>9592.1664605263159</v>
      </c>
      <c r="L110">
        <v>9605.8753789473703</v>
      </c>
      <c r="M110">
        <v>9742.16790789474</v>
      </c>
      <c r="N110">
        <v>9827.5995710526331</v>
      </c>
      <c r="O110">
        <v>9604.5076263157916</v>
      </c>
      <c r="P110">
        <v>9546.2951736842115</v>
      </c>
      <c r="Q110">
        <v>9629.4710210526337</v>
      </c>
      <c r="R110">
        <v>9650.4381657894755</v>
      </c>
      <c r="S110">
        <v>9658.1052894736877</v>
      </c>
      <c r="T110">
        <v>9755.1513052631581</v>
      </c>
      <c r="U110">
        <v>9705.8208842105287</v>
      </c>
      <c r="V110">
        <v>9744.8035815789499</v>
      </c>
      <c r="W110">
        <v>9652.3846921052645</v>
      </c>
      <c r="X110">
        <v>9592.9886973684206</v>
      </c>
      <c r="Y110">
        <v>9561.889944736844</v>
      </c>
      <c r="Z110">
        <v>9614.7220315789491</v>
      </c>
      <c r="AA110">
        <v>9623.0632289473706</v>
      </c>
      <c r="AB110">
        <v>9668.9757447368429</v>
      </c>
      <c r="AC110">
        <v>9449.0100184210532</v>
      </c>
      <c r="AD110">
        <v>9660.353052631579</v>
      </c>
      <c r="AE110">
        <v>9928.4126421052661</v>
      </c>
      <c r="AF110">
        <v>9943.5679552631573</v>
      </c>
    </row>
    <row r="111" spans="1:32" x14ac:dyDescent="0.2">
      <c r="A111" t="s">
        <v>478</v>
      </c>
      <c r="B111" t="s">
        <v>220</v>
      </c>
      <c r="C111">
        <v>1</v>
      </c>
      <c r="D111">
        <v>2400</v>
      </c>
      <c r="E111">
        <v>60</v>
      </c>
      <c r="F111">
        <v>1</v>
      </c>
      <c r="G111">
        <v>1</v>
      </c>
      <c r="H111" t="s">
        <v>7</v>
      </c>
      <c r="I111">
        <v>9900.532997368422</v>
      </c>
      <c r="J111">
        <v>9909.4193184210544</v>
      </c>
      <c r="K111">
        <v>9825.4141631578968</v>
      </c>
      <c r="L111">
        <v>9887.5739973684231</v>
      </c>
      <c r="M111">
        <v>9859.1422526315819</v>
      </c>
      <c r="N111">
        <v>9880.3955105263176</v>
      </c>
      <c r="O111">
        <v>9829.8074368421057</v>
      </c>
      <c r="P111">
        <v>9752.3461421052671</v>
      </c>
      <c r="Q111">
        <v>9931.9242368421055</v>
      </c>
      <c r="R111">
        <v>9966.941602631583</v>
      </c>
      <c r="S111">
        <v>10059.567065789475</v>
      </c>
      <c r="T111">
        <v>10020.632823684213</v>
      </c>
      <c r="U111">
        <v>9933.7527605263167</v>
      </c>
      <c r="V111">
        <v>10042.486786842108</v>
      </c>
      <c r="W111">
        <v>9943.7899631578985</v>
      </c>
      <c r="X111">
        <v>9743.3678578947383</v>
      </c>
      <c r="Y111">
        <v>9763.6001868421063</v>
      </c>
      <c r="Z111">
        <v>9810.0488684210541</v>
      </c>
      <c r="AA111">
        <v>9776.1129710526347</v>
      </c>
      <c r="AB111">
        <v>9804.6503526315828</v>
      </c>
      <c r="AC111">
        <v>9830.1856500000031</v>
      </c>
      <c r="AD111">
        <v>9981.3900210526335</v>
      </c>
      <c r="AE111">
        <v>9912.675526315792</v>
      </c>
      <c r="AF111">
        <v>9915.6203105263176</v>
      </c>
    </row>
    <row r="112" spans="1:32" x14ac:dyDescent="0.2">
      <c r="A112" t="s">
        <v>478</v>
      </c>
      <c r="B112" t="s">
        <v>221</v>
      </c>
      <c r="C112">
        <v>1</v>
      </c>
      <c r="D112">
        <v>2400</v>
      </c>
      <c r="E112">
        <v>60</v>
      </c>
      <c r="F112">
        <v>1</v>
      </c>
      <c r="G112">
        <v>1</v>
      </c>
      <c r="H112" t="s">
        <v>7</v>
      </c>
      <c r="I112">
        <v>9816.4076184210553</v>
      </c>
      <c r="J112">
        <v>9723.4701657894748</v>
      </c>
      <c r="K112">
        <v>9661.7325789473689</v>
      </c>
      <c r="L112">
        <v>9648.6849868421068</v>
      </c>
      <c r="M112">
        <v>9651.5196657894758</v>
      </c>
      <c r="N112">
        <v>9646.2068078947377</v>
      </c>
      <c r="O112">
        <v>9672.3547657894742</v>
      </c>
      <c r="P112">
        <v>9717.8421973684217</v>
      </c>
      <c r="Q112">
        <v>9766.3868473684215</v>
      </c>
      <c r="R112">
        <v>9724.1752789473703</v>
      </c>
      <c r="S112">
        <v>9717.20692631579</v>
      </c>
      <c r="T112">
        <v>9683.762076315792</v>
      </c>
      <c r="U112">
        <v>9704.0103184210548</v>
      </c>
      <c r="V112">
        <v>9660.9180921052666</v>
      </c>
      <c r="W112">
        <v>9676.7760052631602</v>
      </c>
      <c r="X112">
        <v>9693.6589736842107</v>
      </c>
      <c r="Y112">
        <v>9675.9465000000037</v>
      </c>
      <c r="Z112">
        <v>9621.7855921052651</v>
      </c>
      <c r="AA112">
        <v>9612.1811105263168</v>
      </c>
      <c r="AB112">
        <v>9602.5190342105288</v>
      </c>
      <c r="AC112">
        <v>9666.0370342105271</v>
      </c>
      <c r="AD112">
        <v>9723.9231710526328</v>
      </c>
      <c r="AE112">
        <v>9706.4320500000013</v>
      </c>
      <c r="AF112">
        <v>9636.1667184210546</v>
      </c>
    </row>
    <row r="113" spans="1:32" x14ac:dyDescent="0.2">
      <c r="A113" t="s">
        <v>478</v>
      </c>
      <c r="B113" t="s">
        <v>222</v>
      </c>
      <c r="C113">
        <v>1</v>
      </c>
      <c r="D113">
        <v>2400</v>
      </c>
      <c r="E113">
        <v>60</v>
      </c>
      <c r="F113">
        <v>1</v>
      </c>
      <c r="G113">
        <v>1</v>
      </c>
      <c r="H113" t="s">
        <v>7</v>
      </c>
      <c r="I113">
        <v>9604.2376210526327</v>
      </c>
      <c r="J113">
        <v>9574.5265421052663</v>
      </c>
      <c r="K113">
        <v>9583.8089315789475</v>
      </c>
      <c r="L113">
        <v>9586.0174657894768</v>
      </c>
      <c r="M113">
        <v>9627.3292052631605</v>
      </c>
      <c r="N113">
        <v>9640.110210526318</v>
      </c>
      <c r="O113">
        <v>9635.9466026315786</v>
      </c>
      <c r="P113">
        <v>9623.5602631578968</v>
      </c>
      <c r="Q113">
        <v>9650.8198868421077</v>
      </c>
      <c r="R113">
        <v>9634.0647131578971</v>
      </c>
      <c r="S113">
        <v>9657.1577578947399</v>
      </c>
      <c r="T113">
        <v>9725.5960631578982</v>
      </c>
      <c r="U113">
        <v>9656.9452157894739</v>
      </c>
      <c r="V113">
        <v>9637.4527947368424</v>
      </c>
      <c r="W113">
        <v>9632.2566552631597</v>
      </c>
      <c r="X113">
        <v>9648.4590500000031</v>
      </c>
      <c r="Y113">
        <v>9562.1595526315814</v>
      </c>
      <c r="Z113">
        <v>9577.02972631579</v>
      </c>
      <c r="AA113">
        <v>9485.2113157894764</v>
      </c>
      <c r="AB113">
        <v>9555.0694131578966</v>
      </c>
      <c r="AC113">
        <v>9515.1105105263177</v>
      </c>
      <c r="AD113">
        <v>9505.5662263157901</v>
      </c>
      <c r="AE113">
        <v>9565.1261421052659</v>
      </c>
      <c r="AF113">
        <v>9639.2077526315807</v>
      </c>
    </row>
    <row r="114" spans="1:32" x14ac:dyDescent="0.2">
      <c r="A114" t="s">
        <v>478</v>
      </c>
      <c r="B114" t="s">
        <v>223</v>
      </c>
      <c r="C114">
        <v>1</v>
      </c>
      <c r="D114">
        <v>2400</v>
      </c>
      <c r="E114">
        <v>60</v>
      </c>
      <c r="F114">
        <v>1</v>
      </c>
      <c r="G114">
        <v>1</v>
      </c>
      <c r="H114" t="s">
        <v>7</v>
      </c>
      <c r="I114">
        <v>9680.8152868421057</v>
      </c>
      <c r="J114">
        <v>9644.5656526315797</v>
      </c>
      <c r="K114">
        <v>9634.1107657894754</v>
      </c>
      <c r="L114">
        <v>9608.1390815789491</v>
      </c>
      <c r="M114">
        <v>9601.4368421052641</v>
      </c>
      <c r="N114">
        <v>9622.4196736842132</v>
      </c>
      <c r="O114">
        <v>9655.2615157894761</v>
      </c>
      <c r="P114">
        <v>9612.1181789473685</v>
      </c>
      <c r="Q114">
        <v>9766.3246868421065</v>
      </c>
      <c r="R114">
        <v>9746.6194552631587</v>
      </c>
      <c r="S114">
        <v>9799.3481684210547</v>
      </c>
      <c r="T114">
        <v>9769.9953789473693</v>
      </c>
      <c r="U114">
        <v>9753.7550921052662</v>
      </c>
      <c r="V114">
        <v>9669.9591605263176</v>
      </c>
      <c r="W114">
        <v>9647.9221842105289</v>
      </c>
      <c r="X114">
        <v>9569.3557394736854</v>
      </c>
      <c r="Y114">
        <v>9628.2510026315813</v>
      </c>
      <c r="Z114">
        <v>9636.2338289473701</v>
      </c>
      <c r="AA114">
        <v>9577.4480815789484</v>
      </c>
      <c r="AB114">
        <v>9486.6183263157927</v>
      </c>
      <c r="AC114">
        <v>9345.0559105263164</v>
      </c>
      <c r="AD114">
        <v>9624.1304447368457</v>
      </c>
      <c r="AE114">
        <v>9938.6193578947386</v>
      </c>
      <c r="AF114">
        <v>9939.5723447368437</v>
      </c>
    </row>
    <row r="115" spans="1:32" x14ac:dyDescent="0.2">
      <c r="A115" t="s">
        <v>478</v>
      </c>
      <c r="B115" t="s">
        <v>224</v>
      </c>
      <c r="C115">
        <v>1</v>
      </c>
      <c r="D115">
        <v>2400</v>
      </c>
      <c r="E115">
        <v>60</v>
      </c>
      <c r="F115">
        <v>1</v>
      </c>
      <c r="G115">
        <v>1</v>
      </c>
      <c r="H115" t="s">
        <v>7</v>
      </c>
      <c r="I115">
        <v>9863.3251184210549</v>
      </c>
      <c r="J115">
        <v>9827.0988921052649</v>
      </c>
      <c r="K115">
        <v>9767.3715815789492</v>
      </c>
      <c r="L115">
        <v>9712.3177526315794</v>
      </c>
      <c r="M115">
        <v>9830.609228947369</v>
      </c>
      <c r="N115">
        <v>9877.1183447368439</v>
      </c>
      <c r="O115">
        <v>9754.7146842105285</v>
      </c>
      <c r="P115">
        <v>9595.7451789473689</v>
      </c>
      <c r="Q115">
        <v>9680.2582342105306</v>
      </c>
      <c r="R115">
        <v>9688.7749157894759</v>
      </c>
      <c r="S115">
        <v>9653.6187973684227</v>
      </c>
      <c r="T115">
        <v>9754.2312578947403</v>
      </c>
      <c r="U115">
        <v>9773.3046973684231</v>
      </c>
      <c r="V115">
        <v>9792.8653473684244</v>
      </c>
      <c r="W115">
        <v>9666.6417526315818</v>
      </c>
      <c r="X115">
        <v>9645.5247394736853</v>
      </c>
      <c r="Y115">
        <v>9680.5399131578979</v>
      </c>
      <c r="Z115">
        <v>9781.9552421052667</v>
      </c>
      <c r="AA115">
        <v>9683.0670157894747</v>
      </c>
      <c r="AB115">
        <v>9719.8618947368432</v>
      </c>
      <c r="AC115">
        <v>9753.009902631582</v>
      </c>
      <c r="AD115">
        <v>9845.115913157897</v>
      </c>
      <c r="AE115">
        <v>9921.4177736842121</v>
      </c>
      <c r="AF115">
        <v>10020.519068421054</v>
      </c>
    </row>
    <row r="116" spans="1:32" x14ac:dyDescent="0.2">
      <c r="A116" t="s">
        <v>478</v>
      </c>
      <c r="B116" t="s">
        <v>225</v>
      </c>
      <c r="C116">
        <v>1</v>
      </c>
      <c r="D116">
        <v>2400</v>
      </c>
      <c r="E116">
        <v>60</v>
      </c>
      <c r="F116">
        <v>1</v>
      </c>
      <c r="G116">
        <v>1</v>
      </c>
      <c r="H116" t="s">
        <v>7</v>
      </c>
      <c r="I116">
        <v>9987.459705263158</v>
      </c>
      <c r="J116">
        <v>9877.078636842105</v>
      </c>
      <c r="K116">
        <v>9803.2050789473687</v>
      </c>
      <c r="L116">
        <v>9742.70030789474</v>
      </c>
      <c r="M116">
        <v>9566.4456473684222</v>
      </c>
      <c r="N116">
        <v>9532.9260578947378</v>
      </c>
      <c r="O116">
        <v>9316.5575736842129</v>
      </c>
      <c r="P116">
        <v>9553.9441605263182</v>
      </c>
      <c r="Q116">
        <v>9526.6054710526314</v>
      </c>
      <c r="R116">
        <v>9627.4104763157902</v>
      </c>
      <c r="S116">
        <v>9702.5330868421079</v>
      </c>
      <c r="T116">
        <v>9653.8746184210559</v>
      </c>
      <c r="U116">
        <v>9693.8011210526329</v>
      </c>
      <c r="V116">
        <v>9792.1831210526343</v>
      </c>
      <c r="W116">
        <v>9745.0615789473686</v>
      </c>
      <c r="X116">
        <v>9629.8142789473695</v>
      </c>
      <c r="Y116">
        <v>9504.033407894738</v>
      </c>
      <c r="Z116">
        <v>9603.4365657894759</v>
      </c>
      <c r="AA116">
        <v>9544.2738342105276</v>
      </c>
      <c r="AB116">
        <v>9494.0914184210542</v>
      </c>
      <c r="AC116">
        <v>9514.5237736842118</v>
      </c>
      <c r="AD116">
        <v>9842.9575657894766</v>
      </c>
      <c r="AE116">
        <v>9910.496928947372</v>
      </c>
      <c r="AF116">
        <v>9902.7254157894768</v>
      </c>
    </row>
    <row r="117" spans="1:32" x14ac:dyDescent="0.2">
      <c r="A117" t="s">
        <v>478</v>
      </c>
      <c r="B117" t="s">
        <v>226</v>
      </c>
      <c r="C117">
        <v>1</v>
      </c>
      <c r="D117">
        <v>2400</v>
      </c>
      <c r="E117">
        <v>60</v>
      </c>
      <c r="F117">
        <v>1</v>
      </c>
      <c r="G117">
        <v>1</v>
      </c>
      <c r="H117" t="s">
        <v>7</v>
      </c>
      <c r="I117">
        <v>9883.3990394736866</v>
      </c>
      <c r="J117">
        <v>9752.7200421052639</v>
      </c>
      <c r="K117">
        <v>9419.2318078947392</v>
      </c>
      <c r="L117">
        <v>9447.0217631578962</v>
      </c>
      <c r="M117">
        <v>9566.7293526315807</v>
      </c>
      <c r="N117">
        <v>9819.4601157894758</v>
      </c>
      <c r="O117">
        <v>9800.7722447368433</v>
      </c>
      <c r="P117">
        <v>9667.1543210526343</v>
      </c>
      <c r="Q117">
        <v>9804.8582394736841</v>
      </c>
      <c r="R117">
        <v>9823.0849026315809</v>
      </c>
      <c r="S117">
        <v>9906.4362236842135</v>
      </c>
      <c r="T117">
        <v>9911.3486921052645</v>
      </c>
      <c r="U117">
        <v>9834.8483105263185</v>
      </c>
      <c r="V117">
        <v>9967.071384210527</v>
      </c>
      <c r="W117">
        <v>9797.4548921052628</v>
      </c>
      <c r="X117">
        <v>9764.7512447368445</v>
      </c>
      <c r="Y117">
        <v>9703.5072026315811</v>
      </c>
      <c r="Z117">
        <v>9621.4132973684227</v>
      </c>
      <c r="AA117">
        <v>9597.279318421055</v>
      </c>
      <c r="AB117">
        <v>9655.5265710526328</v>
      </c>
      <c r="AC117">
        <v>9560.1009789473701</v>
      </c>
      <c r="AD117">
        <v>9778.5911447368417</v>
      </c>
      <c r="AE117">
        <v>10012.450842105265</v>
      </c>
      <c r="AF117">
        <v>10069.023571052632</v>
      </c>
    </row>
    <row r="118" spans="1:32" x14ac:dyDescent="0.2">
      <c r="A118" t="s">
        <v>478</v>
      </c>
      <c r="B118" t="s">
        <v>227</v>
      </c>
      <c r="C118">
        <v>1</v>
      </c>
      <c r="D118">
        <v>2400</v>
      </c>
      <c r="E118">
        <v>60</v>
      </c>
      <c r="F118">
        <v>1</v>
      </c>
      <c r="G118">
        <v>1</v>
      </c>
      <c r="H118" t="s">
        <v>7</v>
      </c>
      <c r="I118">
        <v>10065.367592105265</v>
      </c>
      <c r="J118">
        <v>9929.6029394736852</v>
      </c>
      <c r="K118">
        <v>9732.6441026315806</v>
      </c>
      <c r="L118">
        <v>9676.0962342105286</v>
      </c>
      <c r="M118">
        <v>9697.5410421052638</v>
      </c>
      <c r="N118">
        <v>9716.4087500000041</v>
      </c>
      <c r="O118">
        <v>9542.6779973684224</v>
      </c>
      <c r="P118">
        <v>9507.0385473684237</v>
      </c>
      <c r="Q118">
        <v>9546.2639263157907</v>
      </c>
      <c r="R118">
        <v>9578.6109526315813</v>
      </c>
      <c r="S118">
        <v>9640.6859447368424</v>
      </c>
      <c r="T118">
        <v>9617.3474605263182</v>
      </c>
      <c r="U118">
        <v>9671.3354684210553</v>
      </c>
      <c r="V118">
        <v>9630.252094736843</v>
      </c>
      <c r="W118">
        <v>9609.4260000000013</v>
      </c>
      <c r="X118">
        <v>9549.7871263157922</v>
      </c>
      <c r="Y118">
        <v>9555.6520236842098</v>
      </c>
      <c r="Z118">
        <v>9539.2662263157908</v>
      </c>
      <c r="AA118">
        <v>9478.3687973684209</v>
      </c>
      <c r="AB118">
        <v>9483.8637131578944</v>
      </c>
      <c r="AC118">
        <v>9451.5952026315827</v>
      </c>
      <c r="AD118">
        <v>9712.3424342105282</v>
      </c>
      <c r="AE118">
        <v>9853.3818921052662</v>
      </c>
      <c r="AF118">
        <v>9817.473981578949</v>
      </c>
    </row>
    <row r="119" spans="1:32" x14ac:dyDescent="0.2">
      <c r="A119" t="s">
        <v>478</v>
      </c>
      <c r="B119" t="s">
        <v>228</v>
      </c>
      <c r="C119">
        <v>1</v>
      </c>
      <c r="D119">
        <v>2400</v>
      </c>
      <c r="E119">
        <v>60</v>
      </c>
      <c r="F119">
        <v>1</v>
      </c>
      <c r="G119">
        <v>1</v>
      </c>
      <c r="H119" t="s">
        <v>7</v>
      </c>
      <c r="I119">
        <v>9892.3428052631607</v>
      </c>
      <c r="J119">
        <v>9909.7906447368441</v>
      </c>
      <c r="K119">
        <v>9707.9585894736865</v>
      </c>
      <c r="L119">
        <v>9588.5084000000024</v>
      </c>
      <c r="M119">
        <v>9703.6512184210533</v>
      </c>
      <c r="N119">
        <v>9596.4793421052655</v>
      </c>
      <c r="O119">
        <v>9634.9492710526338</v>
      </c>
      <c r="P119">
        <v>9861.778284210528</v>
      </c>
      <c r="Q119">
        <v>9888.3969894736874</v>
      </c>
      <c r="R119">
        <v>9931.7178684210576</v>
      </c>
      <c r="S119">
        <v>9942.1954236842121</v>
      </c>
      <c r="T119">
        <v>9958.7518552631609</v>
      </c>
      <c r="U119">
        <v>9952.3731947368415</v>
      </c>
      <c r="V119">
        <v>9956.5423868421076</v>
      </c>
      <c r="W119">
        <v>9855.4206157894769</v>
      </c>
      <c r="X119">
        <v>9811.307118421053</v>
      </c>
      <c r="Y119">
        <v>9809.6361026315808</v>
      </c>
      <c r="Z119">
        <v>9792.0626078947389</v>
      </c>
      <c r="AA119">
        <v>9926.1945710526325</v>
      </c>
      <c r="AB119">
        <v>9837.2608236842134</v>
      </c>
      <c r="AC119">
        <v>9823.7733184210556</v>
      </c>
      <c r="AD119">
        <v>9814.1662157894752</v>
      </c>
      <c r="AE119">
        <v>9822.2285526315827</v>
      </c>
      <c r="AF119">
        <v>9873.7570868421062</v>
      </c>
    </row>
    <row r="120" spans="1:32" x14ac:dyDescent="0.2">
      <c r="A120" t="s">
        <v>478</v>
      </c>
      <c r="B120" t="s">
        <v>229</v>
      </c>
      <c r="C120">
        <v>1</v>
      </c>
      <c r="D120">
        <v>2400</v>
      </c>
      <c r="E120">
        <v>60</v>
      </c>
      <c r="F120">
        <v>1</v>
      </c>
      <c r="G120">
        <v>1</v>
      </c>
      <c r="H120" t="s">
        <v>7</v>
      </c>
      <c r="I120">
        <v>9778.220347368424</v>
      </c>
      <c r="J120">
        <v>9617.6540973684223</v>
      </c>
      <c r="K120">
        <v>9556.1742157894769</v>
      </c>
      <c r="L120">
        <v>9540.8363131578972</v>
      </c>
      <c r="M120">
        <v>9481.1159078947385</v>
      </c>
      <c r="N120">
        <v>9531.102305263159</v>
      </c>
      <c r="O120">
        <v>9555.7882894736867</v>
      </c>
      <c r="P120">
        <v>9557.5554289473694</v>
      </c>
      <c r="Q120">
        <v>9536.0313763157901</v>
      </c>
      <c r="R120">
        <v>9547.7559736842122</v>
      </c>
      <c r="S120">
        <v>9536.9891157894763</v>
      </c>
      <c r="T120">
        <v>9534.0127552631584</v>
      </c>
      <c r="U120">
        <v>9587.3146236842113</v>
      </c>
      <c r="V120">
        <v>9577.6525421052647</v>
      </c>
      <c r="W120">
        <v>9549.9084394736856</v>
      </c>
      <c r="X120">
        <v>9494.439176315791</v>
      </c>
      <c r="Y120">
        <v>9505.3634947368428</v>
      </c>
      <c r="Z120">
        <v>9542.2129552631595</v>
      </c>
      <c r="AA120">
        <v>9558.7075184210553</v>
      </c>
      <c r="AB120">
        <v>9539.7175526315805</v>
      </c>
      <c r="AC120">
        <v>9571.7747789473706</v>
      </c>
      <c r="AD120">
        <v>9652.1137447368455</v>
      </c>
      <c r="AE120">
        <v>9775.5376105263185</v>
      </c>
      <c r="AF120">
        <v>9658.6892236842141</v>
      </c>
    </row>
    <row r="121" spans="1:32" x14ac:dyDescent="0.2">
      <c r="A121" t="s">
        <v>478</v>
      </c>
      <c r="B121" t="s">
        <v>230</v>
      </c>
      <c r="C121">
        <v>1</v>
      </c>
      <c r="D121">
        <v>2400</v>
      </c>
      <c r="E121">
        <v>60</v>
      </c>
      <c r="F121">
        <v>1</v>
      </c>
      <c r="G121">
        <v>1</v>
      </c>
      <c r="H121" t="s">
        <v>7</v>
      </c>
      <c r="I121">
        <v>9724.2384368421062</v>
      </c>
      <c r="J121">
        <v>9812.5154736842123</v>
      </c>
      <c r="K121">
        <v>9666.7410710526328</v>
      </c>
      <c r="L121">
        <v>9655.1112368421072</v>
      </c>
      <c r="M121">
        <v>9718.8163078947382</v>
      </c>
      <c r="N121">
        <v>9598.9542842105293</v>
      </c>
      <c r="O121">
        <v>9558.9454500000029</v>
      </c>
      <c r="P121">
        <v>9744.4525026315805</v>
      </c>
      <c r="Q121">
        <v>9957.5137000000013</v>
      </c>
      <c r="R121">
        <v>9943.775039473685</v>
      </c>
      <c r="S121">
        <v>9937.752807894738</v>
      </c>
      <c r="T121">
        <v>9939.713297368422</v>
      </c>
      <c r="U121">
        <v>9988.3867842105283</v>
      </c>
      <c r="V121">
        <v>9993.3128105263168</v>
      </c>
      <c r="W121">
        <v>9878.0335552631586</v>
      </c>
      <c r="X121">
        <v>9893.7163157894756</v>
      </c>
      <c r="Y121">
        <v>9854.9456315789485</v>
      </c>
      <c r="Z121">
        <v>9811.2327263157931</v>
      </c>
      <c r="AA121">
        <v>10018.020131578949</v>
      </c>
      <c r="AB121">
        <v>9814.2163789473707</v>
      </c>
      <c r="AC121">
        <v>9745.9463736842117</v>
      </c>
      <c r="AD121">
        <v>9965.6082973684224</v>
      </c>
      <c r="AE121">
        <v>10131.31427631579</v>
      </c>
      <c r="AF121">
        <v>10134.494868421054</v>
      </c>
    </row>
    <row r="122" spans="1:32" x14ac:dyDescent="0.2">
      <c r="A122" t="s">
        <v>478</v>
      </c>
      <c r="B122" t="s">
        <v>231</v>
      </c>
      <c r="C122">
        <v>1</v>
      </c>
      <c r="D122">
        <v>2400</v>
      </c>
      <c r="E122">
        <v>60</v>
      </c>
      <c r="F122">
        <v>1</v>
      </c>
      <c r="G122">
        <v>1</v>
      </c>
      <c r="H122" t="s">
        <v>7</v>
      </c>
      <c r="I122">
        <v>10129.667365789477</v>
      </c>
      <c r="J122">
        <v>9959.540160526316</v>
      </c>
      <c r="K122">
        <v>9775.2350315789463</v>
      </c>
      <c r="L122">
        <v>9739.1104342105264</v>
      </c>
      <c r="M122">
        <v>9677.6838447368427</v>
      </c>
      <c r="N122">
        <v>9640.2186473684214</v>
      </c>
      <c r="O122">
        <v>9737.3944368421071</v>
      </c>
      <c r="P122">
        <v>9783.0456131578958</v>
      </c>
      <c r="Q122">
        <v>10008.326986842107</v>
      </c>
      <c r="R122">
        <v>9955.6997263157918</v>
      </c>
      <c r="S122">
        <v>9860.1732973684229</v>
      </c>
      <c r="T122">
        <v>9878.0226263157911</v>
      </c>
      <c r="U122">
        <v>9894.0495526315826</v>
      </c>
      <c r="V122">
        <v>9941.7945894736858</v>
      </c>
      <c r="W122">
        <v>9976.22802631579</v>
      </c>
      <c r="X122">
        <v>10045.335613157897</v>
      </c>
      <c r="Y122">
        <v>10015.75395</v>
      </c>
      <c r="Z122">
        <v>9815.4514342105285</v>
      </c>
      <c r="AA122">
        <v>9715.0110078947382</v>
      </c>
      <c r="AB122">
        <v>9706.79670263158</v>
      </c>
      <c r="AC122">
        <v>9634.453531578949</v>
      </c>
      <c r="AD122">
        <v>10013.00888157895</v>
      </c>
      <c r="AE122">
        <v>10324.674463157897</v>
      </c>
      <c r="AF122">
        <v>10180.893852631581</v>
      </c>
    </row>
    <row r="123" spans="1:32" x14ac:dyDescent="0.2">
      <c r="A123" t="s">
        <v>478</v>
      </c>
      <c r="B123" t="s">
        <v>232</v>
      </c>
      <c r="C123">
        <v>1</v>
      </c>
      <c r="D123">
        <v>2400</v>
      </c>
      <c r="E123">
        <v>60</v>
      </c>
      <c r="F123">
        <v>1</v>
      </c>
      <c r="G123">
        <v>1</v>
      </c>
      <c r="H123" t="s">
        <v>7</v>
      </c>
      <c r="I123">
        <v>10121.102115789476</v>
      </c>
      <c r="J123">
        <v>10091.693331578948</v>
      </c>
      <c r="K123">
        <v>9983.5369157894766</v>
      </c>
      <c r="L123">
        <v>9919.4785894736851</v>
      </c>
      <c r="M123">
        <v>9834.1020105263196</v>
      </c>
      <c r="N123">
        <v>9810.6794078947387</v>
      </c>
      <c r="O123">
        <v>9833.2630921052641</v>
      </c>
      <c r="P123">
        <v>9875.3686263157906</v>
      </c>
      <c r="Q123">
        <v>10054.99820526316</v>
      </c>
      <c r="R123">
        <v>9995.37123421053</v>
      </c>
      <c r="S123">
        <v>9865.1594947368449</v>
      </c>
      <c r="T123">
        <v>9894.735984210527</v>
      </c>
      <c r="U123">
        <v>9997.5413736842111</v>
      </c>
      <c r="V123">
        <v>9978.6139657894782</v>
      </c>
      <c r="W123">
        <v>9790.6187157894765</v>
      </c>
      <c r="X123">
        <v>9878.3722763157912</v>
      </c>
      <c r="Y123">
        <v>9635.8690000000006</v>
      </c>
      <c r="Z123">
        <v>9680.2802210526334</v>
      </c>
      <c r="AA123">
        <v>9639.3355342105278</v>
      </c>
      <c r="AB123">
        <v>9617.1388473684219</v>
      </c>
      <c r="AC123">
        <v>9590.6371526315797</v>
      </c>
      <c r="AD123">
        <v>9761.0100263157929</v>
      </c>
      <c r="AE123">
        <v>10029.698073684214</v>
      </c>
      <c r="AF123">
        <v>10064.533881578949</v>
      </c>
    </row>
    <row r="124" spans="1:32" x14ac:dyDescent="0.2">
      <c r="A124" t="s">
        <v>478</v>
      </c>
      <c r="B124" t="s">
        <v>233</v>
      </c>
      <c r="C124">
        <v>1</v>
      </c>
      <c r="D124">
        <v>2400</v>
      </c>
      <c r="E124">
        <v>60</v>
      </c>
      <c r="F124">
        <v>1</v>
      </c>
      <c r="G124">
        <v>1</v>
      </c>
      <c r="H124" t="s">
        <v>7</v>
      </c>
      <c r="I124">
        <v>9978.790768421055</v>
      </c>
      <c r="J124">
        <v>9989.3605736842128</v>
      </c>
      <c r="K124">
        <v>9869.161481578949</v>
      </c>
      <c r="L124">
        <v>9770.8477026315813</v>
      </c>
      <c r="M124">
        <v>9728.0466789473685</v>
      </c>
      <c r="N124">
        <v>9782.2585447368438</v>
      </c>
      <c r="O124">
        <v>9716.4835789473691</v>
      </c>
      <c r="P124">
        <v>9682.2658631578961</v>
      </c>
      <c r="Q124">
        <v>9752.5017157894745</v>
      </c>
      <c r="R124">
        <v>9733.2785105263192</v>
      </c>
      <c r="S124">
        <v>9712.8330500000011</v>
      </c>
      <c r="T124">
        <v>9839.9813342105299</v>
      </c>
      <c r="U124">
        <v>9897.0359394736861</v>
      </c>
      <c r="V124">
        <v>10017.477968421055</v>
      </c>
      <c r="W124">
        <v>9882.6641973684236</v>
      </c>
      <c r="X124">
        <v>9842.7095315789484</v>
      </c>
      <c r="Y124">
        <v>9845.1351236842111</v>
      </c>
      <c r="Z124">
        <v>9761.0356736842114</v>
      </c>
      <c r="AA124">
        <v>9688.6140868421098</v>
      </c>
      <c r="AB124">
        <v>9622.7036315789483</v>
      </c>
      <c r="AC124">
        <v>9591.0204894736871</v>
      </c>
      <c r="AD124">
        <v>9864.0019552631602</v>
      </c>
      <c r="AE124">
        <v>10278.834239473686</v>
      </c>
      <c r="AF124">
        <v>10262.233078947371</v>
      </c>
    </row>
    <row r="125" spans="1:32" x14ac:dyDescent="0.2">
      <c r="A125" t="s">
        <v>478</v>
      </c>
      <c r="B125" t="s">
        <v>234</v>
      </c>
      <c r="C125">
        <v>1</v>
      </c>
      <c r="D125">
        <v>2400</v>
      </c>
      <c r="E125">
        <v>60</v>
      </c>
      <c r="F125">
        <v>1</v>
      </c>
      <c r="G125">
        <v>1</v>
      </c>
      <c r="H125" t="s">
        <v>7</v>
      </c>
      <c r="I125">
        <v>10172.077700000002</v>
      </c>
      <c r="J125">
        <v>10151.607394736844</v>
      </c>
      <c r="K125">
        <v>10057.994715789475</v>
      </c>
      <c r="L125">
        <v>9954.1686447368447</v>
      </c>
      <c r="M125">
        <v>9939.5539421052654</v>
      </c>
      <c r="N125">
        <v>9990.7956684210549</v>
      </c>
      <c r="O125">
        <v>10018.100118421053</v>
      </c>
      <c r="P125">
        <v>9910.0587052631581</v>
      </c>
      <c r="Q125">
        <v>9903.2319447368445</v>
      </c>
      <c r="R125">
        <v>9947.5410315789486</v>
      </c>
      <c r="S125">
        <v>10031.674131578948</v>
      </c>
      <c r="T125">
        <v>10111.817876315792</v>
      </c>
      <c r="U125">
        <v>10054.068344736845</v>
      </c>
      <c r="V125">
        <v>10085.181450000002</v>
      </c>
      <c r="W125">
        <v>10020.742339473685</v>
      </c>
      <c r="X125">
        <v>9972.5180868421103</v>
      </c>
      <c r="Y125">
        <v>9974.4391789473702</v>
      </c>
      <c r="Z125">
        <v>9929.3555342105265</v>
      </c>
      <c r="AA125">
        <v>9907.9823894736855</v>
      </c>
      <c r="AB125">
        <v>9855.085044736843</v>
      </c>
      <c r="AC125">
        <v>9856.9905605263175</v>
      </c>
      <c r="AD125">
        <v>9840.7368605263164</v>
      </c>
      <c r="AE125">
        <v>9849.0932210526316</v>
      </c>
      <c r="AF125">
        <v>9866.6327236842117</v>
      </c>
    </row>
    <row r="126" spans="1:32" x14ac:dyDescent="0.2">
      <c r="A126" t="s">
        <v>478</v>
      </c>
      <c r="B126" t="s">
        <v>235</v>
      </c>
      <c r="C126">
        <v>1</v>
      </c>
      <c r="D126">
        <v>2400</v>
      </c>
      <c r="E126">
        <v>60</v>
      </c>
      <c r="F126">
        <v>1</v>
      </c>
      <c r="G126">
        <v>1</v>
      </c>
      <c r="H126" t="s">
        <v>7</v>
      </c>
      <c r="I126">
        <v>9852.6220947368438</v>
      </c>
      <c r="J126">
        <v>9878.355826315792</v>
      </c>
      <c r="K126">
        <v>9824.1293157894743</v>
      </c>
      <c r="L126">
        <v>9718.9608000000026</v>
      </c>
      <c r="M126">
        <v>9708.6722394736862</v>
      </c>
      <c r="N126">
        <v>9733.6936210526328</v>
      </c>
      <c r="O126">
        <v>9699.554847368423</v>
      </c>
      <c r="P126">
        <v>9734.5033421052649</v>
      </c>
      <c r="Q126">
        <v>9811.1063552631604</v>
      </c>
      <c r="R126">
        <v>9793.2687789473712</v>
      </c>
      <c r="S126">
        <v>9758.683376315792</v>
      </c>
      <c r="T126">
        <v>9709.2050736842102</v>
      </c>
      <c r="U126">
        <v>9729.4039157894786</v>
      </c>
      <c r="V126">
        <v>9731.5457736842127</v>
      </c>
      <c r="W126">
        <v>9657.0943526315787</v>
      </c>
      <c r="X126">
        <v>9648.8547894736857</v>
      </c>
      <c r="Y126">
        <v>9662.1297973684232</v>
      </c>
      <c r="Z126">
        <v>9718.608784210528</v>
      </c>
      <c r="AA126">
        <v>9691.9252684210551</v>
      </c>
      <c r="AB126">
        <v>9681.7836605263183</v>
      </c>
      <c r="AC126">
        <v>9675.5133131578968</v>
      </c>
      <c r="AD126">
        <v>9631.5068421052638</v>
      </c>
      <c r="AE126">
        <v>9653.5158815789491</v>
      </c>
      <c r="AF126">
        <v>9730.0850499999997</v>
      </c>
    </row>
    <row r="127" spans="1:32" x14ac:dyDescent="0.2">
      <c r="A127" t="s">
        <v>478</v>
      </c>
      <c r="B127" t="s">
        <v>236</v>
      </c>
      <c r="C127">
        <v>1</v>
      </c>
      <c r="D127">
        <v>2400</v>
      </c>
      <c r="E127">
        <v>60</v>
      </c>
      <c r="F127">
        <v>1</v>
      </c>
      <c r="G127">
        <v>1</v>
      </c>
      <c r="H127" t="s">
        <v>7</v>
      </c>
      <c r="I127">
        <v>9709.7017263157904</v>
      </c>
      <c r="J127">
        <v>9663.632826315792</v>
      </c>
      <c r="K127">
        <v>9636.2639289473718</v>
      </c>
      <c r="L127">
        <v>9616.6401763157901</v>
      </c>
      <c r="M127">
        <v>9622.4401789473704</v>
      </c>
      <c r="N127">
        <v>9614.8424578947361</v>
      </c>
      <c r="O127">
        <v>9598.3290815789478</v>
      </c>
      <c r="P127">
        <v>9617.4279815789487</v>
      </c>
      <c r="Q127">
        <v>9596.5391078947378</v>
      </c>
      <c r="R127">
        <v>9577.5231815789502</v>
      </c>
      <c r="S127">
        <v>9557.0663105263175</v>
      </c>
      <c r="T127">
        <v>9518.3697552631584</v>
      </c>
      <c r="U127">
        <v>9564.0057184210546</v>
      </c>
      <c r="V127">
        <v>9630.9161815789485</v>
      </c>
      <c r="W127">
        <v>9677.0188473684211</v>
      </c>
      <c r="X127">
        <v>9629.9849105263165</v>
      </c>
      <c r="Y127">
        <v>9611.2504631578977</v>
      </c>
      <c r="Z127">
        <v>9694.7792342105276</v>
      </c>
      <c r="AA127">
        <v>9639.6795631578971</v>
      </c>
      <c r="AB127">
        <v>9654.8843578947362</v>
      </c>
      <c r="AC127">
        <v>9651.710089473685</v>
      </c>
      <c r="AD127">
        <v>9694.2728210526348</v>
      </c>
      <c r="AE127">
        <v>9640.2806000000019</v>
      </c>
      <c r="AF127">
        <v>9614.7101868421069</v>
      </c>
    </row>
    <row r="128" spans="1:32" x14ac:dyDescent="0.2">
      <c r="A128" t="s">
        <v>478</v>
      </c>
      <c r="B128" t="s">
        <v>237</v>
      </c>
      <c r="C128">
        <v>1</v>
      </c>
      <c r="D128">
        <v>2400</v>
      </c>
      <c r="E128">
        <v>60</v>
      </c>
      <c r="F128">
        <v>1</v>
      </c>
      <c r="G128">
        <v>1</v>
      </c>
      <c r="H128" t="s">
        <v>7</v>
      </c>
      <c r="I128">
        <v>9658.3106236842141</v>
      </c>
      <c r="J128">
        <v>9685.9885447368433</v>
      </c>
      <c r="K128">
        <v>9657.5760763157923</v>
      </c>
      <c r="L128">
        <v>9625.0312157894732</v>
      </c>
      <c r="M128">
        <v>9610.0501763157899</v>
      </c>
      <c r="N128">
        <v>9630.2913894736866</v>
      </c>
      <c r="O128">
        <v>9608.506426315791</v>
      </c>
      <c r="P128">
        <v>9528.9445315789471</v>
      </c>
      <c r="Q128">
        <v>9759.674447368423</v>
      </c>
      <c r="R128">
        <v>9835.5355105263188</v>
      </c>
      <c r="S128">
        <v>9929.3720026315805</v>
      </c>
      <c r="T128">
        <v>9961.4380026315794</v>
      </c>
      <c r="U128">
        <v>9989.1025421052636</v>
      </c>
      <c r="V128">
        <v>10034.687202631581</v>
      </c>
      <c r="W128">
        <v>10039.694476315792</v>
      </c>
      <c r="X128">
        <v>9992.3407289473707</v>
      </c>
      <c r="Y128">
        <v>9915.5915815789485</v>
      </c>
      <c r="Z128">
        <v>9898.4535657894758</v>
      </c>
      <c r="AA128">
        <v>9807.8212421052649</v>
      </c>
      <c r="AB128">
        <v>9803.4815421052645</v>
      </c>
      <c r="AC128">
        <v>9813.6405052631599</v>
      </c>
      <c r="AD128">
        <v>9935.6642736842095</v>
      </c>
      <c r="AE128">
        <v>10110.723571052633</v>
      </c>
      <c r="AF128">
        <v>10030.459581578951</v>
      </c>
    </row>
    <row r="129" spans="1:32" x14ac:dyDescent="0.2">
      <c r="A129" t="s">
        <v>478</v>
      </c>
      <c r="B129" t="s">
        <v>238</v>
      </c>
      <c r="C129">
        <v>1</v>
      </c>
      <c r="D129">
        <v>2400</v>
      </c>
      <c r="E129">
        <v>60</v>
      </c>
      <c r="F129">
        <v>1</v>
      </c>
      <c r="G129">
        <v>1</v>
      </c>
      <c r="H129" t="s">
        <v>7</v>
      </c>
      <c r="I129">
        <v>10086.659542105264</v>
      </c>
      <c r="J129">
        <v>10046.027121052635</v>
      </c>
      <c r="K129">
        <v>9905.3736921052659</v>
      </c>
      <c r="L129">
        <v>9747.4002368421079</v>
      </c>
      <c r="M129">
        <v>9765.3260184210521</v>
      </c>
      <c r="N129">
        <v>9763.2697184210556</v>
      </c>
      <c r="O129">
        <v>9734.8289842105278</v>
      </c>
      <c r="P129">
        <v>9752.4656736842135</v>
      </c>
      <c r="Q129">
        <v>9940.8193815789491</v>
      </c>
      <c r="R129">
        <v>9998.8481763157906</v>
      </c>
      <c r="S129">
        <v>9895.1056973684226</v>
      </c>
      <c r="T129">
        <v>9841.0988631578966</v>
      </c>
      <c r="U129">
        <v>9932.0078842105286</v>
      </c>
      <c r="V129">
        <v>9959.6179684210547</v>
      </c>
      <c r="W129">
        <v>9941.9203052631601</v>
      </c>
      <c r="X129">
        <v>9939.5546552631604</v>
      </c>
      <c r="Y129">
        <v>9943.0168394736866</v>
      </c>
      <c r="Z129">
        <v>9742.7016447368442</v>
      </c>
      <c r="AA129">
        <v>9716.1877210526345</v>
      </c>
      <c r="AB129">
        <v>9745.2780868421069</v>
      </c>
      <c r="AC129">
        <v>9783.1850289473714</v>
      </c>
      <c r="AD129">
        <v>9979.0622894736862</v>
      </c>
      <c r="AE129">
        <v>9986.304492105266</v>
      </c>
      <c r="AF129">
        <v>10053.344797368423</v>
      </c>
    </row>
    <row r="130" spans="1:32" x14ac:dyDescent="0.2">
      <c r="A130" t="s">
        <v>478</v>
      </c>
      <c r="B130" t="s">
        <v>239</v>
      </c>
      <c r="C130">
        <v>1</v>
      </c>
      <c r="D130">
        <v>2400</v>
      </c>
      <c r="E130">
        <v>60</v>
      </c>
      <c r="F130">
        <v>1</v>
      </c>
      <c r="G130">
        <v>1</v>
      </c>
      <c r="H130" t="s">
        <v>7</v>
      </c>
      <c r="I130">
        <v>10045.635528947369</v>
      </c>
      <c r="J130">
        <v>10054.184452631582</v>
      </c>
      <c r="K130">
        <v>9908.067750000002</v>
      </c>
      <c r="L130">
        <v>9690.6384210526339</v>
      </c>
      <c r="M130">
        <v>9738.4767473684224</v>
      </c>
      <c r="N130">
        <v>9776.9610842105285</v>
      </c>
      <c r="O130">
        <v>9615.6446868421062</v>
      </c>
      <c r="P130">
        <v>9586.5321368421064</v>
      </c>
      <c r="Q130">
        <v>9661.1592842105274</v>
      </c>
      <c r="R130">
        <v>9725.7827315789491</v>
      </c>
      <c r="S130">
        <v>9629.4933763157915</v>
      </c>
      <c r="T130">
        <v>9603.9563789473723</v>
      </c>
      <c r="U130">
        <v>9604.8547763157912</v>
      </c>
      <c r="V130">
        <v>9672.9551263157919</v>
      </c>
      <c r="W130">
        <v>9708.2683368421076</v>
      </c>
      <c r="X130">
        <v>9671.0464526315791</v>
      </c>
      <c r="Y130">
        <v>9716.8036657894736</v>
      </c>
      <c r="Z130">
        <v>9724.1392868421062</v>
      </c>
      <c r="AA130">
        <v>9595.5742315789503</v>
      </c>
      <c r="AB130">
        <v>9641.0454131578972</v>
      </c>
      <c r="AC130">
        <v>9568.8352473684208</v>
      </c>
      <c r="AD130">
        <v>9723.7521157894771</v>
      </c>
      <c r="AE130">
        <v>10011.787213157897</v>
      </c>
      <c r="AF130">
        <v>9896.260765789475</v>
      </c>
    </row>
    <row r="131" spans="1:32" x14ac:dyDescent="0.2">
      <c r="A131" t="s">
        <v>478</v>
      </c>
      <c r="B131" t="s">
        <v>240</v>
      </c>
      <c r="C131">
        <v>1</v>
      </c>
      <c r="D131">
        <v>2400</v>
      </c>
      <c r="E131">
        <v>60</v>
      </c>
      <c r="F131">
        <v>1</v>
      </c>
      <c r="G131">
        <v>1</v>
      </c>
      <c r="H131" t="s">
        <v>7</v>
      </c>
      <c r="I131">
        <v>9839.5102894736865</v>
      </c>
      <c r="J131">
        <v>9738.6846157894743</v>
      </c>
      <c r="K131">
        <v>9715.9247105263166</v>
      </c>
      <c r="L131">
        <v>9813.837584210527</v>
      </c>
      <c r="M131">
        <v>9624.9708973684228</v>
      </c>
      <c r="N131">
        <v>9675.9168342105258</v>
      </c>
      <c r="O131">
        <v>9613.642189473685</v>
      </c>
      <c r="P131">
        <v>9577.4285263157926</v>
      </c>
      <c r="Q131">
        <v>9775.5402500000037</v>
      </c>
      <c r="R131">
        <v>9891.9782000000032</v>
      </c>
      <c r="S131">
        <v>9945.0781026315799</v>
      </c>
      <c r="T131">
        <v>9953.8397578947388</v>
      </c>
      <c r="U131">
        <v>9939.3535894736851</v>
      </c>
      <c r="V131">
        <v>9925.385223684214</v>
      </c>
      <c r="W131">
        <v>9965.5813315789492</v>
      </c>
      <c r="X131">
        <v>9925.696350000002</v>
      </c>
      <c r="Y131">
        <v>9964.108018421055</v>
      </c>
      <c r="Z131">
        <v>9941.0330947368439</v>
      </c>
      <c r="AA131">
        <v>9760.2793421052647</v>
      </c>
      <c r="AB131">
        <v>9749.7234526315824</v>
      </c>
      <c r="AC131">
        <v>9879.5015473684234</v>
      </c>
      <c r="AD131">
        <v>10081.86840526316</v>
      </c>
      <c r="AE131">
        <v>10219.215444736845</v>
      </c>
      <c r="AF131">
        <v>10152.038973684213</v>
      </c>
    </row>
    <row r="132" spans="1:32" x14ac:dyDescent="0.2">
      <c r="A132" t="s">
        <v>478</v>
      </c>
      <c r="B132" t="s">
        <v>241</v>
      </c>
      <c r="C132">
        <v>1</v>
      </c>
      <c r="D132">
        <v>2400</v>
      </c>
      <c r="E132">
        <v>60</v>
      </c>
      <c r="F132">
        <v>1</v>
      </c>
      <c r="G132">
        <v>1</v>
      </c>
      <c r="H132" t="s">
        <v>7</v>
      </c>
      <c r="I132">
        <v>10220.82630263158</v>
      </c>
      <c r="J132">
        <v>10175.696481578949</v>
      </c>
      <c r="K132">
        <v>9995.9275500000022</v>
      </c>
      <c r="L132">
        <v>9911.0352763157916</v>
      </c>
      <c r="M132">
        <v>9927.5349263157914</v>
      </c>
      <c r="N132">
        <v>9940.4605131578955</v>
      </c>
      <c r="O132">
        <v>9858.2531473684212</v>
      </c>
      <c r="P132">
        <v>9751.8894473684231</v>
      </c>
      <c r="Q132">
        <v>9991.6619815789491</v>
      </c>
      <c r="R132">
        <v>10002.428147368422</v>
      </c>
      <c r="S132">
        <v>9907.8532157894751</v>
      </c>
      <c r="T132">
        <v>9879.9263315789503</v>
      </c>
      <c r="U132">
        <v>9824.6426315789486</v>
      </c>
      <c r="V132">
        <v>9850.661481578949</v>
      </c>
      <c r="W132">
        <v>9721.7842184210549</v>
      </c>
      <c r="X132">
        <v>9657.0388894736861</v>
      </c>
      <c r="Y132">
        <v>9718.7746157894762</v>
      </c>
      <c r="Z132">
        <v>9729.8308868421082</v>
      </c>
      <c r="AA132">
        <v>9747.8609500000002</v>
      </c>
      <c r="AB132">
        <v>9747.4869736842138</v>
      </c>
      <c r="AC132">
        <v>9707.1264342105296</v>
      </c>
      <c r="AD132">
        <v>9936.5042842105286</v>
      </c>
      <c r="AE132">
        <v>10060.789765789475</v>
      </c>
      <c r="AF132">
        <v>9994.2786631578983</v>
      </c>
    </row>
    <row r="133" spans="1:32" x14ac:dyDescent="0.2">
      <c r="A133" t="s">
        <v>478</v>
      </c>
      <c r="B133" t="s">
        <v>242</v>
      </c>
      <c r="C133">
        <v>1</v>
      </c>
      <c r="D133">
        <v>2400</v>
      </c>
      <c r="E133">
        <v>60</v>
      </c>
      <c r="F133">
        <v>1</v>
      </c>
      <c r="G133">
        <v>1</v>
      </c>
      <c r="H133" t="s">
        <v>7</v>
      </c>
      <c r="I133">
        <v>9927.7464815789499</v>
      </c>
      <c r="J133">
        <v>9777.2620552631615</v>
      </c>
      <c r="K133">
        <v>9704.4886789473694</v>
      </c>
      <c r="L133">
        <v>9628.7569394736856</v>
      </c>
      <c r="M133">
        <v>9656.6593157894749</v>
      </c>
      <c r="N133">
        <v>9656.868684210529</v>
      </c>
      <c r="O133">
        <v>9804.2023342105276</v>
      </c>
      <c r="P133">
        <v>9938.6433894736856</v>
      </c>
      <c r="Q133">
        <v>10015.588300000001</v>
      </c>
      <c r="R133">
        <v>10018.606894736844</v>
      </c>
      <c r="S133">
        <v>10019.492047368423</v>
      </c>
      <c r="T133">
        <v>10090.012365789476</v>
      </c>
      <c r="U133">
        <v>10065.433857894741</v>
      </c>
      <c r="V133">
        <v>10107.260828947372</v>
      </c>
      <c r="W133">
        <v>10085.812889473687</v>
      </c>
      <c r="X133">
        <v>10019.897836842107</v>
      </c>
      <c r="Y133">
        <v>9953.2848263157921</v>
      </c>
      <c r="Z133">
        <v>9906.3354236842133</v>
      </c>
      <c r="AA133">
        <v>9930.775031578949</v>
      </c>
      <c r="AB133">
        <v>10022.996271052634</v>
      </c>
      <c r="AC133">
        <v>10031.763418421056</v>
      </c>
      <c r="AD133">
        <v>9962.0311973684238</v>
      </c>
      <c r="AE133">
        <v>9889.0340447368435</v>
      </c>
      <c r="AF133">
        <v>9859.3238578947385</v>
      </c>
    </row>
    <row r="134" spans="1:32" x14ac:dyDescent="0.2">
      <c r="A134" t="s">
        <v>478</v>
      </c>
      <c r="B134" t="s">
        <v>243</v>
      </c>
      <c r="C134">
        <v>1</v>
      </c>
      <c r="D134">
        <v>2400</v>
      </c>
      <c r="E134">
        <v>60</v>
      </c>
      <c r="F134">
        <v>1</v>
      </c>
      <c r="G134">
        <v>1</v>
      </c>
      <c r="H134" t="s">
        <v>7</v>
      </c>
      <c r="I134">
        <v>9733.8548578947393</v>
      </c>
      <c r="J134">
        <v>9597.6365157894761</v>
      </c>
      <c r="K134">
        <v>9606.930934210528</v>
      </c>
      <c r="L134">
        <v>9599.0376605263173</v>
      </c>
      <c r="M134">
        <v>9604.0068026315821</v>
      </c>
      <c r="N134">
        <v>9570.0462947368451</v>
      </c>
      <c r="O134">
        <v>9536.5538921052648</v>
      </c>
      <c r="P134">
        <v>9489.8967657894755</v>
      </c>
      <c r="Q134">
        <v>9530.0468710526329</v>
      </c>
      <c r="R134">
        <v>9534.5201605263155</v>
      </c>
      <c r="S134">
        <v>9510.5927526315827</v>
      </c>
      <c r="T134">
        <v>9516.5593447368447</v>
      </c>
      <c r="U134">
        <v>9453.2949526315824</v>
      </c>
      <c r="V134">
        <v>9426.6739289473699</v>
      </c>
      <c r="W134">
        <v>9451.8363684210544</v>
      </c>
      <c r="X134">
        <v>9509.7395105263149</v>
      </c>
      <c r="Y134">
        <v>9510.9905421052645</v>
      </c>
      <c r="Z134">
        <v>9454.3520578947373</v>
      </c>
      <c r="AA134">
        <v>9467.7396210526313</v>
      </c>
      <c r="AB134">
        <v>9478.800186842107</v>
      </c>
      <c r="AC134">
        <v>9478.6456210526339</v>
      </c>
      <c r="AD134">
        <v>9503.4903526315811</v>
      </c>
      <c r="AE134">
        <v>9517.2316763157905</v>
      </c>
      <c r="AF134">
        <v>9487.3045210526325</v>
      </c>
    </row>
    <row r="135" spans="1:32" x14ac:dyDescent="0.2">
      <c r="A135" t="s">
        <v>478</v>
      </c>
      <c r="B135" t="s">
        <v>244</v>
      </c>
      <c r="C135">
        <v>1</v>
      </c>
      <c r="D135">
        <v>2400</v>
      </c>
      <c r="E135">
        <v>60</v>
      </c>
      <c r="F135">
        <v>1</v>
      </c>
      <c r="G135">
        <v>1</v>
      </c>
      <c r="H135" t="s">
        <v>7</v>
      </c>
      <c r="I135">
        <v>9470.0354473684238</v>
      </c>
      <c r="J135">
        <v>9462.94140526316</v>
      </c>
      <c r="K135">
        <v>9505.4757315789502</v>
      </c>
      <c r="L135">
        <v>9518.763234210528</v>
      </c>
      <c r="M135">
        <v>9480.1937868421064</v>
      </c>
      <c r="N135">
        <v>9551.6155052631584</v>
      </c>
      <c r="O135">
        <v>9710.0421421052652</v>
      </c>
      <c r="P135">
        <v>9878.6234578947387</v>
      </c>
      <c r="Q135">
        <v>9926.6873368421075</v>
      </c>
      <c r="R135">
        <v>9947.2080105263176</v>
      </c>
      <c r="S135">
        <v>9911.8628684210544</v>
      </c>
      <c r="T135">
        <v>9879.261718421054</v>
      </c>
      <c r="U135">
        <v>9931.7206973684224</v>
      </c>
      <c r="V135">
        <v>10080.648500000003</v>
      </c>
      <c r="W135">
        <v>9999.4664315789487</v>
      </c>
      <c r="X135">
        <v>9980.5442000000021</v>
      </c>
      <c r="Y135">
        <v>9961.6987578947392</v>
      </c>
      <c r="Z135">
        <v>9808.7596763157908</v>
      </c>
      <c r="AA135">
        <v>9819.9727631578971</v>
      </c>
      <c r="AB135">
        <v>9879.3776000000016</v>
      </c>
      <c r="AC135">
        <v>9909.7433342105287</v>
      </c>
      <c r="AD135">
        <v>10140.32120263158</v>
      </c>
      <c r="AE135">
        <v>10384.439176315793</v>
      </c>
      <c r="AF135">
        <v>10205.944063157896</v>
      </c>
    </row>
    <row r="136" spans="1:32" x14ac:dyDescent="0.2">
      <c r="A136" t="s">
        <v>478</v>
      </c>
      <c r="B136" t="s">
        <v>245</v>
      </c>
      <c r="C136">
        <v>1</v>
      </c>
      <c r="D136">
        <v>2400</v>
      </c>
      <c r="E136">
        <v>60</v>
      </c>
      <c r="F136">
        <v>1</v>
      </c>
      <c r="G136">
        <v>1</v>
      </c>
      <c r="H136" t="s">
        <v>7</v>
      </c>
      <c r="I136">
        <v>10132.360939473685</v>
      </c>
      <c r="J136">
        <v>10208.468778947368</v>
      </c>
      <c r="K136">
        <v>10016.665844736845</v>
      </c>
      <c r="L136">
        <v>9990.2198526315806</v>
      </c>
      <c r="M136">
        <v>10092.279194736842</v>
      </c>
      <c r="N136">
        <v>10102.056821052633</v>
      </c>
      <c r="O136">
        <v>9973.546273684211</v>
      </c>
      <c r="P136">
        <v>9830.0726342105281</v>
      </c>
      <c r="Q136">
        <v>9827.9601447368441</v>
      </c>
      <c r="R136">
        <v>9462.4136578947382</v>
      </c>
      <c r="S136">
        <v>9333.6054842105277</v>
      </c>
      <c r="T136">
        <v>9174.009197368423</v>
      </c>
      <c r="U136">
        <v>9182.1096736842137</v>
      </c>
      <c r="V136">
        <v>9256.187065789476</v>
      </c>
      <c r="W136">
        <v>9233.7353500000008</v>
      </c>
      <c r="X136">
        <v>9196.9322605263187</v>
      </c>
      <c r="Y136">
        <v>9194.9625368421075</v>
      </c>
      <c r="Z136">
        <v>9096.9250947368419</v>
      </c>
      <c r="AA136">
        <v>9064.0660763157921</v>
      </c>
      <c r="AB136">
        <v>9010.7204842105275</v>
      </c>
      <c r="AC136">
        <v>9091.1387789473683</v>
      </c>
      <c r="AD136">
        <v>9295.588957894739</v>
      </c>
      <c r="AE136">
        <v>9446.859452631581</v>
      </c>
      <c r="AF136">
        <v>9475.048378947371</v>
      </c>
    </row>
    <row r="137" spans="1:32" x14ac:dyDescent="0.2">
      <c r="A137" t="s">
        <v>478</v>
      </c>
      <c r="B137" t="s">
        <v>246</v>
      </c>
      <c r="C137">
        <v>1</v>
      </c>
      <c r="D137">
        <v>2400</v>
      </c>
      <c r="E137">
        <v>60</v>
      </c>
      <c r="F137">
        <v>1</v>
      </c>
      <c r="G137">
        <v>1</v>
      </c>
      <c r="H137" t="s">
        <v>7</v>
      </c>
      <c r="I137">
        <v>9435.9835421052649</v>
      </c>
      <c r="J137">
        <v>9293.4375105263171</v>
      </c>
      <c r="K137">
        <v>9164.6716552631588</v>
      </c>
      <c r="L137">
        <v>8929.7763263157922</v>
      </c>
      <c r="M137">
        <v>8957.9730157894755</v>
      </c>
      <c r="N137">
        <v>9124.8295868421083</v>
      </c>
      <c r="O137">
        <v>9114.6466157894738</v>
      </c>
      <c r="P137">
        <v>9027.5507868421064</v>
      </c>
      <c r="Q137">
        <v>9119.1838131578952</v>
      </c>
      <c r="R137">
        <v>9245.164528947369</v>
      </c>
      <c r="S137">
        <v>9429.5381894736875</v>
      </c>
      <c r="T137">
        <v>9354.1726894736858</v>
      </c>
      <c r="U137">
        <v>9308.7321868421077</v>
      </c>
      <c r="V137">
        <v>9454.3613394736858</v>
      </c>
      <c r="W137">
        <v>9409.8146842105289</v>
      </c>
      <c r="X137">
        <v>9285.0414394736872</v>
      </c>
      <c r="Y137">
        <v>9408.9761500000041</v>
      </c>
      <c r="Z137">
        <v>9262.1081210526336</v>
      </c>
      <c r="AA137">
        <v>9106.0103973684218</v>
      </c>
      <c r="AB137">
        <v>9087.2290473684225</v>
      </c>
      <c r="AC137">
        <v>9257.5497815789477</v>
      </c>
      <c r="AD137">
        <v>9440.3009947368446</v>
      </c>
      <c r="AE137">
        <v>9646.9801815789488</v>
      </c>
      <c r="AF137">
        <v>9612.5775289473713</v>
      </c>
    </row>
    <row r="138" spans="1:32" x14ac:dyDescent="0.2">
      <c r="A138" t="s">
        <v>478</v>
      </c>
      <c r="B138" t="s">
        <v>247</v>
      </c>
      <c r="C138">
        <v>1</v>
      </c>
      <c r="D138">
        <v>2400</v>
      </c>
      <c r="E138">
        <v>60</v>
      </c>
      <c r="F138">
        <v>1</v>
      </c>
      <c r="G138">
        <v>1</v>
      </c>
      <c r="H138" t="s">
        <v>7</v>
      </c>
      <c r="I138">
        <v>9409.6640631578975</v>
      </c>
      <c r="J138">
        <v>9368.8630447368432</v>
      </c>
      <c r="K138">
        <v>9301.659484210526</v>
      </c>
      <c r="L138">
        <v>9257.635347368423</v>
      </c>
      <c r="M138">
        <v>9340.9673052631606</v>
      </c>
      <c r="N138">
        <v>9332.3809026315812</v>
      </c>
      <c r="O138">
        <v>9380.4520315789505</v>
      </c>
      <c r="P138">
        <v>9383.3603710526331</v>
      </c>
      <c r="Q138">
        <v>9619.5586763157917</v>
      </c>
      <c r="R138">
        <v>9511.2817184210544</v>
      </c>
      <c r="S138">
        <v>9450.0372263157915</v>
      </c>
      <c r="T138">
        <v>9480.912355263159</v>
      </c>
      <c r="U138">
        <v>9483.8170315789503</v>
      </c>
      <c r="V138">
        <v>9538.4470052631586</v>
      </c>
      <c r="W138">
        <v>9598.4647131578968</v>
      </c>
      <c r="X138">
        <v>9682.4489552631603</v>
      </c>
      <c r="Y138">
        <v>9722.5981447368449</v>
      </c>
      <c r="Z138">
        <v>9639.0745789473713</v>
      </c>
      <c r="AA138">
        <v>9513.1224473684215</v>
      </c>
      <c r="AB138">
        <v>9512.8605236842122</v>
      </c>
      <c r="AC138">
        <v>9530.247997368424</v>
      </c>
      <c r="AD138">
        <v>9867.3852684210524</v>
      </c>
      <c r="AE138">
        <v>9957.3987026315826</v>
      </c>
      <c r="AF138">
        <v>9965.7518000000036</v>
      </c>
    </row>
    <row r="139" spans="1:32" x14ac:dyDescent="0.2">
      <c r="A139" t="s">
        <v>478</v>
      </c>
      <c r="B139" t="s">
        <v>248</v>
      </c>
      <c r="C139">
        <v>1</v>
      </c>
      <c r="D139">
        <v>2400</v>
      </c>
      <c r="E139">
        <v>60</v>
      </c>
      <c r="F139">
        <v>1</v>
      </c>
      <c r="G139">
        <v>1</v>
      </c>
      <c r="H139" t="s">
        <v>7</v>
      </c>
      <c r="I139">
        <v>9801.6454105263183</v>
      </c>
      <c r="J139">
        <v>9661.1067000000021</v>
      </c>
      <c r="K139">
        <v>9559.694576315791</v>
      </c>
      <c r="L139">
        <v>9485.4306684210551</v>
      </c>
      <c r="M139">
        <v>9468.224855263159</v>
      </c>
      <c r="N139">
        <v>9516.4804763157899</v>
      </c>
      <c r="O139">
        <v>9462.9941500000023</v>
      </c>
      <c r="P139">
        <v>9408.719376315792</v>
      </c>
      <c r="Q139">
        <v>9549.5233578947391</v>
      </c>
      <c r="R139">
        <v>9764.6570289473693</v>
      </c>
      <c r="S139">
        <v>9873.6540500000028</v>
      </c>
      <c r="T139">
        <v>9782.5712500000009</v>
      </c>
      <c r="U139">
        <v>9805.7140473684231</v>
      </c>
      <c r="V139">
        <v>9922.9290236842116</v>
      </c>
      <c r="W139">
        <v>9928.1382973684231</v>
      </c>
      <c r="X139">
        <v>9721.981860526319</v>
      </c>
      <c r="Y139">
        <v>9636.878121052634</v>
      </c>
      <c r="Z139">
        <v>9611.4003315789505</v>
      </c>
      <c r="AA139">
        <v>9566.1502421052664</v>
      </c>
      <c r="AB139">
        <v>9600.1253605263155</v>
      </c>
      <c r="AC139">
        <v>9789.5128526315821</v>
      </c>
      <c r="AD139">
        <v>9934.8595815789504</v>
      </c>
      <c r="AE139">
        <v>9968.5348184210543</v>
      </c>
      <c r="AF139">
        <v>10000.237005263161</v>
      </c>
    </row>
    <row r="140" spans="1:32" x14ac:dyDescent="0.2">
      <c r="A140" t="s">
        <v>478</v>
      </c>
      <c r="B140" t="s">
        <v>249</v>
      </c>
      <c r="C140">
        <v>1</v>
      </c>
      <c r="D140">
        <v>2400</v>
      </c>
      <c r="E140">
        <v>60</v>
      </c>
      <c r="F140">
        <v>1</v>
      </c>
      <c r="G140">
        <v>1</v>
      </c>
      <c r="H140" t="s">
        <v>7</v>
      </c>
      <c r="I140">
        <v>9760.8384815789505</v>
      </c>
      <c r="J140">
        <v>9755.9751210526338</v>
      </c>
      <c r="K140">
        <v>9661.7898657894748</v>
      </c>
      <c r="L140">
        <v>9491.2718026315797</v>
      </c>
      <c r="M140">
        <v>9553.0102973684225</v>
      </c>
      <c r="N140">
        <v>9503.5083842105287</v>
      </c>
      <c r="O140">
        <v>9249.4969236842117</v>
      </c>
      <c r="P140">
        <v>9151.0217763157907</v>
      </c>
      <c r="Q140">
        <v>9162.4178868421059</v>
      </c>
      <c r="R140">
        <v>9144.4870026315803</v>
      </c>
      <c r="S140">
        <v>9175.0365105263172</v>
      </c>
      <c r="T140">
        <v>9212.4349394736855</v>
      </c>
      <c r="U140">
        <v>9297.6797605263182</v>
      </c>
      <c r="V140">
        <v>9420.22622631579</v>
      </c>
      <c r="W140">
        <v>9435.1046973684224</v>
      </c>
      <c r="X140">
        <v>9473.8768526315798</v>
      </c>
      <c r="Y140">
        <v>9358.2513105263188</v>
      </c>
      <c r="Z140">
        <v>9401.485715789473</v>
      </c>
      <c r="AA140">
        <v>9387.8927526315802</v>
      </c>
      <c r="AB140">
        <v>9357.1704447368447</v>
      </c>
      <c r="AC140">
        <v>9391.5672815789512</v>
      </c>
      <c r="AD140">
        <v>9365.3548657894771</v>
      </c>
      <c r="AE140">
        <v>9355.0797631578971</v>
      </c>
      <c r="AF140">
        <v>9374.0536631578943</v>
      </c>
    </row>
    <row r="141" spans="1:32" x14ac:dyDescent="0.2">
      <c r="A141" t="s">
        <v>478</v>
      </c>
      <c r="B141" t="s">
        <v>250</v>
      </c>
      <c r="C141">
        <v>1</v>
      </c>
      <c r="D141">
        <v>2400</v>
      </c>
      <c r="E141">
        <v>60</v>
      </c>
      <c r="F141">
        <v>1</v>
      </c>
      <c r="G141">
        <v>1</v>
      </c>
      <c r="H141" t="s">
        <v>7</v>
      </c>
      <c r="I141">
        <v>9360.5374368421053</v>
      </c>
      <c r="J141">
        <v>9338.7536500000024</v>
      </c>
      <c r="K141">
        <v>9347.8143394736835</v>
      </c>
      <c r="L141">
        <v>9338.1134631578971</v>
      </c>
      <c r="M141">
        <v>9300.483302631581</v>
      </c>
      <c r="N141">
        <v>9344.3632684210552</v>
      </c>
      <c r="O141">
        <v>9345.221184210528</v>
      </c>
      <c r="P141">
        <v>9286.3022710526329</v>
      </c>
      <c r="Q141">
        <v>9294.0497078947374</v>
      </c>
      <c r="R141">
        <v>9340.3401394736866</v>
      </c>
      <c r="S141">
        <v>9373.4832289473707</v>
      </c>
      <c r="T141">
        <v>9409.0330342105281</v>
      </c>
      <c r="U141">
        <v>9465.6974421052637</v>
      </c>
      <c r="V141">
        <v>9489.2174710526342</v>
      </c>
      <c r="W141">
        <v>9494.4957236842129</v>
      </c>
      <c r="X141">
        <v>9495.8930000000037</v>
      </c>
      <c r="Y141">
        <v>9435.9408736842106</v>
      </c>
      <c r="Z141">
        <v>9452.490592105265</v>
      </c>
      <c r="AA141">
        <v>9433.1753131578971</v>
      </c>
      <c r="AB141">
        <v>9441.8662236842119</v>
      </c>
      <c r="AC141">
        <v>9501.7150605263196</v>
      </c>
      <c r="AD141">
        <v>9552.7067526315805</v>
      </c>
      <c r="AE141">
        <v>9560.8553736842132</v>
      </c>
      <c r="AF141">
        <v>9606.6431473684243</v>
      </c>
    </row>
    <row r="142" spans="1:32" x14ac:dyDescent="0.2">
      <c r="A142" t="s">
        <v>478</v>
      </c>
      <c r="B142" t="s">
        <v>251</v>
      </c>
      <c r="C142">
        <v>1</v>
      </c>
      <c r="D142">
        <v>2400</v>
      </c>
      <c r="E142">
        <v>60</v>
      </c>
      <c r="F142">
        <v>1</v>
      </c>
      <c r="G142">
        <v>1</v>
      </c>
      <c r="H142" t="s">
        <v>7</v>
      </c>
      <c r="I142">
        <v>9738.461097368423</v>
      </c>
      <c r="J142">
        <v>9760.9614842105275</v>
      </c>
      <c r="K142">
        <v>9756.4542631578952</v>
      </c>
      <c r="L142">
        <v>9719.1158552631587</v>
      </c>
      <c r="M142">
        <v>9728.6769052631607</v>
      </c>
      <c r="N142">
        <v>9780.4436078947401</v>
      </c>
      <c r="O142">
        <v>9775.617250000003</v>
      </c>
      <c r="P142">
        <v>9891.08648157895</v>
      </c>
      <c r="Q142">
        <v>10076.809489473686</v>
      </c>
      <c r="R142">
        <v>9994.454707894738</v>
      </c>
      <c r="S142">
        <v>9979.8336684210553</v>
      </c>
      <c r="T142">
        <v>10011.046947368422</v>
      </c>
      <c r="U142">
        <v>10019.921639473685</v>
      </c>
      <c r="V142">
        <v>10022.909873684213</v>
      </c>
      <c r="W142">
        <v>10108.243086842107</v>
      </c>
      <c r="X142">
        <v>10017.942647368423</v>
      </c>
      <c r="Y142">
        <v>10118.640663157898</v>
      </c>
      <c r="Z142">
        <v>10075.026423684214</v>
      </c>
      <c r="AA142">
        <v>10083.875402631582</v>
      </c>
      <c r="AB142">
        <v>10077.919715789476</v>
      </c>
      <c r="AC142">
        <v>10162.998823684211</v>
      </c>
      <c r="AD142">
        <v>10404.96205789474</v>
      </c>
      <c r="AE142">
        <v>10476.643110526316</v>
      </c>
      <c r="AF142">
        <v>10492.152173684211</v>
      </c>
    </row>
    <row r="143" spans="1:32" x14ac:dyDescent="0.2">
      <c r="A143" t="s">
        <v>478</v>
      </c>
      <c r="B143" t="s">
        <v>252</v>
      </c>
      <c r="C143">
        <v>1</v>
      </c>
      <c r="D143">
        <v>2400</v>
      </c>
      <c r="E143">
        <v>60</v>
      </c>
      <c r="F143">
        <v>1</v>
      </c>
      <c r="G143">
        <v>1</v>
      </c>
      <c r="H143" t="s">
        <v>7</v>
      </c>
      <c r="I143">
        <v>10412.424768421055</v>
      </c>
      <c r="J143">
        <v>10317.054497368425</v>
      </c>
      <c r="K143">
        <v>10082.606357894736</v>
      </c>
      <c r="L143">
        <v>10078.670952631583</v>
      </c>
      <c r="M143">
        <v>10165.510005263159</v>
      </c>
      <c r="N143">
        <v>10144.791052631579</v>
      </c>
      <c r="O143">
        <v>10105.752255263162</v>
      </c>
      <c r="P143">
        <v>10085.380255263161</v>
      </c>
      <c r="Q143">
        <v>10333.076471052635</v>
      </c>
      <c r="R143">
        <v>10346.049910526319</v>
      </c>
      <c r="S143">
        <v>10305.42080526316</v>
      </c>
      <c r="T143">
        <v>10075.338173684211</v>
      </c>
      <c r="U143">
        <v>9808.9449447368424</v>
      </c>
      <c r="V143">
        <v>10192.609481578949</v>
      </c>
      <c r="W143">
        <v>10197.87038421053</v>
      </c>
      <c r="X143">
        <v>10118.996673684213</v>
      </c>
      <c r="Y143">
        <v>10094.336147368424</v>
      </c>
      <c r="Z143">
        <v>10066.441678947371</v>
      </c>
      <c r="AA143">
        <v>9928.3729868421069</v>
      </c>
      <c r="AB143">
        <v>9940.3892657894739</v>
      </c>
      <c r="AC143">
        <v>9981.8681500000002</v>
      </c>
      <c r="AD143">
        <v>10118.796834210529</v>
      </c>
      <c r="AE143">
        <v>10325.494463157893</v>
      </c>
      <c r="AF143">
        <v>10303.182865789475</v>
      </c>
    </row>
    <row r="144" spans="1:32" x14ac:dyDescent="0.2">
      <c r="A144" t="s">
        <v>478</v>
      </c>
      <c r="B144" t="s">
        <v>253</v>
      </c>
      <c r="C144">
        <v>1</v>
      </c>
      <c r="D144">
        <v>2400</v>
      </c>
      <c r="E144">
        <v>60</v>
      </c>
      <c r="F144">
        <v>1</v>
      </c>
      <c r="G144">
        <v>1</v>
      </c>
      <c r="H144" t="s">
        <v>7</v>
      </c>
      <c r="I144">
        <v>10258.938828947372</v>
      </c>
      <c r="J144">
        <v>10160.616513157896</v>
      </c>
      <c r="K144">
        <v>10023.21550789474</v>
      </c>
      <c r="L144">
        <v>9950.3889973684236</v>
      </c>
      <c r="M144">
        <v>9942.4994394736859</v>
      </c>
      <c r="N144">
        <v>9882.6142000000018</v>
      </c>
      <c r="O144">
        <v>9883.3881605263177</v>
      </c>
      <c r="P144">
        <v>9894.9089368421064</v>
      </c>
      <c r="Q144">
        <v>10070.454539473687</v>
      </c>
      <c r="R144">
        <v>10105.797847368423</v>
      </c>
      <c r="S144">
        <v>10022.287734210529</v>
      </c>
      <c r="T144">
        <v>10132.739142105265</v>
      </c>
      <c r="U144">
        <v>10148.347894736844</v>
      </c>
      <c r="V144">
        <v>10208.058042105265</v>
      </c>
      <c r="W144">
        <v>10106.098492105264</v>
      </c>
      <c r="X144">
        <v>10061.496994736843</v>
      </c>
      <c r="Y144">
        <v>10079.348189473685</v>
      </c>
      <c r="Z144">
        <v>10084.94033157895</v>
      </c>
      <c r="AA144">
        <v>10042.611723684209</v>
      </c>
      <c r="AB144">
        <v>9998.7085815789505</v>
      </c>
      <c r="AC144">
        <v>9992.1870342105285</v>
      </c>
      <c r="AD144">
        <v>10094.885576315792</v>
      </c>
      <c r="AE144">
        <v>10241.53830789474</v>
      </c>
      <c r="AF144">
        <v>10306.972350000002</v>
      </c>
    </row>
    <row r="145" spans="1:32" x14ac:dyDescent="0.2">
      <c r="A145" t="s">
        <v>478</v>
      </c>
      <c r="B145" t="s">
        <v>254</v>
      </c>
      <c r="C145">
        <v>1</v>
      </c>
      <c r="D145">
        <v>2400</v>
      </c>
      <c r="E145">
        <v>60</v>
      </c>
      <c r="F145">
        <v>1</v>
      </c>
      <c r="G145">
        <v>1</v>
      </c>
      <c r="H145" t="s">
        <v>7</v>
      </c>
      <c r="I145">
        <v>10261.186586842108</v>
      </c>
      <c r="J145">
        <v>10199.439781578951</v>
      </c>
      <c r="K145">
        <v>10128.39422368421</v>
      </c>
      <c r="L145">
        <v>10039.772726315792</v>
      </c>
      <c r="M145">
        <v>10003.638739473687</v>
      </c>
      <c r="N145">
        <v>10089.572647368423</v>
      </c>
      <c r="O145">
        <v>10187.955289473686</v>
      </c>
      <c r="P145">
        <v>10192.966818421055</v>
      </c>
      <c r="Q145">
        <v>10333.104202631581</v>
      </c>
      <c r="R145">
        <v>10126.052415789474</v>
      </c>
      <c r="S145">
        <v>10066.353760526319</v>
      </c>
      <c r="T145">
        <v>10036.106626315792</v>
      </c>
      <c r="U145">
        <v>10052.807963157898</v>
      </c>
      <c r="V145">
        <v>10089.217286842108</v>
      </c>
      <c r="W145">
        <v>10110.379536842107</v>
      </c>
      <c r="X145">
        <v>9989.7228368421056</v>
      </c>
      <c r="Y145">
        <v>10361.991921052633</v>
      </c>
      <c r="Z145">
        <v>9869.4256605263181</v>
      </c>
      <c r="AA145">
        <v>9619.0966421052672</v>
      </c>
      <c r="AB145">
        <v>9610.5086000000028</v>
      </c>
      <c r="AC145">
        <v>9614.6815868421072</v>
      </c>
      <c r="AD145">
        <v>9666.4346368421066</v>
      </c>
      <c r="AE145">
        <v>9900.5812921052639</v>
      </c>
      <c r="AF145">
        <v>9962.1256105263164</v>
      </c>
    </row>
    <row r="146" spans="1:32" x14ac:dyDescent="0.2">
      <c r="A146" t="s">
        <v>478</v>
      </c>
      <c r="B146" t="s">
        <v>255</v>
      </c>
      <c r="C146">
        <v>1</v>
      </c>
      <c r="D146">
        <v>2400</v>
      </c>
      <c r="E146">
        <v>60</v>
      </c>
      <c r="F146">
        <v>1</v>
      </c>
      <c r="G146">
        <v>1</v>
      </c>
      <c r="H146" t="s">
        <v>7</v>
      </c>
      <c r="I146">
        <v>9998.2097815789512</v>
      </c>
      <c r="J146">
        <v>9887.5142763157892</v>
      </c>
      <c r="K146">
        <v>9776.6017263157919</v>
      </c>
      <c r="L146">
        <v>9749.4102921052636</v>
      </c>
      <c r="M146">
        <v>9785.4361657894751</v>
      </c>
      <c r="N146">
        <v>9804.2262157894747</v>
      </c>
      <c r="O146">
        <v>9687.4401026315809</v>
      </c>
      <c r="P146">
        <v>9635.154310526319</v>
      </c>
      <c r="Q146">
        <v>9633.3132842105279</v>
      </c>
      <c r="R146">
        <v>9695.780360526318</v>
      </c>
      <c r="S146">
        <v>9678.3928631578965</v>
      </c>
      <c r="T146">
        <v>9620.5883473684225</v>
      </c>
      <c r="U146">
        <v>9655.0669105263169</v>
      </c>
      <c r="V146">
        <v>9718.1637447368448</v>
      </c>
      <c r="W146">
        <v>9715.5711105263181</v>
      </c>
      <c r="X146">
        <v>9645.7999526315816</v>
      </c>
      <c r="Y146">
        <v>9653.1229052631606</v>
      </c>
      <c r="Z146">
        <v>9628.1794157894765</v>
      </c>
      <c r="AA146">
        <v>9554.6953710526341</v>
      </c>
      <c r="AB146">
        <v>9603.790910526317</v>
      </c>
      <c r="AC146">
        <v>9630.6574315789476</v>
      </c>
      <c r="AD146">
        <v>9739.5436947368435</v>
      </c>
      <c r="AE146">
        <v>9974.0826131578979</v>
      </c>
      <c r="AF146">
        <v>9936.1959105263177</v>
      </c>
    </row>
    <row r="147" spans="1:32" x14ac:dyDescent="0.2">
      <c r="A147" t="s">
        <v>478</v>
      </c>
      <c r="B147" t="s">
        <v>256</v>
      </c>
      <c r="C147">
        <v>1</v>
      </c>
      <c r="D147">
        <v>2400</v>
      </c>
      <c r="E147">
        <v>60</v>
      </c>
      <c r="F147">
        <v>1</v>
      </c>
      <c r="G147">
        <v>1</v>
      </c>
      <c r="H147" t="s">
        <v>7</v>
      </c>
      <c r="I147">
        <v>9897.209931578951</v>
      </c>
      <c r="J147">
        <v>9839.1406605263182</v>
      </c>
      <c r="K147">
        <v>9697.8847315789499</v>
      </c>
      <c r="L147">
        <v>9610.6602894736843</v>
      </c>
      <c r="M147">
        <v>9628.2438526315818</v>
      </c>
      <c r="N147">
        <v>9717.4364105263176</v>
      </c>
      <c r="O147">
        <v>9863.0057763157929</v>
      </c>
      <c r="P147">
        <v>9838.918484210526</v>
      </c>
      <c r="Q147">
        <v>9916.5104289473693</v>
      </c>
      <c r="R147">
        <v>9933.6696394736864</v>
      </c>
      <c r="S147">
        <v>9932.4096605263167</v>
      </c>
      <c r="T147">
        <v>9881.2055763157914</v>
      </c>
      <c r="U147">
        <v>9833.6737105263182</v>
      </c>
      <c r="V147">
        <v>9821.2712157894748</v>
      </c>
      <c r="W147">
        <v>9825.5068763157906</v>
      </c>
      <c r="X147">
        <v>9738.4465657894743</v>
      </c>
      <c r="Y147">
        <v>9820.3700263157916</v>
      </c>
      <c r="Z147">
        <v>9827.2618921052635</v>
      </c>
      <c r="AA147">
        <v>9790.0170315789492</v>
      </c>
      <c r="AB147">
        <v>9776.4972684210534</v>
      </c>
      <c r="AC147">
        <v>9800.4045000000024</v>
      </c>
      <c r="AD147">
        <v>9726.7576763157922</v>
      </c>
      <c r="AE147">
        <v>9635.0842763157907</v>
      </c>
      <c r="AF147">
        <v>9578.5319473684212</v>
      </c>
    </row>
    <row r="148" spans="1:32" x14ac:dyDescent="0.2">
      <c r="A148" t="s">
        <v>478</v>
      </c>
      <c r="B148" t="s">
        <v>257</v>
      </c>
      <c r="C148">
        <v>1</v>
      </c>
      <c r="D148">
        <v>2400</v>
      </c>
      <c r="E148">
        <v>60</v>
      </c>
      <c r="F148">
        <v>1</v>
      </c>
      <c r="G148">
        <v>1</v>
      </c>
      <c r="H148" t="s">
        <v>7</v>
      </c>
      <c r="I148">
        <v>9493.7943842105287</v>
      </c>
      <c r="J148">
        <v>9463.6682210526342</v>
      </c>
      <c r="K148">
        <v>9391.4946631578969</v>
      </c>
      <c r="L148">
        <v>9401.5395921052641</v>
      </c>
      <c r="M148">
        <v>9420.1190078947384</v>
      </c>
      <c r="N148">
        <v>9400.6821394736835</v>
      </c>
      <c r="O148">
        <v>9389.7795921052639</v>
      </c>
      <c r="P148">
        <v>9382.5111105263168</v>
      </c>
      <c r="Q148">
        <v>9384.4967210526356</v>
      </c>
      <c r="R148">
        <v>9414.591139473685</v>
      </c>
      <c r="S148">
        <v>9436.5311157894757</v>
      </c>
      <c r="T148">
        <v>9479.5293552631592</v>
      </c>
      <c r="U148">
        <v>9445.9624210526308</v>
      </c>
      <c r="V148">
        <v>9480.6545842105279</v>
      </c>
      <c r="W148">
        <v>9469.3010394736848</v>
      </c>
      <c r="X148">
        <v>9496.11440789474</v>
      </c>
      <c r="Y148">
        <v>9509.1304447368439</v>
      </c>
      <c r="Z148">
        <v>9494.3350421052655</v>
      </c>
      <c r="AA148">
        <v>9503.0385657894749</v>
      </c>
      <c r="AB148">
        <v>9476.9874789473688</v>
      </c>
      <c r="AC148">
        <v>9525.1972000000005</v>
      </c>
      <c r="AD148">
        <v>9581.0627394736857</v>
      </c>
      <c r="AE148">
        <v>9719.6521105263164</v>
      </c>
      <c r="AF148">
        <v>9795.0822473684239</v>
      </c>
    </row>
    <row r="149" spans="1:32" x14ac:dyDescent="0.2">
      <c r="A149" t="s">
        <v>478</v>
      </c>
      <c r="B149" t="s">
        <v>258</v>
      </c>
      <c r="C149">
        <v>1</v>
      </c>
      <c r="D149">
        <v>2400</v>
      </c>
      <c r="E149">
        <v>60</v>
      </c>
      <c r="F149">
        <v>1</v>
      </c>
      <c r="G149">
        <v>1</v>
      </c>
      <c r="H149" t="s">
        <v>7</v>
      </c>
      <c r="I149">
        <v>9807.834263157898</v>
      </c>
      <c r="J149">
        <v>9813.2468236842105</v>
      </c>
      <c r="K149">
        <v>9844.9254289473702</v>
      </c>
      <c r="L149">
        <v>9844.0837842105284</v>
      </c>
      <c r="M149">
        <v>9693.9347210526321</v>
      </c>
      <c r="N149">
        <v>9716.5400763157922</v>
      </c>
      <c r="O149">
        <v>9833.2958578947382</v>
      </c>
      <c r="P149">
        <v>9781.2670026315827</v>
      </c>
      <c r="Q149">
        <v>9756.9810000000016</v>
      </c>
      <c r="R149">
        <v>9807.8400394736855</v>
      </c>
      <c r="S149">
        <v>9980.6698947368441</v>
      </c>
      <c r="T149">
        <v>9978.4914368421069</v>
      </c>
      <c r="U149">
        <v>10013.579005263158</v>
      </c>
      <c r="V149">
        <v>10127.799173684212</v>
      </c>
      <c r="W149">
        <v>10092.894455263162</v>
      </c>
      <c r="X149">
        <v>10068.74143157895</v>
      </c>
      <c r="Y149">
        <v>10009.172355263159</v>
      </c>
      <c r="Z149">
        <v>9985.7104315789493</v>
      </c>
      <c r="AA149">
        <v>9880.1583315789485</v>
      </c>
      <c r="AB149">
        <v>9813.1240342105284</v>
      </c>
      <c r="AC149">
        <v>9870.0390078947385</v>
      </c>
      <c r="AD149">
        <v>10090.897123684214</v>
      </c>
      <c r="AE149">
        <v>10425.849247368424</v>
      </c>
      <c r="AF149">
        <v>10417.548047368424</v>
      </c>
    </row>
    <row r="150" spans="1:32" x14ac:dyDescent="0.2">
      <c r="A150" t="s">
        <v>478</v>
      </c>
      <c r="B150" t="s">
        <v>259</v>
      </c>
      <c r="C150">
        <v>1</v>
      </c>
      <c r="D150">
        <v>2400</v>
      </c>
      <c r="E150">
        <v>60</v>
      </c>
      <c r="F150">
        <v>1</v>
      </c>
      <c r="G150">
        <v>1</v>
      </c>
      <c r="H150" t="s">
        <v>7</v>
      </c>
      <c r="I150">
        <v>10340.693892105266</v>
      </c>
      <c r="J150">
        <v>10252.910121052631</v>
      </c>
      <c r="K150">
        <v>10094.495160526316</v>
      </c>
      <c r="L150">
        <v>10065.893718421055</v>
      </c>
      <c r="M150">
        <v>10149.552647368424</v>
      </c>
      <c r="N150">
        <v>10044.361918421055</v>
      </c>
      <c r="O150">
        <v>10053.962868421053</v>
      </c>
      <c r="P150">
        <v>9916.3381552631599</v>
      </c>
      <c r="Q150">
        <v>10028.167663157898</v>
      </c>
      <c r="R150">
        <v>10029.196202631583</v>
      </c>
      <c r="S150">
        <v>10112.727468421057</v>
      </c>
      <c r="T150">
        <v>10065.303373684214</v>
      </c>
      <c r="U150">
        <v>10116.656531578948</v>
      </c>
      <c r="V150">
        <v>10298.33455526316</v>
      </c>
      <c r="W150">
        <v>10255.469165789475</v>
      </c>
      <c r="X150">
        <v>10136.097189473687</v>
      </c>
      <c r="Y150">
        <v>10093.513110526317</v>
      </c>
      <c r="Z150">
        <v>10041.246613157895</v>
      </c>
      <c r="AA150">
        <v>9962.6247947368429</v>
      </c>
      <c r="AB150">
        <v>9900.3258421052651</v>
      </c>
      <c r="AC150">
        <v>9917.4426631578972</v>
      </c>
      <c r="AD150">
        <v>9977.9244315789492</v>
      </c>
      <c r="AE150">
        <v>10171.52088157895</v>
      </c>
      <c r="AF150">
        <v>10172.293742105265</v>
      </c>
    </row>
    <row r="151" spans="1:32" x14ac:dyDescent="0.2">
      <c r="A151" t="s">
        <v>478</v>
      </c>
      <c r="B151" t="s">
        <v>260</v>
      </c>
      <c r="C151">
        <v>1</v>
      </c>
      <c r="D151">
        <v>2400</v>
      </c>
      <c r="E151">
        <v>60</v>
      </c>
      <c r="F151">
        <v>1</v>
      </c>
      <c r="G151">
        <v>1</v>
      </c>
      <c r="H151" t="s">
        <v>7</v>
      </c>
      <c r="I151">
        <v>10120.976094736845</v>
      </c>
      <c r="J151">
        <v>9927.6145710526325</v>
      </c>
      <c r="K151">
        <v>9792.5493657894767</v>
      </c>
      <c r="L151">
        <v>9845.8454868421068</v>
      </c>
      <c r="M151">
        <v>9736.1594973684241</v>
      </c>
      <c r="N151">
        <v>9711.6197394736864</v>
      </c>
      <c r="O151">
        <v>9677.8825473684246</v>
      </c>
      <c r="P151">
        <v>9688.5970368421058</v>
      </c>
      <c r="Q151">
        <v>9737.7607842105281</v>
      </c>
      <c r="R151">
        <v>9976.847147368424</v>
      </c>
      <c r="S151">
        <v>10073.942063157896</v>
      </c>
      <c r="T151">
        <v>9980.9276973684246</v>
      </c>
      <c r="U151">
        <v>10018.131347368426</v>
      </c>
      <c r="V151">
        <v>10094.343102631581</v>
      </c>
      <c r="W151">
        <v>10150.727768421053</v>
      </c>
      <c r="X151">
        <v>10066.057310526319</v>
      </c>
      <c r="Y151">
        <v>10030.743842105265</v>
      </c>
      <c r="Z151">
        <v>10001.352447368423</v>
      </c>
      <c r="AA151">
        <v>9828.0210368421049</v>
      </c>
      <c r="AB151">
        <v>9741.641371052634</v>
      </c>
      <c r="AC151">
        <v>9848.2923500000034</v>
      </c>
      <c r="AD151">
        <v>10082.473213157897</v>
      </c>
      <c r="AE151">
        <v>10420.993689473689</v>
      </c>
      <c r="AF151">
        <v>10288.342631578947</v>
      </c>
    </row>
    <row r="152" spans="1:32" x14ac:dyDescent="0.2">
      <c r="A152" t="s">
        <v>478</v>
      </c>
      <c r="B152" t="s">
        <v>261</v>
      </c>
      <c r="C152">
        <v>1</v>
      </c>
      <c r="D152">
        <v>2400</v>
      </c>
      <c r="E152">
        <v>60</v>
      </c>
      <c r="F152">
        <v>1</v>
      </c>
      <c r="G152">
        <v>1</v>
      </c>
      <c r="H152" t="s">
        <v>7</v>
      </c>
      <c r="I152">
        <v>10354.833168421055</v>
      </c>
      <c r="J152">
        <v>10226.967444736845</v>
      </c>
      <c r="K152">
        <v>9834.3836315789504</v>
      </c>
      <c r="L152">
        <v>9701.7212342105286</v>
      </c>
      <c r="M152">
        <v>9779.2693684210535</v>
      </c>
      <c r="N152">
        <v>9748.7727578947379</v>
      </c>
      <c r="O152">
        <v>9597.8946789473721</v>
      </c>
      <c r="P152">
        <v>9525.7573315789487</v>
      </c>
      <c r="Q152">
        <v>9702.267484210528</v>
      </c>
      <c r="R152">
        <v>9898.7203921052642</v>
      </c>
      <c r="S152">
        <v>9917.4483631578969</v>
      </c>
      <c r="T152">
        <v>9991.4000736842136</v>
      </c>
      <c r="U152">
        <v>9951.3342157894749</v>
      </c>
      <c r="V152">
        <v>10066.792602631582</v>
      </c>
      <c r="W152">
        <v>10118.352902631581</v>
      </c>
      <c r="X152">
        <v>9986.0856710526332</v>
      </c>
      <c r="Y152">
        <v>9983.5231315789497</v>
      </c>
      <c r="Z152">
        <v>9934.8015631578946</v>
      </c>
      <c r="AA152">
        <v>9795.0241999999998</v>
      </c>
      <c r="AB152">
        <v>9954.5742394736862</v>
      </c>
      <c r="AC152">
        <v>10071.133678947372</v>
      </c>
      <c r="AD152">
        <v>10172.956623684213</v>
      </c>
      <c r="AE152">
        <v>10402.840721052633</v>
      </c>
      <c r="AF152">
        <v>10367.027865789476</v>
      </c>
    </row>
    <row r="153" spans="1:32" x14ac:dyDescent="0.2">
      <c r="A153" t="s">
        <v>478</v>
      </c>
      <c r="B153" t="s">
        <v>262</v>
      </c>
      <c r="C153">
        <v>1</v>
      </c>
      <c r="D153">
        <v>2400</v>
      </c>
      <c r="E153">
        <v>60</v>
      </c>
      <c r="F153">
        <v>1</v>
      </c>
      <c r="G153">
        <v>1</v>
      </c>
      <c r="H153" t="s">
        <v>7</v>
      </c>
      <c r="I153">
        <v>10223.056489473685</v>
      </c>
      <c r="J153">
        <v>10101.080250000001</v>
      </c>
      <c r="K153">
        <v>9963.9618236842107</v>
      </c>
      <c r="L153">
        <v>9991.6275947368431</v>
      </c>
      <c r="M153">
        <v>10015.369697368424</v>
      </c>
      <c r="N153">
        <v>10044.553223684212</v>
      </c>
      <c r="O153">
        <v>9950.5859210526323</v>
      </c>
      <c r="P153">
        <v>9613.2969657894755</v>
      </c>
      <c r="Q153">
        <v>9894.4934052631597</v>
      </c>
      <c r="R153">
        <v>9991.3925894736858</v>
      </c>
      <c r="S153">
        <v>10083.11513157895</v>
      </c>
      <c r="T153">
        <v>10001.438089473686</v>
      </c>
      <c r="U153">
        <v>9916.9042263157935</v>
      </c>
      <c r="V153">
        <v>10075.958736842105</v>
      </c>
      <c r="W153">
        <v>10098.502394736846</v>
      </c>
      <c r="X153">
        <v>10007.599907894739</v>
      </c>
      <c r="Y153">
        <v>9979.6164078947386</v>
      </c>
      <c r="Z153">
        <v>9933.3118500000019</v>
      </c>
      <c r="AA153">
        <v>9938.3599315789488</v>
      </c>
      <c r="AB153">
        <v>9995.9305289473705</v>
      </c>
      <c r="AC153">
        <v>10020.816142105265</v>
      </c>
      <c r="AD153">
        <v>10169.094084210528</v>
      </c>
      <c r="AE153">
        <v>9989.6558842105296</v>
      </c>
      <c r="AF153">
        <v>10077.813331578949</v>
      </c>
    </row>
    <row r="154" spans="1:32" x14ac:dyDescent="0.2">
      <c r="A154" t="s">
        <v>478</v>
      </c>
      <c r="B154" t="s">
        <v>263</v>
      </c>
      <c r="C154">
        <v>1</v>
      </c>
      <c r="D154">
        <v>2400</v>
      </c>
      <c r="E154">
        <v>60</v>
      </c>
      <c r="F154">
        <v>1</v>
      </c>
      <c r="G154">
        <v>1</v>
      </c>
      <c r="H154" t="s">
        <v>7</v>
      </c>
      <c r="I154">
        <v>9929.8539421052665</v>
      </c>
      <c r="J154">
        <v>9897.2116263157914</v>
      </c>
      <c r="K154">
        <v>9771.6832526315793</v>
      </c>
      <c r="L154">
        <v>9710.0269131578971</v>
      </c>
      <c r="M154">
        <v>9728.6808657894744</v>
      </c>
      <c r="N154">
        <v>9712.6081526315811</v>
      </c>
      <c r="O154">
        <v>9701.0899000000009</v>
      </c>
      <c r="P154">
        <v>9744.0336789473695</v>
      </c>
      <c r="Q154">
        <v>9756.9772894736852</v>
      </c>
      <c r="R154">
        <v>9715.0891289473711</v>
      </c>
      <c r="S154">
        <v>9735.549302631578</v>
      </c>
      <c r="T154">
        <v>9735.5413763157903</v>
      </c>
      <c r="U154">
        <v>9666.8142315789482</v>
      </c>
      <c r="V154">
        <v>9701.0079500000029</v>
      </c>
      <c r="W154">
        <v>9720.8747157894759</v>
      </c>
      <c r="X154">
        <v>9729.9545421052662</v>
      </c>
      <c r="Y154">
        <v>9700.2292000000016</v>
      </c>
      <c r="Z154">
        <v>9690.3982368421057</v>
      </c>
      <c r="AA154">
        <v>9638.8320184210552</v>
      </c>
      <c r="AB154">
        <v>9735.6541026315808</v>
      </c>
      <c r="AC154">
        <v>9736.0043894736864</v>
      </c>
      <c r="AD154">
        <v>9720.2115842105268</v>
      </c>
      <c r="AE154">
        <v>9701.3710894736869</v>
      </c>
      <c r="AF154">
        <v>9687.4200894736841</v>
      </c>
    </row>
    <row r="155" spans="1:32" x14ac:dyDescent="0.2">
      <c r="A155" t="s">
        <v>478</v>
      </c>
      <c r="B155" t="s">
        <v>264</v>
      </c>
      <c r="C155">
        <v>1</v>
      </c>
      <c r="D155">
        <v>2400</v>
      </c>
      <c r="E155">
        <v>60</v>
      </c>
      <c r="F155">
        <v>1</v>
      </c>
      <c r="G155">
        <v>1</v>
      </c>
      <c r="H155" t="s">
        <v>7</v>
      </c>
      <c r="I155">
        <v>9665.670507894738</v>
      </c>
      <c r="J155">
        <v>9661.4890973684232</v>
      </c>
      <c r="K155">
        <v>9636.17405526316</v>
      </c>
      <c r="L155">
        <v>9618.2133947368438</v>
      </c>
      <c r="M155">
        <v>9694.4967289473698</v>
      </c>
      <c r="N155">
        <v>9739.132902631578</v>
      </c>
      <c r="O155">
        <v>9696.4882421052662</v>
      </c>
      <c r="P155">
        <v>9625.3567526315801</v>
      </c>
      <c r="Q155">
        <v>9583.2796710526309</v>
      </c>
      <c r="R155">
        <v>9594.3321736842117</v>
      </c>
      <c r="S155">
        <v>9645.4029184210558</v>
      </c>
      <c r="T155">
        <v>9659.4951210526324</v>
      </c>
      <c r="U155">
        <v>9683.4950578947373</v>
      </c>
      <c r="V155">
        <v>9662.3134842105283</v>
      </c>
      <c r="W155">
        <v>9644.7555736842132</v>
      </c>
      <c r="X155">
        <v>9640.5303263157894</v>
      </c>
      <c r="Y155">
        <v>9614.7406078947388</v>
      </c>
      <c r="Z155">
        <v>9629.053455263158</v>
      </c>
      <c r="AA155">
        <v>9617.6909394736849</v>
      </c>
      <c r="AB155">
        <v>9611.242981578951</v>
      </c>
      <c r="AC155">
        <v>9590.5327210526339</v>
      </c>
      <c r="AD155">
        <v>9519.8771263157905</v>
      </c>
      <c r="AE155">
        <v>9469.1275184210535</v>
      </c>
      <c r="AF155">
        <v>9497.1593868421096</v>
      </c>
    </row>
    <row r="156" spans="1:32" x14ac:dyDescent="0.2">
      <c r="A156" t="s">
        <v>478</v>
      </c>
      <c r="B156" t="s">
        <v>265</v>
      </c>
      <c r="C156">
        <v>1</v>
      </c>
      <c r="D156">
        <v>2400</v>
      </c>
      <c r="E156">
        <v>60</v>
      </c>
      <c r="F156">
        <v>1</v>
      </c>
      <c r="G156">
        <v>1</v>
      </c>
      <c r="H156" t="s">
        <v>7</v>
      </c>
      <c r="I156">
        <v>9509.2180052631593</v>
      </c>
      <c r="J156">
        <v>9523.2955105263154</v>
      </c>
      <c r="K156">
        <v>9537.7266868421048</v>
      </c>
      <c r="L156">
        <v>9464.3383868421079</v>
      </c>
      <c r="M156">
        <v>9415.8189184210532</v>
      </c>
      <c r="N156">
        <v>9437.8415868421089</v>
      </c>
      <c r="O156">
        <v>9251.8407631578975</v>
      </c>
      <c r="P156">
        <v>8954.2281684210539</v>
      </c>
      <c r="Q156">
        <v>8941.5658763157917</v>
      </c>
      <c r="R156">
        <v>8964.0496789473709</v>
      </c>
      <c r="S156">
        <v>9020.3544763157915</v>
      </c>
      <c r="T156">
        <v>9004.7299763157916</v>
      </c>
      <c r="U156">
        <v>9029.2520921052655</v>
      </c>
      <c r="V156">
        <v>9038.2551894736862</v>
      </c>
      <c r="W156">
        <v>9015.7702078947386</v>
      </c>
      <c r="X156">
        <v>9060.3411868421063</v>
      </c>
      <c r="Y156">
        <v>9085.9975763157909</v>
      </c>
      <c r="Z156">
        <v>9051.2690131578947</v>
      </c>
      <c r="AA156">
        <v>8984.3733921052644</v>
      </c>
      <c r="AB156">
        <v>8983.1187578947374</v>
      </c>
      <c r="AC156">
        <v>9046.4898868421078</v>
      </c>
      <c r="AD156">
        <v>9307.6837526315812</v>
      </c>
      <c r="AE156">
        <v>9578.719757894738</v>
      </c>
      <c r="AF156">
        <v>9596.496436842106</v>
      </c>
    </row>
    <row r="157" spans="1:32" x14ac:dyDescent="0.2">
      <c r="A157" t="s">
        <v>478</v>
      </c>
      <c r="B157" t="s">
        <v>266</v>
      </c>
      <c r="C157">
        <v>1</v>
      </c>
      <c r="D157">
        <v>2400</v>
      </c>
      <c r="E157">
        <v>60</v>
      </c>
      <c r="F157">
        <v>1</v>
      </c>
      <c r="G157">
        <v>1</v>
      </c>
      <c r="H157" t="s">
        <v>7</v>
      </c>
      <c r="I157">
        <v>9649.5287842105281</v>
      </c>
      <c r="J157">
        <v>9814.0684578947366</v>
      </c>
      <c r="K157">
        <v>9680.7055921052633</v>
      </c>
      <c r="L157">
        <v>9709.565950000002</v>
      </c>
      <c r="M157">
        <v>9747.7603710526346</v>
      </c>
      <c r="N157">
        <v>9663.2934947368412</v>
      </c>
      <c r="O157">
        <v>9636.1698184210545</v>
      </c>
      <c r="P157">
        <v>9595.5128736842144</v>
      </c>
      <c r="Q157">
        <v>9672.1813578947385</v>
      </c>
      <c r="R157">
        <v>9753.3258500000029</v>
      </c>
      <c r="S157">
        <v>9942.6334263157896</v>
      </c>
      <c r="T157">
        <v>9926.8273657894752</v>
      </c>
      <c r="U157">
        <v>9858.8018815789492</v>
      </c>
      <c r="V157">
        <v>9916.2719921052631</v>
      </c>
      <c r="W157">
        <v>9814.4090710526343</v>
      </c>
      <c r="X157">
        <v>9670.857376315791</v>
      </c>
      <c r="Y157">
        <v>9711.5730815789502</v>
      </c>
      <c r="Z157">
        <v>9676.7130973684216</v>
      </c>
      <c r="AA157">
        <v>9573.1247263157911</v>
      </c>
      <c r="AB157">
        <v>9527.7718473684236</v>
      </c>
      <c r="AC157">
        <v>9513.1382236842128</v>
      </c>
      <c r="AD157">
        <v>9683.0134815789479</v>
      </c>
      <c r="AE157">
        <v>9757.2116842105297</v>
      </c>
      <c r="AF157">
        <v>9751.6829289473699</v>
      </c>
    </row>
    <row r="158" spans="1:32" x14ac:dyDescent="0.2">
      <c r="A158" t="s">
        <v>478</v>
      </c>
      <c r="B158" t="s">
        <v>267</v>
      </c>
      <c r="C158">
        <v>1</v>
      </c>
      <c r="D158">
        <v>2400</v>
      </c>
      <c r="E158">
        <v>60</v>
      </c>
      <c r="F158">
        <v>1</v>
      </c>
      <c r="G158">
        <v>1</v>
      </c>
      <c r="H158" t="s">
        <v>7</v>
      </c>
      <c r="I158">
        <v>9630.8550078947392</v>
      </c>
      <c r="J158">
        <v>9533.965115789475</v>
      </c>
      <c r="K158">
        <v>9486.8559815789486</v>
      </c>
      <c r="L158">
        <v>9275.0099973684228</v>
      </c>
      <c r="M158">
        <v>9297.0201052631601</v>
      </c>
      <c r="N158">
        <v>9298.1049921052636</v>
      </c>
      <c r="O158">
        <v>9448.5219684210551</v>
      </c>
      <c r="P158">
        <v>9415.8055763157918</v>
      </c>
      <c r="Q158">
        <v>9513.6195078947385</v>
      </c>
      <c r="R158">
        <v>9595.634492105266</v>
      </c>
      <c r="S158">
        <v>9640.1033684210543</v>
      </c>
      <c r="T158">
        <v>9680.6076868421078</v>
      </c>
      <c r="U158">
        <v>9720.4513789473713</v>
      </c>
      <c r="V158">
        <v>9691.3445763157924</v>
      </c>
      <c r="W158">
        <v>9679.4240289473728</v>
      </c>
      <c r="X158">
        <v>9621.4027657894749</v>
      </c>
      <c r="Y158">
        <v>9726.7480342105282</v>
      </c>
      <c r="Z158">
        <v>9576.8643868421059</v>
      </c>
      <c r="AA158">
        <v>9448.2391631578957</v>
      </c>
      <c r="AB158">
        <v>9378.1498789473699</v>
      </c>
      <c r="AC158">
        <v>9544.0463789473724</v>
      </c>
      <c r="AD158">
        <v>9766.4387473684237</v>
      </c>
      <c r="AE158">
        <v>10143.101139473685</v>
      </c>
      <c r="AF158">
        <v>10190.706378947369</v>
      </c>
    </row>
    <row r="159" spans="1:32" x14ac:dyDescent="0.2">
      <c r="A159" t="s">
        <v>478</v>
      </c>
      <c r="B159" t="s">
        <v>268</v>
      </c>
      <c r="C159">
        <v>1</v>
      </c>
      <c r="D159">
        <v>2400</v>
      </c>
      <c r="E159">
        <v>60</v>
      </c>
      <c r="F159">
        <v>1</v>
      </c>
      <c r="G159">
        <v>1</v>
      </c>
      <c r="H159" t="s">
        <v>7</v>
      </c>
      <c r="I159">
        <v>10061.373500000003</v>
      </c>
      <c r="J159">
        <v>9960.9468236842131</v>
      </c>
      <c r="K159">
        <v>9755.950671052633</v>
      </c>
      <c r="L159">
        <v>9564.0719473684221</v>
      </c>
      <c r="M159">
        <v>9666.3991736842127</v>
      </c>
      <c r="N159">
        <v>9669.1614157894746</v>
      </c>
      <c r="O159">
        <v>9491.6971105263165</v>
      </c>
      <c r="P159">
        <v>9630.4203631578966</v>
      </c>
      <c r="Q159">
        <v>9729.0909605263187</v>
      </c>
      <c r="R159">
        <v>9654.5545210526343</v>
      </c>
      <c r="S159">
        <v>9715.9207157894762</v>
      </c>
      <c r="T159">
        <v>9666.6223552631618</v>
      </c>
      <c r="U159">
        <v>9624.6889157894748</v>
      </c>
      <c r="V159">
        <v>9766.7608605263158</v>
      </c>
      <c r="W159">
        <v>9799.8434342105284</v>
      </c>
      <c r="X159">
        <v>9735.6009736842116</v>
      </c>
      <c r="Y159">
        <v>9636.6781894736869</v>
      </c>
      <c r="Z159">
        <v>9604.2484394736875</v>
      </c>
      <c r="AA159">
        <v>9532.2703578947385</v>
      </c>
      <c r="AB159">
        <v>9475.8323473684213</v>
      </c>
      <c r="AC159">
        <v>9310.8795052631613</v>
      </c>
      <c r="AD159">
        <v>9624.9588500000009</v>
      </c>
      <c r="AE159">
        <v>9935.6000342105272</v>
      </c>
      <c r="AF159">
        <v>9897.2703315789495</v>
      </c>
    </row>
    <row r="160" spans="1:32" x14ac:dyDescent="0.2">
      <c r="A160" t="s">
        <v>478</v>
      </c>
      <c r="B160" t="s">
        <v>269</v>
      </c>
      <c r="C160">
        <v>1</v>
      </c>
      <c r="D160">
        <v>2400</v>
      </c>
      <c r="E160">
        <v>60</v>
      </c>
      <c r="F160">
        <v>1</v>
      </c>
      <c r="G160">
        <v>1</v>
      </c>
      <c r="H160" t="s">
        <v>7</v>
      </c>
      <c r="I160">
        <v>9863.6934078947379</v>
      </c>
      <c r="J160">
        <v>9712.0633131578961</v>
      </c>
      <c r="K160">
        <v>9654.1095868421071</v>
      </c>
      <c r="L160">
        <v>9639.5880131578961</v>
      </c>
      <c r="M160">
        <v>9618.48702631579</v>
      </c>
      <c r="N160">
        <v>9655.0215842105263</v>
      </c>
      <c r="O160">
        <v>9660.0917763157904</v>
      </c>
      <c r="P160">
        <v>9716.2480447368434</v>
      </c>
      <c r="Q160">
        <v>9868.6168026315809</v>
      </c>
      <c r="R160">
        <v>9823.8143763157914</v>
      </c>
      <c r="S160">
        <v>9961.2391815789506</v>
      </c>
      <c r="T160">
        <v>9843.8720947368456</v>
      </c>
      <c r="U160">
        <v>10104.804839473687</v>
      </c>
      <c r="V160">
        <v>10195.124318421056</v>
      </c>
      <c r="W160">
        <v>10064.59873157895</v>
      </c>
      <c r="X160">
        <v>9909.2321684210565</v>
      </c>
      <c r="Y160">
        <v>9939.5521552631599</v>
      </c>
      <c r="Z160">
        <v>9952.7002499999999</v>
      </c>
      <c r="AA160">
        <v>9852.0914973684248</v>
      </c>
      <c r="AB160">
        <v>9936.6280026315799</v>
      </c>
      <c r="AC160">
        <v>10047.130678947369</v>
      </c>
      <c r="AD160">
        <v>10149.828615789474</v>
      </c>
      <c r="AE160">
        <v>10354.496523684213</v>
      </c>
      <c r="AF160">
        <v>10299.685105263159</v>
      </c>
    </row>
    <row r="161" spans="1:32" x14ac:dyDescent="0.2">
      <c r="A161" t="s">
        <v>478</v>
      </c>
      <c r="B161" t="s">
        <v>270</v>
      </c>
      <c r="C161">
        <v>1</v>
      </c>
      <c r="D161">
        <v>2400</v>
      </c>
      <c r="E161">
        <v>60</v>
      </c>
      <c r="F161">
        <v>1</v>
      </c>
      <c r="G161">
        <v>1</v>
      </c>
      <c r="H161" t="s">
        <v>7</v>
      </c>
      <c r="I161">
        <v>10285.049131578951</v>
      </c>
      <c r="J161">
        <v>10161.732734210529</v>
      </c>
      <c r="K161">
        <v>10029.83817894737</v>
      </c>
      <c r="L161">
        <v>10001.169568421054</v>
      </c>
      <c r="M161">
        <v>10003.519892105265</v>
      </c>
      <c r="N161">
        <v>9974.4188131578976</v>
      </c>
      <c r="O161">
        <v>9962.1989473684262</v>
      </c>
      <c r="P161">
        <v>9995.9963052631592</v>
      </c>
      <c r="Q161">
        <v>10021.730300000003</v>
      </c>
      <c r="R161">
        <v>10009.102468421053</v>
      </c>
      <c r="S161">
        <v>10064.708397368424</v>
      </c>
      <c r="T161">
        <v>10069.86452894737</v>
      </c>
      <c r="U161">
        <v>10155.692281578948</v>
      </c>
      <c r="V161">
        <v>10099.531721052634</v>
      </c>
      <c r="W161">
        <v>10106.222657894737</v>
      </c>
      <c r="X161">
        <v>10009.214234210529</v>
      </c>
      <c r="Y161">
        <v>10036.995731578951</v>
      </c>
      <c r="Z161">
        <v>10000.580581578944</v>
      </c>
      <c r="AA161">
        <v>10034.692665789475</v>
      </c>
      <c r="AB161">
        <v>9656.0582526315811</v>
      </c>
      <c r="AC161">
        <v>9542.3395842105274</v>
      </c>
      <c r="AD161">
        <v>9522.512913157896</v>
      </c>
      <c r="AE161">
        <v>9660.9866421052666</v>
      </c>
      <c r="AF161">
        <v>9508.5766736842124</v>
      </c>
    </row>
    <row r="162" spans="1:32" x14ac:dyDescent="0.2">
      <c r="A162" t="s">
        <v>478</v>
      </c>
      <c r="B162" t="s">
        <v>271</v>
      </c>
      <c r="C162">
        <v>1</v>
      </c>
      <c r="D162">
        <v>2400</v>
      </c>
      <c r="E162">
        <v>60</v>
      </c>
      <c r="F162">
        <v>1</v>
      </c>
      <c r="G162">
        <v>1</v>
      </c>
      <c r="H162" t="s">
        <v>7</v>
      </c>
      <c r="I162">
        <v>9447.1509894736864</v>
      </c>
      <c r="J162">
        <v>9334.7550210526333</v>
      </c>
      <c r="K162">
        <v>9240.5183394736869</v>
      </c>
      <c r="L162">
        <v>9234.5878289473712</v>
      </c>
      <c r="M162">
        <v>9265.853765789474</v>
      </c>
      <c r="N162">
        <v>9225.5909394736864</v>
      </c>
      <c r="O162">
        <v>9228.927797368422</v>
      </c>
      <c r="P162">
        <v>9175.208976315791</v>
      </c>
      <c r="Q162">
        <v>9168.2584500000012</v>
      </c>
      <c r="R162">
        <v>9196.9756973684234</v>
      </c>
      <c r="S162">
        <v>9209.8359026315793</v>
      </c>
      <c r="T162">
        <v>9210.5237605263173</v>
      </c>
      <c r="U162">
        <v>9206.7208421052637</v>
      </c>
      <c r="V162">
        <v>9193.7010500000015</v>
      </c>
      <c r="W162">
        <v>9181.3556789473696</v>
      </c>
      <c r="X162">
        <v>9153.7886815789479</v>
      </c>
      <c r="Y162">
        <v>9155.38780789474</v>
      </c>
      <c r="Z162">
        <v>9158.733418421054</v>
      </c>
      <c r="AA162">
        <v>9166.3074842105289</v>
      </c>
      <c r="AB162">
        <v>9177.3381842105264</v>
      </c>
      <c r="AC162">
        <v>9252.0359947368433</v>
      </c>
      <c r="AD162">
        <v>9222.6937815789479</v>
      </c>
      <c r="AE162">
        <v>9356.4276131578972</v>
      </c>
      <c r="AF162">
        <v>9390.1283315789497</v>
      </c>
    </row>
    <row r="163" spans="1:32" x14ac:dyDescent="0.2">
      <c r="A163" t="s">
        <v>478</v>
      </c>
      <c r="B163" t="s">
        <v>272</v>
      </c>
      <c r="C163">
        <v>1</v>
      </c>
      <c r="D163">
        <v>2400</v>
      </c>
      <c r="E163">
        <v>60</v>
      </c>
      <c r="F163">
        <v>1</v>
      </c>
      <c r="G163">
        <v>1</v>
      </c>
      <c r="H163" t="s">
        <v>7</v>
      </c>
      <c r="I163">
        <v>9433.8296026315802</v>
      </c>
      <c r="J163">
        <v>9433.4948184210552</v>
      </c>
      <c r="K163">
        <v>9311.9375526315816</v>
      </c>
      <c r="L163">
        <v>9321.2961684210532</v>
      </c>
      <c r="M163">
        <v>9438.1025894736867</v>
      </c>
      <c r="N163">
        <v>9460.1278131578965</v>
      </c>
      <c r="O163">
        <v>9317.6161026315804</v>
      </c>
      <c r="P163">
        <v>9178.4821526315791</v>
      </c>
      <c r="Q163">
        <v>9312.7015947368454</v>
      </c>
      <c r="R163">
        <v>9380.4977789473705</v>
      </c>
      <c r="S163">
        <v>9412.1610026315811</v>
      </c>
      <c r="T163">
        <v>9526.4542973684238</v>
      </c>
      <c r="U163">
        <v>9571.3160763157903</v>
      </c>
      <c r="V163">
        <v>9601.0592263157923</v>
      </c>
      <c r="W163">
        <v>9682.4012131578984</v>
      </c>
      <c r="X163">
        <v>9664.6429078947385</v>
      </c>
      <c r="Y163">
        <v>9607.2171342105285</v>
      </c>
      <c r="Z163">
        <v>9601.9272052631586</v>
      </c>
      <c r="AA163">
        <v>9587.9904657894767</v>
      </c>
      <c r="AB163">
        <v>9547.0808210526338</v>
      </c>
      <c r="AC163">
        <v>9586.3447026315807</v>
      </c>
      <c r="AD163">
        <v>9759.689802631583</v>
      </c>
      <c r="AE163">
        <v>9920.2101263157911</v>
      </c>
      <c r="AF163">
        <v>9862.3528815789505</v>
      </c>
    </row>
    <row r="164" spans="1:32" x14ac:dyDescent="0.2">
      <c r="A164" t="s">
        <v>478</v>
      </c>
      <c r="B164" t="s">
        <v>273</v>
      </c>
      <c r="C164">
        <v>1</v>
      </c>
      <c r="D164">
        <v>2400</v>
      </c>
      <c r="E164">
        <v>60</v>
      </c>
      <c r="F164">
        <v>1</v>
      </c>
      <c r="G164">
        <v>1</v>
      </c>
      <c r="H164" t="s">
        <v>7</v>
      </c>
      <c r="I164">
        <v>9840.4660578947387</v>
      </c>
      <c r="J164">
        <v>9731.2680157894738</v>
      </c>
      <c r="K164">
        <v>9498.9132421052636</v>
      </c>
      <c r="L164">
        <v>9467.6033657894732</v>
      </c>
      <c r="M164">
        <v>9507.3280210526336</v>
      </c>
      <c r="N164">
        <v>9536.1304131578963</v>
      </c>
      <c r="O164">
        <v>9398.8978815789505</v>
      </c>
      <c r="P164">
        <v>9190.1268657894761</v>
      </c>
      <c r="Q164">
        <v>9196.2022789473685</v>
      </c>
      <c r="R164">
        <v>9366.2609815789492</v>
      </c>
      <c r="S164">
        <v>9558.4842263157916</v>
      </c>
      <c r="T164">
        <v>9667.7799578947397</v>
      </c>
      <c r="U164">
        <v>9673.0732447368428</v>
      </c>
      <c r="V164">
        <v>9699.5548026315828</v>
      </c>
      <c r="W164">
        <v>9622.3182710526326</v>
      </c>
      <c r="X164">
        <v>9590.6634184210543</v>
      </c>
      <c r="Y164">
        <v>9560.6690526315797</v>
      </c>
      <c r="Z164">
        <v>9394.9166421052669</v>
      </c>
      <c r="AA164">
        <v>9429.7996578947386</v>
      </c>
      <c r="AB164">
        <v>9474.6784947368451</v>
      </c>
      <c r="AC164">
        <v>9451.8242947368453</v>
      </c>
      <c r="AD164">
        <v>9591.4046157894754</v>
      </c>
      <c r="AE164">
        <v>9768.1715421052631</v>
      </c>
      <c r="AF164">
        <v>9815.2795236842121</v>
      </c>
    </row>
    <row r="165" spans="1:32" x14ac:dyDescent="0.2">
      <c r="A165" t="s">
        <v>478</v>
      </c>
      <c r="B165" t="s">
        <v>274</v>
      </c>
      <c r="C165">
        <v>1</v>
      </c>
      <c r="D165">
        <v>2400</v>
      </c>
      <c r="E165">
        <v>60</v>
      </c>
      <c r="F165">
        <v>1</v>
      </c>
      <c r="G165">
        <v>1</v>
      </c>
      <c r="H165" t="s">
        <v>7</v>
      </c>
      <c r="I165">
        <v>9883.4077921052649</v>
      </c>
      <c r="J165">
        <v>9641.4412894736852</v>
      </c>
      <c r="K165">
        <v>9468.427352631581</v>
      </c>
      <c r="L165">
        <v>9349.2630105263161</v>
      </c>
      <c r="M165">
        <v>9241.7775131578946</v>
      </c>
      <c r="N165">
        <v>9216.3327763157904</v>
      </c>
      <c r="O165">
        <v>9229.2808605263181</v>
      </c>
      <c r="P165">
        <v>9361.668050000002</v>
      </c>
      <c r="Q165">
        <v>9400.517144736843</v>
      </c>
      <c r="R165">
        <v>9475.3871447368438</v>
      </c>
      <c r="S165">
        <v>9467.7040578947399</v>
      </c>
      <c r="T165">
        <v>9429.4445789473702</v>
      </c>
      <c r="U165">
        <v>9368.4509026315791</v>
      </c>
      <c r="V165">
        <v>9607.2558131578971</v>
      </c>
      <c r="W165">
        <v>9656.5453289473699</v>
      </c>
      <c r="X165">
        <v>9499.9096421052654</v>
      </c>
      <c r="Y165">
        <v>9480.9761263157907</v>
      </c>
      <c r="Z165">
        <v>9497.1238289473695</v>
      </c>
      <c r="AA165">
        <v>9525.6974421052655</v>
      </c>
      <c r="AB165">
        <v>9528.591463157898</v>
      </c>
      <c r="AC165">
        <v>9490.8367947368442</v>
      </c>
      <c r="AD165">
        <v>9629.3896105263193</v>
      </c>
      <c r="AE165">
        <v>9806.7654894736861</v>
      </c>
      <c r="AF165">
        <v>9693.1490105263183</v>
      </c>
    </row>
    <row r="166" spans="1:32" x14ac:dyDescent="0.2">
      <c r="A166" t="s">
        <v>478</v>
      </c>
      <c r="B166" t="s">
        <v>275</v>
      </c>
      <c r="C166">
        <v>1</v>
      </c>
      <c r="D166">
        <v>2400</v>
      </c>
      <c r="E166">
        <v>60</v>
      </c>
      <c r="F166">
        <v>1</v>
      </c>
      <c r="G166">
        <v>1</v>
      </c>
      <c r="H166" t="s">
        <v>7</v>
      </c>
      <c r="I166">
        <v>9659.5137263157903</v>
      </c>
      <c r="J166">
        <v>9551.9550578947383</v>
      </c>
      <c r="K166">
        <v>9454.9079052631605</v>
      </c>
      <c r="L166">
        <v>9424.2598842105272</v>
      </c>
      <c r="M166">
        <v>9416.6980078947381</v>
      </c>
      <c r="N166">
        <v>9415.4465736842121</v>
      </c>
      <c r="O166">
        <v>9405.1622921052658</v>
      </c>
      <c r="P166">
        <v>9336.1249894736866</v>
      </c>
      <c r="Q166">
        <v>9492.3041552631621</v>
      </c>
      <c r="R166">
        <v>9452.1995894736865</v>
      </c>
      <c r="S166">
        <v>9516.9693394736878</v>
      </c>
      <c r="T166">
        <v>9497.569300000001</v>
      </c>
      <c r="U166">
        <v>9599.6890578947387</v>
      </c>
      <c r="V166">
        <v>9589.6363578947385</v>
      </c>
      <c r="W166">
        <v>9523.3151210526357</v>
      </c>
      <c r="X166">
        <v>9367.1070026315811</v>
      </c>
      <c r="Y166">
        <v>9475.0026078947376</v>
      </c>
      <c r="Z166">
        <v>9441.4321157894756</v>
      </c>
      <c r="AA166">
        <v>9410.5932552631602</v>
      </c>
      <c r="AB166">
        <v>9388.1060789473704</v>
      </c>
      <c r="AC166">
        <v>9457.0542078947401</v>
      </c>
      <c r="AD166">
        <v>9534.0806921052626</v>
      </c>
      <c r="AE166">
        <v>9741.7413394736886</v>
      </c>
      <c r="AF166">
        <v>9721.225086842107</v>
      </c>
    </row>
    <row r="167" spans="1:32" x14ac:dyDescent="0.2">
      <c r="A167" t="s">
        <v>478</v>
      </c>
      <c r="B167" t="s">
        <v>276</v>
      </c>
      <c r="C167">
        <v>1</v>
      </c>
      <c r="D167">
        <v>2400</v>
      </c>
      <c r="E167">
        <v>60</v>
      </c>
      <c r="F167">
        <v>1</v>
      </c>
      <c r="G167">
        <v>1</v>
      </c>
      <c r="H167" t="s">
        <v>7</v>
      </c>
      <c r="I167">
        <v>9929.6813052631587</v>
      </c>
      <c r="J167">
        <v>9754.3273421052654</v>
      </c>
      <c r="K167">
        <v>9588.3052894736866</v>
      </c>
      <c r="L167">
        <v>9457.9327473684225</v>
      </c>
      <c r="M167">
        <v>9653.1859973684241</v>
      </c>
      <c r="N167">
        <v>9690.2141131578974</v>
      </c>
      <c r="O167">
        <v>9316.4895184210563</v>
      </c>
      <c r="P167">
        <v>9254.8799763157913</v>
      </c>
      <c r="Q167">
        <v>9491.4441552631579</v>
      </c>
      <c r="R167">
        <v>9554.232750000001</v>
      </c>
      <c r="S167">
        <v>9510.2051447368431</v>
      </c>
      <c r="T167">
        <v>9595.8775184210554</v>
      </c>
      <c r="U167">
        <v>9577.9783078947366</v>
      </c>
      <c r="V167">
        <v>9452.6712631578957</v>
      </c>
      <c r="W167">
        <v>9272.1711736842117</v>
      </c>
      <c r="X167">
        <v>9254.3332447368448</v>
      </c>
      <c r="Y167">
        <v>9310.5003736842136</v>
      </c>
      <c r="Z167">
        <v>9391.2894657894758</v>
      </c>
      <c r="AA167">
        <v>9316.5206473684229</v>
      </c>
      <c r="AB167">
        <v>9294.7278710526334</v>
      </c>
      <c r="AC167">
        <v>9195.2498447368434</v>
      </c>
      <c r="AD167">
        <v>9359.522260526317</v>
      </c>
      <c r="AE167">
        <v>9347.3359947368426</v>
      </c>
      <c r="AF167">
        <v>9384.9996342105278</v>
      </c>
    </row>
    <row r="168" spans="1:32" x14ac:dyDescent="0.2">
      <c r="A168" t="s">
        <v>478</v>
      </c>
      <c r="B168" t="s">
        <v>277</v>
      </c>
      <c r="C168">
        <v>1</v>
      </c>
      <c r="D168">
        <v>2400</v>
      </c>
      <c r="E168">
        <v>60</v>
      </c>
      <c r="F168">
        <v>1</v>
      </c>
      <c r="G168">
        <v>1</v>
      </c>
      <c r="H168" t="s">
        <v>7</v>
      </c>
      <c r="I168">
        <v>9383.9067289473696</v>
      </c>
      <c r="J168">
        <v>9299.2943473684227</v>
      </c>
      <c r="K168">
        <v>9205.182297368423</v>
      </c>
      <c r="L168">
        <v>9180.9091736842129</v>
      </c>
      <c r="M168">
        <v>9188.8412052631575</v>
      </c>
      <c r="N168">
        <v>9169.2113368421051</v>
      </c>
      <c r="O168">
        <v>9186.2232631578954</v>
      </c>
      <c r="P168">
        <v>9169.5970157894753</v>
      </c>
      <c r="Q168">
        <v>9124.7599421052655</v>
      </c>
      <c r="R168">
        <v>9085.9196078947389</v>
      </c>
      <c r="S168">
        <v>9102.4470657894763</v>
      </c>
      <c r="T168">
        <v>9117.3763052631602</v>
      </c>
      <c r="U168">
        <v>9147.043386842106</v>
      </c>
      <c r="V168">
        <v>9138.7846789473697</v>
      </c>
      <c r="W168">
        <v>9116.4851421052645</v>
      </c>
      <c r="X168">
        <v>9097.9937973684227</v>
      </c>
      <c r="Y168">
        <v>9118.5298657894746</v>
      </c>
      <c r="Z168">
        <v>9092.8487289473687</v>
      </c>
      <c r="AA168">
        <v>9070.4149500000021</v>
      </c>
      <c r="AB168">
        <v>9043.017752631582</v>
      </c>
      <c r="AC168">
        <v>9095.3845894736842</v>
      </c>
      <c r="AD168">
        <v>9071.3312473684236</v>
      </c>
      <c r="AE168">
        <v>9055.2645394736846</v>
      </c>
      <c r="AF168">
        <v>9050.276013157898</v>
      </c>
    </row>
    <row r="169" spans="1:32" x14ac:dyDescent="0.2">
      <c r="A169" t="s">
        <v>478</v>
      </c>
      <c r="B169" t="s">
        <v>278</v>
      </c>
      <c r="C169">
        <v>1</v>
      </c>
      <c r="D169">
        <v>2400</v>
      </c>
      <c r="E169">
        <v>60</v>
      </c>
      <c r="F169">
        <v>1</v>
      </c>
      <c r="G169">
        <v>1</v>
      </c>
      <c r="H169" t="s">
        <v>7</v>
      </c>
      <c r="I169">
        <v>9074.9792368421076</v>
      </c>
      <c r="J169">
        <v>9054.450271052634</v>
      </c>
      <c r="K169">
        <v>9036.159521052632</v>
      </c>
      <c r="L169">
        <v>9020.09045526316</v>
      </c>
      <c r="M169">
        <v>9024.6749447368438</v>
      </c>
      <c r="N169">
        <v>9029.0126210526341</v>
      </c>
      <c r="O169">
        <v>9037.011815789474</v>
      </c>
      <c r="P169">
        <v>8997.3283868421076</v>
      </c>
      <c r="Q169">
        <v>8951.2087473684223</v>
      </c>
      <c r="R169">
        <v>8959.6412842105274</v>
      </c>
      <c r="S169">
        <v>8978.106555263159</v>
      </c>
      <c r="T169">
        <v>8981.4384684210545</v>
      </c>
      <c r="U169">
        <v>9018.5177552631594</v>
      </c>
      <c r="V169">
        <v>9019.5612842105274</v>
      </c>
      <c r="W169">
        <v>9025.9027342105273</v>
      </c>
      <c r="X169">
        <v>8614.9401578947381</v>
      </c>
      <c r="Y169">
        <v>8581.4439500000008</v>
      </c>
      <c r="Z169">
        <v>8584.8415078947382</v>
      </c>
      <c r="AA169">
        <v>8586.7637289473696</v>
      </c>
      <c r="AB169">
        <v>8773.6310815789475</v>
      </c>
      <c r="AC169">
        <v>9019.07217894737</v>
      </c>
      <c r="AD169">
        <v>8998.5933078947382</v>
      </c>
      <c r="AE169">
        <v>8984.7365921052642</v>
      </c>
      <c r="AF169">
        <v>8996.0936947368464</v>
      </c>
    </row>
    <row r="170" spans="1:32" x14ac:dyDescent="0.2">
      <c r="A170" t="s">
        <v>478</v>
      </c>
      <c r="B170" t="s">
        <v>279</v>
      </c>
      <c r="C170">
        <v>1</v>
      </c>
      <c r="D170">
        <v>2400</v>
      </c>
      <c r="E170">
        <v>60</v>
      </c>
      <c r="F170">
        <v>1</v>
      </c>
      <c r="G170">
        <v>1</v>
      </c>
      <c r="H170" t="s">
        <v>7</v>
      </c>
      <c r="I170">
        <v>9111.9942947368418</v>
      </c>
      <c r="J170">
        <v>9136.8725578947397</v>
      </c>
      <c r="K170">
        <v>9113.8678789473706</v>
      </c>
      <c r="L170">
        <v>9139.6876789473699</v>
      </c>
      <c r="M170">
        <v>9114.716542105265</v>
      </c>
      <c r="N170">
        <v>9122.5848394736859</v>
      </c>
      <c r="O170">
        <v>9219.5856184210552</v>
      </c>
      <c r="P170">
        <v>9072.8520052631611</v>
      </c>
      <c r="Q170">
        <v>9377.7670552631607</v>
      </c>
      <c r="R170">
        <v>9313.5150552631585</v>
      </c>
      <c r="S170">
        <v>9410.4644052631611</v>
      </c>
      <c r="T170">
        <v>9486.1959421052652</v>
      </c>
      <c r="U170">
        <v>9450.2790710526333</v>
      </c>
      <c r="V170">
        <v>9397.4273105263183</v>
      </c>
      <c r="W170">
        <v>9459.9969631578952</v>
      </c>
      <c r="X170">
        <v>9418.7074157894767</v>
      </c>
      <c r="Y170">
        <v>9678.3704000000016</v>
      </c>
      <c r="Z170">
        <v>9784.040215789475</v>
      </c>
      <c r="AA170">
        <v>9681.6477236842111</v>
      </c>
      <c r="AB170">
        <v>9741.5053815789506</v>
      </c>
      <c r="AC170">
        <v>9633.947142105264</v>
      </c>
      <c r="AD170">
        <v>9579.7856894736851</v>
      </c>
      <c r="AE170">
        <v>9880.3200789473703</v>
      </c>
      <c r="AF170">
        <v>9781.8406131578959</v>
      </c>
    </row>
    <row r="171" spans="1:32" x14ac:dyDescent="0.2">
      <c r="A171" t="s">
        <v>478</v>
      </c>
      <c r="B171" t="s">
        <v>280</v>
      </c>
      <c r="C171">
        <v>1</v>
      </c>
      <c r="D171">
        <v>2400</v>
      </c>
      <c r="E171">
        <v>60</v>
      </c>
      <c r="F171">
        <v>1</v>
      </c>
      <c r="G171">
        <v>1</v>
      </c>
      <c r="H171" t="s">
        <v>7</v>
      </c>
      <c r="I171">
        <v>9865.31165526316</v>
      </c>
      <c r="J171">
        <v>9674.0910921052655</v>
      </c>
      <c r="K171">
        <v>9504.4974736842123</v>
      </c>
      <c r="L171">
        <v>9474.6606605263187</v>
      </c>
      <c r="M171">
        <v>9459.3000105263163</v>
      </c>
      <c r="N171">
        <v>9415.2240210526343</v>
      </c>
      <c r="O171">
        <v>9502.4302710526335</v>
      </c>
      <c r="P171">
        <v>9518.9046157894754</v>
      </c>
      <c r="Q171">
        <v>9661.5825394736858</v>
      </c>
      <c r="R171">
        <v>9638.8690815789505</v>
      </c>
      <c r="S171">
        <v>9652.1441921052647</v>
      </c>
      <c r="T171">
        <v>9533.0612710526329</v>
      </c>
      <c r="U171">
        <v>9414.2549342105285</v>
      </c>
      <c r="V171">
        <v>9650.6988052631605</v>
      </c>
      <c r="W171">
        <v>9668.0303342105271</v>
      </c>
      <c r="X171">
        <v>9546.5452710526351</v>
      </c>
      <c r="Y171">
        <v>9514.4355736842117</v>
      </c>
      <c r="Z171">
        <v>9478.3925342105267</v>
      </c>
      <c r="AA171">
        <v>9476.4712947368444</v>
      </c>
      <c r="AB171">
        <v>9507.772073684213</v>
      </c>
      <c r="AC171">
        <v>9509.891815789475</v>
      </c>
      <c r="AD171">
        <v>9641.5872552631608</v>
      </c>
      <c r="AE171">
        <v>9749.1703842105289</v>
      </c>
      <c r="AF171">
        <v>9750.8575868421085</v>
      </c>
    </row>
    <row r="172" spans="1:32" x14ac:dyDescent="0.2">
      <c r="A172" t="s">
        <v>478</v>
      </c>
      <c r="B172" t="s">
        <v>281</v>
      </c>
      <c r="C172">
        <v>1</v>
      </c>
      <c r="D172">
        <v>2400</v>
      </c>
      <c r="E172">
        <v>60</v>
      </c>
      <c r="F172">
        <v>1</v>
      </c>
      <c r="G172">
        <v>1</v>
      </c>
      <c r="H172" t="s">
        <v>7</v>
      </c>
      <c r="I172">
        <v>9786.1065578947382</v>
      </c>
      <c r="J172">
        <v>9661.1688921052646</v>
      </c>
      <c r="K172">
        <v>9515.0652210526332</v>
      </c>
      <c r="L172">
        <v>9415.5557342105258</v>
      </c>
      <c r="M172">
        <v>9517.8633157894765</v>
      </c>
      <c r="N172">
        <v>9530.6190973684206</v>
      </c>
      <c r="O172">
        <v>9542.2226868421058</v>
      </c>
      <c r="P172">
        <v>9366.1771342105294</v>
      </c>
      <c r="Q172">
        <v>9640.1741552631593</v>
      </c>
      <c r="R172">
        <v>9646.1532447368427</v>
      </c>
      <c r="S172">
        <v>9575.6934684210537</v>
      </c>
      <c r="T172">
        <v>9552.5410842105284</v>
      </c>
      <c r="U172">
        <v>9526.2114210526324</v>
      </c>
      <c r="V172">
        <v>9533.6726684210553</v>
      </c>
      <c r="W172">
        <v>9412.9912105263174</v>
      </c>
      <c r="X172">
        <v>9413.3482421052631</v>
      </c>
      <c r="Y172">
        <v>9348.8871052631603</v>
      </c>
      <c r="Z172">
        <v>9325.3577947368449</v>
      </c>
      <c r="AA172">
        <v>9284.8873842105277</v>
      </c>
      <c r="AB172">
        <v>9448.6338815789477</v>
      </c>
      <c r="AC172">
        <v>9417.8108842105285</v>
      </c>
      <c r="AD172">
        <v>9561.3562657894763</v>
      </c>
      <c r="AE172">
        <v>9741.2941026315821</v>
      </c>
      <c r="AF172">
        <v>9735.3320894736844</v>
      </c>
    </row>
    <row r="173" spans="1:32" x14ac:dyDescent="0.2">
      <c r="A173" t="s">
        <v>478</v>
      </c>
      <c r="B173" t="s">
        <v>282</v>
      </c>
      <c r="C173">
        <v>1</v>
      </c>
      <c r="D173">
        <v>2400</v>
      </c>
      <c r="E173">
        <v>60</v>
      </c>
      <c r="F173">
        <v>1</v>
      </c>
      <c r="G173">
        <v>1</v>
      </c>
      <c r="H173" t="s">
        <v>7</v>
      </c>
      <c r="I173">
        <v>9603.8609973684233</v>
      </c>
      <c r="J173">
        <v>9638.8779394736866</v>
      </c>
      <c r="K173">
        <v>9631.7845289473717</v>
      </c>
      <c r="L173">
        <v>9251.7949105263178</v>
      </c>
      <c r="M173">
        <v>9204.3930947368444</v>
      </c>
      <c r="N173">
        <v>9293.1064947368432</v>
      </c>
      <c r="O173">
        <v>9248.9460000000017</v>
      </c>
      <c r="P173">
        <v>9225.7212447368438</v>
      </c>
      <c r="Q173">
        <v>9222.2085368421067</v>
      </c>
      <c r="R173">
        <v>9287.954610526318</v>
      </c>
      <c r="S173">
        <v>9388.6927973684233</v>
      </c>
      <c r="T173">
        <v>9464.9027263157914</v>
      </c>
      <c r="U173">
        <v>9419.5445736842121</v>
      </c>
      <c r="V173">
        <v>9493.0271157894749</v>
      </c>
      <c r="W173">
        <v>9484.3775605263181</v>
      </c>
      <c r="X173">
        <v>9503.6933631578977</v>
      </c>
      <c r="Y173">
        <v>9488.9218921052652</v>
      </c>
      <c r="Z173">
        <v>9467.0510000000013</v>
      </c>
      <c r="AA173">
        <v>9357.8769000000011</v>
      </c>
      <c r="AB173">
        <v>9432.5507973684234</v>
      </c>
      <c r="AC173">
        <v>9447.1545105263176</v>
      </c>
      <c r="AD173">
        <v>9576.0843973684223</v>
      </c>
      <c r="AE173">
        <v>9791.4018710526343</v>
      </c>
      <c r="AF173">
        <v>9743.4407842105284</v>
      </c>
    </row>
    <row r="174" spans="1:32" x14ac:dyDescent="0.2">
      <c r="A174" t="s">
        <v>478</v>
      </c>
      <c r="B174" t="s">
        <v>283</v>
      </c>
      <c r="C174">
        <v>1</v>
      </c>
      <c r="D174">
        <v>2400</v>
      </c>
      <c r="E174">
        <v>60</v>
      </c>
      <c r="F174">
        <v>1</v>
      </c>
      <c r="G174">
        <v>1</v>
      </c>
      <c r="H174" t="s">
        <v>7</v>
      </c>
      <c r="I174">
        <v>9739.1119236842133</v>
      </c>
      <c r="J174">
        <v>9549.7515684210539</v>
      </c>
      <c r="K174">
        <v>9420.6113473684218</v>
      </c>
      <c r="L174">
        <v>9322.4716263157898</v>
      </c>
      <c r="M174">
        <v>9207.4353842105284</v>
      </c>
      <c r="N174">
        <v>9209.4636289473692</v>
      </c>
      <c r="O174">
        <v>9320.1015894736865</v>
      </c>
      <c r="P174">
        <v>9426.8089894736859</v>
      </c>
      <c r="Q174">
        <v>9497.1381078947397</v>
      </c>
      <c r="R174">
        <v>9443.1182473684221</v>
      </c>
      <c r="S174">
        <v>9437.3630184210542</v>
      </c>
      <c r="T174">
        <v>9288.2578973684231</v>
      </c>
      <c r="U174">
        <v>9389.3548236842125</v>
      </c>
      <c r="V174">
        <v>9444.062618421056</v>
      </c>
      <c r="W174">
        <v>9520.2651315789499</v>
      </c>
      <c r="X174">
        <v>9395.9074000000019</v>
      </c>
      <c r="Y174">
        <v>9381.0627500000028</v>
      </c>
      <c r="Z174">
        <v>9377.2338815789481</v>
      </c>
      <c r="AA174">
        <v>9329.0964210526326</v>
      </c>
      <c r="AB174">
        <v>9288.7262236842125</v>
      </c>
      <c r="AC174">
        <v>9235.7906263157929</v>
      </c>
      <c r="AD174">
        <v>9369.1132763157912</v>
      </c>
      <c r="AE174">
        <v>9372.4026684210548</v>
      </c>
      <c r="AF174">
        <v>9354.4573500000024</v>
      </c>
    </row>
    <row r="175" spans="1:32" x14ac:dyDescent="0.2">
      <c r="A175" t="s">
        <v>478</v>
      </c>
      <c r="B175" t="s">
        <v>284</v>
      </c>
      <c r="C175">
        <v>1</v>
      </c>
      <c r="D175">
        <v>2400</v>
      </c>
      <c r="E175">
        <v>60</v>
      </c>
      <c r="F175">
        <v>1</v>
      </c>
      <c r="G175">
        <v>1</v>
      </c>
      <c r="H175" t="s">
        <v>7</v>
      </c>
      <c r="I175">
        <v>9318.712773684214</v>
      </c>
      <c r="J175">
        <v>9256.0497736842117</v>
      </c>
      <c r="K175">
        <v>9185.9036026315807</v>
      </c>
      <c r="L175">
        <v>9089.4233894736844</v>
      </c>
      <c r="M175">
        <v>9066.7252789473696</v>
      </c>
      <c r="N175">
        <v>9047.2768263157905</v>
      </c>
      <c r="O175">
        <v>9129.4384631578978</v>
      </c>
      <c r="P175">
        <v>9172.8083131578969</v>
      </c>
      <c r="Q175">
        <v>9160.6234473684217</v>
      </c>
      <c r="R175">
        <v>9137.4395210526345</v>
      </c>
      <c r="S175">
        <v>9107.8463763157924</v>
      </c>
      <c r="T175">
        <v>9125.4584052631599</v>
      </c>
      <c r="U175">
        <v>9138.8417973684227</v>
      </c>
      <c r="V175">
        <v>9186.530752631581</v>
      </c>
      <c r="W175">
        <v>9157.0552000000025</v>
      </c>
      <c r="X175">
        <v>9149.2919947368446</v>
      </c>
      <c r="Y175">
        <v>9122.7665842105289</v>
      </c>
      <c r="Z175">
        <v>9133.7196447368424</v>
      </c>
      <c r="AA175">
        <v>9081.0146342105272</v>
      </c>
      <c r="AB175">
        <v>9058.8983657894769</v>
      </c>
      <c r="AC175">
        <v>9024.2974763157908</v>
      </c>
      <c r="AD175">
        <v>8960.7718289473705</v>
      </c>
      <c r="AE175">
        <v>8960.0713289473715</v>
      </c>
      <c r="AF175">
        <v>8906.6263894736858</v>
      </c>
    </row>
    <row r="176" spans="1:32" x14ac:dyDescent="0.2">
      <c r="A176" t="s">
        <v>478</v>
      </c>
      <c r="B176" t="s">
        <v>285</v>
      </c>
      <c r="C176">
        <v>1</v>
      </c>
      <c r="D176">
        <v>2400</v>
      </c>
      <c r="E176">
        <v>60</v>
      </c>
      <c r="F176">
        <v>1</v>
      </c>
      <c r="G176">
        <v>1</v>
      </c>
      <c r="H176" t="s">
        <v>7</v>
      </c>
      <c r="I176">
        <v>8908.0627394736857</v>
      </c>
      <c r="J176">
        <v>8902.1200578947373</v>
      </c>
      <c r="K176">
        <v>8856.0975368421077</v>
      </c>
      <c r="L176">
        <v>8837.1025631578959</v>
      </c>
      <c r="M176">
        <v>8834.8160868421091</v>
      </c>
      <c r="N176">
        <v>8832.6041552631596</v>
      </c>
      <c r="O176">
        <v>8856.0507421052662</v>
      </c>
      <c r="P176">
        <v>8881.9044052631598</v>
      </c>
      <c r="Q176">
        <v>8869.6027815789494</v>
      </c>
      <c r="R176">
        <v>8854.8630657894755</v>
      </c>
      <c r="S176">
        <v>8849.550900000002</v>
      </c>
      <c r="T176">
        <v>8853.3861368421076</v>
      </c>
      <c r="U176">
        <v>8892.1125026315804</v>
      </c>
      <c r="V176">
        <v>8915.6063578947378</v>
      </c>
      <c r="W176">
        <v>8932.9705894736853</v>
      </c>
      <c r="X176">
        <v>8942.3492052631591</v>
      </c>
      <c r="Y176">
        <v>8942.3673763157913</v>
      </c>
      <c r="Z176">
        <v>8957.0141368421082</v>
      </c>
      <c r="AA176">
        <v>8969.1290842105282</v>
      </c>
      <c r="AB176">
        <v>8990.6287500000017</v>
      </c>
      <c r="AC176">
        <v>8993.7736631578955</v>
      </c>
      <c r="AD176">
        <v>8993.8490526315818</v>
      </c>
      <c r="AE176">
        <v>8938.8042342105273</v>
      </c>
      <c r="AF176">
        <v>8993.0724578947375</v>
      </c>
    </row>
    <row r="177" spans="1:32" x14ac:dyDescent="0.2">
      <c r="A177" t="s">
        <v>478</v>
      </c>
      <c r="B177" t="s">
        <v>286</v>
      </c>
      <c r="C177">
        <v>1</v>
      </c>
      <c r="D177">
        <v>2400</v>
      </c>
      <c r="E177">
        <v>60</v>
      </c>
      <c r="F177">
        <v>1</v>
      </c>
      <c r="G177">
        <v>1</v>
      </c>
      <c r="H177" t="s">
        <v>7</v>
      </c>
      <c r="I177">
        <v>9028.7411789473699</v>
      </c>
      <c r="J177">
        <v>9044.171613157896</v>
      </c>
      <c r="K177">
        <v>9019.4709473684234</v>
      </c>
      <c r="L177">
        <v>9019.3366842105279</v>
      </c>
      <c r="M177">
        <v>8974.690378947369</v>
      </c>
      <c r="N177">
        <v>9079.5595657894755</v>
      </c>
      <c r="O177">
        <v>9127.258547368423</v>
      </c>
      <c r="P177">
        <v>9018.4752105263178</v>
      </c>
      <c r="Q177">
        <v>9070.6960736842138</v>
      </c>
      <c r="R177">
        <v>9092.5144710526329</v>
      </c>
      <c r="S177">
        <v>9069.5678973684226</v>
      </c>
      <c r="T177">
        <v>9106.9918131578979</v>
      </c>
      <c r="U177">
        <v>9132.1383921052675</v>
      </c>
      <c r="V177">
        <v>9082.461052631581</v>
      </c>
      <c r="W177">
        <v>9167.8388631578964</v>
      </c>
      <c r="X177">
        <v>9319.0278684210552</v>
      </c>
      <c r="Y177">
        <v>9323.2784552631601</v>
      </c>
      <c r="Z177">
        <v>9376.2394105263174</v>
      </c>
      <c r="AA177">
        <v>9272.111902631581</v>
      </c>
      <c r="AB177">
        <v>9266.0968973684212</v>
      </c>
      <c r="AC177">
        <v>9265.2446052631603</v>
      </c>
      <c r="AD177">
        <v>9571.0233026315818</v>
      </c>
      <c r="AE177">
        <v>9632.675650000001</v>
      </c>
      <c r="AF177">
        <v>9586.9835710526331</v>
      </c>
    </row>
    <row r="178" spans="1:32" x14ac:dyDescent="0.2">
      <c r="A178" t="s">
        <v>478</v>
      </c>
      <c r="B178" t="s">
        <v>287</v>
      </c>
      <c r="C178">
        <v>1</v>
      </c>
      <c r="D178">
        <v>2400</v>
      </c>
      <c r="E178">
        <v>60</v>
      </c>
      <c r="F178">
        <v>1</v>
      </c>
      <c r="G178">
        <v>1</v>
      </c>
      <c r="H178" t="s">
        <v>7</v>
      </c>
      <c r="I178">
        <v>9656.2926500000031</v>
      </c>
      <c r="J178">
        <v>9705.5347000000002</v>
      </c>
      <c r="K178">
        <v>9446.2171631578967</v>
      </c>
      <c r="L178">
        <v>9476.4959157894755</v>
      </c>
      <c r="M178">
        <v>9518.2673421052659</v>
      </c>
      <c r="N178">
        <v>9398.6861157894746</v>
      </c>
      <c r="O178">
        <v>9351.5762973684232</v>
      </c>
      <c r="P178">
        <v>9207.5716842105267</v>
      </c>
      <c r="Q178">
        <v>9192.265586842108</v>
      </c>
      <c r="R178">
        <v>9242.2005447368447</v>
      </c>
      <c r="S178">
        <v>9432.9069842105291</v>
      </c>
      <c r="T178">
        <v>9444.0414000000019</v>
      </c>
      <c r="U178">
        <v>9481.6347157894761</v>
      </c>
      <c r="V178">
        <v>9538.8092105263167</v>
      </c>
      <c r="W178">
        <v>9477.5364421052655</v>
      </c>
      <c r="X178">
        <v>9516.4371500000016</v>
      </c>
      <c r="Y178">
        <v>9487.5921000000017</v>
      </c>
      <c r="Z178">
        <v>9420.3592552631599</v>
      </c>
      <c r="AA178">
        <v>9372.3848078947394</v>
      </c>
      <c r="AB178">
        <v>9348.9011052631595</v>
      </c>
      <c r="AC178">
        <v>9305.5871078947384</v>
      </c>
      <c r="AD178">
        <v>9427.0013973684236</v>
      </c>
      <c r="AE178">
        <v>9589.2694605263187</v>
      </c>
      <c r="AF178">
        <v>9649.5271210526353</v>
      </c>
    </row>
    <row r="179" spans="1:32" x14ac:dyDescent="0.2">
      <c r="A179" t="s">
        <v>478</v>
      </c>
      <c r="B179" t="s">
        <v>288</v>
      </c>
      <c r="C179">
        <v>1</v>
      </c>
      <c r="D179">
        <v>2400</v>
      </c>
      <c r="E179">
        <v>60</v>
      </c>
      <c r="F179">
        <v>1</v>
      </c>
      <c r="G179">
        <v>1</v>
      </c>
      <c r="H179" t="s">
        <v>7</v>
      </c>
      <c r="I179">
        <v>9646.5810684210555</v>
      </c>
      <c r="J179">
        <v>9537.9888526315826</v>
      </c>
      <c r="K179">
        <v>9389.674376315792</v>
      </c>
      <c r="L179">
        <v>9318.4544315789481</v>
      </c>
      <c r="M179">
        <v>9304.946760526318</v>
      </c>
      <c r="N179">
        <v>9313.8595552631596</v>
      </c>
      <c r="O179">
        <v>9275.3048526315797</v>
      </c>
      <c r="P179">
        <v>9156.7012947368439</v>
      </c>
      <c r="Q179">
        <v>9235.7971736842119</v>
      </c>
      <c r="R179">
        <v>9286.3372394736853</v>
      </c>
      <c r="S179">
        <v>9363.9338421052653</v>
      </c>
      <c r="T179">
        <v>9440.0837842105284</v>
      </c>
      <c r="U179">
        <v>9543.6696394736864</v>
      </c>
      <c r="V179">
        <v>9540.8136105263184</v>
      </c>
      <c r="W179">
        <v>9467.2306631578977</v>
      </c>
      <c r="X179">
        <v>9450.9863026315816</v>
      </c>
      <c r="Y179">
        <v>9391.7907368421074</v>
      </c>
      <c r="Z179">
        <v>9418.2034526315801</v>
      </c>
      <c r="AA179">
        <v>9362.5760842105283</v>
      </c>
      <c r="AB179">
        <v>9355.8904131578965</v>
      </c>
      <c r="AC179">
        <v>9383.3067973684228</v>
      </c>
      <c r="AD179">
        <v>9623.7529394736866</v>
      </c>
      <c r="AE179">
        <v>9783.4279657894749</v>
      </c>
      <c r="AF179">
        <v>9681.7401684210545</v>
      </c>
    </row>
    <row r="180" spans="1:32" x14ac:dyDescent="0.2">
      <c r="A180" t="s">
        <v>478</v>
      </c>
      <c r="B180" t="s">
        <v>289</v>
      </c>
      <c r="C180">
        <v>1</v>
      </c>
      <c r="D180">
        <v>2400</v>
      </c>
      <c r="E180">
        <v>60</v>
      </c>
      <c r="F180">
        <v>1</v>
      </c>
      <c r="G180">
        <v>1</v>
      </c>
      <c r="H180" t="s">
        <v>7</v>
      </c>
      <c r="I180">
        <v>9785.2708578947404</v>
      </c>
      <c r="J180">
        <v>9712.882789473686</v>
      </c>
      <c r="K180">
        <v>9453.6168921052649</v>
      </c>
      <c r="L180">
        <v>9455.409415789476</v>
      </c>
      <c r="M180">
        <v>9478.1811315789491</v>
      </c>
      <c r="N180">
        <v>9432.1686947368435</v>
      </c>
      <c r="O180">
        <v>9396.5744789473683</v>
      </c>
      <c r="P180">
        <v>9330.1930736842114</v>
      </c>
      <c r="Q180">
        <v>9444.550794736846</v>
      </c>
      <c r="R180">
        <v>9564.4317684210546</v>
      </c>
      <c r="S180">
        <v>9658.626755263158</v>
      </c>
      <c r="T180">
        <v>9605.2206157894761</v>
      </c>
      <c r="U180">
        <v>9555.7054657894751</v>
      </c>
      <c r="V180">
        <v>9667.6687210526343</v>
      </c>
      <c r="W180">
        <v>9690.6949894736863</v>
      </c>
      <c r="X180">
        <v>9732.4606236842119</v>
      </c>
      <c r="Y180">
        <v>9650.2142921052637</v>
      </c>
      <c r="Z180">
        <v>9555.6218605263184</v>
      </c>
      <c r="AA180">
        <v>9441.0062500000004</v>
      </c>
      <c r="AB180">
        <v>9483.772321052631</v>
      </c>
      <c r="AC180">
        <v>9415.6022368421072</v>
      </c>
      <c r="AD180">
        <v>9589.9452131578964</v>
      </c>
      <c r="AE180">
        <v>9689.4478368421078</v>
      </c>
      <c r="AF180">
        <v>9741.8472868421086</v>
      </c>
    </row>
    <row r="181" spans="1:32" x14ac:dyDescent="0.2">
      <c r="A181" t="s">
        <v>478</v>
      </c>
      <c r="B181" t="s">
        <v>290</v>
      </c>
      <c r="C181">
        <v>1</v>
      </c>
      <c r="D181">
        <v>2400</v>
      </c>
      <c r="E181">
        <v>60</v>
      </c>
      <c r="F181">
        <v>1</v>
      </c>
      <c r="G181">
        <v>1</v>
      </c>
      <c r="H181" t="s">
        <v>7</v>
      </c>
      <c r="I181">
        <v>9741.9176815789488</v>
      </c>
      <c r="J181">
        <v>9631.0327500000021</v>
      </c>
      <c r="K181">
        <v>9534.9496552631608</v>
      </c>
      <c r="L181">
        <v>9411.2239605263167</v>
      </c>
      <c r="M181">
        <v>9376.3681052631619</v>
      </c>
      <c r="N181">
        <v>9394.5978894736854</v>
      </c>
      <c r="O181">
        <v>9309.4458842105287</v>
      </c>
      <c r="P181">
        <v>9331.7135105263187</v>
      </c>
      <c r="Q181">
        <v>9517.5515631578965</v>
      </c>
      <c r="R181">
        <v>9463.5099578947375</v>
      </c>
      <c r="S181">
        <v>9437.7179842105288</v>
      </c>
      <c r="T181">
        <v>9474.7549157894755</v>
      </c>
      <c r="U181">
        <v>9422.4178526315809</v>
      </c>
      <c r="V181">
        <v>9512.3169473684229</v>
      </c>
      <c r="W181">
        <v>9483.6240763157912</v>
      </c>
      <c r="X181">
        <v>9539.1508710526341</v>
      </c>
      <c r="Y181">
        <v>9474.9175657894757</v>
      </c>
      <c r="Z181">
        <v>9446.8023394736865</v>
      </c>
      <c r="AA181">
        <v>9320.2488710526322</v>
      </c>
      <c r="AB181">
        <v>9326.1491763157919</v>
      </c>
      <c r="AC181">
        <v>9309.9149394736869</v>
      </c>
      <c r="AD181">
        <v>9451.2639684210535</v>
      </c>
      <c r="AE181">
        <v>9460.5668842105279</v>
      </c>
      <c r="AF181">
        <v>9395.9047157894747</v>
      </c>
    </row>
    <row r="182" spans="1:32" x14ac:dyDescent="0.2">
      <c r="A182" t="s">
        <v>478</v>
      </c>
      <c r="B182" t="s">
        <v>291</v>
      </c>
      <c r="C182">
        <v>1</v>
      </c>
      <c r="D182">
        <v>2400</v>
      </c>
      <c r="E182">
        <v>60</v>
      </c>
      <c r="F182">
        <v>1</v>
      </c>
      <c r="G182">
        <v>1</v>
      </c>
      <c r="H182" t="s">
        <v>7</v>
      </c>
      <c r="I182">
        <v>9346.1335631578968</v>
      </c>
      <c r="J182">
        <v>9234.5843526315821</v>
      </c>
      <c r="K182">
        <v>9163.8341052631586</v>
      </c>
      <c r="L182">
        <v>9113.0294289473695</v>
      </c>
      <c r="M182">
        <v>9129.6389421052645</v>
      </c>
      <c r="N182">
        <v>9122.8199473684217</v>
      </c>
      <c r="O182">
        <v>9121.6525736842123</v>
      </c>
      <c r="P182">
        <v>9161.2292631578966</v>
      </c>
      <c r="Q182">
        <v>9168.5008394736851</v>
      </c>
      <c r="R182">
        <v>9199.3960289473707</v>
      </c>
      <c r="S182">
        <v>9209.26827631579</v>
      </c>
      <c r="T182">
        <v>9192.2730026315803</v>
      </c>
      <c r="U182">
        <v>9211.6563052631609</v>
      </c>
      <c r="V182">
        <v>9206.3638578947393</v>
      </c>
      <c r="W182">
        <v>9239.0835631578957</v>
      </c>
      <c r="X182">
        <v>9175.3368078947387</v>
      </c>
      <c r="Y182">
        <v>9203.8235894736863</v>
      </c>
      <c r="Z182">
        <v>9227.354471052633</v>
      </c>
      <c r="AA182">
        <v>9209.2798368421063</v>
      </c>
      <c r="AB182">
        <v>9229.0276763157908</v>
      </c>
      <c r="AC182">
        <v>9225.4108921052666</v>
      </c>
      <c r="AD182">
        <v>9227.5543236842113</v>
      </c>
      <c r="AE182">
        <v>9223.32568157895</v>
      </c>
      <c r="AF182">
        <v>9183.9173921052661</v>
      </c>
    </row>
    <row r="183" spans="1:32" x14ac:dyDescent="0.2">
      <c r="A183" t="s">
        <v>478</v>
      </c>
      <c r="B183" t="s">
        <v>292</v>
      </c>
      <c r="C183">
        <v>1</v>
      </c>
      <c r="D183">
        <v>2400</v>
      </c>
      <c r="E183">
        <v>60</v>
      </c>
      <c r="F183">
        <v>1</v>
      </c>
      <c r="G183">
        <v>1</v>
      </c>
      <c r="H183" t="s">
        <v>7</v>
      </c>
      <c r="I183">
        <v>9161.634936842107</v>
      </c>
      <c r="J183">
        <v>9127.0751315789494</v>
      </c>
      <c r="K183">
        <v>9094.794760526318</v>
      </c>
      <c r="L183">
        <v>9108.31997631579</v>
      </c>
      <c r="M183">
        <v>9158.7482105263171</v>
      </c>
      <c r="N183">
        <v>9120.6800000000021</v>
      </c>
      <c r="O183">
        <v>9108.8274315789495</v>
      </c>
      <c r="P183">
        <v>9070.4661473684209</v>
      </c>
      <c r="Q183">
        <v>9041.4310815789504</v>
      </c>
      <c r="R183">
        <v>9013.1839921052651</v>
      </c>
      <c r="S183">
        <v>9019.7688789473686</v>
      </c>
      <c r="T183">
        <v>9028.5687815789479</v>
      </c>
      <c r="U183">
        <v>9082.0958394736863</v>
      </c>
      <c r="V183">
        <v>9094.0079184210554</v>
      </c>
      <c r="W183">
        <v>9120.1394473684231</v>
      </c>
      <c r="X183">
        <v>9154.7434842105285</v>
      </c>
      <c r="Y183">
        <v>9147.7788763157914</v>
      </c>
      <c r="Z183">
        <v>9161.5509368421062</v>
      </c>
      <c r="AA183">
        <v>9187.3245710526335</v>
      </c>
      <c r="AB183">
        <v>9219.8634236842117</v>
      </c>
      <c r="AC183">
        <v>9252.5455421052648</v>
      </c>
      <c r="AD183">
        <v>9305.0086815789491</v>
      </c>
      <c r="AE183">
        <v>9380.7154763157923</v>
      </c>
      <c r="AF183">
        <v>9378.9058368421065</v>
      </c>
    </row>
    <row r="184" spans="1:32" x14ac:dyDescent="0.2">
      <c r="A184" t="s">
        <v>478</v>
      </c>
      <c r="B184" t="s">
        <v>293</v>
      </c>
      <c r="C184">
        <v>1</v>
      </c>
      <c r="D184">
        <v>2400</v>
      </c>
      <c r="E184">
        <v>60</v>
      </c>
      <c r="F184">
        <v>1</v>
      </c>
      <c r="G184">
        <v>1</v>
      </c>
      <c r="H184" t="s">
        <v>7</v>
      </c>
      <c r="I184">
        <v>9468.3119026315817</v>
      </c>
      <c r="J184">
        <v>9388.8621842105294</v>
      </c>
      <c r="K184">
        <v>9396.8195815789477</v>
      </c>
      <c r="L184">
        <v>9351.3739605263181</v>
      </c>
      <c r="M184">
        <v>9469.8096631578956</v>
      </c>
      <c r="N184">
        <v>9423.4882947368442</v>
      </c>
      <c r="O184">
        <v>9359.6042368421058</v>
      </c>
      <c r="P184">
        <v>9349.1126026315815</v>
      </c>
      <c r="Q184">
        <v>9651.7046763157905</v>
      </c>
      <c r="R184">
        <v>9662.4773631578955</v>
      </c>
      <c r="S184">
        <v>9778.6520578947384</v>
      </c>
      <c r="T184">
        <v>9781.0224315789492</v>
      </c>
      <c r="U184">
        <v>9750.2065763157916</v>
      </c>
      <c r="V184">
        <v>9783.1973026315809</v>
      </c>
      <c r="W184">
        <v>9812.7296421052652</v>
      </c>
      <c r="X184">
        <v>9604.6323157894767</v>
      </c>
      <c r="Y184">
        <v>9626.6984578947395</v>
      </c>
      <c r="Z184">
        <v>9624.1692394736856</v>
      </c>
      <c r="AA184">
        <v>9588.4022026315815</v>
      </c>
      <c r="AB184">
        <v>9642.4679842105288</v>
      </c>
      <c r="AC184">
        <v>9659.1344526315806</v>
      </c>
      <c r="AD184">
        <v>9656.0220500000014</v>
      </c>
      <c r="AE184">
        <v>9831.4493473684233</v>
      </c>
      <c r="AF184">
        <v>9913.1662131578978</v>
      </c>
    </row>
    <row r="185" spans="1:32" x14ac:dyDescent="0.2">
      <c r="A185" t="s">
        <v>478</v>
      </c>
      <c r="B185" t="s">
        <v>294</v>
      </c>
      <c r="C185">
        <v>1</v>
      </c>
      <c r="D185">
        <v>2400</v>
      </c>
      <c r="E185">
        <v>60</v>
      </c>
      <c r="F185">
        <v>1</v>
      </c>
      <c r="G185">
        <v>1</v>
      </c>
      <c r="H185" t="s">
        <v>7</v>
      </c>
      <c r="I185">
        <v>9864.637752631581</v>
      </c>
      <c r="J185">
        <v>9712.4678631578972</v>
      </c>
      <c r="K185">
        <v>9630.2729763157895</v>
      </c>
      <c r="L185">
        <v>9568.9369078947384</v>
      </c>
      <c r="M185">
        <v>9602.5252500000006</v>
      </c>
      <c r="N185">
        <v>9559.4151236842117</v>
      </c>
      <c r="O185">
        <v>9597.1444552631583</v>
      </c>
      <c r="P185">
        <v>9540.8645736842136</v>
      </c>
      <c r="Q185">
        <v>9820.0594184210549</v>
      </c>
      <c r="R185">
        <v>9787.8007210526339</v>
      </c>
      <c r="S185">
        <v>9804.1900921052656</v>
      </c>
      <c r="T185">
        <v>9791.925847368424</v>
      </c>
      <c r="U185">
        <v>9798.2727710526324</v>
      </c>
      <c r="V185">
        <v>9817.8254552631606</v>
      </c>
      <c r="W185">
        <v>9789.0518421052657</v>
      </c>
      <c r="X185">
        <v>9703.7280684210564</v>
      </c>
      <c r="Y185">
        <v>9649.1834026315828</v>
      </c>
      <c r="Z185">
        <v>9668.5018315789493</v>
      </c>
      <c r="AA185">
        <v>9552.587968421054</v>
      </c>
      <c r="AB185">
        <v>9532.9857657894754</v>
      </c>
      <c r="AC185">
        <v>9583.7092368421072</v>
      </c>
      <c r="AD185">
        <v>9823.3693026315796</v>
      </c>
      <c r="AE185">
        <v>9970.1757263157906</v>
      </c>
      <c r="AF185">
        <v>9933.0607500000024</v>
      </c>
    </row>
    <row r="186" spans="1:32" x14ac:dyDescent="0.2">
      <c r="A186" t="s">
        <v>478</v>
      </c>
      <c r="B186" t="s">
        <v>295</v>
      </c>
      <c r="C186">
        <v>1</v>
      </c>
      <c r="D186">
        <v>2400</v>
      </c>
      <c r="E186">
        <v>60</v>
      </c>
      <c r="F186">
        <v>1</v>
      </c>
      <c r="G186">
        <v>1</v>
      </c>
      <c r="H186" t="s">
        <v>7</v>
      </c>
      <c r="I186">
        <v>9902.6348789473705</v>
      </c>
      <c r="J186">
        <v>9790.0155500000019</v>
      </c>
      <c r="K186">
        <v>9571.4714684210539</v>
      </c>
      <c r="L186">
        <v>9630.7372394736867</v>
      </c>
      <c r="M186">
        <v>9680.3914421052668</v>
      </c>
      <c r="N186">
        <v>9680.0084657894768</v>
      </c>
      <c r="O186">
        <v>9596.9155763157905</v>
      </c>
      <c r="P186">
        <v>9527.8850157894758</v>
      </c>
      <c r="Q186">
        <v>9636.7364289473699</v>
      </c>
      <c r="R186">
        <v>9681.236271052634</v>
      </c>
      <c r="S186">
        <v>9629.4365052631601</v>
      </c>
      <c r="T186">
        <v>9728.215331578951</v>
      </c>
      <c r="U186">
        <v>9735.4250078947389</v>
      </c>
      <c r="V186">
        <v>9710.9577263157935</v>
      </c>
      <c r="W186">
        <v>9682.2776947368457</v>
      </c>
      <c r="X186">
        <v>9610.7037026315811</v>
      </c>
      <c r="Y186">
        <v>9654.3462131578963</v>
      </c>
      <c r="Z186">
        <v>9607.4833894736857</v>
      </c>
      <c r="AA186">
        <v>9604.7668552631603</v>
      </c>
      <c r="AB186">
        <v>9614.9023210526339</v>
      </c>
      <c r="AC186">
        <v>9578.5113789473689</v>
      </c>
      <c r="AD186">
        <v>9811.1552210526334</v>
      </c>
      <c r="AE186">
        <v>10032.538568421054</v>
      </c>
      <c r="AF186">
        <v>10075.271455263161</v>
      </c>
    </row>
    <row r="187" spans="1:32" x14ac:dyDescent="0.2">
      <c r="A187" t="s">
        <v>478</v>
      </c>
      <c r="B187" t="s">
        <v>296</v>
      </c>
      <c r="C187">
        <v>1</v>
      </c>
      <c r="D187">
        <v>2400</v>
      </c>
      <c r="E187">
        <v>60</v>
      </c>
      <c r="F187">
        <v>1</v>
      </c>
      <c r="G187">
        <v>1</v>
      </c>
      <c r="H187" t="s">
        <v>7</v>
      </c>
      <c r="I187">
        <v>10005.715971052634</v>
      </c>
      <c r="J187">
        <v>9729.9586078947395</v>
      </c>
      <c r="K187">
        <v>9582.5382657894752</v>
      </c>
      <c r="L187">
        <v>9517.0533052631599</v>
      </c>
      <c r="M187">
        <v>9461.1007000000027</v>
      </c>
      <c r="N187">
        <v>9411.9339526315798</v>
      </c>
      <c r="O187">
        <v>9374.2718105263157</v>
      </c>
      <c r="P187">
        <v>9522.2941947368436</v>
      </c>
      <c r="Q187">
        <v>9829.5571842105273</v>
      </c>
      <c r="R187">
        <v>9862.528186842108</v>
      </c>
      <c r="S187">
        <v>9861.7534657894757</v>
      </c>
      <c r="T187">
        <v>9824.1182263157916</v>
      </c>
      <c r="U187">
        <v>9901.691655263161</v>
      </c>
      <c r="V187">
        <v>9907.190681578948</v>
      </c>
      <c r="W187">
        <v>10001.592960526317</v>
      </c>
      <c r="X187">
        <v>9915.7100473684222</v>
      </c>
      <c r="Y187">
        <v>9754.4581815789516</v>
      </c>
      <c r="Z187">
        <v>9581.288013157895</v>
      </c>
      <c r="AA187">
        <v>9578.4099684210541</v>
      </c>
      <c r="AB187">
        <v>9510.8866973684235</v>
      </c>
      <c r="AC187">
        <v>9574.9333552631597</v>
      </c>
      <c r="AD187">
        <v>9817.0115078947383</v>
      </c>
      <c r="AE187">
        <v>10071.114363157896</v>
      </c>
      <c r="AF187">
        <v>9993.6871763157924</v>
      </c>
    </row>
    <row r="188" spans="1:32" x14ac:dyDescent="0.2">
      <c r="A188" t="s">
        <v>478</v>
      </c>
      <c r="B188" t="s">
        <v>297</v>
      </c>
      <c r="C188">
        <v>1</v>
      </c>
      <c r="D188">
        <v>2400</v>
      </c>
      <c r="E188">
        <v>60</v>
      </c>
      <c r="F188">
        <v>1</v>
      </c>
      <c r="G188">
        <v>1</v>
      </c>
      <c r="H188" t="s">
        <v>7</v>
      </c>
      <c r="I188">
        <v>10023.799802631582</v>
      </c>
      <c r="J188">
        <v>9978.9561000000012</v>
      </c>
      <c r="K188">
        <v>9880.4375657894761</v>
      </c>
      <c r="L188">
        <v>9820.3351105263155</v>
      </c>
      <c r="M188">
        <v>9844.2346657894759</v>
      </c>
      <c r="N188">
        <v>9772.3635447368451</v>
      </c>
      <c r="O188">
        <v>9596.9389789473698</v>
      </c>
      <c r="P188">
        <v>9495.371731578949</v>
      </c>
      <c r="Q188">
        <v>9576.7399447368443</v>
      </c>
      <c r="R188">
        <v>9674.3914789473693</v>
      </c>
      <c r="S188">
        <v>9616.3663236842112</v>
      </c>
      <c r="T188">
        <v>9627.8515210526348</v>
      </c>
      <c r="U188">
        <v>9627.5396157894756</v>
      </c>
      <c r="V188">
        <v>9667.5008342105284</v>
      </c>
      <c r="W188">
        <v>9525.9271868421074</v>
      </c>
      <c r="X188">
        <v>9638.7318342105282</v>
      </c>
      <c r="Y188">
        <v>9582.1145342105283</v>
      </c>
      <c r="Z188">
        <v>9482.2810421052654</v>
      </c>
      <c r="AA188">
        <v>9329.9195736842121</v>
      </c>
      <c r="AB188">
        <v>9298.9254921052652</v>
      </c>
      <c r="AC188">
        <v>9284.3187342105284</v>
      </c>
      <c r="AD188">
        <v>9551.2203815789489</v>
      </c>
      <c r="AE188">
        <v>9596.6916473684232</v>
      </c>
      <c r="AF188">
        <v>9575.5840526315806</v>
      </c>
    </row>
    <row r="189" spans="1:32" x14ac:dyDescent="0.2">
      <c r="A189" t="s">
        <v>478</v>
      </c>
      <c r="B189" t="s">
        <v>298</v>
      </c>
      <c r="C189">
        <v>1</v>
      </c>
      <c r="D189">
        <v>2400</v>
      </c>
      <c r="E189">
        <v>60</v>
      </c>
      <c r="F189">
        <v>1</v>
      </c>
      <c r="G189">
        <v>1</v>
      </c>
      <c r="H189" t="s">
        <v>7</v>
      </c>
      <c r="I189">
        <v>9511.6663500000013</v>
      </c>
      <c r="J189">
        <v>9420.5007552631596</v>
      </c>
      <c r="K189">
        <v>9279.70105526316</v>
      </c>
      <c r="L189">
        <v>9214.2495868421083</v>
      </c>
      <c r="M189">
        <v>9246.6261552631604</v>
      </c>
      <c r="N189">
        <v>9237.9623947368436</v>
      </c>
      <c r="O189">
        <v>9252.5293842105275</v>
      </c>
      <c r="P189">
        <v>9277.9933052631604</v>
      </c>
      <c r="Q189">
        <v>9236.4865947368435</v>
      </c>
      <c r="R189">
        <v>9281.0841578947384</v>
      </c>
      <c r="S189">
        <v>9286.5788289473712</v>
      </c>
      <c r="T189">
        <v>9188.5942394736867</v>
      </c>
      <c r="U189">
        <v>9212.9455447368437</v>
      </c>
      <c r="V189">
        <v>9216.1015605263165</v>
      </c>
      <c r="W189">
        <v>9232.3441736842124</v>
      </c>
      <c r="X189">
        <v>9273.0677552631587</v>
      </c>
      <c r="Y189">
        <v>9288.998460526318</v>
      </c>
      <c r="Z189">
        <v>9246.9489684210548</v>
      </c>
      <c r="AA189">
        <v>9236.4017078947381</v>
      </c>
      <c r="AB189">
        <v>9230.1111473684232</v>
      </c>
      <c r="AC189">
        <v>9248.7219000000023</v>
      </c>
      <c r="AD189">
        <v>9262.9025289473702</v>
      </c>
      <c r="AE189">
        <v>9277.095871052632</v>
      </c>
      <c r="AF189">
        <v>9190.2011815789501</v>
      </c>
    </row>
    <row r="190" spans="1:32" x14ac:dyDescent="0.2">
      <c r="A190" t="s">
        <v>478</v>
      </c>
      <c r="B190" t="s">
        <v>299</v>
      </c>
      <c r="C190">
        <v>1</v>
      </c>
      <c r="D190">
        <v>2400</v>
      </c>
      <c r="E190">
        <v>60</v>
      </c>
      <c r="F190">
        <v>1</v>
      </c>
      <c r="G190">
        <v>1</v>
      </c>
      <c r="H190" t="s">
        <v>7</v>
      </c>
      <c r="I190">
        <v>9156.5065263157921</v>
      </c>
      <c r="J190">
        <v>9058.6753736842129</v>
      </c>
      <c r="K190">
        <v>9031.3736631578977</v>
      </c>
      <c r="L190">
        <v>9042.2395263157905</v>
      </c>
      <c r="M190">
        <v>9100.0270026315793</v>
      </c>
      <c r="N190">
        <v>9081.3579394736862</v>
      </c>
      <c r="O190">
        <v>9074.6643289473704</v>
      </c>
      <c r="P190">
        <v>9065.434552631581</v>
      </c>
      <c r="Q190">
        <v>9026.3693578947386</v>
      </c>
      <c r="R190">
        <v>9031.1358263157908</v>
      </c>
      <c r="S190">
        <v>9072.866642105264</v>
      </c>
      <c r="T190">
        <v>9079.0300263157915</v>
      </c>
      <c r="U190">
        <v>9095.900789473686</v>
      </c>
      <c r="V190">
        <v>9087.8908052631596</v>
      </c>
      <c r="W190">
        <v>9059.1184394736847</v>
      </c>
      <c r="X190">
        <v>9077.3455789473719</v>
      </c>
      <c r="Y190">
        <v>9101.9636868421076</v>
      </c>
      <c r="Z190">
        <v>9079.0331868421072</v>
      </c>
      <c r="AA190">
        <v>9076.965134210528</v>
      </c>
      <c r="AB190">
        <v>9092.9867210526336</v>
      </c>
      <c r="AC190">
        <v>9193.1880710526329</v>
      </c>
      <c r="AD190">
        <v>9279.1225078947391</v>
      </c>
      <c r="AE190">
        <v>9321.6854184210551</v>
      </c>
      <c r="AF190">
        <v>9280.7261052631602</v>
      </c>
    </row>
    <row r="191" spans="1:32" x14ac:dyDescent="0.2">
      <c r="A191" t="s">
        <v>478</v>
      </c>
      <c r="B191" t="s">
        <v>300</v>
      </c>
      <c r="C191">
        <v>1</v>
      </c>
      <c r="D191">
        <v>2400</v>
      </c>
      <c r="E191">
        <v>60</v>
      </c>
      <c r="F191">
        <v>1</v>
      </c>
      <c r="G191">
        <v>1</v>
      </c>
      <c r="H191" t="s">
        <v>7</v>
      </c>
      <c r="I191">
        <v>9276.5834815789494</v>
      </c>
      <c r="J191">
        <v>9296.9211868421062</v>
      </c>
      <c r="K191">
        <v>9302.7898657894748</v>
      </c>
      <c r="L191">
        <v>9299.9380868421067</v>
      </c>
      <c r="M191">
        <v>9386.733105263158</v>
      </c>
      <c r="N191">
        <v>9389.0018394736835</v>
      </c>
      <c r="O191">
        <v>9225.6000368421064</v>
      </c>
      <c r="P191">
        <v>9435.5438578947378</v>
      </c>
      <c r="Q191">
        <v>9617.0585263157918</v>
      </c>
      <c r="R191">
        <v>9667.5279684210545</v>
      </c>
      <c r="S191">
        <v>9657.9715447368453</v>
      </c>
      <c r="T191">
        <v>9627.7794842105304</v>
      </c>
      <c r="U191">
        <v>9581.2544894736857</v>
      </c>
      <c r="V191">
        <v>9638.2308210526335</v>
      </c>
      <c r="W191">
        <v>9610.9006342105276</v>
      </c>
      <c r="X191">
        <v>9600.4670710526334</v>
      </c>
      <c r="Y191">
        <v>9570.6384315789473</v>
      </c>
      <c r="Z191">
        <v>9652.0532736842142</v>
      </c>
      <c r="AA191">
        <v>9491.7283105263177</v>
      </c>
      <c r="AB191">
        <v>9513.831026315791</v>
      </c>
      <c r="AC191">
        <v>9492.9676131578981</v>
      </c>
      <c r="AD191">
        <v>9832.1093131578964</v>
      </c>
      <c r="AE191">
        <v>9927.5651710526326</v>
      </c>
      <c r="AF191">
        <v>9813.5395394736861</v>
      </c>
    </row>
    <row r="192" spans="1:32" x14ac:dyDescent="0.2">
      <c r="A192" t="s">
        <v>478</v>
      </c>
      <c r="B192" t="s">
        <v>301</v>
      </c>
      <c r="C192">
        <v>1</v>
      </c>
      <c r="D192">
        <v>2400</v>
      </c>
      <c r="E192">
        <v>60</v>
      </c>
      <c r="F192">
        <v>1</v>
      </c>
      <c r="G192">
        <v>1</v>
      </c>
      <c r="H192" t="s">
        <v>7</v>
      </c>
      <c r="I192">
        <v>9836.4657105263177</v>
      </c>
      <c r="J192">
        <v>9824.7645421052657</v>
      </c>
      <c r="K192">
        <v>9674.0187710526334</v>
      </c>
      <c r="L192">
        <v>9605.2524342105262</v>
      </c>
      <c r="M192">
        <v>9690.0422184210547</v>
      </c>
      <c r="N192">
        <v>9511.3124631578958</v>
      </c>
      <c r="O192">
        <v>9547.9724736842109</v>
      </c>
      <c r="P192">
        <v>9519.7986184210549</v>
      </c>
      <c r="Q192">
        <v>9615.507265789478</v>
      </c>
      <c r="R192">
        <v>9661.7465736842132</v>
      </c>
      <c r="S192">
        <v>9732.2567842105291</v>
      </c>
      <c r="T192">
        <v>9629.7855263157926</v>
      </c>
      <c r="U192">
        <v>9673.888902631581</v>
      </c>
      <c r="V192">
        <v>9757.2761763157905</v>
      </c>
      <c r="W192">
        <v>9760.8872868421076</v>
      </c>
      <c r="X192">
        <v>9685.8850578947386</v>
      </c>
      <c r="Y192">
        <v>9653.9151421052647</v>
      </c>
      <c r="Z192">
        <v>9650.8839000000025</v>
      </c>
      <c r="AA192">
        <v>9553.7807578947377</v>
      </c>
      <c r="AB192">
        <v>9560.5623289473715</v>
      </c>
      <c r="AC192">
        <v>9534.685986842107</v>
      </c>
      <c r="AD192">
        <v>9723.1005526315803</v>
      </c>
      <c r="AE192">
        <v>9748.2020078947389</v>
      </c>
      <c r="AF192">
        <v>9811.907160526318</v>
      </c>
    </row>
    <row r="193" spans="1:32" x14ac:dyDescent="0.2">
      <c r="A193" t="s">
        <v>478</v>
      </c>
      <c r="B193" t="s">
        <v>302</v>
      </c>
      <c r="C193">
        <v>1</v>
      </c>
      <c r="D193">
        <v>2400</v>
      </c>
      <c r="E193">
        <v>60</v>
      </c>
      <c r="F193">
        <v>1</v>
      </c>
      <c r="G193">
        <v>1</v>
      </c>
      <c r="H193" t="s">
        <v>7</v>
      </c>
      <c r="I193">
        <v>9920.350915789475</v>
      </c>
      <c r="J193">
        <v>9772.4956789473708</v>
      </c>
      <c r="K193">
        <v>9718.9935394736858</v>
      </c>
      <c r="L193">
        <v>9634.0146815789485</v>
      </c>
      <c r="M193">
        <v>9624.6853842105284</v>
      </c>
      <c r="N193">
        <v>9632.7499263157915</v>
      </c>
      <c r="O193">
        <v>9583.2306763157922</v>
      </c>
      <c r="P193">
        <v>9539.7138289473696</v>
      </c>
      <c r="Q193">
        <v>9605.5031236842133</v>
      </c>
      <c r="R193">
        <v>9561.4342736842118</v>
      </c>
      <c r="S193">
        <v>9651.862436842106</v>
      </c>
      <c r="T193">
        <v>9619.1056657894751</v>
      </c>
      <c r="U193">
        <v>9629.2810131578972</v>
      </c>
      <c r="V193">
        <v>9629.2846026315801</v>
      </c>
      <c r="W193">
        <v>9718.8829473684236</v>
      </c>
      <c r="X193">
        <v>9592.558376315792</v>
      </c>
      <c r="Y193">
        <v>9627.8602078947388</v>
      </c>
      <c r="Z193">
        <v>9722.6675736842117</v>
      </c>
      <c r="AA193">
        <v>9573.5095473684232</v>
      </c>
      <c r="AB193">
        <v>9530.0300236842122</v>
      </c>
      <c r="AC193">
        <v>9490.2090842105281</v>
      </c>
      <c r="AD193">
        <v>9235.8790894736849</v>
      </c>
      <c r="AE193">
        <v>9313.5545894736879</v>
      </c>
      <c r="AF193">
        <v>9205.3319842105284</v>
      </c>
    </row>
    <row r="194" spans="1:32" x14ac:dyDescent="0.2">
      <c r="A194" t="s">
        <v>478</v>
      </c>
      <c r="B194" t="s">
        <v>303</v>
      </c>
      <c r="C194">
        <v>1</v>
      </c>
      <c r="D194">
        <v>2400</v>
      </c>
      <c r="E194">
        <v>60</v>
      </c>
      <c r="F194">
        <v>1</v>
      </c>
      <c r="G194">
        <v>1</v>
      </c>
      <c r="H194" t="s">
        <v>7</v>
      </c>
      <c r="I194">
        <v>9133.8472736842104</v>
      </c>
      <c r="J194">
        <v>8295.4348868421075</v>
      </c>
      <c r="K194">
        <v>7817.8852815789487</v>
      </c>
      <c r="L194">
        <v>7776.5264973684216</v>
      </c>
      <c r="M194">
        <v>7727.8552605263185</v>
      </c>
      <c r="N194">
        <v>7824.8879500000021</v>
      </c>
      <c r="O194">
        <v>7771.5442131578966</v>
      </c>
      <c r="P194">
        <v>7716.4123105263188</v>
      </c>
      <c r="Q194">
        <v>7729.5593710526346</v>
      </c>
      <c r="R194">
        <v>7669.654210526317</v>
      </c>
      <c r="S194">
        <v>7719.3168157894761</v>
      </c>
      <c r="T194">
        <v>7623.3195657894757</v>
      </c>
      <c r="U194">
        <v>7488.6504026315797</v>
      </c>
      <c r="V194">
        <v>7901.0531605263177</v>
      </c>
      <c r="W194">
        <v>7994.9186657894752</v>
      </c>
      <c r="X194">
        <v>7932.1287657894745</v>
      </c>
      <c r="Y194">
        <v>8067.172023684212</v>
      </c>
      <c r="Z194">
        <v>8244.366200000004</v>
      </c>
      <c r="AA194">
        <v>8339.7608500000024</v>
      </c>
      <c r="AB194">
        <v>8378.0005000000019</v>
      </c>
      <c r="AC194">
        <v>8423.4606842105277</v>
      </c>
      <c r="AD194">
        <v>8557.541526315792</v>
      </c>
      <c r="AE194">
        <v>8891.6681552631617</v>
      </c>
      <c r="AF194">
        <v>8990.8780394736841</v>
      </c>
    </row>
    <row r="195" spans="1:32" x14ac:dyDescent="0.2">
      <c r="A195" t="s">
        <v>478</v>
      </c>
      <c r="B195" t="s">
        <v>304</v>
      </c>
      <c r="C195">
        <v>1</v>
      </c>
      <c r="D195">
        <v>2400</v>
      </c>
      <c r="E195">
        <v>60</v>
      </c>
      <c r="F195">
        <v>1</v>
      </c>
      <c r="G195">
        <v>1</v>
      </c>
      <c r="H195" t="s">
        <v>7</v>
      </c>
      <c r="I195">
        <v>8981.4141289473719</v>
      </c>
      <c r="J195">
        <v>8981.3801500000027</v>
      </c>
      <c r="K195">
        <v>8845.8929421052635</v>
      </c>
      <c r="L195">
        <v>8764.9497210526351</v>
      </c>
      <c r="M195">
        <v>8757.8558236842109</v>
      </c>
      <c r="N195">
        <v>8786.6156736842095</v>
      </c>
      <c r="O195">
        <v>8782.0829526315811</v>
      </c>
      <c r="P195">
        <v>8843.3818342105278</v>
      </c>
      <c r="Q195">
        <v>8922.0429500000027</v>
      </c>
      <c r="R195">
        <v>8987.0159973684222</v>
      </c>
      <c r="S195">
        <v>9261.635631578949</v>
      </c>
      <c r="T195">
        <v>9301.4170078947391</v>
      </c>
      <c r="U195">
        <v>9162.526726315793</v>
      </c>
      <c r="V195">
        <v>9272.4712789473706</v>
      </c>
      <c r="W195">
        <v>9319.3654736842127</v>
      </c>
      <c r="X195">
        <v>9425.5806578947377</v>
      </c>
      <c r="Y195">
        <v>9363.8702552631603</v>
      </c>
      <c r="Z195">
        <v>9349.5981342105297</v>
      </c>
      <c r="AA195">
        <v>9381.8522394736847</v>
      </c>
      <c r="AB195">
        <v>9336.2535684210543</v>
      </c>
      <c r="AC195">
        <v>9343.0067763157913</v>
      </c>
      <c r="AD195">
        <v>9412.2097763157926</v>
      </c>
      <c r="AE195">
        <v>9381.1538236842134</v>
      </c>
      <c r="AF195">
        <v>9371.0425394736867</v>
      </c>
    </row>
    <row r="196" spans="1:32" x14ac:dyDescent="0.2">
      <c r="A196" t="s">
        <v>478</v>
      </c>
      <c r="B196" t="s">
        <v>305</v>
      </c>
      <c r="C196">
        <v>1</v>
      </c>
      <c r="D196">
        <v>2400</v>
      </c>
      <c r="E196">
        <v>60</v>
      </c>
      <c r="F196">
        <v>1</v>
      </c>
      <c r="G196">
        <v>1</v>
      </c>
      <c r="H196" t="s">
        <v>7</v>
      </c>
      <c r="I196">
        <v>9368.3447552631606</v>
      </c>
      <c r="J196">
        <v>9326.0132921052664</v>
      </c>
      <c r="K196">
        <v>9258.7034421052649</v>
      </c>
      <c r="L196">
        <v>9263.5913078947397</v>
      </c>
      <c r="M196">
        <v>9230.2015552631583</v>
      </c>
      <c r="N196">
        <v>9225.1318973684229</v>
      </c>
      <c r="O196">
        <v>9236.2804631578947</v>
      </c>
      <c r="P196">
        <v>9226.9867578947396</v>
      </c>
      <c r="Q196">
        <v>9198.692481578948</v>
      </c>
      <c r="R196">
        <v>9173.2924210526326</v>
      </c>
      <c r="S196">
        <v>9180.9323210526345</v>
      </c>
      <c r="T196">
        <v>9160.8707657894756</v>
      </c>
      <c r="U196">
        <v>9067.2264447368452</v>
      </c>
      <c r="V196">
        <v>9064.8917236842117</v>
      </c>
      <c r="W196">
        <v>9168.1686131578954</v>
      </c>
      <c r="X196">
        <v>9142.7553315789501</v>
      </c>
      <c r="Y196">
        <v>9158.092931578949</v>
      </c>
      <c r="Z196">
        <v>9188.9776526315818</v>
      </c>
      <c r="AA196">
        <v>9172.3297315789496</v>
      </c>
      <c r="AB196">
        <v>9228.3127131578967</v>
      </c>
      <c r="AC196">
        <v>9196.3164815789478</v>
      </c>
      <c r="AD196">
        <v>9189.4696500000027</v>
      </c>
      <c r="AE196">
        <v>9192.704734210527</v>
      </c>
      <c r="AF196">
        <v>9232.9359657894765</v>
      </c>
    </row>
    <row r="197" spans="1:32" x14ac:dyDescent="0.2">
      <c r="A197" t="s">
        <v>478</v>
      </c>
      <c r="B197" t="s">
        <v>306</v>
      </c>
      <c r="C197">
        <v>1</v>
      </c>
      <c r="D197">
        <v>2400</v>
      </c>
      <c r="E197">
        <v>60</v>
      </c>
      <c r="F197">
        <v>1</v>
      </c>
      <c r="G197">
        <v>1</v>
      </c>
      <c r="H197" t="s">
        <v>7</v>
      </c>
      <c r="I197">
        <v>9238.4559973684227</v>
      </c>
      <c r="J197">
        <v>9194.1957789473709</v>
      </c>
      <c r="K197">
        <v>9217.2862710526333</v>
      </c>
      <c r="L197">
        <v>9207.9307684210526</v>
      </c>
      <c r="M197">
        <v>9218.2708500000008</v>
      </c>
      <c r="N197">
        <v>9249.4735052631586</v>
      </c>
      <c r="O197">
        <v>9170.4813000000013</v>
      </c>
      <c r="P197">
        <v>9158.9633263157921</v>
      </c>
      <c r="Q197">
        <v>9117.1211657894764</v>
      </c>
      <c r="R197">
        <v>9098.5804052631593</v>
      </c>
      <c r="S197">
        <v>9132.0651131578961</v>
      </c>
      <c r="T197">
        <v>9130.3251842105274</v>
      </c>
      <c r="U197">
        <v>9039.0832315789485</v>
      </c>
      <c r="V197">
        <v>9054.0301210526322</v>
      </c>
      <c r="W197">
        <v>9084.3661710526358</v>
      </c>
      <c r="X197">
        <v>9096.2471157894761</v>
      </c>
      <c r="Y197">
        <v>9088.7881552631588</v>
      </c>
      <c r="Z197">
        <v>9105.9445026315789</v>
      </c>
      <c r="AA197">
        <v>9119.7174526315794</v>
      </c>
      <c r="AB197">
        <v>9118.767189473685</v>
      </c>
      <c r="AC197">
        <v>9098.7608078947378</v>
      </c>
      <c r="AD197">
        <v>9145.0521368421068</v>
      </c>
      <c r="AE197">
        <v>9145.5758868421071</v>
      </c>
      <c r="AF197">
        <v>9200.317350000003</v>
      </c>
    </row>
    <row r="198" spans="1:32" x14ac:dyDescent="0.2">
      <c r="A198" t="s">
        <v>478</v>
      </c>
      <c r="B198" t="s">
        <v>307</v>
      </c>
      <c r="C198">
        <v>1</v>
      </c>
      <c r="D198">
        <v>2400</v>
      </c>
      <c r="E198">
        <v>60</v>
      </c>
      <c r="F198">
        <v>1</v>
      </c>
      <c r="G198">
        <v>1</v>
      </c>
      <c r="H198" t="s">
        <v>7</v>
      </c>
      <c r="I198">
        <v>9215.961444736844</v>
      </c>
      <c r="J198">
        <v>9210.9197394736839</v>
      </c>
      <c r="K198">
        <v>9202.9180342105265</v>
      </c>
      <c r="L198">
        <v>9195.1141052631592</v>
      </c>
      <c r="M198">
        <v>9218.6053631578961</v>
      </c>
      <c r="N198">
        <v>9299.3026578947374</v>
      </c>
      <c r="O198">
        <v>9225.4828157894754</v>
      </c>
      <c r="P198">
        <v>9178.4645578947402</v>
      </c>
      <c r="Q198">
        <v>9307.1244552631597</v>
      </c>
      <c r="R198">
        <v>9209.4407973684229</v>
      </c>
      <c r="S198">
        <v>9180.0867868421064</v>
      </c>
      <c r="T198">
        <v>9279.6471421052647</v>
      </c>
      <c r="U198">
        <v>9539.7610921052637</v>
      </c>
      <c r="V198">
        <v>9594.7398263157902</v>
      </c>
      <c r="W198">
        <v>9628.0456815789476</v>
      </c>
      <c r="X198">
        <v>9846.2866289473714</v>
      </c>
      <c r="Y198">
        <v>9936.6195447368427</v>
      </c>
      <c r="Z198">
        <v>9890.8144000000011</v>
      </c>
      <c r="AA198">
        <v>9942.2553026315818</v>
      </c>
      <c r="AB198">
        <v>9932.8615552631618</v>
      </c>
      <c r="AC198">
        <v>10037.874218421053</v>
      </c>
      <c r="AD198">
        <v>10283.03738157895</v>
      </c>
      <c r="AE198">
        <v>10558.219776315791</v>
      </c>
      <c r="AF198">
        <v>10371.836694736843</v>
      </c>
    </row>
    <row r="199" spans="1:32" x14ac:dyDescent="0.2">
      <c r="A199" t="s">
        <v>478</v>
      </c>
      <c r="B199" t="s">
        <v>308</v>
      </c>
      <c r="C199">
        <v>1</v>
      </c>
      <c r="D199">
        <v>2400</v>
      </c>
      <c r="E199">
        <v>60</v>
      </c>
      <c r="F199">
        <v>1</v>
      </c>
      <c r="G199">
        <v>1</v>
      </c>
      <c r="H199" t="s">
        <v>7</v>
      </c>
      <c r="I199">
        <v>10313.427621052635</v>
      </c>
      <c r="J199">
        <v>10208.345197368422</v>
      </c>
      <c r="K199">
        <v>10192.344257894738</v>
      </c>
      <c r="L199">
        <v>10154.844592105264</v>
      </c>
      <c r="M199">
        <v>10257.073092105262</v>
      </c>
      <c r="N199">
        <v>10299.316352631582</v>
      </c>
      <c r="O199">
        <v>10238.55025789474</v>
      </c>
      <c r="P199">
        <v>10114.141647368422</v>
      </c>
      <c r="Q199">
        <v>10030.231494736843</v>
      </c>
      <c r="R199">
        <v>9977.8668631578967</v>
      </c>
      <c r="S199">
        <v>9905.0549894736851</v>
      </c>
      <c r="T199">
        <v>9926.4989868421071</v>
      </c>
      <c r="U199">
        <v>10078.857989473687</v>
      </c>
      <c r="V199">
        <v>10201.99138157895</v>
      </c>
      <c r="W199">
        <v>10275.471781578948</v>
      </c>
      <c r="X199">
        <v>10290.421194736842</v>
      </c>
      <c r="Y199">
        <v>10266.543186842107</v>
      </c>
      <c r="Z199">
        <v>10358.381260526317</v>
      </c>
      <c r="AA199">
        <v>10219.521910526319</v>
      </c>
      <c r="AB199">
        <v>10128.798010526318</v>
      </c>
      <c r="AC199">
        <v>10079.881471052633</v>
      </c>
      <c r="AD199">
        <v>10237.309944736844</v>
      </c>
      <c r="AE199">
        <v>10298.600581578949</v>
      </c>
      <c r="AF199">
        <v>10327.785584210527</v>
      </c>
    </row>
    <row r="200" spans="1:32" x14ac:dyDescent="0.2">
      <c r="A200" t="s">
        <v>478</v>
      </c>
      <c r="B200" t="s">
        <v>309</v>
      </c>
      <c r="C200">
        <v>1</v>
      </c>
      <c r="D200">
        <v>2400</v>
      </c>
      <c r="E200">
        <v>60</v>
      </c>
      <c r="F200">
        <v>1</v>
      </c>
      <c r="G200">
        <v>1</v>
      </c>
      <c r="H200" t="s">
        <v>7</v>
      </c>
      <c r="I200">
        <v>10376.507223684213</v>
      </c>
      <c r="J200">
        <v>10345.462960526316</v>
      </c>
      <c r="K200">
        <v>10163.268573684214</v>
      </c>
      <c r="L200">
        <v>10068.814381578952</v>
      </c>
      <c r="M200">
        <v>10060.311252631582</v>
      </c>
      <c r="N200">
        <v>10158.17110526316</v>
      </c>
      <c r="O200">
        <v>10201.591150000002</v>
      </c>
      <c r="P200">
        <v>10167.666407894738</v>
      </c>
      <c r="Q200">
        <v>10271.701847368422</v>
      </c>
      <c r="R200">
        <v>10293.476739473686</v>
      </c>
      <c r="S200">
        <v>10251.481184210528</v>
      </c>
      <c r="T200">
        <v>10072.968026315792</v>
      </c>
      <c r="U200">
        <v>10092.278492105264</v>
      </c>
      <c r="V200">
        <v>10190.076018421054</v>
      </c>
      <c r="W200">
        <v>10102.960007894741</v>
      </c>
      <c r="X200">
        <v>10088.180886842107</v>
      </c>
      <c r="Y200">
        <v>9956.0044447368437</v>
      </c>
      <c r="Z200">
        <v>9881.3578578947381</v>
      </c>
      <c r="AA200">
        <v>9880.7184342105284</v>
      </c>
      <c r="AB200">
        <v>9953.8739368421066</v>
      </c>
      <c r="AC200">
        <v>10005.743636842106</v>
      </c>
      <c r="AD200">
        <v>10322.892984210528</v>
      </c>
      <c r="AE200">
        <v>10452.004968421053</v>
      </c>
      <c r="AF200">
        <v>10476.619560526318</v>
      </c>
    </row>
    <row r="201" spans="1:32" x14ac:dyDescent="0.2">
      <c r="A201" t="s">
        <v>478</v>
      </c>
      <c r="B201" t="s">
        <v>310</v>
      </c>
      <c r="C201">
        <v>1</v>
      </c>
      <c r="D201">
        <v>2400</v>
      </c>
      <c r="E201">
        <v>60</v>
      </c>
      <c r="F201">
        <v>1</v>
      </c>
      <c r="G201">
        <v>1</v>
      </c>
      <c r="H201" t="s">
        <v>7</v>
      </c>
      <c r="I201">
        <v>10478.315060526316</v>
      </c>
      <c r="J201">
        <v>10382.181726315792</v>
      </c>
      <c r="K201">
        <v>10351.01617894737</v>
      </c>
      <c r="L201">
        <v>10322.462415789476</v>
      </c>
      <c r="M201">
        <v>10285.69641052632</v>
      </c>
      <c r="N201">
        <v>10337.786050000001</v>
      </c>
      <c r="O201">
        <v>10347.041342105265</v>
      </c>
      <c r="P201">
        <v>10039.680776315792</v>
      </c>
      <c r="Q201">
        <v>10138.30985526316</v>
      </c>
      <c r="R201">
        <v>10214.007571052634</v>
      </c>
      <c r="S201">
        <v>10179.455657894739</v>
      </c>
      <c r="T201">
        <v>10071.602447368423</v>
      </c>
      <c r="U201">
        <v>10087.348115789477</v>
      </c>
      <c r="V201">
        <v>10077.744363157897</v>
      </c>
      <c r="W201">
        <v>10033.646076315792</v>
      </c>
      <c r="X201">
        <v>9493.7338342105286</v>
      </c>
      <c r="Y201">
        <v>9484.0776000000005</v>
      </c>
      <c r="Z201">
        <v>9413.1543868421086</v>
      </c>
      <c r="AA201">
        <v>9421.1786921052644</v>
      </c>
      <c r="AB201">
        <v>9378.3115105263187</v>
      </c>
      <c r="AC201">
        <v>9399.6777763157916</v>
      </c>
      <c r="AD201">
        <v>9661.9025078947398</v>
      </c>
      <c r="AE201">
        <v>9650.0594973684219</v>
      </c>
      <c r="AF201">
        <v>9646.4281026315821</v>
      </c>
    </row>
    <row r="202" spans="1:32" x14ac:dyDescent="0.2">
      <c r="A202" t="s">
        <v>478</v>
      </c>
      <c r="B202" t="s">
        <v>311</v>
      </c>
      <c r="C202">
        <v>1</v>
      </c>
      <c r="D202">
        <v>2400</v>
      </c>
      <c r="E202">
        <v>60</v>
      </c>
      <c r="F202">
        <v>1</v>
      </c>
      <c r="G202">
        <v>1</v>
      </c>
      <c r="H202" t="s">
        <v>7</v>
      </c>
      <c r="I202">
        <v>9787.1768131578974</v>
      </c>
      <c r="J202">
        <v>9737.7646289473687</v>
      </c>
      <c r="K202">
        <v>9670.0268815789477</v>
      </c>
      <c r="L202">
        <v>9537.2640289473693</v>
      </c>
      <c r="M202">
        <v>9543.1298315789481</v>
      </c>
      <c r="N202">
        <v>9579.0099763157923</v>
      </c>
      <c r="O202">
        <v>9407.209913157898</v>
      </c>
      <c r="P202">
        <v>9370.3630342105298</v>
      </c>
      <c r="Q202">
        <v>9511.8847289473724</v>
      </c>
      <c r="R202">
        <v>9524.04083157895</v>
      </c>
      <c r="S202">
        <v>9508.5136184210551</v>
      </c>
      <c r="T202">
        <v>9511.5947263157923</v>
      </c>
      <c r="U202">
        <v>9501.3585105263173</v>
      </c>
      <c r="V202">
        <v>9435.4723894736871</v>
      </c>
      <c r="W202">
        <v>9264.7188605263182</v>
      </c>
      <c r="X202">
        <v>9435.393563157897</v>
      </c>
      <c r="Y202">
        <v>9477.6235526315813</v>
      </c>
      <c r="Z202">
        <v>9491.8050052631588</v>
      </c>
      <c r="AA202">
        <v>9547.743702631582</v>
      </c>
      <c r="AB202">
        <v>9567.213271052633</v>
      </c>
      <c r="AC202">
        <v>9601.5610394736868</v>
      </c>
      <c r="AD202">
        <v>9763.0349578947407</v>
      </c>
      <c r="AE202">
        <v>9704.894668421055</v>
      </c>
      <c r="AF202">
        <v>9821.0609894736863</v>
      </c>
    </row>
    <row r="203" spans="1:32" x14ac:dyDescent="0.2">
      <c r="A203" t="s">
        <v>478</v>
      </c>
      <c r="B203" t="s">
        <v>312</v>
      </c>
      <c r="C203">
        <v>1</v>
      </c>
      <c r="D203">
        <v>2400</v>
      </c>
      <c r="E203">
        <v>60</v>
      </c>
      <c r="F203">
        <v>1</v>
      </c>
      <c r="G203">
        <v>1</v>
      </c>
      <c r="H203" t="s">
        <v>7</v>
      </c>
      <c r="I203">
        <v>9756.4300105263173</v>
      </c>
      <c r="J203">
        <v>9572.7949315789501</v>
      </c>
      <c r="K203">
        <v>9585.3338552631594</v>
      </c>
      <c r="L203">
        <v>9482.7930210526338</v>
      </c>
      <c r="M203">
        <v>9524.4175131578959</v>
      </c>
      <c r="N203">
        <v>9637.7883210526343</v>
      </c>
      <c r="O203">
        <v>9546.9114763157904</v>
      </c>
      <c r="P203">
        <v>9487.1784263157915</v>
      </c>
      <c r="Q203">
        <v>9428.7055657894762</v>
      </c>
      <c r="R203">
        <v>9393.1968763157911</v>
      </c>
      <c r="S203">
        <v>9351.5309578947381</v>
      </c>
      <c r="T203">
        <v>9339.5824078947389</v>
      </c>
      <c r="U203">
        <v>9327.2648763157922</v>
      </c>
      <c r="V203">
        <v>9392.1402868421064</v>
      </c>
      <c r="W203">
        <v>9381.0466684210551</v>
      </c>
      <c r="X203">
        <v>9345.2708947368428</v>
      </c>
      <c r="Y203">
        <v>9364.0845447368429</v>
      </c>
      <c r="Z203">
        <v>9375.0260815789479</v>
      </c>
      <c r="AA203">
        <v>9369.0865473684244</v>
      </c>
      <c r="AB203">
        <v>9497.196073684212</v>
      </c>
      <c r="AC203">
        <v>9476.6109815789496</v>
      </c>
      <c r="AD203">
        <v>9421.9325789473714</v>
      </c>
      <c r="AE203">
        <v>9431.9447394736872</v>
      </c>
      <c r="AF203">
        <v>9431.7502052631589</v>
      </c>
    </row>
    <row r="204" spans="1:32" x14ac:dyDescent="0.2">
      <c r="A204" t="s">
        <v>478</v>
      </c>
      <c r="B204" t="s">
        <v>313</v>
      </c>
      <c r="C204">
        <v>1</v>
      </c>
      <c r="D204">
        <v>2400</v>
      </c>
      <c r="E204">
        <v>60</v>
      </c>
      <c r="F204">
        <v>1</v>
      </c>
      <c r="G204">
        <v>1</v>
      </c>
      <c r="H204" t="s">
        <v>7</v>
      </c>
      <c r="I204">
        <v>9498.0454289473691</v>
      </c>
      <c r="J204">
        <v>9464.559828947371</v>
      </c>
      <c r="K204">
        <v>9397.4032631578957</v>
      </c>
      <c r="L204">
        <v>9413.4649184210539</v>
      </c>
      <c r="M204">
        <v>9413.8181868421052</v>
      </c>
      <c r="N204">
        <v>9437.2770394736872</v>
      </c>
      <c r="O204">
        <v>9482.6810736842108</v>
      </c>
      <c r="P204">
        <v>9457.070297368422</v>
      </c>
      <c r="Q204">
        <v>9397.9103368421056</v>
      </c>
      <c r="R204">
        <v>9338.020397368422</v>
      </c>
      <c r="S204">
        <v>9303.9545026315791</v>
      </c>
      <c r="T204">
        <v>9278.7057026315815</v>
      </c>
      <c r="U204">
        <v>9321.907971052633</v>
      </c>
      <c r="V204">
        <v>9286.3959605263171</v>
      </c>
      <c r="W204">
        <v>9227.1539526315792</v>
      </c>
      <c r="X204">
        <v>9261.0667868421078</v>
      </c>
      <c r="Y204">
        <v>9252.4236526315817</v>
      </c>
      <c r="Z204">
        <v>9203.4127500000013</v>
      </c>
      <c r="AA204">
        <v>9243.2982421052639</v>
      </c>
      <c r="AB204">
        <v>9303.649397368421</v>
      </c>
      <c r="AC204">
        <v>9275.5785605263172</v>
      </c>
      <c r="AD204">
        <v>9273.3418210526343</v>
      </c>
      <c r="AE204">
        <v>9280.0324947368445</v>
      </c>
      <c r="AF204">
        <v>9257.2339394736864</v>
      </c>
    </row>
    <row r="205" spans="1:32" x14ac:dyDescent="0.2">
      <c r="A205" t="s">
        <v>478</v>
      </c>
      <c r="B205" t="s">
        <v>314</v>
      </c>
      <c r="C205">
        <v>1</v>
      </c>
      <c r="D205">
        <v>2400</v>
      </c>
      <c r="E205">
        <v>60</v>
      </c>
      <c r="F205">
        <v>1</v>
      </c>
      <c r="G205">
        <v>1</v>
      </c>
      <c r="H205" t="s">
        <v>7</v>
      </c>
      <c r="I205">
        <v>9342.462557894738</v>
      </c>
      <c r="J205">
        <v>9366.7281342105271</v>
      </c>
      <c r="K205">
        <v>9327.7552263157904</v>
      </c>
      <c r="L205">
        <v>9321.2240631578952</v>
      </c>
      <c r="M205">
        <v>9341.7406210526333</v>
      </c>
      <c r="N205">
        <v>9364.8163710526333</v>
      </c>
      <c r="O205">
        <v>9289.0428421052657</v>
      </c>
      <c r="P205">
        <v>9306.1133815789508</v>
      </c>
      <c r="Q205">
        <v>9410.3314447368448</v>
      </c>
      <c r="R205">
        <v>9455.4318210526326</v>
      </c>
      <c r="S205">
        <v>9411.599721052633</v>
      </c>
      <c r="T205">
        <v>9435.3951789473704</v>
      </c>
      <c r="U205">
        <v>9490.5351815789491</v>
      </c>
      <c r="V205">
        <v>9535.2451973684219</v>
      </c>
      <c r="W205">
        <v>9583.9531789473695</v>
      </c>
      <c r="X205">
        <v>9580.8094210526324</v>
      </c>
      <c r="Y205">
        <v>9527.5680210526334</v>
      </c>
      <c r="Z205">
        <v>9593.7809342105302</v>
      </c>
      <c r="AA205">
        <v>9535.3432499999999</v>
      </c>
      <c r="AB205">
        <v>9559.1145368421076</v>
      </c>
      <c r="AC205">
        <v>9551.8984657894744</v>
      </c>
      <c r="AD205">
        <v>9789.2254631578962</v>
      </c>
      <c r="AE205">
        <v>10113.92303157895</v>
      </c>
      <c r="AF205">
        <v>9931.3507026315801</v>
      </c>
    </row>
    <row r="206" spans="1:32" x14ac:dyDescent="0.2">
      <c r="A206" t="s">
        <v>478</v>
      </c>
      <c r="B206" t="s">
        <v>315</v>
      </c>
      <c r="C206">
        <v>1</v>
      </c>
      <c r="D206">
        <v>2400</v>
      </c>
      <c r="E206">
        <v>60</v>
      </c>
      <c r="F206">
        <v>1</v>
      </c>
      <c r="G206">
        <v>1</v>
      </c>
      <c r="H206" t="s">
        <v>7</v>
      </c>
      <c r="I206">
        <v>9922.7311842105282</v>
      </c>
      <c r="J206">
        <v>9930.7715236842123</v>
      </c>
      <c r="K206">
        <v>9760.5129368421058</v>
      </c>
      <c r="L206">
        <v>9555.791100000004</v>
      </c>
      <c r="M206">
        <v>9645.5145473684224</v>
      </c>
      <c r="N206">
        <v>9732.3047868421072</v>
      </c>
      <c r="O206">
        <v>9670.6763131578955</v>
      </c>
      <c r="P206">
        <v>9583.9178526315809</v>
      </c>
      <c r="Q206">
        <v>9570.5236368421083</v>
      </c>
      <c r="R206">
        <v>9553.9721210526332</v>
      </c>
      <c r="S206">
        <v>9741.7164210526335</v>
      </c>
      <c r="T206">
        <v>9743.6959605263182</v>
      </c>
      <c r="U206">
        <v>9739.0747605263168</v>
      </c>
      <c r="V206">
        <v>9850.4973710526356</v>
      </c>
      <c r="W206">
        <v>9818.5882921052635</v>
      </c>
      <c r="X206">
        <v>9663.6466236842134</v>
      </c>
      <c r="Y206">
        <v>9681.286865789476</v>
      </c>
      <c r="Z206">
        <v>9670.0276289473713</v>
      </c>
      <c r="AA206">
        <v>9512.4759526315811</v>
      </c>
      <c r="AB206">
        <v>9607.9168210526332</v>
      </c>
      <c r="AC206">
        <v>9601.7227763157916</v>
      </c>
      <c r="AD206">
        <v>9795.6119447368437</v>
      </c>
      <c r="AE206">
        <v>10015.731494736845</v>
      </c>
      <c r="AF206">
        <v>9942.7083921052672</v>
      </c>
    </row>
    <row r="207" spans="1:32" x14ac:dyDescent="0.2">
      <c r="A207" t="s">
        <v>478</v>
      </c>
      <c r="B207" t="s">
        <v>316</v>
      </c>
      <c r="C207">
        <v>1</v>
      </c>
      <c r="D207">
        <v>2400</v>
      </c>
      <c r="E207">
        <v>60</v>
      </c>
      <c r="F207">
        <v>1</v>
      </c>
      <c r="G207">
        <v>1</v>
      </c>
      <c r="H207" t="s">
        <v>7</v>
      </c>
      <c r="I207">
        <v>9883.5142736842117</v>
      </c>
      <c r="J207">
        <v>9876.7466184210552</v>
      </c>
      <c r="K207">
        <v>9738.3036789473699</v>
      </c>
      <c r="L207">
        <v>9697.3201526315806</v>
      </c>
      <c r="M207">
        <v>9739.818881578949</v>
      </c>
      <c r="N207">
        <v>9760.6209105263169</v>
      </c>
      <c r="O207">
        <v>9726.3420736842108</v>
      </c>
      <c r="P207">
        <v>9748.2006157894739</v>
      </c>
      <c r="Q207">
        <v>9840.1858184210541</v>
      </c>
      <c r="R207">
        <v>9729.8326315789491</v>
      </c>
      <c r="S207">
        <v>9677.5749184210563</v>
      </c>
      <c r="T207">
        <v>9654.5033184210533</v>
      </c>
      <c r="U207">
        <v>9614.5151052631609</v>
      </c>
      <c r="V207">
        <v>9750.3832921052672</v>
      </c>
      <c r="W207">
        <v>9675.3527052631598</v>
      </c>
      <c r="X207">
        <v>9623.0186447368433</v>
      </c>
      <c r="Y207">
        <v>9530.1599078947384</v>
      </c>
      <c r="Z207">
        <v>9606.3188394736862</v>
      </c>
      <c r="AA207">
        <v>9589.726539473686</v>
      </c>
      <c r="AB207">
        <v>9634.3696210526341</v>
      </c>
      <c r="AC207">
        <v>9545.4112657894784</v>
      </c>
      <c r="AD207">
        <v>9857.328400000004</v>
      </c>
      <c r="AE207">
        <v>10194.987344736845</v>
      </c>
      <c r="AF207">
        <v>10213.793592105265</v>
      </c>
    </row>
    <row r="208" spans="1:32" x14ac:dyDescent="0.2">
      <c r="A208" t="s">
        <v>478</v>
      </c>
      <c r="B208" t="s">
        <v>317</v>
      </c>
      <c r="C208">
        <v>1</v>
      </c>
      <c r="D208">
        <v>2400</v>
      </c>
      <c r="E208">
        <v>60</v>
      </c>
      <c r="F208">
        <v>1</v>
      </c>
      <c r="G208">
        <v>1</v>
      </c>
      <c r="H208" t="s">
        <v>7</v>
      </c>
      <c r="I208">
        <v>10066.305213157897</v>
      </c>
      <c r="J208">
        <v>9983.3189157894758</v>
      </c>
      <c r="K208">
        <v>9869.2796710526345</v>
      </c>
      <c r="L208">
        <v>9879.1139605263161</v>
      </c>
      <c r="M208">
        <v>9921.6746605263179</v>
      </c>
      <c r="N208">
        <v>9907.36440789474</v>
      </c>
      <c r="O208">
        <v>9813.8050684210557</v>
      </c>
      <c r="P208">
        <v>9749.3582394736859</v>
      </c>
      <c r="Q208">
        <v>9736.5690500000019</v>
      </c>
      <c r="R208">
        <v>9733.3789868421063</v>
      </c>
      <c r="S208">
        <v>9692.2176710526346</v>
      </c>
      <c r="T208">
        <v>9633.8102605263175</v>
      </c>
      <c r="U208">
        <v>9580.3625263157919</v>
      </c>
      <c r="V208">
        <v>9654.0580710526319</v>
      </c>
      <c r="W208">
        <v>9493.0403000000024</v>
      </c>
      <c r="X208">
        <v>9482.4783342105275</v>
      </c>
      <c r="Y208">
        <v>9489.1080315789495</v>
      </c>
      <c r="Z208">
        <v>9530.7349657894756</v>
      </c>
      <c r="AA208">
        <v>9502.7407263157911</v>
      </c>
      <c r="AB208">
        <v>9441.7061105263183</v>
      </c>
      <c r="AC208">
        <v>9424.801986842107</v>
      </c>
      <c r="AD208">
        <v>9745.3347289473695</v>
      </c>
      <c r="AE208">
        <v>9973.7457157894769</v>
      </c>
      <c r="AF208">
        <v>9965.8079421052644</v>
      </c>
    </row>
    <row r="209" spans="1:32" x14ac:dyDescent="0.2">
      <c r="A209" t="s">
        <v>478</v>
      </c>
      <c r="B209" t="s">
        <v>318</v>
      </c>
      <c r="C209">
        <v>1</v>
      </c>
      <c r="D209">
        <v>2400</v>
      </c>
      <c r="E209">
        <v>60</v>
      </c>
      <c r="F209">
        <v>1</v>
      </c>
      <c r="G209">
        <v>1</v>
      </c>
      <c r="H209" t="s">
        <v>7</v>
      </c>
      <c r="I209">
        <v>9935.4518210526348</v>
      </c>
      <c r="J209">
        <v>9952.2631157894739</v>
      </c>
      <c r="K209">
        <v>9820.0157000000036</v>
      </c>
      <c r="L209">
        <v>9746.3283526315809</v>
      </c>
      <c r="M209">
        <v>9743.0429921052655</v>
      </c>
      <c r="N209">
        <v>9620.7540736842129</v>
      </c>
      <c r="O209">
        <v>9684.8068447368441</v>
      </c>
      <c r="P209">
        <v>9572.5996131578959</v>
      </c>
      <c r="Q209">
        <v>9626.8409684210528</v>
      </c>
      <c r="R209">
        <v>9623.3043763157912</v>
      </c>
      <c r="S209">
        <v>9597.2942368421081</v>
      </c>
      <c r="T209">
        <v>9547.7666631578977</v>
      </c>
      <c r="U209">
        <v>9583.9256026315797</v>
      </c>
      <c r="V209">
        <v>9637.0363157894753</v>
      </c>
      <c r="W209">
        <v>9643.0940973684246</v>
      </c>
      <c r="X209">
        <v>9585.2961736842117</v>
      </c>
      <c r="Y209">
        <v>9601.3481394736864</v>
      </c>
      <c r="Z209">
        <v>9615.9009421052651</v>
      </c>
      <c r="AA209">
        <v>9612.7686763157926</v>
      </c>
      <c r="AB209">
        <v>9641.8851368421056</v>
      </c>
      <c r="AC209">
        <v>9619.2358131578967</v>
      </c>
      <c r="AD209">
        <v>9761.9456157894747</v>
      </c>
      <c r="AE209">
        <v>9766.4376289473694</v>
      </c>
      <c r="AF209">
        <v>9726.679473684213</v>
      </c>
    </row>
    <row r="210" spans="1:32" x14ac:dyDescent="0.2">
      <c r="A210" t="s">
        <v>478</v>
      </c>
      <c r="B210" t="s">
        <v>319</v>
      </c>
      <c r="C210">
        <v>1</v>
      </c>
      <c r="D210">
        <v>2400</v>
      </c>
      <c r="E210">
        <v>60</v>
      </c>
      <c r="F210">
        <v>1</v>
      </c>
      <c r="G210">
        <v>1</v>
      </c>
      <c r="H210" t="s">
        <v>7</v>
      </c>
      <c r="I210">
        <v>9711.6642868421077</v>
      </c>
      <c r="J210">
        <v>9682.7160447368442</v>
      </c>
      <c r="K210">
        <v>9593.3659000000007</v>
      </c>
      <c r="L210">
        <v>9544.2027789473705</v>
      </c>
      <c r="M210">
        <v>9547.7326236842127</v>
      </c>
      <c r="N210">
        <v>9590.6738789473711</v>
      </c>
      <c r="O210">
        <v>9608.4621473684238</v>
      </c>
      <c r="P210">
        <v>9604.2026236842121</v>
      </c>
      <c r="Q210">
        <v>9599.5133315789499</v>
      </c>
      <c r="R210">
        <v>9599.9729157894762</v>
      </c>
      <c r="S210">
        <v>9592.2245263157893</v>
      </c>
      <c r="T210">
        <v>9536.3386105263144</v>
      </c>
      <c r="U210">
        <v>9543.9829578947392</v>
      </c>
      <c r="V210">
        <v>9525.4507184210524</v>
      </c>
      <c r="W210">
        <v>9579.0796342105277</v>
      </c>
      <c r="X210">
        <v>9513.5583052631591</v>
      </c>
      <c r="Y210">
        <v>9515.4393236842134</v>
      </c>
      <c r="Z210">
        <v>9509.0671052631587</v>
      </c>
      <c r="AA210">
        <v>9506.6648342105273</v>
      </c>
      <c r="AB210">
        <v>9518.045126315792</v>
      </c>
      <c r="AC210">
        <v>9491.7424000000028</v>
      </c>
      <c r="AD210">
        <v>9481.8138631578968</v>
      </c>
      <c r="AE210">
        <v>9553.1160210526323</v>
      </c>
      <c r="AF210">
        <v>9538.9261026315817</v>
      </c>
    </row>
    <row r="211" spans="1:32" x14ac:dyDescent="0.2">
      <c r="A211" t="s">
        <v>478</v>
      </c>
      <c r="B211" t="s">
        <v>320</v>
      </c>
      <c r="C211">
        <v>1</v>
      </c>
      <c r="D211">
        <v>2400</v>
      </c>
      <c r="E211">
        <v>60</v>
      </c>
      <c r="F211">
        <v>1</v>
      </c>
      <c r="G211">
        <v>1</v>
      </c>
      <c r="H211" t="s">
        <v>7</v>
      </c>
      <c r="I211">
        <v>9527.2078657894745</v>
      </c>
      <c r="J211">
        <v>9485.6570684210546</v>
      </c>
      <c r="K211">
        <v>9493.3186710526334</v>
      </c>
      <c r="L211">
        <v>9458.5578894736864</v>
      </c>
      <c r="M211">
        <v>9429.5854368421078</v>
      </c>
      <c r="N211">
        <v>9395.9347973684235</v>
      </c>
      <c r="O211">
        <v>9447.4412868421059</v>
      </c>
      <c r="P211">
        <v>9454.2533210526344</v>
      </c>
      <c r="Q211">
        <v>9445.5205763157901</v>
      </c>
      <c r="R211">
        <v>9397.7349526315793</v>
      </c>
      <c r="S211">
        <v>9375.0197684210543</v>
      </c>
      <c r="T211">
        <v>9366.6124078947396</v>
      </c>
      <c r="U211">
        <v>9397.7097921052646</v>
      </c>
      <c r="V211">
        <v>9401.0330894736853</v>
      </c>
      <c r="W211">
        <v>9456.8000184210541</v>
      </c>
      <c r="X211">
        <v>9401.0578236842102</v>
      </c>
      <c r="Y211">
        <v>9378.6656236842118</v>
      </c>
      <c r="Z211">
        <v>9370.6351710526342</v>
      </c>
      <c r="AA211">
        <v>9384.2918605263167</v>
      </c>
      <c r="AB211">
        <v>9395.5770973684212</v>
      </c>
      <c r="AC211">
        <v>9381.9766552631572</v>
      </c>
      <c r="AD211">
        <v>9455.3154447368433</v>
      </c>
      <c r="AE211">
        <v>9558.3934342105294</v>
      </c>
      <c r="AF211">
        <v>9593.174873684211</v>
      </c>
    </row>
    <row r="212" spans="1:32" x14ac:dyDescent="0.2">
      <c r="A212" t="s">
        <v>478</v>
      </c>
      <c r="B212" t="s">
        <v>321</v>
      </c>
      <c r="C212">
        <v>1</v>
      </c>
      <c r="D212">
        <v>2400</v>
      </c>
      <c r="E212">
        <v>60</v>
      </c>
      <c r="F212">
        <v>1</v>
      </c>
      <c r="G212">
        <v>1</v>
      </c>
      <c r="H212" t="s">
        <v>7</v>
      </c>
      <c r="I212">
        <v>9548.8252657894773</v>
      </c>
      <c r="J212">
        <v>9585.0923210526325</v>
      </c>
      <c r="K212">
        <v>9591.9743131578962</v>
      </c>
      <c r="L212">
        <v>9451.3908394736864</v>
      </c>
      <c r="M212">
        <v>9594.1273605263195</v>
      </c>
      <c r="N212">
        <v>9570.6953605263188</v>
      </c>
      <c r="O212">
        <v>9484.422423684211</v>
      </c>
      <c r="P212">
        <v>9460.8539605263177</v>
      </c>
      <c r="Q212">
        <v>9570.4766684210535</v>
      </c>
      <c r="R212">
        <v>9637.6574921052652</v>
      </c>
      <c r="S212">
        <v>9641.6047605263157</v>
      </c>
      <c r="T212">
        <v>9661.794047368423</v>
      </c>
      <c r="U212">
        <v>9673.6959631578975</v>
      </c>
      <c r="V212">
        <v>9709.397813157897</v>
      </c>
      <c r="W212">
        <v>9650.4894236842119</v>
      </c>
      <c r="X212">
        <v>9598.0015947368447</v>
      </c>
      <c r="Y212">
        <v>9644.3485421052665</v>
      </c>
      <c r="Z212">
        <v>9772.2044684210541</v>
      </c>
      <c r="AA212">
        <v>9783.8720394736865</v>
      </c>
      <c r="AB212">
        <v>9774.3030710526327</v>
      </c>
      <c r="AC212">
        <v>9693.8760736842123</v>
      </c>
      <c r="AD212">
        <v>9855.8736236842124</v>
      </c>
      <c r="AE212">
        <v>9993.687671052634</v>
      </c>
      <c r="AF212">
        <v>10042.129710526317</v>
      </c>
    </row>
    <row r="213" spans="1:32" x14ac:dyDescent="0.2">
      <c r="A213" t="s">
        <v>478</v>
      </c>
      <c r="B213" t="s">
        <v>322</v>
      </c>
      <c r="C213">
        <v>1</v>
      </c>
      <c r="D213">
        <v>2400</v>
      </c>
      <c r="E213">
        <v>60</v>
      </c>
      <c r="F213">
        <v>1</v>
      </c>
      <c r="G213">
        <v>1</v>
      </c>
      <c r="H213" t="s">
        <v>7</v>
      </c>
      <c r="I213">
        <v>10030.988818421056</v>
      </c>
      <c r="J213">
        <v>9912.151876315791</v>
      </c>
      <c r="K213">
        <v>9781.7339500000016</v>
      </c>
      <c r="L213">
        <v>9621.2643552631598</v>
      </c>
      <c r="M213">
        <v>9609.5466078947393</v>
      </c>
      <c r="N213">
        <v>9630.9053131578967</v>
      </c>
      <c r="O213">
        <v>9820.0590157894749</v>
      </c>
      <c r="P213">
        <v>9734.7318947368422</v>
      </c>
      <c r="Q213">
        <v>9823.3098789473697</v>
      </c>
      <c r="R213">
        <v>9667.5577236842128</v>
      </c>
      <c r="S213">
        <v>9707.8621500000008</v>
      </c>
      <c r="T213">
        <v>9721.7556026315797</v>
      </c>
      <c r="U213">
        <v>9760.7374447368438</v>
      </c>
      <c r="V213">
        <v>9786.7787789473696</v>
      </c>
      <c r="W213">
        <v>9768.7404157894762</v>
      </c>
      <c r="X213">
        <v>9753.2172421052637</v>
      </c>
      <c r="Y213">
        <v>9594.8733736842132</v>
      </c>
      <c r="Z213">
        <v>9702.1325657894758</v>
      </c>
      <c r="AA213">
        <v>9649.5884973684242</v>
      </c>
      <c r="AB213">
        <v>9638.7599657894771</v>
      </c>
      <c r="AC213">
        <v>9613.8422500000015</v>
      </c>
      <c r="AD213">
        <v>9964.068926315791</v>
      </c>
      <c r="AE213">
        <v>10102.958500000001</v>
      </c>
      <c r="AF213">
        <v>9996.6126657894747</v>
      </c>
    </row>
    <row r="214" spans="1:32" x14ac:dyDescent="0.2">
      <c r="A214" t="s">
        <v>478</v>
      </c>
      <c r="B214" t="s">
        <v>323</v>
      </c>
      <c r="C214">
        <v>1</v>
      </c>
      <c r="D214">
        <v>2400</v>
      </c>
      <c r="E214">
        <v>60</v>
      </c>
      <c r="F214">
        <v>1</v>
      </c>
      <c r="G214">
        <v>1</v>
      </c>
      <c r="H214" t="s">
        <v>7</v>
      </c>
      <c r="I214">
        <v>10083.481297368422</v>
      </c>
      <c r="J214">
        <v>10038.56090789474</v>
      </c>
      <c r="K214">
        <v>9768.5247789473688</v>
      </c>
      <c r="L214">
        <v>9648.9456236842143</v>
      </c>
      <c r="M214">
        <v>9734.6412605263158</v>
      </c>
      <c r="N214">
        <v>9668.341792105266</v>
      </c>
      <c r="O214">
        <v>9600.380747368421</v>
      </c>
      <c r="P214">
        <v>9555.9762789473698</v>
      </c>
      <c r="Q214">
        <v>9659.2919184210532</v>
      </c>
      <c r="R214">
        <v>9714.3119236842103</v>
      </c>
      <c r="S214">
        <v>9737.4829210526332</v>
      </c>
      <c r="T214">
        <v>9695.9791000000023</v>
      </c>
      <c r="U214">
        <v>9712.4792184210546</v>
      </c>
      <c r="V214">
        <v>9695.0102421052652</v>
      </c>
      <c r="W214">
        <v>9720.7477447368437</v>
      </c>
      <c r="X214">
        <v>9675.0506157894761</v>
      </c>
      <c r="Y214">
        <v>9685.1273868421067</v>
      </c>
      <c r="Z214">
        <v>9704.4850631578956</v>
      </c>
      <c r="AA214">
        <v>9671.9019000000026</v>
      </c>
      <c r="AB214">
        <v>9674.3144026315804</v>
      </c>
      <c r="AC214">
        <v>9673.6398184210557</v>
      </c>
      <c r="AD214">
        <v>9861.9053578947387</v>
      </c>
      <c r="AE214">
        <v>10033.071700000002</v>
      </c>
      <c r="AF214">
        <v>9990.2897000000012</v>
      </c>
    </row>
    <row r="215" spans="1:32" x14ac:dyDescent="0.2">
      <c r="A215" t="s">
        <v>478</v>
      </c>
      <c r="B215" t="s">
        <v>324</v>
      </c>
      <c r="C215">
        <v>1</v>
      </c>
      <c r="D215">
        <v>2400</v>
      </c>
      <c r="E215">
        <v>60</v>
      </c>
      <c r="F215">
        <v>1</v>
      </c>
      <c r="G215">
        <v>1</v>
      </c>
      <c r="H215" t="s">
        <v>7</v>
      </c>
      <c r="I215">
        <v>9965.3118578947378</v>
      </c>
      <c r="J215">
        <v>9817.62965263158</v>
      </c>
      <c r="K215">
        <v>9706.1368263157929</v>
      </c>
      <c r="L215">
        <v>9634.9017578947387</v>
      </c>
      <c r="M215">
        <v>9707.6908105263174</v>
      </c>
      <c r="N215">
        <v>9712.495536842107</v>
      </c>
      <c r="O215">
        <v>9602.918797368422</v>
      </c>
      <c r="P215">
        <v>9497.1529921052643</v>
      </c>
      <c r="Q215">
        <v>9702.8054105263182</v>
      </c>
      <c r="R215">
        <v>9611.607200000004</v>
      </c>
      <c r="S215">
        <v>9624.2581842105283</v>
      </c>
      <c r="T215">
        <v>9674.6445131578967</v>
      </c>
      <c r="U215">
        <v>9745.6454263157921</v>
      </c>
      <c r="V215">
        <v>9851.0632552631596</v>
      </c>
      <c r="W215">
        <v>9877.130813157899</v>
      </c>
      <c r="X215">
        <v>9856.2588526315794</v>
      </c>
      <c r="Y215">
        <v>9689.8410763157917</v>
      </c>
      <c r="Z215">
        <v>9715.2434473684225</v>
      </c>
      <c r="AA215">
        <v>9644.0762157894751</v>
      </c>
      <c r="AB215">
        <v>9628.2283500000012</v>
      </c>
      <c r="AC215">
        <v>9578.5473578947385</v>
      </c>
      <c r="AD215">
        <v>9831.3603894736862</v>
      </c>
      <c r="AE215">
        <v>9980.5303289473704</v>
      </c>
      <c r="AF215">
        <v>10105.438042105267</v>
      </c>
    </row>
    <row r="216" spans="1:32" x14ac:dyDescent="0.2">
      <c r="A216" t="s">
        <v>478</v>
      </c>
      <c r="B216" t="s">
        <v>325</v>
      </c>
      <c r="C216">
        <v>1</v>
      </c>
      <c r="D216">
        <v>2400</v>
      </c>
      <c r="E216">
        <v>60</v>
      </c>
      <c r="F216">
        <v>1</v>
      </c>
      <c r="G216">
        <v>1</v>
      </c>
      <c r="H216" t="s">
        <v>7</v>
      </c>
      <c r="I216">
        <v>10040.188647368423</v>
      </c>
      <c r="J216">
        <v>9918.2374763157914</v>
      </c>
      <c r="K216">
        <v>9794.6305552631602</v>
      </c>
      <c r="L216">
        <v>9786.1016578947383</v>
      </c>
      <c r="M216">
        <v>9762.4950026315801</v>
      </c>
      <c r="N216">
        <v>9711.3947447368446</v>
      </c>
      <c r="O216">
        <v>9509.8321605263191</v>
      </c>
      <c r="P216">
        <v>9349.7130210526338</v>
      </c>
      <c r="Q216">
        <v>9519.5683315789502</v>
      </c>
      <c r="R216">
        <v>9551.737634210529</v>
      </c>
      <c r="S216">
        <v>9515.8917789473726</v>
      </c>
      <c r="T216">
        <v>9478.1420684210552</v>
      </c>
      <c r="U216">
        <v>9461.7844421052632</v>
      </c>
      <c r="V216">
        <v>9403.4086605263165</v>
      </c>
      <c r="W216">
        <v>9328.2702342105276</v>
      </c>
      <c r="X216">
        <v>9248.189907894739</v>
      </c>
      <c r="Y216">
        <v>9221.7519473684224</v>
      </c>
      <c r="Z216">
        <v>9237.4820078947378</v>
      </c>
      <c r="AA216">
        <v>9223.777642105264</v>
      </c>
      <c r="AB216">
        <v>9256.790839473686</v>
      </c>
      <c r="AC216">
        <v>9232.3579105263179</v>
      </c>
      <c r="AD216">
        <v>9239.4288526315813</v>
      </c>
      <c r="AE216">
        <v>9549.8105157894752</v>
      </c>
      <c r="AF216">
        <v>9714.6782421052649</v>
      </c>
    </row>
    <row r="217" spans="1:32" x14ac:dyDescent="0.2">
      <c r="A217" t="s">
        <v>478</v>
      </c>
      <c r="B217" t="s">
        <v>326</v>
      </c>
      <c r="C217">
        <v>1</v>
      </c>
      <c r="D217">
        <v>2400</v>
      </c>
      <c r="E217">
        <v>60</v>
      </c>
      <c r="F217">
        <v>1</v>
      </c>
      <c r="G217">
        <v>1</v>
      </c>
      <c r="H217" t="s">
        <v>7</v>
      </c>
      <c r="I217">
        <v>9648.999913157897</v>
      </c>
      <c r="J217">
        <v>9572.7398710526322</v>
      </c>
      <c r="K217">
        <v>9542.4089000000022</v>
      </c>
      <c r="L217">
        <v>9501.4247894736855</v>
      </c>
      <c r="M217">
        <v>9504.7978947368447</v>
      </c>
      <c r="N217">
        <v>9514.4457684210538</v>
      </c>
      <c r="O217">
        <v>9622.4170184210561</v>
      </c>
      <c r="P217">
        <v>9634.3832763157916</v>
      </c>
      <c r="Q217">
        <v>9631.3969078947375</v>
      </c>
      <c r="R217">
        <v>9614.670500000002</v>
      </c>
      <c r="S217">
        <v>9504.7859894736848</v>
      </c>
      <c r="T217">
        <v>9399.1952394736854</v>
      </c>
      <c r="U217">
        <v>9343.0078973684231</v>
      </c>
      <c r="V217">
        <v>9373.2765552631608</v>
      </c>
      <c r="W217">
        <v>9388.6321078947385</v>
      </c>
      <c r="X217">
        <v>9342.3507421052655</v>
      </c>
      <c r="Y217">
        <v>9347.967228947371</v>
      </c>
      <c r="Z217">
        <v>9346.4538131578975</v>
      </c>
      <c r="AA217">
        <v>9316.464010526317</v>
      </c>
      <c r="AB217">
        <v>9482.7129263157894</v>
      </c>
      <c r="AC217">
        <v>9465.6304263157926</v>
      </c>
      <c r="AD217">
        <v>9534.7829605263178</v>
      </c>
      <c r="AE217">
        <v>9510.8369710526313</v>
      </c>
      <c r="AF217">
        <v>9541.5725131578965</v>
      </c>
    </row>
    <row r="218" spans="1:32" x14ac:dyDescent="0.2">
      <c r="A218" t="s">
        <v>478</v>
      </c>
      <c r="B218" t="s">
        <v>327</v>
      </c>
      <c r="C218">
        <v>1</v>
      </c>
      <c r="D218">
        <v>2400</v>
      </c>
      <c r="E218">
        <v>60</v>
      </c>
      <c r="F218">
        <v>1</v>
      </c>
      <c r="G218">
        <v>1</v>
      </c>
      <c r="H218" t="s">
        <v>7</v>
      </c>
      <c r="I218">
        <v>9511.6960078947395</v>
      </c>
      <c r="J218">
        <v>9414.4867736842116</v>
      </c>
      <c r="K218">
        <v>9082.9954552631589</v>
      </c>
      <c r="L218">
        <v>9090.0665894736849</v>
      </c>
      <c r="M218">
        <v>9100.4339657894743</v>
      </c>
      <c r="N218">
        <v>9089.7285447368449</v>
      </c>
      <c r="O218">
        <v>9116.8656026315821</v>
      </c>
      <c r="P218">
        <v>9095.6064552631597</v>
      </c>
      <c r="Q218">
        <v>9075.194318421054</v>
      </c>
      <c r="R218">
        <v>9008.7409078947385</v>
      </c>
      <c r="S218">
        <v>8968.6021684210536</v>
      </c>
      <c r="T218">
        <v>8955.9431921052656</v>
      </c>
      <c r="U218">
        <v>8913.360218421054</v>
      </c>
      <c r="V218">
        <v>8940.4083157894747</v>
      </c>
      <c r="W218">
        <v>8923.0568210526344</v>
      </c>
      <c r="X218">
        <v>8931.4341342105272</v>
      </c>
      <c r="Y218">
        <v>8925.1367000000027</v>
      </c>
      <c r="Z218">
        <v>8945.1904526315793</v>
      </c>
      <c r="AA218">
        <v>8996.6390763157924</v>
      </c>
      <c r="AB218">
        <v>9013.8542052631601</v>
      </c>
      <c r="AC218">
        <v>8997.6357473684238</v>
      </c>
      <c r="AD218">
        <v>9035.8506921052649</v>
      </c>
      <c r="AE218">
        <v>9014.6073184210545</v>
      </c>
      <c r="AF218">
        <v>9013.7990763157923</v>
      </c>
    </row>
    <row r="219" spans="1:32" x14ac:dyDescent="0.2">
      <c r="A219" t="s">
        <v>478</v>
      </c>
      <c r="B219" t="s">
        <v>328</v>
      </c>
      <c r="C219">
        <v>1</v>
      </c>
      <c r="D219">
        <v>2400</v>
      </c>
      <c r="E219">
        <v>60</v>
      </c>
      <c r="F219">
        <v>1</v>
      </c>
      <c r="G219">
        <v>1</v>
      </c>
      <c r="H219" t="s">
        <v>7</v>
      </c>
      <c r="I219">
        <v>9021.3988078947368</v>
      </c>
      <c r="J219">
        <v>9116.1892868421073</v>
      </c>
      <c r="K219">
        <v>9163.9362052631586</v>
      </c>
      <c r="L219">
        <v>9278.4054842105288</v>
      </c>
      <c r="M219">
        <v>9164.080757894737</v>
      </c>
      <c r="N219">
        <v>9151.5557131578953</v>
      </c>
      <c r="O219">
        <v>9139.8863710526348</v>
      </c>
      <c r="P219">
        <v>9063.5230763157906</v>
      </c>
      <c r="Q219">
        <v>9154.0188131578961</v>
      </c>
      <c r="R219">
        <v>9189.7279815789498</v>
      </c>
      <c r="S219">
        <v>9177.0013157894773</v>
      </c>
      <c r="T219">
        <v>9236.7275131578954</v>
      </c>
      <c r="U219">
        <v>9215.5464105263181</v>
      </c>
      <c r="V219">
        <v>9230.7983552631595</v>
      </c>
      <c r="W219">
        <v>9184.8452552631588</v>
      </c>
      <c r="X219">
        <v>9158.9787315789508</v>
      </c>
      <c r="Y219">
        <v>9108.0770263157901</v>
      </c>
      <c r="Z219">
        <v>9091.8723684210545</v>
      </c>
      <c r="AA219">
        <v>9062.6277605263185</v>
      </c>
      <c r="AB219">
        <v>8988.9466078947407</v>
      </c>
      <c r="AC219">
        <v>9007.1579052631605</v>
      </c>
      <c r="AD219">
        <v>9166.643944736843</v>
      </c>
      <c r="AE219">
        <v>9354.0318052631592</v>
      </c>
      <c r="AF219">
        <v>9395.872294736846</v>
      </c>
    </row>
    <row r="220" spans="1:32" x14ac:dyDescent="0.2">
      <c r="A220" t="s">
        <v>478</v>
      </c>
      <c r="B220" t="s">
        <v>329</v>
      </c>
      <c r="C220">
        <v>1</v>
      </c>
      <c r="D220">
        <v>2400</v>
      </c>
      <c r="E220">
        <v>60</v>
      </c>
      <c r="F220">
        <v>1</v>
      </c>
      <c r="G220">
        <v>1</v>
      </c>
      <c r="H220" t="s">
        <v>7</v>
      </c>
      <c r="I220">
        <v>9450.7574105263193</v>
      </c>
      <c r="J220">
        <v>9390.789065789475</v>
      </c>
      <c r="K220">
        <v>9379.8331394736852</v>
      </c>
      <c r="L220">
        <v>9278.5751263157908</v>
      </c>
      <c r="M220">
        <v>9210.4096815789489</v>
      </c>
      <c r="N220">
        <v>9201.9390026315796</v>
      </c>
      <c r="O220">
        <v>9214.7503184210527</v>
      </c>
      <c r="P220">
        <v>9094.7277342105281</v>
      </c>
      <c r="Q220">
        <v>9289.9157473684227</v>
      </c>
      <c r="R220">
        <v>9282.4887157894755</v>
      </c>
      <c r="S220">
        <v>9219.9301657894757</v>
      </c>
      <c r="T220">
        <v>9268.1473736842127</v>
      </c>
      <c r="U220">
        <v>9196.6178868421066</v>
      </c>
      <c r="V220">
        <v>9282.808144736844</v>
      </c>
      <c r="W220">
        <v>9302.93712631579</v>
      </c>
      <c r="X220">
        <v>9296.1362368421069</v>
      </c>
      <c r="Y220">
        <v>9073.0771026315797</v>
      </c>
      <c r="Z220">
        <v>9081.2056105263182</v>
      </c>
      <c r="AA220">
        <v>9014.8936552631603</v>
      </c>
      <c r="AB220">
        <v>8946.1185052631627</v>
      </c>
      <c r="AC220">
        <v>8972.9610000000011</v>
      </c>
      <c r="AD220">
        <v>9140.8792263157902</v>
      </c>
      <c r="AE220">
        <v>9200.5239184210532</v>
      </c>
      <c r="AF220">
        <v>9216.727984210529</v>
      </c>
    </row>
    <row r="221" spans="1:32" x14ac:dyDescent="0.2">
      <c r="A221" t="s">
        <v>478</v>
      </c>
      <c r="B221" t="s">
        <v>330</v>
      </c>
      <c r="C221">
        <v>1</v>
      </c>
      <c r="D221">
        <v>2400</v>
      </c>
      <c r="E221">
        <v>60</v>
      </c>
      <c r="F221">
        <v>1</v>
      </c>
      <c r="G221">
        <v>1</v>
      </c>
      <c r="H221" t="s">
        <v>7</v>
      </c>
      <c r="I221">
        <v>9301.0778868421075</v>
      </c>
      <c r="J221">
        <v>9198.5221026315812</v>
      </c>
      <c r="K221">
        <v>9288.5017052631592</v>
      </c>
      <c r="L221">
        <v>9084.9493684210556</v>
      </c>
      <c r="M221">
        <v>8986.4150631578959</v>
      </c>
      <c r="N221">
        <v>9058.3056868421063</v>
      </c>
      <c r="O221">
        <v>8976.8545710526341</v>
      </c>
      <c r="P221">
        <v>8902.8767842105281</v>
      </c>
      <c r="Q221">
        <v>8979.3911552631598</v>
      </c>
      <c r="R221">
        <v>9009.2427000000025</v>
      </c>
      <c r="S221">
        <v>9015.1650973684245</v>
      </c>
      <c r="T221">
        <v>8963.9445894736873</v>
      </c>
      <c r="U221">
        <v>8938.4069894736858</v>
      </c>
      <c r="V221">
        <v>8915.9966105263175</v>
      </c>
      <c r="W221">
        <v>8808.222323684211</v>
      </c>
      <c r="X221">
        <v>8776.7377947368441</v>
      </c>
      <c r="Y221">
        <v>8738.0026052631601</v>
      </c>
      <c r="Z221">
        <v>8730.2786421052642</v>
      </c>
      <c r="AA221">
        <v>8726.167310526318</v>
      </c>
      <c r="AB221">
        <v>8851.3855157894759</v>
      </c>
      <c r="AC221">
        <v>8961.4419342105284</v>
      </c>
      <c r="AD221">
        <v>9174.7160105263156</v>
      </c>
      <c r="AE221">
        <v>9378.8183447368447</v>
      </c>
      <c r="AF221">
        <v>9402.3575210526324</v>
      </c>
    </row>
    <row r="222" spans="1:32" x14ac:dyDescent="0.2">
      <c r="A222" t="s">
        <v>478</v>
      </c>
      <c r="B222" t="s">
        <v>331</v>
      </c>
      <c r="C222">
        <v>1</v>
      </c>
      <c r="D222">
        <v>2400</v>
      </c>
      <c r="E222">
        <v>60</v>
      </c>
      <c r="F222">
        <v>1</v>
      </c>
      <c r="G222">
        <v>1</v>
      </c>
      <c r="H222" t="s">
        <v>7</v>
      </c>
      <c r="I222">
        <v>9374.8200815789514</v>
      </c>
      <c r="J222">
        <v>9314.3666605263188</v>
      </c>
      <c r="K222">
        <v>9264.1912868421059</v>
      </c>
      <c r="L222">
        <v>9249.5243078947387</v>
      </c>
      <c r="M222">
        <v>9226.5750421052653</v>
      </c>
      <c r="N222">
        <v>9328.7247289473707</v>
      </c>
      <c r="O222">
        <v>9340.0024552631603</v>
      </c>
      <c r="P222">
        <v>9221.7128894736852</v>
      </c>
      <c r="Q222">
        <v>9283.1074052631593</v>
      </c>
      <c r="R222">
        <v>9277.0270631578969</v>
      </c>
      <c r="S222">
        <v>9326.7432578947391</v>
      </c>
      <c r="T222">
        <v>9331.0783868421058</v>
      </c>
      <c r="U222">
        <v>9284.9297473684237</v>
      </c>
      <c r="V222">
        <v>9209.4342368421057</v>
      </c>
      <c r="W222">
        <v>9068.9079289473702</v>
      </c>
      <c r="X222">
        <v>9041.5508000000027</v>
      </c>
      <c r="Y222">
        <v>8921.1762263157925</v>
      </c>
      <c r="Z222">
        <v>8846.5736657894759</v>
      </c>
      <c r="AA222">
        <v>8862.8900789473701</v>
      </c>
      <c r="AB222">
        <v>8935.8461026315799</v>
      </c>
      <c r="AC222">
        <v>8946.034050000002</v>
      </c>
      <c r="AD222">
        <v>9083.5907605263183</v>
      </c>
      <c r="AE222">
        <v>9302.61298157895</v>
      </c>
      <c r="AF222">
        <v>9309.5789131578986</v>
      </c>
    </row>
    <row r="223" spans="1:32" x14ac:dyDescent="0.2">
      <c r="A223" t="s">
        <v>478</v>
      </c>
      <c r="B223" t="s">
        <v>332</v>
      </c>
      <c r="C223">
        <v>1</v>
      </c>
      <c r="D223">
        <v>2400</v>
      </c>
      <c r="E223">
        <v>60</v>
      </c>
      <c r="F223">
        <v>1</v>
      </c>
      <c r="G223">
        <v>1</v>
      </c>
      <c r="H223" t="s">
        <v>7</v>
      </c>
      <c r="I223">
        <v>9267.2265078947385</v>
      </c>
      <c r="J223">
        <v>9239.9387157894762</v>
      </c>
      <c r="K223">
        <v>9307.1786763157925</v>
      </c>
      <c r="L223">
        <v>9314.1717078947386</v>
      </c>
      <c r="M223">
        <v>9378.3971052631605</v>
      </c>
      <c r="N223">
        <v>9525.9545263157888</v>
      </c>
      <c r="O223">
        <v>9379.8048500000004</v>
      </c>
      <c r="P223">
        <v>9328.2987842105267</v>
      </c>
      <c r="Q223">
        <v>9281.7386921052657</v>
      </c>
      <c r="R223">
        <v>9142.2195421052656</v>
      </c>
      <c r="S223">
        <v>9185.6892684210543</v>
      </c>
      <c r="T223">
        <v>9157.5908973684236</v>
      </c>
      <c r="U223">
        <v>9090.0858157894745</v>
      </c>
      <c r="V223">
        <v>9042.5712657894746</v>
      </c>
      <c r="W223">
        <v>9002.7920842105286</v>
      </c>
      <c r="X223">
        <v>9033.782668421054</v>
      </c>
      <c r="Y223">
        <v>8988.9679921052648</v>
      </c>
      <c r="Z223">
        <v>9034.8234657894754</v>
      </c>
      <c r="AA223">
        <v>8914.0768289473708</v>
      </c>
      <c r="AB223">
        <v>8899.0054447368439</v>
      </c>
      <c r="AC223">
        <v>8886.6731421052664</v>
      </c>
      <c r="AD223">
        <v>9058.0682026315826</v>
      </c>
      <c r="AE223">
        <v>9227.9041473684229</v>
      </c>
      <c r="AF223">
        <v>9222.2513157894755</v>
      </c>
    </row>
    <row r="224" spans="1:32" x14ac:dyDescent="0.2">
      <c r="A224" t="s">
        <v>478</v>
      </c>
      <c r="B224" t="s">
        <v>333</v>
      </c>
      <c r="C224">
        <v>1</v>
      </c>
      <c r="D224">
        <v>2400</v>
      </c>
      <c r="E224">
        <v>60</v>
      </c>
      <c r="F224">
        <v>1</v>
      </c>
      <c r="G224">
        <v>1</v>
      </c>
      <c r="H224" t="s">
        <v>7</v>
      </c>
      <c r="I224">
        <v>9145.8087868421062</v>
      </c>
      <c r="J224">
        <v>9162.1355815789484</v>
      </c>
      <c r="K224">
        <v>9094.1365447368444</v>
      </c>
      <c r="L224">
        <v>9017.5261315789485</v>
      </c>
      <c r="M224">
        <v>9041.612955263161</v>
      </c>
      <c r="N224">
        <v>9063.6524421052654</v>
      </c>
      <c r="O224">
        <v>9010.0258947368438</v>
      </c>
      <c r="P224">
        <v>9000.9459447368426</v>
      </c>
      <c r="Q224">
        <v>8962.8157342105278</v>
      </c>
      <c r="R224">
        <v>8968.6476368421063</v>
      </c>
      <c r="S224">
        <v>8962.2833605263186</v>
      </c>
      <c r="T224">
        <v>8937.6328552631585</v>
      </c>
      <c r="U224">
        <v>8851.164707894739</v>
      </c>
      <c r="V224">
        <v>8817.6796842105286</v>
      </c>
      <c r="W224">
        <v>8834.8064631578964</v>
      </c>
      <c r="X224">
        <v>8874.6034921052651</v>
      </c>
      <c r="Y224">
        <v>8883.5428236842126</v>
      </c>
      <c r="Z224">
        <v>8926.2117447368437</v>
      </c>
      <c r="AA224">
        <v>8891.8184078947379</v>
      </c>
      <c r="AB224">
        <v>8910.1613500000021</v>
      </c>
      <c r="AC224">
        <v>8949.7597631578938</v>
      </c>
      <c r="AD224">
        <v>9020.6881973684231</v>
      </c>
      <c r="AE224">
        <v>9044.4792710526326</v>
      </c>
      <c r="AF224">
        <v>9040.3008026315802</v>
      </c>
    </row>
    <row r="225" spans="1:32" x14ac:dyDescent="0.2">
      <c r="A225" t="s">
        <v>478</v>
      </c>
      <c r="B225" t="s">
        <v>334</v>
      </c>
      <c r="C225">
        <v>1</v>
      </c>
      <c r="D225">
        <v>2400</v>
      </c>
      <c r="E225">
        <v>60</v>
      </c>
      <c r="F225">
        <v>1</v>
      </c>
      <c r="G225">
        <v>1</v>
      </c>
      <c r="H225" t="s">
        <v>7</v>
      </c>
      <c r="I225">
        <v>9011.2271052631604</v>
      </c>
      <c r="J225">
        <v>9021.8480315789493</v>
      </c>
      <c r="K225">
        <v>8997.4735894736859</v>
      </c>
      <c r="L225">
        <v>9006.0678000000025</v>
      </c>
      <c r="M225">
        <v>8978.8856157894752</v>
      </c>
      <c r="N225">
        <v>8965.7513736842138</v>
      </c>
      <c r="O225">
        <v>8974.0860315789487</v>
      </c>
      <c r="P225">
        <v>8996.5869736842124</v>
      </c>
      <c r="Q225">
        <v>8928.3654263157914</v>
      </c>
      <c r="R225">
        <v>8895.0858236842105</v>
      </c>
      <c r="S225">
        <v>8943.2540973684227</v>
      </c>
      <c r="T225">
        <v>8888.8697289473712</v>
      </c>
      <c r="U225">
        <v>8850.2074842105267</v>
      </c>
      <c r="V225">
        <v>8873.6300842105284</v>
      </c>
      <c r="W225">
        <v>8822.6872657894764</v>
      </c>
      <c r="X225">
        <v>8857.9567552631597</v>
      </c>
      <c r="Y225">
        <v>8869.9148842105296</v>
      </c>
      <c r="Z225">
        <v>8913.1270105263156</v>
      </c>
      <c r="AA225">
        <v>8891.4874236842115</v>
      </c>
      <c r="AB225">
        <v>8890.4556921052663</v>
      </c>
      <c r="AC225">
        <v>8877.1694184210537</v>
      </c>
      <c r="AD225">
        <v>8890.2003657894747</v>
      </c>
      <c r="AE225">
        <v>8947.1274710526341</v>
      </c>
      <c r="AF225">
        <v>8980.530102631581</v>
      </c>
    </row>
    <row r="226" spans="1:32" x14ac:dyDescent="0.2">
      <c r="A226" t="s">
        <v>478</v>
      </c>
      <c r="B226" t="s">
        <v>335</v>
      </c>
      <c r="C226">
        <v>1</v>
      </c>
      <c r="D226">
        <v>2400</v>
      </c>
      <c r="E226">
        <v>60</v>
      </c>
      <c r="F226">
        <v>1</v>
      </c>
      <c r="G226">
        <v>1</v>
      </c>
      <c r="H226" t="s">
        <v>7</v>
      </c>
      <c r="I226">
        <v>9165.0140342105278</v>
      </c>
      <c r="J226">
        <v>9301.2188921052657</v>
      </c>
      <c r="K226">
        <v>9250.2301921052658</v>
      </c>
      <c r="L226">
        <v>9316.9630263157906</v>
      </c>
      <c r="M226">
        <v>9408.6345394736836</v>
      </c>
      <c r="N226">
        <v>9393.8913105263182</v>
      </c>
      <c r="O226">
        <v>9456.7940078947395</v>
      </c>
      <c r="P226">
        <v>9462.4750105263174</v>
      </c>
      <c r="Q226">
        <v>9523.9394552631584</v>
      </c>
      <c r="R226">
        <v>9594.2233657894758</v>
      </c>
      <c r="S226">
        <v>9401.8683736842122</v>
      </c>
      <c r="T226">
        <v>9388.9533315789504</v>
      </c>
      <c r="U226">
        <v>9363.1193973684221</v>
      </c>
      <c r="V226">
        <v>9366.5905578947404</v>
      </c>
      <c r="W226">
        <v>9424.3826157894746</v>
      </c>
      <c r="X226">
        <v>9423.0022736842129</v>
      </c>
      <c r="Y226">
        <v>9157.784307894739</v>
      </c>
      <c r="Z226">
        <v>9261.3155736842127</v>
      </c>
      <c r="AA226">
        <v>9279.247276315793</v>
      </c>
      <c r="AB226">
        <v>9221.3753500000021</v>
      </c>
      <c r="AC226">
        <v>9182.5956078947402</v>
      </c>
      <c r="AD226">
        <v>9293.8523736842108</v>
      </c>
      <c r="AE226">
        <v>9611.461489473686</v>
      </c>
      <c r="AF226">
        <v>9640.4005289473698</v>
      </c>
    </row>
    <row r="227" spans="1:32" x14ac:dyDescent="0.2">
      <c r="A227" t="s">
        <v>478</v>
      </c>
      <c r="B227" t="s">
        <v>336</v>
      </c>
      <c r="C227">
        <v>1</v>
      </c>
      <c r="D227">
        <v>2400</v>
      </c>
      <c r="E227">
        <v>60</v>
      </c>
      <c r="F227">
        <v>1</v>
      </c>
      <c r="G227">
        <v>1</v>
      </c>
      <c r="H227" t="s">
        <v>7</v>
      </c>
      <c r="I227">
        <v>9622.4241157894758</v>
      </c>
      <c r="J227">
        <v>9567.9477526315823</v>
      </c>
      <c r="K227">
        <v>9445.786465789477</v>
      </c>
      <c r="L227">
        <v>9331.5198105263171</v>
      </c>
      <c r="M227">
        <v>9301.3744789473712</v>
      </c>
      <c r="N227">
        <v>9426.8509473684226</v>
      </c>
      <c r="O227">
        <v>9391.9565578947386</v>
      </c>
      <c r="P227">
        <v>9378.5315657894771</v>
      </c>
      <c r="Q227">
        <v>9480.4790552631603</v>
      </c>
      <c r="R227">
        <v>9548.3204947368449</v>
      </c>
      <c r="S227">
        <v>9584.9642263157912</v>
      </c>
      <c r="T227">
        <v>9602.2202342105284</v>
      </c>
      <c r="U227">
        <v>9658.8223289473699</v>
      </c>
      <c r="V227">
        <v>9653.5766131578966</v>
      </c>
      <c r="W227">
        <v>9661.8130421052665</v>
      </c>
      <c r="X227">
        <v>9564.9688210526328</v>
      </c>
      <c r="Y227">
        <v>9443.9625552631587</v>
      </c>
      <c r="Z227">
        <v>9500.7820657894754</v>
      </c>
      <c r="AA227">
        <v>9256.3235578947406</v>
      </c>
      <c r="AB227">
        <v>9268.9136105263169</v>
      </c>
      <c r="AC227">
        <v>9348.2966342105283</v>
      </c>
      <c r="AD227">
        <v>9552.8198421052657</v>
      </c>
      <c r="AE227">
        <v>9733.904468421053</v>
      </c>
      <c r="AF227">
        <v>9711.150468421054</v>
      </c>
    </row>
    <row r="228" spans="1:32" x14ac:dyDescent="0.2">
      <c r="A228" t="s">
        <v>478</v>
      </c>
      <c r="B228" t="s">
        <v>337</v>
      </c>
      <c r="C228">
        <v>1</v>
      </c>
      <c r="D228">
        <v>2400</v>
      </c>
      <c r="E228">
        <v>60</v>
      </c>
      <c r="F228">
        <v>1</v>
      </c>
      <c r="G228">
        <v>1</v>
      </c>
      <c r="H228" t="s">
        <v>7</v>
      </c>
      <c r="I228">
        <v>9722.1606368421089</v>
      </c>
      <c r="J228">
        <v>9668.3448815789488</v>
      </c>
      <c r="K228">
        <v>9591.7345289473706</v>
      </c>
      <c r="L228">
        <v>9538.8072315789486</v>
      </c>
      <c r="M228">
        <v>9546.1547289473692</v>
      </c>
      <c r="N228">
        <v>9583.8881131578964</v>
      </c>
      <c r="O228">
        <v>9562.4348736842112</v>
      </c>
      <c r="P228">
        <v>9437.8302868421069</v>
      </c>
      <c r="Q228">
        <v>9552.5632657894748</v>
      </c>
      <c r="R228">
        <v>9525.0463789473706</v>
      </c>
      <c r="S228">
        <v>9535.1008763157934</v>
      </c>
      <c r="T228">
        <v>9630.9350710526342</v>
      </c>
      <c r="U228">
        <v>9507.4625526315813</v>
      </c>
      <c r="V228">
        <v>9288.4493736842123</v>
      </c>
      <c r="W228">
        <v>9251.866286842107</v>
      </c>
      <c r="X228">
        <v>9279.7907526315794</v>
      </c>
      <c r="Y228">
        <v>9188.4916105263183</v>
      </c>
      <c r="Z228">
        <v>9295.2706368421059</v>
      </c>
      <c r="AA228">
        <v>9303.4850684210542</v>
      </c>
      <c r="AB228">
        <v>9231.656660526316</v>
      </c>
      <c r="AC228">
        <v>9141.166918421055</v>
      </c>
      <c r="AD228">
        <v>9447.64215526316</v>
      </c>
      <c r="AE228">
        <v>9621.2109263157909</v>
      </c>
      <c r="AF228">
        <v>9676.5420631578963</v>
      </c>
    </row>
    <row r="229" spans="1:32" x14ac:dyDescent="0.2">
      <c r="A229" t="s">
        <v>478</v>
      </c>
      <c r="B229" t="s">
        <v>338</v>
      </c>
      <c r="C229">
        <v>1</v>
      </c>
      <c r="D229">
        <v>2400</v>
      </c>
      <c r="E229">
        <v>60</v>
      </c>
      <c r="F229">
        <v>1</v>
      </c>
      <c r="G229">
        <v>1</v>
      </c>
      <c r="H229" t="s">
        <v>7</v>
      </c>
      <c r="I229">
        <v>9667.275673684213</v>
      </c>
      <c r="J229">
        <v>9583.6723131578983</v>
      </c>
      <c r="K229">
        <v>9463.1951368421087</v>
      </c>
      <c r="L229">
        <v>9400.8541289473706</v>
      </c>
      <c r="M229">
        <v>9393.2202000000016</v>
      </c>
      <c r="N229">
        <v>9394.0505684210548</v>
      </c>
      <c r="O229">
        <v>9292.7112815789496</v>
      </c>
      <c r="P229">
        <v>9301.8632447368436</v>
      </c>
      <c r="Q229">
        <v>9340.7908421052653</v>
      </c>
      <c r="R229">
        <v>9205.8440578947393</v>
      </c>
      <c r="S229">
        <v>9115.1001894736855</v>
      </c>
      <c r="T229">
        <v>9242.5266973684229</v>
      </c>
      <c r="U229">
        <v>9161.3464236842119</v>
      </c>
      <c r="V229">
        <v>9224.9875473684224</v>
      </c>
      <c r="W229">
        <v>9252.0069447368442</v>
      </c>
      <c r="X229">
        <v>9253.4411947368444</v>
      </c>
      <c r="Y229">
        <v>9197.5050447368467</v>
      </c>
      <c r="Z229">
        <v>9151.7660657894758</v>
      </c>
      <c r="AA229">
        <v>9061.6393052631611</v>
      </c>
      <c r="AB229">
        <v>9166.959028947369</v>
      </c>
      <c r="AC229">
        <v>9189.9715289473679</v>
      </c>
      <c r="AD229">
        <v>9338.1986657894759</v>
      </c>
      <c r="AE229">
        <v>9429.7713105263174</v>
      </c>
      <c r="AF229">
        <v>9534.9681736842122</v>
      </c>
    </row>
    <row r="230" spans="1:32" x14ac:dyDescent="0.2">
      <c r="A230" t="s">
        <v>478</v>
      </c>
      <c r="B230" t="s">
        <v>339</v>
      </c>
      <c r="C230">
        <v>1</v>
      </c>
      <c r="D230">
        <v>2400</v>
      </c>
      <c r="E230">
        <v>60</v>
      </c>
      <c r="F230">
        <v>1</v>
      </c>
      <c r="G230">
        <v>1</v>
      </c>
      <c r="H230" t="s">
        <v>7</v>
      </c>
      <c r="I230">
        <v>9503.7780868421069</v>
      </c>
      <c r="J230">
        <v>9421.5231973684222</v>
      </c>
      <c r="K230">
        <v>9330.2246631578964</v>
      </c>
      <c r="L230">
        <v>9275.4115552631611</v>
      </c>
      <c r="M230">
        <v>9329.4871947368429</v>
      </c>
      <c r="N230">
        <v>9315.7234342105276</v>
      </c>
      <c r="O230">
        <v>9153.2178947368429</v>
      </c>
      <c r="P230">
        <v>8861.9810710526326</v>
      </c>
      <c r="Q230">
        <v>8863.6925394736863</v>
      </c>
      <c r="R230">
        <v>8845.9986447368428</v>
      </c>
      <c r="S230">
        <v>8806.2263552631612</v>
      </c>
      <c r="T230">
        <v>8747.4883710526337</v>
      </c>
      <c r="U230">
        <v>8657.4910763157895</v>
      </c>
      <c r="V230">
        <v>8622.6967210526327</v>
      </c>
      <c r="W230">
        <v>8595.7381736842126</v>
      </c>
      <c r="X230">
        <v>8594.9486921052649</v>
      </c>
      <c r="Y230">
        <v>8562.0206236842114</v>
      </c>
      <c r="Z230">
        <v>8600.8856526315813</v>
      </c>
      <c r="AA230">
        <v>8658.1843394736861</v>
      </c>
      <c r="AB230">
        <v>8656.1549631578964</v>
      </c>
      <c r="AC230">
        <v>8616.1921973684239</v>
      </c>
      <c r="AD230">
        <v>8768.6809631578963</v>
      </c>
      <c r="AE230">
        <v>8994.1064973684206</v>
      </c>
      <c r="AF230">
        <v>9025.0712131578966</v>
      </c>
    </row>
    <row r="231" spans="1:32" x14ac:dyDescent="0.2">
      <c r="A231" t="s">
        <v>478</v>
      </c>
      <c r="B231" t="s">
        <v>340</v>
      </c>
      <c r="C231">
        <v>1</v>
      </c>
      <c r="D231">
        <v>2400</v>
      </c>
      <c r="E231">
        <v>60</v>
      </c>
      <c r="F231">
        <v>1</v>
      </c>
      <c r="G231">
        <v>1</v>
      </c>
      <c r="H231" t="s">
        <v>7</v>
      </c>
      <c r="I231">
        <v>9012.1923263157914</v>
      </c>
      <c r="J231">
        <v>8991.0259894736864</v>
      </c>
      <c r="K231">
        <v>8938.9741894736871</v>
      </c>
      <c r="L231">
        <v>8908.8207578947386</v>
      </c>
      <c r="M231">
        <v>8932.2520131578967</v>
      </c>
      <c r="N231">
        <v>8940.7510447368441</v>
      </c>
      <c r="O231">
        <v>8977.9717921052652</v>
      </c>
      <c r="P231">
        <v>8983.0107842105281</v>
      </c>
      <c r="Q231">
        <v>8973.4232394736846</v>
      </c>
      <c r="R231">
        <v>8970.7216368421068</v>
      </c>
      <c r="S231">
        <v>8982.7505842105274</v>
      </c>
      <c r="T231">
        <v>8971.1348263157906</v>
      </c>
      <c r="U231">
        <v>8947.9031289473696</v>
      </c>
      <c r="V231">
        <v>8901.8729131578966</v>
      </c>
      <c r="W231">
        <v>8888.0298947368447</v>
      </c>
      <c r="X231">
        <v>8860.0280894736861</v>
      </c>
      <c r="Y231">
        <v>8836.350452631581</v>
      </c>
      <c r="Z231">
        <v>9002.8425210526329</v>
      </c>
      <c r="AA231">
        <v>9104.6496631578975</v>
      </c>
      <c r="AB231">
        <v>9078.9362500000007</v>
      </c>
      <c r="AC231">
        <v>9079.2785684210558</v>
      </c>
      <c r="AD231">
        <v>9087.2038289473694</v>
      </c>
      <c r="AE231">
        <v>9110.9724289473706</v>
      </c>
      <c r="AF231">
        <v>9110.3218447368436</v>
      </c>
    </row>
    <row r="232" spans="1:32" x14ac:dyDescent="0.2">
      <c r="A232" t="s">
        <v>478</v>
      </c>
      <c r="B232" t="s">
        <v>341</v>
      </c>
      <c r="C232">
        <v>1</v>
      </c>
      <c r="D232">
        <v>2400</v>
      </c>
      <c r="E232">
        <v>60</v>
      </c>
      <c r="F232">
        <v>1</v>
      </c>
      <c r="G232">
        <v>1</v>
      </c>
      <c r="H232" t="s">
        <v>7</v>
      </c>
      <c r="I232">
        <v>9054.0071342105275</v>
      </c>
      <c r="J232">
        <v>9010.2398473684225</v>
      </c>
      <c r="K232">
        <v>9008.7198421052653</v>
      </c>
      <c r="L232">
        <v>9008.5168394736866</v>
      </c>
      <c r="M232">
        <v>9043.9555473684231</v>
      </c>
      <c r="N232">
        <v>9069.1401973684206</v>
      </c>
      <c r="O232">
        <v>9061.7849710526334</v>
      </c>
      <c r="P232">
        <v>9041.9250631578961</v>
      </c>
      <c r="Q232">
        <v>9037.6547973684228</v>
      </c>
      <c r="R232">
        <v>9003.4864078947376</v>
      </c>
      <c r="S232">
        <v>8963.7296157894743</v>
      </c>
      <c r="T232">
        <v>8921.6495105263166</v>
      </c>
      <c r="U232">
        <v>8918.2733815789506</v>
      </c>
      <c r="V232">
        <v>8865.0627710526333</v>
      </c>
      <c r="W232">
        <v>8892.5417000000016</v>
      </c>
      <c r="X232">
        <v>8890.4236368421061</v>
      </c>
      <c r="Y232">
        <v>8885.3399421052654</v>
      </c>
      <c r="Z232">
        <v>8935.7934763157918</v>
      </c>
      <c r="AA232">
        <v>8853.7331894736853</v>
      </c>
      <c r="AB232">
        <v>8816.9576552631588</v>
      </c>
      <c r="AC232">
        <v>8806.012834210529</v>
      </c>
      <c r="AD232">
        <v>8868.2263473684234</v>
      </c>
      <c r="AE232">
        <v>8862.1075894736859</v>
      </c>
      <c r="AF232">
        <v>8902.7975236842121</v>
      </c>
    </row>
    <row r="233" spans="1:32" x14ac:dyDescent="0.2">
      <c r="A233" t="s">
        <v>478</v>
      </c>
      <c r="B233" t="s">
        <v>342</v>
      </c>
      <c r="C233">
        <v>1</v>
      </c>
      <c r="D233">
        <v>2400</v>
      </c>
      <c r="E233">
        <v>60</v>
      </c>
      <c r="F233">
        <v>1</v>
      </c>
      <c r="G233">
        <v>1</v>
      </c>
      <c r="H233" t="s">
        <v>7</v>
      </c>
      <c r="I233">
        <v>8950.0027210526332</v>
      </c>
      <c r="J233">
        <v>9019.1317447368438</v>
      </c>
      <c r="K233">
        <v>9071.6016289473719</v>
      </c>
      <c r="L233">
        <v>9077.8177342105282</v>
      </c>
      <c r="M233">
        <v>9088.689097368424</v>
      </c>
      <c r="N233">
        <v>9134.4179210526327</v>
      </c>
      <c r="O233">
        <v>9175.6977605263182</v>
      </c>
      <c r="P233">
        <v>9208.093671052633</v>
      </c>
      <c r="Q233">
        <v>9371.0493868421054</v>
      </c>
      <c r="R233">
        <v>9478.9123815789499</v>
      </c>
      <c r="S233">
        <v>9606.578550000002</v>
      </c>
      <c r="T233">
        <v>9577.4572315789501</v>
      </c>
      <c r="U233">
        <v>9502.045873684212</v>
      </c>
      <c r="V233">
        <v>9530.7083973684221</v>
      </c>
      <c r="W233">
        <v>9502.6267763157921</v>
      </c>
      <c r="X233">
        <v>9361.3456157894761</v>
      </c>
      <c r="Y233">
        <v>9204.5168026315805</v>
      </c>
      <c r="Z233">
        <v>9202.1338000000014</v>
      </c>
      <c r="AA233">
        <v>9274.5005710526348</v>
      </c>
      <c r="AB233">
        <v>9336.5729052631596</v>
      </c>
      <c r="AC233">
        <v>9401.0092894736863</v>
      </c>
      <c r="AD233">
        <v>9612.9489684210548</v>
      </c>
      <c r="AE233">
        <v>9733.5685657894755</v>
      </c>
      <c r="AF233">
        <v>9794.0388210526326</v>
      </c>
    </row>
    <row r="234" spans="1:32" x14ac:dyDescent="0.2">
      <c r="A234" t="s">
        <v>478</v>
      </c>
      <c r="B234" t="s">
        <v>343</v>
      </c>
      <c r="C234">
        <v>1</v>
      </c>
      <c r="D234">
        <v>2400</v>
      </c>
      <c r="E234">
        <v>60</v>
      </c>
      <c r="F234">
        <v>1</v>
      </c>
      <c r="G234">
        <v>1</v>
      </c>
      <c r="H234" t="s">
        <v>7</v>
      </c>
      <c r="I234">
        <v>9796.2462210526337</v>
      </c>
      <c r="J234">
        <v>9699.9635157894754</v>
      </c>
      <c r="K234">
        <v>9578.7044421052651</v>
      </c>
      <c r="L234">
        <v>9614.4543815789493</v>
      </c>
      <c r="M234">
        <v>9588.7098552631596</v>
      </c>
      <c r="N234">
        <v>9549.7149842105282</v>
      </c>
      <c r="O234">
        <v>9515.6358000000018</v>
      </c>
      <c r="P234">
        <v>9333.8293815789493</v>
      </c>
      <c r="Q234">
        <v>9498.6490421052658</v>
      </c>
      <c r="R234">
        <v>9495.2001236842134</v>
      </c>
      <c r="S234">
        <v>9442.2504947368434</v>
      </c>
      <c r="T234">
        <v>9300.1152421052648</v>
      </c>
      <c r="U234">
        <v>9282.8675526315801</v>
      </c>
      <c r="V234">
        <v>9342.8954236842146</v>
      </c>
      <c r="W234">
        <v>9301.0669657894759</v>
      </c>
      <c r="X234">
        <v>9274.0824815789474</v>
      </c>
      <c r="Y234">
        <v>9253.4687447368433</v>
      </c>
      <c r="Z234">
        <v>9325.3150552631596</v>
      </c>
      <c r="AA234">
        <v>9206.1123368421067</v>
      </c>
      <c r="AB234">
        <v>9109.2682631578955</v>
      </c>
      <c r="AC234">
        <v>9154.1797078947384</v>
      </c>
      <c r="AD234">
        <v>9438.9300500000008</v>
      </c>
      <c r="AE234">
        <v>9639.0897368421083</v>
      </c>
      <c r="AF234">
        <v>9630.7782763157902</v>
      </c>
    </row>
    <row r="235" spans="1:32" x14ac:dyDescent="0.2">
      <c r="A235" t="s">
        <v>478</v>
      </c>
      <c r="B235" t="s">
        <v>344</v>
      </c>
      <c r="C235">
        <v>1</v>
      </c>
      <c r="D235">
        <v>2400</v>
      </c>
      <c r="E235">
        <v>60</v>
      </c>
      <c r="F235">
        <v>1</v>
      </c>
      <c r="G235">
        <v>1</v>
      </c>
      <c r="H235" t="s">
        <v>7</v>
      </c>
      <c r="I235">
        <v>9663.2093289473705</v>
      </c>
      <c r="J235">
        <v>9592.5052473684245</v>
      </c>
      <c r="K235">
        <v>9449.5862184210546</v>
      </c>
      <c r="L235">
        <v>9425.9182657894744</v>
      </c>
      <c r="M235">
        <v>9450.0393236842119</v>
      </c>
      <c r="N235">
        <v>9466.8943868421065</v>
      </c>
      <c r="O235">
        <v>9498.6392052631618</v>
      </c>
      <c r="P235">
        <v>9410.7390421052642</v>
      </c>
      <c r="Q235">
        <v>9463.3318157894755</v>
      </c>
      <c r="R235">
        <v>9544.2742157894754</v>
      </c>
      <c r="S235">
        <v>9547.9315000000006</v>
      </c>
      <c r="T235">
        <v>9487.2779657894753</v>
      </c>
      <c r="U235">
        <v>9265.9354973684221</v>
      </c>
      <c r="V235">
        <v>9357.9352315789492</v>
      </c>
      <c r="W235">
        <v>9457.2147000000023</v>
      </c>
      <c r="X235">
        <v>9546.0706421052655</v>
      </c>
      <c r="Y235">
        <v>9423.7446394736853</v>
      </c>
      <c r="Z235">
        <v>9419.2822473684228</v>
      </c>
      <c r="AA235">
        <v>9429.8758552631607</v>
      </c>
      <c r="AB235">
        <v>9438.77093421053</v>
      </c>
      <c r="AC235">
        <v>9365.4639526315805</v>
      </c>
      <c r="AD235">
        <v>9653.7928105263181</v>
      </c>
      <c r="AE235">
        <v>9898.0995026315813</v>
      </c>
      <c r="AF235">
        <v>9910.3061921052631</v>
      </c>
    </row>
    <row r="236" spans="1:32" x14ac:dyDescent="0.2">
      <c r="A236" t="s">
        <v>478</v>
      </c>
      <c r="B236" t="s">
        <v>345</v>
      </c>
      <c r="C236">
        <v>1</v>
      </c>
      <c r="D236">
        <v>2400</v>
      </c>
      <c r="E236">
        <v>60</v>
      </c>
      <c r="F236">
        <v>1</v>
      </c>
      <c r="G236">
        <v>1</v>
      </c>
      <c r="H236" t="s">
        <v>7</v>
      </c>
      <c r="I236">
        <v>9787.9210815789502</v>
      </c>
      <c r="J236">
        <v>9736.4620421052641</v>
      </c>
      <c r="K236">
        <v>9645.9896447368428</v>
      </c>
      <c r="L236">
        <v>9505.2499710526354</v>
      </c>
      <c r="M236">
        <v>9498.1737026315805</v>
      </c>
      <c r="N236">
        <v>9567.6073684210551</v>
      </c>
      <c r="O236">
        <v>9657.2119105263173</v>
      </c>
      <c r="P236">
        <v>9700.5500447368431</v>
      </c>
      <c r="Q236">
        <v>9717.8945157894759</v>
      </c>
      <c r="R236">
        <v>9798.8178157894745</v>
      </c>
      <c r="S236">
        <v>9709.5128394736857</v>
      </c>
      <c r="T236">
        <v>9644.3494552631601</v>
      </c>
      <c r="U236">
        <v>9538.333923684213</v>
      </c>
      <c r="V236">
        <v>9421.6716500000002</v>
      </c>
      <c r="W236">
        <v>9317.5951657894748</v>
      </c>
      <c r="X236">
        <v>9295.9124631578979</v>
      </c>
      <c r="Y236">
        <v>9111.0548368421078</v>
      </c>
      <c r="Z236">
        <v>9133.8193657894753</v>
      </c>
      <c r="AA236">
        <v>9154.6380394736861</v>
      </c>
      <c r="AB236">
        <v>9143.1726394736852</v>
      </c>
      <c r="AC236">
        <v>9075.7802894736851</v>
      </c>
      <c r="AD236">
        <v>9338.0772421052643</v>
      </c>
      <c r="AE236">
        <v>9628.1088710526346</v>
      </c>
      <c r="AF236">
        <v>9610.2679473684257</v>
      </c>
    </row>
    <row r="237" spans="1:32" x14ac:dyDescent="0.2">
      <c r="A237" t="s">
        <v>478</v>
      </c>
      <c r="B237" t="s">
        <v>346</v>
      </c>
      <c r="C237">
        <v>1</v>
      </c>
      <c r="D237">
        <v>2400</v>
      </c>
      <c r="E237">
        <v>60</v>
      </c>
      <c r="F237">
        <v>1</v>
      </c>
      <c r="G237">
        <v>1</v>
      </c>
      <c r="H237" t="s">
        <v>7</v>
      </c>
      <c r="I237">
        <v>9604.774113157895</v>
      </c>
      <c r="J237">
        <v>9526.8001973684241</v>
      </c>
      <c r="K237">
        <v>9414.1074210526331</v>
      </c>
      <c r="L237">
        <v>9320.1266473684227</v>
      </c>
      <c r="M237">
        <v>9411.7899684210533</v>
      </c>
      <c r="N237">
        <v>9533.649668421056</v>
      </c>
      <c r="O237">
        <v>9452.6860736842118</v>
      </c>
      <c r="P237">
        <v>9121.2058184210546</v>
      </c>
      <c r="Q237">
        <v>9203.9245684210564</v>
      </c>
      <c r="R237">
        <v>9182.3141657894757</v>
      </c>
      <c r="S237">
        <v>9237.3543000000027</v>
      </c>
      <c r="T237">
        <v>9232.4470500000025</v>
      </c>
      <c r="U237">
        <v>9148.8547526315815</v>
      </c>
      <c r="V237">
        <v>9182.4823184210545</v>
      </c>
      <c r="W237">
        <v>9196.1763947368436</v>
      </c>
      <c r="X237">
        <v>9216.2871105263166</v>
      </c>
      <c r="Y237">
        <v>9265.8165421052654</v>
      </c>
      <c r="Z237">
        <v>9294.2271078947379</v>
      </c>
      <c r="AA237">
        <v>9359.4122105263177</v>
      </c>
      <c r="AB237">
        <v>9318.2395815789496</v>
      </c>
      <c r="AC237">
        <v>9314.5108815789499</v>
      </c>
      <c r="AD237">
        <v>9537.7201710526333</v>
      </c>
      <c r="AE237">
        <v>9635.0677605263172</v>
      </c>
      <c r="AF237">
        <v>9555.9673631578971</v>
      </c>
    </row>
    <row r="238" spans="1:32" x14ac:dyDescent="0.2">
      <c r="A238" t="s">
        <v>478</v>
      </c>
      <c r="B238" t="s">
        <v>347</v>
      </c>
      <c r="C238">
        <v>1</v>
      </c>
      <c r="D238">
        <v>2400</v>
      </c>
      <c r="E238">
        <v>60</v>
      </c>
      <c r="F238">
        <v>1</v>
      </c>
      <c r="G238">
        <v>1</v>
      </c>
      <c r="H238" t="s">
        <v>7</v>
      </c>
      <c r="I238">
        <v>9545.7946789473699</v>
      </c>
      <c r="J238">
        <v>9587.8056947368441</v>
      </c>
      <c r="K238">
        <v>9600.9406815789498</v>
      </c>
      <c r="L238">
        <v>9558.2196447368424</v>
      </c>
      <c r="M238">
        <v>9545.0379500000017</v>
      </c>
      <c r="N238">
        <v>9516.1630263157913</v>
      </c>
      <c r="O238">
        <v>9459.25123157895</v>
      </c>
      <c r="P238">
        <v>9487.7468105263179</v>
      </c>
      <c r="Q238">
        <v>9536.7806657894762</v>
      </c>
      <c r="R238">
        <v>9517.1054578947387</v>
      </c>
      <c r="S238">
        <v>9455.0836789473688</v>
      </c>
      <c r="T238">
        <v>9423.5043105263176</v>
      </c>
      <c r="U238">
        <v>9417.1035394736864</v>
      </c>
      <c r="V238">
        <v>9444.807413157896</v>
      </c>
      <c r="W238">
        <v>9487.0215921052659</v>
      </c>
      <c r="X238">
        <v>9524.8605921052658</v>
      </c>
      <c r="Y238">
        <v>9469.4456947368435</v>
      </c>
      <c r="Z238">
        <v>9501.3763605263175</v>
      </c>
      <c r="AA238">
        <v>9484.2262342105278</v>
      </c>
      <c r="AB238">
        <v>9482.2738105263179</v>
      </c>
      <c r="AC238">
        <v>9500.2120315789489</v>
      </c>
      <c r="AD238">
        <v>9459.8314421052655</v>
      </c>
      <c r="AE238">
        <v>9493.8703473684218</v>
      </c>
      <c r="AF238">
        <v>9506.3547868421065</v>
      </c>
    </row>
    <row r="239" spans="1:32" x14ac:dyDescent="0.2">
      <c r="A239" t="s">
        <v>478</v>
      </c>
      <c r="B239" t="s">
        <v>348</v>
      </c>
      <c r="C239">
        <v>1</v>
      </c>
      <c r="D239">
        <v>2400</v>
      </c>
      <c r="E239">
        <v>60</v>
      </c>
      <c r="F239">
        <v>1</v>
      </c>
      <c r="G239">
        <v>1</v>
      </c>
      <c r="H239" t="s">
        <v>7</v>
      </c>
      <c r="I239">
        <v>9467.9500526315805</v>
      </c>
      <c r="J239">
        <v>9428.7734210526341</v>
      </c>
      <c r="K239">
        <v>9483.7793605263178</v>
      </c>
      <c r="L239">
        <v>9486.1260026315813</v>
      </c>
      <c r="M239">
        <v>9445.0805236842134</v>
      </c>
      <c r="N239">
        <v>9435.0302289473693</v>
      </c>
      <c r="O239">
        <v>9443.7899631578966</v>
      </c>
      <c r="P239">
        <v>9404.3249973684233</v>
      </c>
      <c r="Q239">
        <v>9373.698836842108</v>
      </c>
      <c r="R239">
        <v>9383.0295315789481</v>
      </c>
      <c r="S239">
        <v>9373.3603421052649</v>
      </c>
      <c r="T239">
        <v>9329.1427657894765</v>
      </c>
      <c r="U239">
        <v>9335.9798763157924</v>
      </c>
      <c r="V239">
        <v>9270.0329131578965</v>
      </c>
      <c r="W239">
        <v>9276.7190078947369</v>
      </c>
      <c r="X239">
        <v>9318.480550000002</v>
      </c>
      <c r="Y239">
        <v>9298.5091947368437</v>
      </c>
      <c r="Z239">
        <v>9295.7209000000021</v>
      </c>
      <c r="AA239">
        <v>9357.7919842105293</v>
      </c>
      <c r="AB239">
        <v>9442.5009894736868</v>
      </c>
      <c r="AC239">
        <v>9478.2170052631609</v>
      </c>
      <c r="AD239">
        <v>9547.3554921052655</v>
      </c>
      <c r="AE239">
        <v>9647.2262289473692</v>
      </c>
      <c r="AF239">
        <v>9658.8661473684224</v>
      </c>
    </row>
    <row r="240" spans="1:32" x14ac:dyDescent="0.2">
      <c r="A240" t="s">
        <v>478</v>
      </c>
      <c r="B240" t="s">
        <v>349</v>
      </c>
      <c r="C240">
        <v>1</v>
      </c>
      <c r="D240">
        <v>2400</v>
      </c>
      <c r="E240">
        <v>60</v>
      </c>
      <c r="F240">
        <v>1</v>
      </c>
      <c r="G240">
        <v>1</v>
      </c>
      <c r="H240" t="s">
        <v>7</v>
      </c>
      <c r="I240">
        <v>9554.5225605263167</v>
      </c>
      <c r="J240">
        <v>9618.9219684210548</v>
      </c>
      <c r="K240">
        <v>9681.3883105263176</v>
      </c>
      <c r="L240">
        <v>9673.309900000002</v>
      </c>
      <c r="M240">
        <v>9631.3863078947397</v>
      </c>
      <c r="N240">
        <v>9760.9994368421085</v>
      </c>
      <c r="O240">
        <v>9691.6300684210546</v>
      </c>
      <c r="P240">
        <v>9791.2397157894757</v>
      </c>
      <c r="Q240">
        <v>9816.2928473684242</v>
      </c>
      <c r="R240">
        <v>9913.2483421052639</v>
      </c>
      <c r="S240">
        <v>9846.8534578947383</v>
      </c>
      <c r="T240">
        <v>9779.8870973684243</v>
      </c>
      <c r="U240">
        <v>9654.093715789475</v>
      </c>
      <c r="V240">
        <v>9732.0459684210546</v>
      </c>
      <c r="W240">
        <v>9609.8356763157917</v>
      </c>
      <c r="X240">
        <v>9472.6156605263186</v>
      </c>
      <c r="Y240">
        <v>9319.2661710526318</v>
      </c>
      <c r="Z240">
        <v>9345.7810973684227</v>
      </c>
      <c r="AA240">
        <v>9443.9236026315812</v>
      </c>
      <c r="AB240">
        <v>9509.3826078947404</v>
      </c>
      <c r="AC240">
        <v>9541.6476552631593</v>
      </c>
      <c r="AD240">
        <v>9725.0785342105282</v>
      </c>
      <c r="AE240">
        <v>9774.450565789477</v>
      </c>
      <c r="AF240">
        <v>9802.8693736842106</v>
      </c>
    </row>
    <row r="241" spans="1:32" x14ac:dyDescent="0.2">
      <c r="A241" t="s">
        <v>478</v>
      </c>
      <c r="B241" t="s">
        <v>350</v>
      </c>
      <c r="C241">
        <v>1</v>
      </c>
      <c r="D241">
        <v>2400</v>
      </c>
      <c r="E241">
        <v>60</v>
      </c>
      <c r="F241">
        <v>1</v>
      </c>
      <c r="G241">
        <v>1</v>
      </c>
      <c r="H241" t="s">
        <v>7</v>
      </c>
      <c r="I241">
        <v>9797.9661000000015</v>
      </c>
      <c r="J241">
        <v>9823.4828368421058</v>
      </c>
      <c r="K241">
        <v>9584.0356473684224</v>
      </c>
      <c r="L241">
        <v>9565.6230473684227</v>
      </c>
      <c r="M241">
        <v>9589.8010315789488</v>
      </c>
      <c r="N241">
        <v>9793.7693763157895</v>
      </c>
      <c r="O241">
        <v>9913.7832105263187</v>
      </c>
      <c r="P241">
        <v>9774.8331500000022</v>
      </c>
      <c r="Q241">
        <v>9786.3547394736888</v>
      </c>
      <c r="R241">
        <v>9800.7477131578944</v>
      </c>
      <c r="S241">
        <v>9800.9670842105261</v>
      </c>
      <c r="T241">
        <v>9788.4758368421099</v>
      </c>
      <c r="U241">
        <v>9738.6412973684237</v>
      </c>
      <c r="V241">
        <v>9690.7983631578973</v>
      </c>
      <c r="W241">
        <v>9672.3882868421078</v>
      </c>
      <c r="X241">
        <v>9627.5737368421051</v>
      </c>
      <c r="Y241">
        <v>9562.377086842107</v>
      </c>
      <c r="Z241">
        <v>9652.4297552631597</v>
      </c>
      <c r="AA241">
        <v>9622.3004657894726</v>
      </c>
      <c r="AB241">
        <v>9634.628050000003</v>
      </c>
      <c r="AC241">
        <v>9633.793050000002</v>
      </c>
      <c r="AD241">
        <v>9833.6411552631598</v>
      </c>
      <c r="AE241">
        <v>10071.631065789477</v>
      </c>
      <c r="AF241">
        <v>9993.1280789473713</v>
      </c>
    </row>
    <row r="242" spans="1:32" x14ac:dyDescent="0.2">
      <c r="A242" t="s">
        <v>478</v>
      </c>
      <c r="B242" t="s">
        <v>351</v>
      </c>
      <c r="C242">
        <v>1</v>
      </c>
      <c r="D242">
        <v>2400</v>
      </c>
      <c r="E242">
        <v>60</v>
      </c>
      <c r="F242">
        <v>1</v>
      </c>
      <c r="G242">
        <v>1</v>
      </c>
      <c r="H242" t="s">
        <v>7</v>
      </c>
      <c r="I242">
        <v>9899.1698026315808</v>
      </c>
      <c r="J242">
        <v>9825.5242473684229</v>
      </c>
      <c r="K242">
        <v>9761.7228315789489</v>
      </c>
      <c r="L242">
        <v>9827.8688500000044</v>
      </c>
      <c r="M242">
        <v>9848.2538342105272</v>
      </c>
      <c r="N242">
        <v>9781.9467368421083</v>
      </c>
      <c r="O242">
        <v>9677.9051842105273</v>
      </c>
      <c r="P242">
        <v>9512.2670552631607</v>
      </c>
      <c r="Q242">
        <v>9527.1704131578954</v>
      </c>
      <c r="R242">
        <v>9475.3864000000012</v>
      </c>
      <c r="S242">
        <v>9492.6830710526319</v>
      </c>
      <c r="T242">
        <v>9564.4585763157902</v>
      </c>
      <c r="U242">
        <v>9473.9638684210549</v>
      </c>
      <c r="V242">
        <v>9346.5266552631583</v>
      </c>
      <c r="W242">
        <v>9286.6434263157898</v>
      </c>
      <c r="X242">
        <v>9264.6595868421082</v>
      </c>
      <c r="Y242">
        <v>9228.686718421055</v>
      </c>
      <c r="Z242">
        <v>9258.1106236842115</v>
      </c>
      <c r="AA242">
        <v>9201.6546842105272</v>
      </c>
      <c r="AB242">
        <v>9158.9605157894766</v>
      </c>
      <c r="AC242">
        <v>9161.0632921052656</v>
      </c>
      <c r="AD242">
        <v>9338.307884210526</v>
      </c>
      <c r="AE242">
        <v>9582.27103157895</v>
      </c>
      <c r="AF242">
        <v>9593.0070894736873</v>
      </c>
    </row>
    <row r="243" spans="1:32" x14ac:dyDescent="0.2">
      <c r="A243" t="s">
        <v>478</v>
      </c>
      <c r="B243" t="s">
        <v>352</v>
      </c>
      <c r="C243">
        <v>1</v>
      </c>
      <c r="D243">
        <v>2400</v>
      </c>
      <c r="E243">
        <v>60</v>
      </c>
      <c r="F243">
        <v>1</v>
      </c>
      <c r="G243">
        <v>1</v>
      </c>
      <c r="H243" t="s">
        <v>7</v>
      </c>
      <c r="I243">
        <v>9508.3840868421048</v>
      </c>
      <c r="J243">
        <v>9441.7405263157907</v>
      </c>
      <c r="K243">
        <v>9418.9987315789494</v>
      </c>
      <c r="L243">
        <v>9391.0700210526356</v>
      </c>
      <c r="M243">
        <v>9327.2514315789504</v>
      </c>
      <c r="N243">
        <v>9323.246044736843</v>
      </c>
      <c r="O243">
        <v>9203.825939473687</v>
      </c>
      <c r="P243">
        <v>8911.3276210526328</v>
      </c>
      <c r="Q243">
        <v>8858.4055736842129</v>
      </c>
      <c r="R243">
        <v>8865.6495157894769</v>
      </c>
      <c r="S243">
        <v>8854.07140263158</v>
      </c>
      <c r="T243">
        <v>8872.5844894736856</v>
      </c>
      <c r="U243">
        <v>8866.0270868421085</v>
      </c>
      <c r="V243">
        <v>8865.0682789473703</v>
      </c>
      <c r="W243">
        <v>8824.056673684212</v>
      </c>
      <c r="X243">
        <v>8860.1986842105271</v>
      </c>
      <c r="Y243">
        <v>8894.0513315789503</v>
      </c>
      <c r="Z243">
        <v>8905.1689526315804</v>
      </c>
      <c r="AA243">
        <v>8895.572542105263</v>
      </c>
      <c r="AB243">
        <v>8915.019186842108</v>
      </c>
      <c r="AC243">
        <v>8894.2306447368428</v>
      </c>
      <c r="AD243">
        <v>9130.6142947368444</v>
      </c>
      <c r="AE243">
        <v>9329.7974105263183</v>
      </c>
      <c r="AF243">
        <v>9370.3724552631593</v>
      </c>
    </row>
    <row r="244" spans="1:32" x14ac:dyDescent="0.2">
      <c r="A244" t="s">
        <v>478</v>
      </c>
      <c r="B244" t="s">
        <v>353</v>
      </c>
      <c r="C244">
        <v>1</v>
      </c>
      <c r="D244">
        <v>2400</v>
      </c>
      <c r="E244">
        <v>60</v>
      </c>
      <c r="F244">
        <v>1</v>
      </c>
      <c r="G244">
        <v>1</v>
      </c>
      <c r="H244" t="s">
        <v>7</v>
      </c>
      <c r="I244">
        <v>9320.4355578947379</v>
      </c>
      <c r="J244">
        <v>9319.8281868421054</v>
      </c>
      <c r="K244">
        <v>9347.107928947371</v>
      </c>
      <c r="L244">
        <v>9363.0597473684229</v>
      </c>
      <c r="M244">
        <v>9364.0368263157907</v>
      </c>
      <c r="N244">
        <v>9360.6062157894739</v>
      </c>
      <c r="O244">
        <v>9233.9175315789489</v>
      </c>
      <c r="P244">
        <v>8933.7808894736863</v>
      </c>
      <c r="Q244">
        <v>8913.9170842105286</v>
      </c>
      <c r="R244">
        <v>8900.0310763157904</v>
      </c>
      <c r="S244">
        <v>8872.456026315791</v>
      </c>
      <c r="T244">
        <v>8862.0369000000028</v>
      </c>
      <c r="U244">
        <v>8837.5556552631606</v>
      </c>
      <c r="V244">
        <v>8821.9082052631584</v>
      </c>
      <c r="W244">
        <v>8743.7039657894748</v>
      </c>
      <c r="X244">
        <v>8773.219481578948</v>
      </c>
      <c r="Y244">
        <v>8798.5736631578966</v>
      </c>
      <c r="Z244">
        <v>8815.3158736842106</v>
      </c>
      <c r="AA244">
        <v>8806.1210605263186</v>
      </c>
      <c r="AB244">
        <v>8818.1475315789503</v>
      </c>
      <c r="AC244">
        <v>8793.9431078947382</v>
      </c>
      <c r="AD244">
        <v>8988.8946657894758</v>
      </c>
      <c r="AE244">
        <v>9196.7703105263172</v>
      </c>
      <c r="AF244">
        <v>9233.2098026315798</v>
      </c>
    </row>
    <row r="245" spans="1:32" x14ac:dyDescent="0.2">
      <c r="A245" t="s">
        <v>478</v>
      </c>
      <c r="B245" t="s">
        <v>354</v>
      </c>
      <c r="C245">
        <v>1</v>
      </c>
      <c r="D245">
        <v>2400</v>
      </c>
      <c r="E245">
        <v>60</v>
      </c>
      <c r="F245">
        <v>1</v>
      </c>
      <c r="G245">
        <v>1</v>
      </c>
      <c r="H245" t="s">
        <v>7</v>
      </c>
      <c r="I245">
        <v>9235.4225026315798</v>
      </c>
      <c r="J245">
        <v>9226.6552447368449</v>
      </c>
      <c r="K245">
        <v>9190.656268421053</v>
      </c>
      <c r="L245">
        <v>9179.7124815789502</v>
      </c>
      <c r="M245">
        <v>9234.7298973684228</v>
      </c>
      <c r="N245">
        <v>9260.0218973684223</v>
      </c>
      <c r="O245">
        <v>9261.0010289473703</v>
      </c>
      <c r="P245">
        <v>9283.2667842105293</v>
      </c>
      <c r="Q245">
        <v>9290.9927236842123</v>
      </c>
      <c r="R245">
        <v>9262.4607210526337</v>
      </c>
      <c r="S245">
        <v>9220.6430000000018</v>
      </c>
      <c r="T245">
        <v>9206.1493157894765</v>
      </c>
      <c r="U245">
        <v>9227.6449657894755</v>
      </c>
      <c r="V245">
        <v>9272.8206578947375</v>
      </c>
      <c r="W245">
        <v>9276.9102078947417</v>
      </c>
      <c r="X245">
        <v>9301.2313842105268</v>
      </c>
      <c r="Y245">
        <v>9333.2637473684208</v>
      </c>
      <c r="Z245">
        <v>9289.7627078947389</v>
      </c>
      <c r="AA245">
        <v>9271.6925263157918</v>
      </c>
      <c r="AB245">
        <v>9295.4287210526309</v>
      </c>
      <c r="AC245">
        <v>9308.5475394736859</v>
      </c>
      <c r="AD245">
        <v>9300.2681684210547</v>
      </c>
      <c r="AE245">
        <v>9280.4287763157899</v>
      </c>
      <c r="AF245">
        <v>9275.6498289473693</v>
      </c>
    </row>
    <row r="246" spans="1:32" x14ac:dyDescent="0.2">
      <c r="A246" t="s">
        <v>478</v>
      </c>
      <c r="B246" t="s">
        <v>355</v>
      </c>
      <c r="C246">
        <v>1</v>
      </c>
      <c r="D246">
        <v>2400</v>
      </c>
      <c r="E246">
        <v>60</v>
      </c>
      <c r="F246">
        <v>1</v>
      </c>
      <c r="G246">
        <v>1</v>
      </c>
      <c r="H246" t="s">
        <v>7</v>
      </c>
      <c r="I246">
        <v>9311.5713368421075</v>
      </c>
      <c r="J246">
        <v>9309.0468263157909</v>
      </c>
      <c r="K246">
        <v>9336.0750947368433</v>
      </c>
      <c r="L246">
        <v>9326.6453421052647</v>
      </c>
      <c r="M246">
        <v>9338.146136842106</v>
      </c>
      <c r="N246">
        <v>9310.927084210527</v>
      </c>
      <c r="O246">
        <v>9302.4644842105281</v>
      </c>
      <c r="P246">
        <v>9271.9959394736852</v>
      </c>
      <c r="Q246">
        <v>8857.3326894736856</v>
      </c>
      <c r="R246">
        <v>8514.3305131578963</v>
      </c>
      <c r="S246">
        <v>8493.6760184210543</v>
      </c>
      <c r="T246">
        <v>8427.1223000000027</v>
      </c>
      <c r="U246">
        <v>8415.1738921052656</v>
      </c>
      <c r="V246">
        <v>8412.6087894736866</v>
      </c>
      <c r="W246">
        <v>8431.6735736842129</v>
      </c>
      <c r="X246">
        <v>8449.4771131578964</v>
      </c>
      <c r="Y246">
        <v>8514.3837947368447</v>
      </c>
      <c r="Z246">
        <v>8550.7648868421056</v>
      </c>
      <c r="AA246">
        <v>8562.9530052631599</v>
      </c>
      <c r="AB246">
        <v>8596.9013078947373</v>
      </c>
      <c r="AC246">
        <v>8656.3552763157895</v>
      </c>
      <c r="AD246">
        <v>8679.2488631578981</v>
      </c>
      <c r="AE246">
        <v>8683.4643157894752</v>
      </c>
      <c r="AF246">
        <v>8720.7491947368435</v>
      </c>
    </row>
    <row r="247" spans="1:32" x14ac:dyDescent="0.2">
      <c r="A247" t="s">
        <v>478</v>
      </c>
      <c r="B247" t="s">
        <v>356</v>
      </c>
      <c r="C247">
        <v>1</v>
      </c>
      <c r="D247">
        <v>2400</v>
      </c>
      <c r="E247">
        <v>60</v>
      </c>
      <c r="F247">
        <v>1</v>
      </c>
      <c r="G247">
        <v>1</v>
      </c>
      <c r="H247" t="s">
        <v>7</v>
      </c>
      <c r="I247">
        <v>8811.8627947368441</v>
      </c>
      <c r="J247">
        <v>8795.9770394736861</v>
      </c>
      <c r="K247">
        <v>8798.8914657894748</v>
      </c>
      <c r="L247">
        <v>8820.9637052631606</v>
      </c>
      <c r="M247">
        <v>8842.204984210528</v>
      </c>
      <c r="N247">
        <v>8861.4969526315817</v>
      </c>
      <c r="O247">
        <v>8986.8042368421065</v>
      </c>
      <c r="P247">
        <v>9141.8946342105282</v>
      </c>
      <c r="Q247">
        <v>8967.5662789473699</v>
      </c>
      <c r="R247">
        <v>8908.7509236842125</v>
      </c>
      <c r="S247">
        <v>8933.558518421054</v>
      </c>
      <c r="T247">
        <v>8913.2975526315804</v>
      </c>
      <c r="U247">
        <v>8945.861207894739</v>
      </c>
      <c r="V247">
        <v>8858.3969526315814</v>
      </c>
      <c r="W247">
        <v>8859.3384631578956</v>
      </c>
      <c r="X247">
        <v>8840.8708473684219</v>
      </c>
      <c r="Y247">
        <v>8873.6205447368429</v>
      </c>
      <c r="Z247">
        <v>8832.8485263157927</v>
      </c>
      <c r="AA247">
        <v>8770.4710026315806</v>
      </c>
      <c r="AB247">
        <v>8746.0747842105284</v>
      </c>
      <c r="AC247">
        <v>8779.6305526315809</v>
      </c>
      <c r="AD247">
        <v>8853.9470842105275</v>
      </c>
      <c r="AE247">
        <v>8952.2087210526315</v>
      </c>
      <c r="AF247">
        <v>8899.508189473685</v>
      </c>
    </row>
    <row r="248" spans="1:32" x14ac:dyDescent="0.2">
      <c r="A248" t="s">
        <v>478</v>
      </c>
      <c r="B248" t="s">
        <v>357</v>
      </c>
      <c r="C248">
        <v>1</v>
      </c>
      <c r="D248">
        <v>2400</v>
      </c>
      <c r="E248">
        <v>60</v>
      </c>
      <c r="F248">
        <v>1</v>
      </c>
      <c r="G248">
        <v>1</v>
      </c>
      <c r="H248" t="s">
        <v>7</v>
      </c>
      <c r="I248">
        <v>8803.1912078947389</v>
      </c>
      <c r="J248">
        <v>8793.4658842105273</v>
      </c>
      <c r="K248">
        <v>8688.2465052631596</v>
      </c>
      <c r="L248">
        <v>8540.0689342105288</v>
      </c>
      <c r="M248">
        <v>8659.8914315789498</v>
      </c>
      <c r="N248">
        <v>8575.4336184210533</v>
      </c>
      <c r="O248">
        <v>8533.6806526315795</v>
      </c>
      <c r="P248">
        <v>8624.9320447368445</v>
      </c>
      <c r="Q248">
        <v>8720.6660473684224</v>
      </c>
      <c r="R248">
        <v>8788.1754342105269</v>
      </c>
      <c r="S248">
        <v>8777.4701394736858</v>
      </c>
      <c r="T248">
        <v>8806.1740763157904</v>
      </c>
      <c r="U248">
        <v>8891.0613315789506</v>
      </c>
      <c r="V248">
        <v>9025.6766552631598</v>
      </c>
      <c r="W248">
        <v>8882.026813157896</v>
      </c>
      <c r="X248">
        <v>8887.7160815789484</v>
      </c>
      <c r="Y248">
        <v>8794.4079578947385</v>
      </c>
      <c r="Z248">
        <v>8758.9877447368435</v>
      </c>
      <c r="AA248">
        <v>8808.0205842105279</v>
      </c>
      <c r="AB248">
        <v>8775.9231736842121</v>
      </c>
      <c r="AC248">
        <v>8737.4025605263178</v>
      </c>
      <c r="AD248">
        <v>8619.855807894739</v>
      </c>
      <c r="AE248">
        <v>8586.5562263157917</v>
      </c>
      <c r="AF248">
        <v>8475.6923394736859</v>
      </c>
    </row>
    <row r="249" spans="1:32" x14ac:dyDescent="0.2">
      <c r="A249" t="s">
        <v>478</v>
      </c>
      <c r="B249" t="s">
        <v>358</v>
      </c>
      <c r="C249">
        <v>1</v>
      </c>
      <c r="D249">
        <v>2400</v>
      </c>
      <c r="E249">
        <v>60</v>
      </c>
      <c r="F249">
        <v>1</v>
      </c>
      <c r="G249">
        <v>1</v>
      </c>
      <c r="H249" t="s">
        <v>7</v>
      </c>
      <c r="I249">
        <v>8453.8251421052646</v>
      </c>
      <c r="J249">
        <v>8392.0540394736872</v>
      </c>
      <c r="K249">
        <v>8311.2866289473695</v>
      </c>
      <c r="L249">
        <v>8182.7200236842109</v>
      </c>
      <c r="M249">
        <v>8137.2953868421055</v>
      </c>
      <c r="N249">
        <v>8238.2294973684238</v>
      </c>
      <c r="O249">
        <v>8373.1103210526326</v>
      </c>
      <c r="P249">
        <v>8656.4859289473698</v>
      </c>
      <c r="Q249">
        <v>8696.2663736842132</v>
      </c>
      <c r="R249">
        <v>8717.8395710526329</v>
      </c>
      <c r="S249">
        <v>8678.2577289473702</v>
      </c>
      <c r="T249">
        <v>8670.5390000000025</v>
      </c>
      <c r="U249">
        <v>8678.4385631578971</v>
      </c>
      <c r="V249">
        <v>8744.9180973684233</v>
      </c>
      <c r="W249">
        <v>8711.1863500000018</v>
      </c>
      <c r="X249">
        <v>8595.1988710526348</v>
      </c>
      <c r="Y249">
        <v>8620.2444105263185</v>
      </c>
      <c r="Z249">
        <v>8606.8238315789495</v>
      </c>
      <c r="AA249">
        <v>8521.492097368422</v>
      </c>
      <c r="AB249">
        <v>8708.7659105263156</v>
      </c>
      <c r="AC249">
        <v>8851.1924578947401</v>
      </c>
      <c r="AD249">
        <v>8872.0230157894748</v>
      </c>
      <c r="AE249">
        <v>8768.9740473684233</v>
      </c>
      <c r="AF249">
        <v>8780.0286052631618</v>
      </c>
    </row>
    <row r="250" spans="1:32" x14ac:dyDescent="0.2">
      <c r="A250" t="s">
        <v>478</v>
      </c>
      <c r="B250" t="s">
        <v>359</v>
      </c>
      <c r="C250">
        <v>1</v>
      </c>
      <c r="D250">
        <v>2400</v>
      </c>
      <c r="E250">
        <v>60</v>
      </c>
      <c r="F250">
        <v>1</v>
      </c>
      <c r="G250">
        <v>1</v>
      </c>
      <c r="H250" t="s">
        <v>7</v>
      </c>
      <c r="I250">
        <v>8703.5723289473699</v>
      </c>
      <c r="J250">
        <v>8794.037194736844</v>
      </c>
      <c r="K250">
        <v>8673.0381421052662</v>
      </c>
      <c r="L250">
        <v>8642.531465789476</v>
      </c>
      <c r="M250">
        <v>8692.8718210526331</v>
      </c>
      <c r="N250">
        <v>8719.5216684210536</v>
      </c>
      <c r="O250">
        <v>8760.4221131578961</v>
      </c>
      <c r="P250">
        <v>8946.2384000000002</v>
      </c>
      <c r="Q250">
        <v>9033.4614236842153</v>
      </c>
      <c r="R250">
        <v>8970.8083631578938</v>
      </c>
      <c r="S250">
        <v>8898.9279394736859</v>
      </c>
      <c r="T250">
        <v>8928.2899236842113</v>
      </c>
      <c r="U250">
        <v>8900.1216736842125</v>
      </c>
      <c r="V250">
        <v>8937.5875026315807</v>
      </c>
      <c r="W250">
        <v>8897.7017894736855</v>
      </c>
      <c r="X250">
        <v>8878.5544236842125</v>
      </c>
      <c r="Y250">
        <v>8888.6239973684224</v>
      </c>
      <c r="Z250">
        <v>8828.603750000002</v>
      </c>
      <c r="AA250">
        <v>8900.8168763157919</v>
      </c>
      <c r="AB250">
        <v>8839.7936263157917</v>
      </c>
      <c r="AC250">
        <v>8805.2418105263187</v>
      </c>
      <c r="AD250">
        <v>8774.3682184210538</v>
      </c>
      <c r="AE250">
        <v>8657.4953657894748</v>
      </c>
      <c r="AF250">
        <v>8675.7404394736859</v>
      </c>
    </row>
    <row r="251" spans="1:32" x14ac:dyDescent="0.2">
      <c r="A251" t="s">
        <v>478</v>
      </c>
      <c r="B251" t="s">
        <v>360</v>
      </c>
      <c r="C251">
        <v>1</v>
      </c>
      <c r="D251">
        <v>2400</v>
      </c>
      <c r="E251">
        <v>60</v>
      </c>
      <c r="F251">
        <v>1</v>
      </c>
      <c r="G251">
        <v>1</v>
      </c>
      <c r="H251" t="s">
        <v>7</v>
      </c>
      <c r="I251">
        <v>8670.2630947368434</v>
      </c>
      <c r="J251">
        <v>8667.3806368421083</v>
      </c>
      <c r="K251">
        <v>8587.7208921052643</v>
      </c>
      <c r="L251">
        <v>8475.4470394736854</v>
      </c>
      <c r="M251">
        <v>8462.8226684210549</v>
      </c>
      <c r="N251">
        <v>8433.4786789473692</v>
      </c>
      <c r="O251">
        <v>8366.967307894738</v>
      </c>
      <c r="P251">
        <v>8438.9661421052642</v>
      </c>
      <c r="Q251">
        <v>8392.0089815789488</v>
      </c>
      <c r="R251">
        <v>8345.0892763157917</v>
      </c>
      <c r="S251">
        <v>8373.4032236842122</v>
      </c>
      <c r="T251">
        <v>8293.1012789473698</v>
      </c>
      <c r="U251">
        <v>8270.6733421052668</v>
      </c>
      <c r="V251">
        <v>8259.1580526315811</v>
      </c>
      <c r="W251">
        <v>8185.9053657894747</v>
      </c>
      <c r="X251">
        <v>8175.401092105265</v>
      </c>
      <c r="Y251">
        <v>8124.4575657894738</v>
      </c>
      <c r="Z251">
        <v>8130.8081000000011</v>
      </c>
      <c r="AA251">
        <v>8167.9865157894737</v>
      </c>
      <c r="AB251">
        <v>8224.8451631578955</v>
      </c>
      <c r="AC251">
        <v>8302.7121131578988</v>
      </c>
      <c r="AD251">
        <v>8323.9317078947388</v>
      </c>
      <c r="AE251">
        <v>8367.6248289473697</v>
      </c>
      <c r="AF251">
        <v>8329.3252157894749</v>
      </c>
    </row>
    <row r="252" spans="1:32" x14ac:dyDescent="0.2">
      <c r="A252" t="s">
        <v>478</v>
      </c>
      <c r="B252" t="s">
        <v>361</v>
      </c>
      <c r="C252">
        <v>1</v>
      </c>
      <c r="D252">
        <v>2400</v>
      </c>
      <c r="E252">
        <v>60</v>
      </c>
      <c r="F252">
        <v>1</v>
      </c>
      <c r="G252">
        <v>1</v>
      </c>
      <c r="H252" t="s">
        <v>7</v>
      </c>
      <c r="I252">
        <v>8409.5339500000009</v>
      </c>
      <c r="J252">
        <v>8379.773721052632</v>
      </c>
      <c r="K252">
        <v>8201.5939605263175</v>
      </c>
      <c r="L252">
        <v>8352.0908657894743</v>
      </c>
      <c r="M252">
        <v>8381.1044973684238</v>
      </c>
      <c r="N252">
        <v>8313.2187210526336</v>
      </c>
      <c r="O252">
        <v>8447.6849342105288</v>
      </c>
      <c r="P252">
        <v>8527.5390078947385</v>
      </c>
      <c r="Q252">
        <v>8382.4657210526329</v>
      </c>
      <c r="R252">
        <v>8295.2991000000002</v>
      </c>
      <c r="S252">
        <v>8302.01637894737</v>
      </c>
      <c r="T252">
        <v>8253.9307526315806</v>
      </c>
      <c r="U252">
        <v>8239.3321552631587</v>
      </c>
      <c r="V252">
        <v>8215.8275131578957</v>
      </c>
      <c r="W252">
        <v>8208.2270631578958</v>
      </c>
      <c r="X252">
        <v>8192.9071131578967</v>
      </c>
      <c r="Y252">
        <v>8172.6018447368433</v>
      </c>
      <c r="Z252">
        <v>8209.5287526315806</v>
      </c>
      <c r="AA252">
        <v>8293.5367078947384</v>
      </c>
      <c r="AB252">
        <v>8316.9985973684234</v>
      </c>
      <c r="AC252">
        <v>8349.9131526315796</v>
      </c>
      <c r="AD252">
        <v>8372.0192447368427</v>
      </c>
      <c r="AE252">
        <v>8375.8546736842127</v>
      </c>
      <c r="AF252">
        <v>8370.0072184210549</v>
      </c>
    </row>
    <row r="253" spans="1:32" x14ac:dyDescent="0.2">
      <c r="A253" t="s">
        <v>478</v>
      </c>
      <c r="B253" t="s">
        <v>362</v>
      </c>
      <c r="C253">
        <v>1</v>
      </c>
      <c r="D253">
        <v>2400</v>
      </c>
      <c r="E253">
        <v>60</v>
      </c>
      <c r="F253">
        <v>1</v>
      </c>
      <c r="G253">
        <v>1</v>
      </c>
      <c r="H253" t="s">
        <v>7</v>
      </c>
      <c r="I253">
        <v>8330.6948815789492</v>
      </c>
      <c r="J253">
        <v>8310.5988236842131</v>
      </c>
      <c r="K253">
        <v>8327.2338815789499</v>
      </c>
      <c r="L253">
        <v>8329.661989473685</v>
      </c>
      <c r="M253">
        <v>8288.2188210526328</v>
      </c>
      <c r="N253">
        <v>8273.237792105263</v>
      </c>
      <c r="O253">
        <v>8289.729410526319</v>
      </c>
      <c r="P253">
        <v>8337.3178894736866</v>
      </c>
      <c r="Q253">
        <v>8332.9843157894757</v>
      </c>
      <c r="R253">
        <v>8325.6983526315798</v>
      </c>
      <c r="S253">
        <v>8289.9996973684229</v>
      </c>
      <c r="T253">
        <v>8332.0734842105285</v>
      </c>
      <c r="U253">
        <v>8332.9415289473691</v>
      </c>
      <c r="V253">
        <v>8306.7674631578957</v>
      </c>
      <c r="W253">
        <v>8301.2373131578952</v>
      </c>
      <c r="X253">
        <v>8327.5339394736857</v>
      </c>
      <c r="Y253">
        <v>8324.0127578947377</v>
      </c>
      <c r="Z253">
        <v>8385.2619000000013</v>
      </c>
      <c r="AA253">
        <v>8418.2841894736866</v>
      </c>
      <c r="AB253">
        <v>8424.8108026315804</v>
      </c>
      <c r="AC253">
        <v>8408.3397131578968</v>
      </c>
      <c r="AD253">
        <v>8461.0772605263173</v>
      </c>
      <c r="AE253">
        <v>8517.1443500000023</v>
      </c>
      <c r="AF253">
        <v>8590.6754342105287</v>
      </c>
    </row>
    <row r="254" spans="1:32" x14ac:dyDescent="0.2">
      <c r="A254" t="s">
        <v>478</v>
      </c>
      <c r="B254" t="s">
        <v>363</v>
      </c>
      <c r="C254">
        <v>1</v>
      </c>
      <c r="D254">
        <v>2400</v>
      </c>
      <c r="E254">
        <v>60</v>
      </c>
      <c r="F254">
        <v>1</v>
      </c>
      <c r="G254">
        <v>1</v>
      </c>
      <c r="H254" t="s">
        <v>7</v>
      </c>
      <c r="I254">
        <v>8646.4844710526322</v>
      </c>
      <c r="J254">
        <v>8705.020086842107</v>
      </c>
      <c r="K254">
        <v>8806.5186526315811</v>
      </c>
      <c r="L254">
        <v>8788.553055263159</v>
      </c>
      <c r="M254">
        <v>8758.3353578947372</v>
      </c>
      <c r="N254">
        <v>8740.0043894736864</v>
      </c>
      <c r="O254">
        <v>8944.8827289473702</v>
      </c>
      <c r="P254">
        <v>9183.4312236842125</v>
      </c>
      <c r="Q254">
        <v>9357.4698921052659</v>
      </c>
      <c r="R254">
        <v>9402.0674184210529</v>
      </c>
      <c r="S254">
        <v>9422.7418684210552</v>
      </c>
      <c r="T254">
        <v>9364.6886868421079</v>
      </c>
      <c r="U254">
        <v>9306.6239000000005</v>
      </c>
      <c r="V254">
        <v>9409.5389368421056</v>
      </c>
      <c r="W254">
        <v>9430.2153684210552</v>
      </c>
      <c r="X254">
        <v>9225.6383315789481</v>
      </c>
      <c r="Y254">
        <v>9078.2689500000033</v>
      </c>
      <c r="Z254">
        <v>9147.110763157898</v>
      </c>
      <c r="AA254">
        <v>9101.6298631578975</v>
      </c>
      <c r="AB254">
        <v>9006.8563131578976</v>
      </c>
      <c r="AC254">
        <v>8892.8059736842133</v>
      </c>
      <c r="AD254">
        <v>9011.9384000000009</v>
      </c>
      <c r="AE254">
        <v>9068.4263315789485</v>
      </c>
      <c r="AF254">
        <v>9017.1107526315809</v>
      </c>
    </row>
    <row r="255" spans="1:32" x14ac:dyDescent="0.2">
      <c r="A255" t="s">
        <v>478</v>
      </c>
      <c r="B255" t="s">
        <v>364</v>
      </c>
      <c r="C255">
        <v>1</v>
      </c>
      <c r="D255">
        <v>2400</v>
      </c>
      <c r="E255">
        <v>60</v>
      </c>
      <c r="F255">
        <v>1</v>
      </c>
      <c r="G255">
        <v>1</v>
      </c>
      <c r="H255" t="s">
        <v>7</v>
      </c>
      <c r="I255">
        <v>8908.945621052635</v>
      </c>
      <c r="J255">
        <v>8932.5617842105294</v>
      </c>
      <c r="K255">
        <v>8903.1700684210537</v>
      </c>
      <c r="L255">
        <v>8778.7793789473708</v>
      </c>
      <c r="M255">
        <v>8845.7240263157928</v>
      </c>
      <c r="N255">
        <v>8912.7244026315802</v>
      </c>
      <c r="O255">
        <v>8810.4393447368439</v>
      </c>
      <c r="P255">
        <v>8940.6021526315799</v>
      </c>
      <c r="Q255">
        <v>9093.6224947368428</v>
      </c>
      <c r="R255">
        <v>9163.7958578947382</v>
      </c>
      <c r="S255">
        <v>9145.3852394736841</v>
      </c>
      <c r="T255">
        <v>9073.9138631578971</v>
      </c>
      <c r="U255">
        <v>9199.191618421055</v>
      </c>
      <c r="V255">
        <v>9165.3877210526334</v>
      </c>
      <c r="W255">
        <v>9179.2734605263176</v>
      </c>
      <c r="X255">
        <v>9199.4057815789492</v>
      </c>
      <c r="Y255">
        <v>9095.6883710526326</v>
      </c>
      <c r="Z255">
        <v>9065.4885578947378</v>
      </c>
      <c r="AA255">
        <v>9051.4623789473699</v>
      </c>
      <c r="AB255">
        <v>8962.8634368421062</v>
      </c>
      <c r="AC255">
        <v>8910.4864657894759</v>
      </c>
      <c r="AD255">
        <v>8906.8146842105289</v>
      </c>
      <c r="AE255">
        <v>9004.2606236842112</v>
      </c>
      <c r="AF255">
        <v>8907.6037868421063</v>
      </c>
    </row>
    <row r="256" spans="1:32" x14ac:dyDescent="0.2">
      <c r="A256" t="s">
        <v>478</v>
      </c>
      <c r="B256" t="s">
        <v>365</v>
      </c>
      <c r="C256">
        <v>1</v>
      </c>
      <c r="D256">
        <v>2400</v>
      </c>
      <c r="E256">
        <v>60</v>
      </c>
      <c r="F256">
        <v>1</v>
      </c>
      <c r="G256">
        <v>1</v>
      </c>
      <c r="H256" t="s">
        <v>7</v>
      </c>
      <c r="I256">
        <v>9041.4990973684235</v>
      </c>
      <c r="J256">
        <v>9050.0671684210538</v>
      </c>
      <c r="K256">
        <v>8979.1200342105294</v>
      </c>
      <c r="L256">
        <v>9052.7304736842125</v>
      </c>
      <c r="M256">
        <v>9013.6550078947384</v>
      </c>
      <c r="N256">
        <v>9007.2573552631602</v>
      </c>
      <c r="O256">
        <v>9165.3017868421084</v>
      </c>
      <c r="P256">
        <v>9382.2935078947394</v>
      </c>
      <c r="Q256">
        <v>9432.1215526315809</v>
      </c>
      <c r="R256">
        <v>9368.8653052631598</v>
      </c>
      <c r="S256">
        <v>9275.0374578947394</v>
      </c>
      <c r="T256">
        <v>9416.6842868421081</v>
      </c>
      <c r="U256">
        <v>9415.3763342105285</v>
      </c>
      <c r="V256">
        <v>9360.8318868421084</v>
      </c>
      <c r="W256">
        <v>9168.530805263159</v>
      </c>
      <c r="X256">
        <v>9423.5748605263179</v>
      </c>
      <c r="Y256">
        <v>9467.4087157894755</v>
      </c>
      <c r="Z256">
        <v>9446.8614894736857</v>
      </c>
      <c r="AA256">
        <v>9392.4490894736864</v>
      </c>
      <c r="AB256">
        <v>9503.4972184210565</v>
      </c>
      <c r="AC256">
        <v>9563.5363342105265</v>
      </c>
      <c r="AD256">
        <v>9536.4933421052647</v>
      </c>
      <c r="AE256">
        <v>9547.1492605263174</v>
      </c>
      <c r="AF256">
        <v>9578.9561552631603</v>
      </c>
    </row>
    <row r="257" spans="1:32" x14ac:dyDescent="0.2">
      <c r="A257" t="s">
        <v>478</v>
      </c>
      <c r="B257" t="s">
        <v>366</v>
      </c>
      <c r="C257">
        <v>1</v>
      </c>
      <c r="D257">
        <v>2400</v>
      </c>
      <c r="E257">
        <v>60</v>
      </c>
      <c r="F257">
        <v>1</v>
      </c>
      <c r="G257">
        <v>1</v>
      </c>
      <c r="H257" t="s">
        <v>7</v>
      </c>
      <c r="I257">
        <v>9439.1821552631609</v>
      </c>
      <c r="J257">
        <v>9298.2779473684222</v>
      </c>
      <c r="K257">
        <v>9259.4858868421052</v>
      </c>
      <c r="L257">
        <v>9296.4042815789489</v>
      </c>
      <c r="M257">
        <v>9100.7269368421075</v>
      </c>
      <c r="N257">
        <v>9099.4121289473696</v>
      </c>
      <c r="O257">
        <v>9177.8886368421063</v>
      </c>
      <c r="P257">
        <v>9472.206107894739</v>
      </c>
      <c r="Q257">
        <v>9499.3239184210543</v>
      </c>
      <c r="R257">
        <v>9514.7575342105265</v>
      </c>
      <c r="S257">
        <v>9477.6856657894768</v>
      </c>
      <c r="T257">
        <v>9402.8128157894753</v>
      </c>
      <c r="U257">
        <v>9203.4483842105274</v>
      </c>
      <c r="V257">
        <v>9339.5180289473719</v>
      </c>
      <c r="W257">
        <v>9368.7483000000011</v>
      </c>
      <c r="X257">
        <v>9421.5193921052651</v>
      </c>
      <c r="Y257">
        <v>9411.1132657894777</v>
      </c>
      <c r="Z257">
        <v>9366.7957736842127</v>
      </c>
      <c r="AA257">
        <v>9297.6820815789488</v>
      </c>
      <c r="AB257">
        <v>9294.825073684211</v>
      </c>
      <c r="AC257">
        <v>9270.2485526315813</v>
      </c>
      <c r="AD257">
        <v>9258.349000000002</v>
      </c>
      <c r="AE257">
        <v>9338.450021052633</v>
      </c>
      <c r="AF257">
        <v>9252.8119157894744</v>
      </c>
    </row>
    <row r="258" spans="1:32" x14ac:dyDescent="0.2">
      <c r="A258" t="s">
        <v>478</v>
      </c>
      <c r="B258" t="s">
        <v>367</v>
      </c>
      <c r="C258">
        <v>1</v>
      </c>
      <c r="D258">
        <v>2400</v>
      </c>
      <c r="E258">
        <v>60</v>
      </c>
      <c r="F258">
        <v>1</v>
      </c>
      <c r="G258">
        <v>1</v>
      </c>
      <c r="H258" t="s">
        <v>7</v>
      </c>
      <c r="I258">
        <v>9195.2614973684213</v>
      </c>
      <c r="J258">
        <v>9229.6805631578954</v>
      </c>
      <c r="K258">
        <v>9176.2072657894732</v>
      </c>
      <c r="L258">
        <v>9110.1113394736858</v>
      </c>
      <c r="M258">
        <v>9134.7639263157926</v>
      </c>
      <c r="N258">
        <v>9303.4152184210543</v>
      </c>
      <c r="O258">
        <v>9252.7973078947398</v>
      </c>
      <c r="P258">
        <v>9271.1737315789487</v>
      </c>
      <c r="Q258">
        <v>9284.6471947368427</v>
      </c>
      <c r="R258">
        <v>9179.3714236842134</v>
      </c>
      <c r="S258">
        <v>9228.8214500000013</v>
      </c>
      <c r="T258">
        <v>9132.1825000000008</v>
      </c>
      <c r="U258">
        <v>9111.9037473684239</v>
      </c>
      <c r="V258">
        <v>9092.6639815789495</v>
      </c>
      <c r="W258">
        <v>9066.0244210526344</v>
      </c>
      <c r="X258">
        <v>9037.1295868421057</v>
      </c>
      <c r="Y258">
        <v>9015.5700052631601</v>
      </c>
      <c r="Z258">
        <v>9050.3264921052632</v>
      </c>
      <c r="AA258">
        <v>9028.3202157894775</v>
      </c>
      <c r="AB258">
        <v>8998.0935657894752</v>
      </c>
      <c r="AC258">
        <v>8996.3790947368452</v>
      </c>
      <c r="AD258">
        <v>8984.6777815789465</v>
      </c>
      <c r="AE258">
        <v>8816.5032736842131</v>
      </c>
      <c r="AF258">
        <v>8789.6117842105305</v>
      </c>
    </row>
    <row r="259" spans="1:32" x14ac:dyDescent="0.2">
      <c r="A259" t="s">
        <v>478</v>
      </c>
      <c r="B259" t="s">
        <v>368</v>
      </c>
      <c r="C259">
        <v>1</v>
      </c>
      <c r="D259">
        <v>2400</v>
      </c>
      <c r="E259">
        <v>60</v>
      </c>
      <c r="F259">
        <v>1</v>
      </c>
      <c r="G259">
        <v>1</v>
      </c>
      <c r="H259" t="s">
        <v>7</v>
      </c>
      <c r="I259">
        <v>8795.7303289473693</v>
      </c>
      <c r="J259">
        <v>8752.6775289473717</v>
      </c>
      <c r="K259">
        <v>8717.829360526317</v>
      </c>
      <c r="L259">
        <v>8781.3191684210542</v>
      </c>
      <c r="M259">
        <v>8764.7082421052655</v>
      </c>
      <c r="N259">
        <v>8779.7953210526339</v>
      </c>
      <c r="O259">
        <v>8857.5330921052646</v>
      </c>
      <c r="P259">
        <v>8830.1312842105272</v>
      </c>
      <c r="Q259">
        <v>8846.0249684210539</v>
      </c>
      <c r="R259">
        <v>8867.55228157895</v>
      </c>
      <c r="S259">
        <v>8849.1955973684235</v>
      </c>
      <c r="T259">
        <v>8832.3331078947394</v>
      </c>
      <c r="U259">
        <v>8841.6556289473701</v>
      </c>
      <c r="V259">
        <v>8845.3953026315794</v>
      </c>
      <c r="W259">
        <v>8844.5451815789493</v>
      </c>
      <c r="X259">
        <v>8824.3631631578955</v>
      </c>
      <c r="Y259">
        <v>8812.9252868421081</v>
      </c>
      <c r="Z259">
        <v>8796.6321868421073</v>
      </c>
      <c r="AA259">
        <v>8790.1493342105277</v>
      </c>
      <c r="AB259">
        <v>8777.5048921052639</v>
      </c>
      <c r="AC259">
        <v>8940.829913157897</v>
      </c>
      <c r="AD259">
        <v>8899.5100026315813</v>
      </c>
      <c r="AE259">
        <v>8869.9086157894744</v>
      </c>
      <c r="AF259">
        <v>8839.8305184210531</v>
      </c>
    </row>
    <row r="260" spans="1:32" x14ac:dyDescent="0.2">
      <c r="A260" t="s">
        <v>478</v>
      </c>
      <c r="B260" t="s">
        <v>369</v>
      </c>
      <c r="C260">
        <v>1</v>
      </c>
      <c r="D260">
        <v>2400</v>
      </c>
      <c r="E260">
        <v>60</v>
      </c>
      <c r="F260">
        <v>1</v>
      </c>
      <c r="G260">
        <v>1</v>
      </c>
      <c r="H260" t="s">
        <v>7</v>
      </c>
      <c r="I260">
        <v>8877.4372157894759</v>
      </c>
      <c r="J260">
        <v>8886.9671973684217</v>
      </c>
      <c r="K260">
        <v>8809.7103421052652</v>
      </c>
      <c r="L260">
        <v>8744.5718921052667</v>
      </c>
      <c r="M260">
        <v>8849.8806842105278</v>
      </c>
      <c r="N260">
        <v>8906.2379684210555</v>
      </c>
      <c r="O260">
        <v>8765.3173578947371</v>
      </c>
      <c r="P260">
        <v>8802.3448631578976</v>
      </c>
      <c r="Q260">
        <v>8830.0455500000007</v>
      </c>
      <c r="R260">
        <v>8716.9764552631586</v>
      </c>
      <c r="S260">
        <v>8656.333460526319</v>
      </c>
      <c r="T260">
        <v>8645.2693657894761</v>
      </c>
      <c r="U260">
        <v>8674.4281736842131</v>
      </c>
      <c r="V260">
        <v>8656.8488815789497</v>
      </c>
      <c r="W260">
        <v>8617.482268421054</v>
      </c>
      <c r="X260">
        <v>8661.4652894736846</v>
      </c>
      <c r="Y260">
        <v>8701.0888447368452</v>
      </c>
      <c r="Z260">
        <v>8688.1412605263195</v>
      </c>
      <c r="AA260">
        <v>8731.8309684210562</v>
      </c>
      <c r="AB260">
        <v>8741.6333315789489</v>
      </c>
      <c r="AC260">
        <v>8691.4812578947367</v>
      </c>
      <c r="AD260">
        <v>8716.1436052631598</v>
      </c>
      <c r="AE260">
        <v>8716.3232421052653</v>
      </c>
      <c r="AF260">
        <v>8770.810655263158</v>
      </c>
    </row>
    <row r="261" spans="1:32" x14ac:dyDescent="0.2">
      <c r="A261" t="s">
        <v>478</v>
      </c>
      <c r="B261" t="s">
        <v>370</v>
      </c>
      <c r="C261">
        <v>1</v>
      </c>
      <c r="D261">
        <v>2400</v>
      </c>
      <c r="E261">
        <v>60</v>
      </c>
      <c r="F261">
        <v>1</v>
      </c>
      <c r="G261">
        <v>1</v>
      </c>
      <c r="H261" t="s">
        <v>7</v>
      </c>
      <c r="I261">
        <v>8767.940610526317</v>
      </c>
      <c r="J261">
        <v>8747.8380342105283</v>
      </c>
      <c r="K261">
        <v>8712.0907289473707</v>
      </c>
      <c r="L261">
        <v>8723.6781210526333</v>
      </c>
      <c r="M261">
        <v>8775.0961710526335</v>
      </c>
      <c r="N261">
        <v>8855.4861105263171</v>
      </c>
      <c r="O261">
        <v>9069.7756421052636</v>
      </c>
      <c r="P261">
        <v>9313.4348026315802</v>
      </c>
      <c r="Q261">
        <v>9462.1036315789479</v>
      </c>
      <c r="R261">
        <v>9511.9353368421089</v>
      </c>
      <c r="S261">
        <v>9520.0768473684238</v>
      </c>
      <c r="T261">
        <v>9616.649710526317</v>
      </c>
      <c r="U261">
        <v>9550.1751368421064</v>
      </c>
      <c r="V261">
        <v>9514.1764789473709</v>
      </c>
      <c r="W261">
        <v>9507.9162973684215</v>
      </c>
      <c r="X261">
        <v>9507.8590815789503</v>
      </c>
      <c r="Y261">
        <v>9539.7772763157918</v>
      </c>
      <c r="Z261">
        <v>9524.9154236842132</v>
      </c>
      <c r="AA261">
        <v>9519.8416921052649</v>
      </c>
      <c r="AB261">
        <v>9429.1568947368432</v>
      </c>
      <c r="AC261">
        <v>9252.0661973684219</v>
      </c>
      <c r="AD261">
        <v>9248.5398368421065</v>
      </c>
      <c r="AE261">
        <v>9310.7510763157916</v>
      </c>
      <c r="AF261">
        <v>9339.8732157894756</v>
      </c>
    </row>
    <row r="262" spans="1:32" x14ac:dyDescent="0.2">
      <c r="A262" t="s">
        <v>478</v>
      </c>
      <c r="B262" t="s">
        <v>371</v>
      </c>
      <c r="C262">
        <v>1</v>
      </c>
      <c r="D262">
        <v>2400</v>
      </c>
      <c r="E262">
        <v>60</v>
      </c>
      <c r="F262">
        <v>1</v>
      </c>
      <c r="G262">
        <v>1</v>
      </c>
      <c r="H262" t="s">
        <v>7</v>
      </c>
      <c r="I262">
        <v>9205.0890394736853</v>
      </c>
      <c r="J262">
        <v>9239.2556736842125</v>
      </c>
      <c r="K262">
        <v>9171.9381763157908</v>
      </c>
      <c r="L262">
        <v>8983.1217710526325</v>
      </c>
      <c r="M262">
        <v>9128.7500868421066</v>
      </c>
      <c r="N262">
        <v>9202.6886842105287</v>
      </c>
      <c r="O262">
        <v>9182.4155368421088</v>
      </c>
      <c r="P262">
        <v>9330.3808684210544</v>
      </c>
      <c r="Q262">
        <v>9444.8326342105283</v>
      </c>
      <c r="R262">
        <v>9474.5598394736862</v>
      </c>
      <c r="S262">
        <v>9509.6591684210525</v>
      </c>
      <c r="T262">
        <v>9525.0745657894749</v>
      </c>
      <c r="U262">
        <v>9401.6398894736867</v>
      </c>
      <c r="V262">
        <v>9425.3335789473713</v>
      </c>
      <c r="W262">
        <v>9405.5716421052639</v>
      </c>
      <c r="X262">
        <v>9358.2384605263178</v>
      </c>
      <c r="Y262">
        <v>9218.6388421052652</v>
      </c>
      <c r="Z262">
        <v>9266.6456947368442</v>
      </c>
      <c r="AA262">
        <v>9313.0929026315807</v>
      </c>
      <c r="AB262">
        <v>9290.4607921052648</v>
      </c>
      <c r="AC262">
        <v>9237.236350000001</v>
      </c>
      <c r="AD262">
        <v>9145.7510500000026</v>
      </c>
      <c r="AE262">
        <v>9120.0587263157904</v>
      </c>
      <c r="AF262">
        <v>9116.8906894736865</v>
      </c>
    </row>
    <row r="263" spans="1:32" x14ac:dyDescent="0.2">
      <c r="A263" t="s">
        <v>478</v>
      </c>
      <c r="B263" t="s">
        <v>372</v>
      </c>
      <c r="C263">
        <v>1</v>
      </c>
      <c r="D263">
        <v>2400</v>
      </c>
      <c r="E263">
        <v>60</v>
      </c>
      <c r="F263">
        <v>1</v>
      </c>
      <c r="G263">
        <v>1</v>
      </c>
      <c r="H263" t="s">
        <v>7</v>
      </c>
      <c r="I263">
        <v>9093.9719736842126</v>
      </c>
      <c r="J263">
        <v>9073.794386842108</v>
      </c>
      <c r="K263">
        <v>8998.2110868421078</v>
      </c>
      <c r="L263">
        <v>8950.8068184210515</v>
      </c>
      <c r="M263">
        <v>8960.9485789473692</v>
      </c>
      <c r="N263">
        <v>8962.5319394736853</v>
      </c>
      <c r="O263">
        <v>9206.4089026315833</v>
      </c>
      <c r="P263">
        <v>9430.4393289473701</v>
      </c>
      <c r="Q263">
        <v>9512.4434921052652</v>
      </c>
      <c r="R263">
        <v>9546.8770210526327</v>
      </c>
      <c r="S263">
        <v>9640.9245736842131</v>
      </c>
      <c r="T263">
        <v>9605.703400000004</v>
      </c>
      <c r="U263">
        <v>9656.0097210526346</v>
      </c>
      <c r="V263">
        <v>9760.8351605263178</v>
      </c>
      <c r="W263">
        <v>9800.3326552631606</v>
      </c>
      <c r="X263">
        <v>9853.6531342105282</v>
      </c>
      <c r="Y263">
        <v>9790.2914421052647</v>
      </c>
      <c r="Z263">
        <v>9773.0636657894738</v>
      </c>
      <c r="AA263">
        <v>9677.3525263157917</v>
      </c>
      <c r="AB263">
        <v>9627.8866315789492</v>
      </c>
      <c r="AC263">
        <v>9619.9476657894756</v>
      </c>
      <c r="AD263">
        <v>9667.7123763157924</v>
      </c>
      <c r="AE263">
        <v>9737.1391815789484</v>
      </c>
      <c r="AF263">
        <v>9720.9741078947391</v>
      </c>
    </row>
    <row r="264" spans="1:32" x14ac:dyDescent="0.2">
      <c r="A264" t="s">
        <v>478</v>
      </c>
      <c r="B264" t="s">
        <v>373</v>
      </c>
      <c r="C264">
        <v>1</v>
      </c>
      <c r="D264">
        <v>2400</v>
      </c>
      <c r="E264">
        <v>60</v>
      </c>
      <c r="F264">
        <v>1</v>
      </c>
      <c r="G264">
        <v>1</v>
      </c>
      <c r="H264" t="s">
        <v>7</v>
      </c>
      <c r="I264">
        <v>9665.4760947368432</v>
      </c>
      <c r="J264">
        <v>9571.8372263157908</v>
      </c>
      <c r="K264">
        <v>9474.4408921052654</v>
      </c>
      <c r="L264">
        <v>9482.2345657894766</v>
      </c>
      <c r="M264">
        <v>9438.4513289473689</v>
      </c>
      <c r="N264">
        <v>9434.7961263157922</v>
      </c>
      <c r="O264">
        <v>9410.5710342105267</v>
      </c>
      <c r="P264">
        <v>9633.17272631579</v>
      </c>
      <c r="Q264">
        <v>9911.5201868421063</v>
      </c>
      <c r="R264">
        <v>9951.8484789473714</v>
      </c>
      <c r="S264">
        <v>9962.732297368424</v>
      </c>
      <c r="T264">
        <v>9914.584644736844</v>
      </c>
      <c r="U264">
        <v>9772.3421131578962</v>
      </c>
      <c r="V264">
        <v>9868.4879000000019</v>
      </c>
      <c r="W264">
        <v>9923.8567342105271</v>
      </c>
      <c r="X264">
        <v>9776.5730526315801</v>
      </c>
      <c r="Y264">
        <v>9684.7621236842133</v>
      </c>
      <c r="Z264">
        <v>9641.9278868421061</v>
      </c>
      <c r="AA264">
        <v>9476.6739052631601</v>
      </c>
      <c r="AB264">
        <v>9452.7484394736875</v>
      </c>
      <c r="AC264">
        <v>9384.2471447368425</v>
      </c>
      <c r="AD264">
        <v>9351.1727026315803</v>
      </c>
      <c r="AE264">
        <v>9328.1789631578959</v>
      </c>
      <c r="AF264">
        <v>9288.8768157894738</v>
      </c>
    </row>
    <row r="265" spans="1:32" x14ac:dyDescent="0.2">
      <c r="A265" t="s">
        <v>478</v>
      </c>
      <c r="B265" t="s">
        <v>374</v>
      </c>
      <c r="C265">
        <v>1</v>
      </c>
      <c r="D265">
        <v>2400</v>
      </c>
      <c r="E265">
        <v>60</v>
      </c>
      <c r="F265">
        <v>1</v>
      </c>
      <c r="G265">
        <v>1</v>
      </c>
      <c r="H265" t="s">
        <v>7</v>
      </c>
      <c r="I265">
        <v>9275.0214263157904</v>
      </c>
      <c r="J265">
        <v>9203.0489263157888</v>
      </c>
      <c r="K265">
        <v>9124.3813210526332</v>
      </c>
      <c r="L265">
        <v>9159.7664105263175</v>
      </c>
      <c r="M265">
        <v>9167.5616263157917</v>
      </c>
      <c r="N265">
        <v>9203.2327736842126</v>
      </c>
      <c r="O265">
        <v>9227.0554394736846</v>
      </c>
      <c r="P265">
        <v>9281.1671868421072</v>
      </c>
      <c r="Q265">
        <v>9368.004876315792</v>
      </c>
      <c r="R265">
        <v>9290.5959131578966</v>
      </c>
      <c r="S265">
        <v>9148.3034894736866</v>
      </c>
      <c r="T265">
        <v>9171.9311421052662</v>
      </c>
      <c r="U265">
        <v>9179.4025578947385</v>
      </c>
      <c r="V265">
        <v>9085.1531473684227</v>
      </c>
      <c r="W265">
        <v>9039.0603026315803</v>
      </c>
      <c r="X265">
        <v>9058.993442105264</v>
      </c>
      <c r="Y265">
        <v>9080.3627157894753</v>
      </c>
      <c r="Z265">
        <v>9038.5841210526323</v>
      </c>
      <c r="AA265">
        <v>9068.781918421053</v>
      </c>
      <c r="AB265">
        <v>9058.1294973684217</v>
      </c>
      <c r="AC265">
        <v>9049.7081368421059</v>
      </c>
      <c r="AD265">
        <v>9122.8411263157923</v>
      </c>
      <c r="AE265">
        <v>9161.9778315789481</v>
      </c>
      <c r="AF265">
        <v>9312.5081500000033</v>
      </c>
    </row>
    <row r="266" spans="1:32" x14ac:dyDescent="0.2">
      <c r="A266" t="s">
        <v>478</v>
      </c>
      <c r="B266" t="s">
        <v>375</v>
      </c>
      <c r="C266">
        <v>1</v>
      </c>
      <c r="D266">
        <v>2400</v>
      </c>
      <c r="E266">
        <v>60</v>
      </c>
      <c r="F266">
        <v>1</v>
      </c>
      <c r="G266">
        <v>1</v>
      </c>
      <c r="H266" t="s">
        <v>7</v>
      </c>
      <c r="I266">
        <v>9590.9570000000022</v>
      </c>
      <c r="J266">
        <v>9555.1364657894737</v>
      </c>
      <c r="K266">
        <v>9390.1746052631606</v>
      </c>
      <c r="L266">
        <v>9342.6540000000023</v>
      </c>
      <c r="M266">
        <v>9387.5524973684205</v>
      </c>
      <c r="N266">
        <v>9319.3220236842117</v>
      </c>
      <c r="O266">
        <v>9340.3330394736859</v>
      </c>
      <c r="P266">
        <v>9390.4776552631574</v>
      </c>
      <c r="Q266">
        <v>9273.0475236842121</v>
      </c>
      <c r="R266">
        <v>9354.6800263157911</v>
      </c>
      <c r="S266">
        <v>9342.0123736842124</v>
      </c>
      <c r="T266">
        <v>9290.5770052631615</v>
      </c>
      <c r="U266">
        <v>9300.3331631578967</v>
      </c>
      <c r="V266">
        <v>9336.1211394736856</v>
      </c>
      <c r="W266">
        <v>9255.3975236842125</v>
      </c>
      <c r="X266">
        <v>9264.9960157894748</v>
      </c>
      <c r="Y266">
        <v>9292.8732868421084</v>
      </c>
      <c r="Z266">
        <v>9312.0450842105274</v>
      </c>
      <c r="AA266">
        <v>9330.7172342105277</v>
      </c>
      <c r="AB266">
        <v>9311.0012210526329</v>
      </c>
      <c r="AC266">
        <v>9340.9399842105286</v>
      </c>
      <c r="AD266">
        <v>9320.5620815789498</v>
      </c>
      <c r="AE266">
        <v>9310.1054263157912</v>
      </c>
      <c r="AF266">
        <v>9307.2058236842131</v>
      </c>
    </row>
    <row r="267" spans="1:32" x14ac:dyDescent="0.2">
      <c r="A267" t="s">
        <v>478</v>
      </c>
      <c r="B267" t="s">
        <v>376</v>
      </c>
      <c r="C267">
        <v>1</v>
      </c>
      <c r="D267">
        <v>2400</v>
      </c>
      <c r="E267">
        <v>60</v>
      </c>
      <c r="F267">
        <v>1</v>
      </c>
      <c r="G267">
        <v>1</v>
      </c>
      <c r="H267" t="s">
        <v>7</v>
      </c>
      <c r="I267">
        <v>9303.1511105263162</v>
      </c>
      <c r="J267">
        <v>9300.4997105263174</v>
      </c>
      <c r="K267">
        <v>9317.4353236842107</v>
      </c>
      <c r="L267">
        <v>9269.5515894736836</v>
      </c>
      <c r="M267">
        <v>9262.7907289473696</v>
      </c>
      <c r="N267">
        <v>9313.9716605263166</v>
      </c>
      <c r="O267">
        <v>9361.0957947368424</v>
      </c>
      <c r="P267">
        <v>9343.041926315791</v>
      </c>
      <c r="Q267">
        <v>9304.8015973684232</v>
      </c>
      <c r="R267">
        <v>9297.8792578947396</v>
      </c>
      <c r="S267">
        <v>9285.4259921052653</v>
      </c>
      <c r="T267">
        <v>9264.2634315789492</v>
      </c>
      <c r="U267">
        <v>9236.8761394736848</v>
      </c>
      <c r="V267">
        <v>9214.7019447368457</v>
      </c>
      <c r="W267">
        <v>9133.1173026315792</v>
      </c>
      <c r="X267">
        <v>9120.0132131578957</v>
      </c>
      <c r="Y267">
        <v>9119.250981578949</v>
      </c>
      <c r="Z267">
        <v>9109.6216552631595</v>
      </c>
      <c r="AA267">
        <v>9123.3199000000004</v>
      </c>
      <c r="AB267">
        <v>9163.8418236842117</v>
      </c>
      <c r="AC267">
        <v>9183.5547078947384</v>
      </c>
      <c r="AD267">
        <v>9199.9044973684231</v>
      </c>
      <c r="AE267">
        <v>9294.9123657894743</v>
      </c>
      <c r="AF267">
        <v>9367.9791236842102</v>
      </c>
    </row>
    <row r="268" spans="1:32" x14ac:dyDescent="0.2">
      <c r="A268" t="s">
        <v>478</v>
      </c>
      <c r="B268" t="s">
        <v>377</v>
      </c>
      <c r="C268">
        <v>1</v>
      </c>
      <c r="D268">
        <v>2400</v>
      </c>
      <c r="E268">
        <v>60</v>
      </c>
      <c r="F268">
        <v>1</v>
      </c>
      <c r="G268">
        <v>1</v>
      </c>
      <c r="H268" t="s">
        <v>7</v>
      </c>
      <c r="I268">
        <v>9302.0837710526321</v>
      </c>
      <c r="J268">
        <v>9408.9907789473709</v>
      </c>
      <c r="K268">
        <v>9314.4270289473698</v>
      </c>
      <c r="L268">
        <v>9452.882050000002</v>
      </c>
      <c r="M268">
        <v>9458.0201210526338</v>
      </c>
      <c r="N268">
        <v>9418.9406473684212</v>
      </c>
      <c r="O268">
        <v>9262.291276315791</v>
      </c>
      <c r="P268">
        <v>8957.560952631582</v>
      </c>
      <c r="Q268">
        <v>9033.6094500000017</v>
      </c>
      <c r="R268">
        <v>9080.8521236842134</v>
      </c>
      <c r="S268">
        <v>9090.7061184210543</v>
      </c>
      <c r="T268">
        <v>8982.452186842107</v>
      </c>
      <c r="U268">
        <v>8865.7308578947395</v>
      </c>
      <c r="V268">
        <v>9015.1994105263184</v>
      </c>
      <c r="W268">
        <v>8975.0523263157902</v>
      </c>
      <c r="X268">
        <v>8883.9667289473709</v>
      </c>
      <c r="Y268">
        <v>8711.5587631578983</v>
      </c>
      <c r="Z268">
        <v>8739.3581447368433</v>
      </c>
      <c r="AA268">
        <v>8760.909326315792</v>
      </c>
      <c r="AB268">
        <v>8757.9733500000002</v>
      </c>
      <c r="AC268">
        <v>8762.2344394736865</v>
      </c>
      <c r="AD268">
        <v>8914.1133921052624</v>
      </c>
      <c r="AE268">
        <v>9173.3947131578971</v>
      </c>
      <c r="AF268">
        <v>9183.2001342105268</v>
      </c>
    </row>
    <row r="269" spans="1:32" x14ac:dyDescent="0.2">
      <c r="A269" t="s">
        <v>478</v>
      </c>
      <c r="B269" t="s">
        <v>378</v>
      </c>
      <c r="C269">
        <v>1</v>
      </c>
      <c r="D269">
        <v>2400</v>
      </c>
      <c r="E269">
        <v>60</v>
      </c>
      <c r="F269">
        <v>1</v>
      </c>
      <c r="G269">
        <v>1</v>
      </c>
      <c r="H269" t="s">
        <v>7</v>
      </c>
      <c r="I269">
        <v>9193.2476868421054</v>
      </c>
      <c r="J269">
        <v>9142.2083605263178</v>
      </c>
      <c r="K269">
        <v>9116.3334368421074</v>
      </c>
      <c r="L269">
        <v>9097.2646210526345</v>
      </c>
      <c r="M269">
        <v>9125.1795447368422</v>
      </c>
      <c r="N269">
        <v>9124.8414236842127</v>
      </c>
      <c r="O269">
        <v>8917.9925184210533</v>
      </c>
      <c r="P269">
        <v>8598.750884210529</v>
      </c>
      <c r="Q269">
        <v>8568.7029500000008</v>
      </c>
      <c r="R269">
        <v>8538.2202894736874</v>
      </c>
      <c r="S269">
        <v>8528.7254394736865</v>
      </c>
      <c r="T269">
        <v>8497.8166105263172</v>
      </c>
      <c r="U269">
        <v>8477.4913263157905</v>
      </c>
      <c r="V269">
        <v>8446.0347210526324</v>
      </c>
      <c r="W269">
        <v>8430.7371263157911</v>
      </c>
      <c r="X269">
        <v>8429.7037868421085</v>
      </c>
      <c r="Y269">
        <v>8430.4168315789484</v>
      </c>
      <c r="Z269">
        <v>8494.4748605263158</v>
      </c>
      <c r="AA269">
        <v>8538.7429500000035</v>
      </c>
      <c r="AB269">
        <v>8562.8758500000004</v>
      </c>
      <c r="AC269">
        <v>8605.672568421056</v>
      </c>
      <c r="AD269">
        <v>8809.2928473684242</v>
      </c>
      <c r="AE269">
        <v>9033.1084842105283</v>
      </c>
      <c r="AF269">
        <v>9010.2831105263176</v>
      </c>
    </row>
    <row r="270" spans="1:32" x14ac:dyDescent="0.2">
      <c r="A270" t="s">
        <v>478</v>
      </c>
      <c r="B270" t="s">
        <v>379</v>
      </c>
      <c r="C270">
        <v>1</v>
      </c>
      <c r="D270">
        <v>2400</v>
      </c>
      <c r="E270">
        <v>60</v>
      </c>
      <c r="F270">
        <v>1</v>
      </c>
      <c r="G270">
        <v>1</v>
      </c>
      <c r="H270" t="s">
        <v>7</v>
      </c>
      <c r="I270">
        <v>9026.3750815789499</v>
      </c>
      <c r="J270">
        <v>9017.4657236842122</v>
      </c>
      <c r="K270">
        <v>9019.8463342105279</v>
      </c>
      <c r="L270">
        <v>9033.0349921052639</v>
      </c>
      <c r="M270">
        <v>9051.0277289473688</v>
      </c>
      <c r="N270">
        <v>9072.7990684210527</v>
      </c>
      <c r="O270">
        <v>8901.3828131578975</v>
      </c>
      <c r="P270">
        <v>8580.9558289473698</v>
      </c>
      <c r="Q270">
        <v>8574.1017921052644</v>
      </c>
      <c r="R270">
        <v>8569.8232078947403</v>
      </c>
      <c r="S270">
        <v>8525.3323947368426</v>
      </c>
      <c r="T270">
        <v>8486.3654184210554</v>
      </c>
      <c r="U270">
        <v>8450.6993394736855</v>
      </c>
      <c r="V270">
        <v>8420.4361605263184</v>
      </c>
      <c r="W270">
        <v>8408.5130263157916</v>
      </c>
      <c r="X270">
        <v>8432.2096368421062</v>
      </c>
      <c r="Y270">
        <v>8415.7434894736871</v>
      </c>
      <c r="Z270">
        <v>8440.4070263157919</v>
      </c>
      <c r="AA270">
        <v>8519.9979105263192</v>
      </c>
      <c r="AB270">
        <v>8525.7112657894759</v>
      </c>
      <c r="AC270">
        <v>8523.2156236842111</v>
      </c>
      <c r="AD270">
        <v>8776.7181052631586</v>
      </c>
      <c r="AE270">
        <v>9183.476947368421</v>
      </c>
      <c r="AF270">
        <v>9123.5218815789485</v>
      </c>
    </row>
    <row r="271" spans="1:32" x14ac:dyDescent="0.2">
      <c r="A271" t="s">
        <v>478</v>
      </c>
      <c r="B271" t="s">
        <v>380</v>
      </c>
      <c r="C271">
        <v>1</v>
      </c>
      <c r="D271">
        <v>2400</v>
      </c>
      <c r="E271">
        <v>60</v>
      </c>
      <c r="F271">
        <v>1</v>
      </c>
      <c r="G271">
        <v>1</v>
      </c>
      <c r="H271" t="s">
        <v>7</v>
      </c>
      <c r="I271">
        <v>9206.3826894736849</v>
      </c>
      <c r="J271">
        <v>9347.9298578947382</v>
      </c>
      <c r="K271">
        <v>9259.8741342105277</v>
      </c>
      <c r="L271">
        <v>9444.5809131578953</v>
      </c>
      <c r="M271">
        <v>9361.8495078947381</v>
      </c>
      <c r="N271">
        <v>9307.2394447368424</v>
      </c>
      <c r="O271">
        <v>9154.5129105263186</v>
      </c>
      <c r="P271">
        <v>8837.8646947368434</v>
      </c>
      <c r="Q271">
        <v>8840.5550421052649</v>
      </c>
      <c r="R271">
        <v>8847.2438236842136</v>
      </c>
      <c r="S271">
        <v>8796.3203315789506</v>
      </c>
      <c r="T271">
        <v>8740.350434210528</v>
      </c>
      <c r="U271">
        <v>8734.9616868421072</v>
      </c>
      <c r="V271">
        <v>8789.988747368423</v>
      </c>
      <c r="W271">
        <v>8829.567776315791</v>
      </c>
      <c r="X271">
        <v>8827.5407921052665</v>
      </c>
      <c r="Y271">
        <v>8838.7549368421078</v>
      </c>
      <c r="Z271">
        <v>8795.5259657894749</v>
      </c>
      <c r="AA271">
        <v>8797.5747710526339</v>
      </c>
      <c r="AB271">
        <v>8783.9204842105282</v>
      </c>
      <c r="AC271">
        <v>8775.7407000000003</v>
      </c>
      <c r="AD271">
        <v>9084.3066947368443</v>
      </c>
      <c r="AE271">
        <v>9279.4289552631599</v>
      </c>
      <c r="AF271">
        <v>9263.4738289473698</v>
      </c>
    </row>
    <row r="272" spans="1:32" x14ac:dyDescent="0.2">
      <c r="A272" t="s">
        <v>478</v>
      </c>
      <c r="B272" t="s">
        <v>381</v>
      </c>
      <c r="C272">
        <v>1</v>
      </c>
      <c r="D272">
        <v>2400</v>
      </c>
      <c r="E272">
        <v>60</v>
      </c>
      <c r="F272">
        <v>1</v>
      </c>
      <c r="G272">
        <v>1</v>
      </c>
      <c r="H272" t="s">
        <v>7</v>
      </c>
      <c r="I272">
        <v>9239.4228736842106</v>
      </c>
      <c r="J272">
        <v>9219.9249921052633</v>
      </c>
      <c r="K272">
        <v>9216.8255236842124</v>
      </c>
      <c r="L272">
        <v>9260.2037368421079</v>
      </c>
      <c r="M272">
        <v>9260.1456631578967</v>
      </c>
      <c r="N272">
        <v>9276.2863368421058</v>
      </c>
      <c r="O272">
        <v>9214.3120921052632</v>
      </c>
      <c r="P272">
        <v>8982.3547236842132</v>
      </c>
      <c r="Q272">
        <v>8952.2650894736853</v>
      </c>
      <c r="R272">
        <v>8918.8011157894744</v>
      </c>
      <c r="S272">
        <v>8880.4710078947392</v>
      </c>
      <c r="T272">
        <v>8812.6972236842121</v>
      </c>
      <c r="U272">
        <v>8807.5500473684224</v>
      </c>
      <c r="V272">
        <v>8906.1702552631577</v>
      </c>
      <c r="W272">
        <v>8816.019623684213</v>
      </c>
      <c r="X272">
        <v>8746.5864052631605</v>
      </c>
      <c r="Y272">
        <v>8747.9248342105275</v>
      </c>
      <c r="Z272">
        <v>8772.3401500000018</v>
      </c>
      <c r="AA272">
        <v>8850.252460526317</v>
      </c>
      <c r="AB272">
        <v>8930.9973263157917</v>
      </c>
      <c r="AC272">
        <v>9062.3463947368436</v>
      </c>
      <c r="AD272">
        <v>9098.7946684210528</v>
      </c>
      <c r="AE272">
        <v>9341.2823500000013</v>
      </c>
      <c r="AF272">
        <v>9385.506302631582</v>
      </c>
    </row>
    <row r="273" spans="1:32" x14ac:dyDescent="0.2">
      <c r="A273" t="s">
        <v>478</v>
      </c>
      <c r="B273" t="s">
        <v>382</v>
      </c>
      <c r="C273">
        <v>1</v>
      </c>
      <c r="D273">
        <v>2400</v>
      </c>
      <c r="E273">
        <v>60</v>
      </c>
      <c r="F273">
        <v>1</v>
      </c>
      <c r="G273">
        <v>1</v>
      </c>
      <c r="H273" t="s">
        <v>7</v>
      </c>
      <c r="I273">
        <v>9293.5416921052638</v>
      </c>
      <c r="J273">
        <v>9356.0740789473693</v>
      </c>
      <c r="K273">
        <v>9375.4608973684226</v>
      </c>
      <c r="L273">
        <v>9230.3298421052641</v>
      </c>
      <c r="M273">
        <v>9394.4872500000001</v>
      </c>
      <c r="N273">
        <v>9386.5999815789492</v>
      </c>
      <c r="O273">
        <v>9266.4442947368443</v>
      </c>
      <c r="P273">
        <v>9230.8923605263171</v>
      </c>
      <c r="Q273">
        <v>9183.5123894736862</v>
      </c>
      <c r="R273">
        <v>9171.8553210526334</v>
      </c>
      <c r="S273">
        <v>9149.2225078947395</v>
      </c>
      <c r="T273">
        <v>9127.4362289473702</v>
      </c>
      <c r="U273">
        <v>9123.3836184210541</v>
      </c>
      <c r="V273">
        <v>9081.0379500000035</v>
      </c>
      <c r="W273">
        <v>9098.0377078947386</v>
      </c>
      <c r="X273">
        <v>9086.4700289473712</v>
      </c>
      <c r="Y273">
        <v>9096.5327131578961</v>
      </c>
      <c r="Z273">
        <v>9126.1316078947402</v>
      </c>
      <c r="AA273">
        <v>9133.1642421052638</v>
      </c>
      <c r="AB273">
        <v>9136.5543973684235</v>
      </c>
      <c r="AC273">
        <v>9138.9542605263177</v>
      </c>
      <c r="AD273">
        <v>9124.5281000000014</v>
      </c>
      <c r="AE273">
        <v>9126.5582736842116</v>
      </c>
      <c r="AF273">
        <v>9128.5402105263183</v>
      </c>
    </row>
    <row r="274" spans="1:32" x14ac:dyDescent="0.2">
      <c r="A274" t="s">
        <v>478</v>
      </c>
      <c r="B274" t="s">
        <v>383</v>
      </c>
      <c r="C274">
        <v>1</v>
      </c>
      <c r="D274">
        <v>2400</v>
      </c>
      <c r="E274">
        <v>60</v>
      </c>
      <c r="F274">
        <v>1</v>
      </c>
      <c r="G274">
        <v>1</v>
      </c>
      <c r="H274" t="s">
        <v>7</v>
      </c>
      <c r="I274">
        <v>9163.6217605263173</v>
      </c>
      <c r="J274">
        <v>9138.2074236842109</v>
      </c>
      <c r="K274">
        <v>9176.9984184210534</v>
      </c>
      <c r="L274">
        <v>9200.6377394736865</v>
      </c>
      <c r="M274">
        <v>9224.5071368421068</v>
      </c>
      <c r="N274">
        <v>9199.5927131578956</v>
      </c>
      <c r="O274">
        <v>9192.1418815789475</v>
      </c>
      <c r="P274">
        <v>9198.7658842105284</v>
      </c>
      <c r="Q274">
        <v>9133.3249552631587</v>
      </c>
      <c r="R274">
        <v>9134.5077105263172</v>
      </c>
      <c r="S274">
        <v>9179.0583552631597</v>
      </c>
      <c r="T274">
        <v>9184.4301078947392</v>
      </c>
      <c r="U274">
        <v>9226.2857026315814</v>
      </c>
      <c r="V274">
        <v>9179.1648526315821</v>
      </c>
      <c r="W274">
        <v>9204.9505421052654</v>
      </c>
      <c r="X274">
        <v>9200.6022842105267</v>
      </c>
      <c r="Y274">
        <v>9199.4533578947376</v>
      </c>
      <c r="Z274">
        <v>9186.4535026315807</v>
      </c>
      <c r="AA274">
        <v>9149.1876763157907</v>
      </c>
      <c r="AB274">
        <v>9121.3553157894767</v>
      </c>
      <c r="AC274">
        <v>9161.7741842105279</v>
      </c>
      <c r="AD274">
        <v>9260.1147473684232</v>
      </c>
      <c r="AE274">
        <v>9246.9580210526328</v>
      </c>
      <c r="AF274">
        <v>9257.2464052631585</v>
      </c>
    </row>
    <row r="275" spans="1:32" x14ac:dyDescent="0.2">
      <c r="A275" t="s">
        <v>478</v>
      </c>
      <c r="B275" t="s">
        <v>384</v>
      </c>
      <c r="C275">
        <v>1</v>
      </c>
      <c r="D275">
        <v>2400</v>
      </c>
      <c r="E275">
        <v>60</v>
      </c>
      <c r="F275">
        <v>1</v>
      </c>
      <c r="G275">
        <v>1</v>
      </c>
      <c r="H275" t="s">
        <v>7</v>
      </c>
      <c r="I275">
        <v>9291.762921052632</v>
      </c>
      <c r="J275">
        <v>9258.1402131578961</v>
      </c>
      <c r="K275">
        <v>9203.6674631578953</v>
      </c>
      <c r="L275">
        <v>9211.0670578947393</v>
      </c>
      <c r="M275">
        <v>9195.8421368421059</v>
      </c>
      <c r="N275">
        <v>9255.7891921052651</v>
      </c>
      <c r="O275">
        <v>9242.9527684210552</v>
      </c>
      <c r="P275">
        <v>9033.501026315791</v>
      </c>
      <c r="Q275">
        <v>9024.917986842107</v>
      </c>
      <c r="R275">
        <v>9238.0383210526343</v>
      </c>
      <c r="S275">
        <v>9413.0782263157907</v>
      </c>
      <c r="T275">
        <v>9399.6724236842128</v>
      </c>
      <c r="U275">
        <v>9381.3637710526345</v>
      </c>
      <c r="V275">
        <v>9364.064657894738</v>
      </c>
      <c r="W275">
        <v>9352.9250894736851</v>
      </c>
      <c r="X275">
        <v>9249.7441684210553</v>
      </c>
      <c r="Y275">
        <v>9258.7775552631592</v>
      </c>
      <c r="Z275">
        <v>9327.0374052631614</v>
      </c>
      <c r="AA275">
        <v>9355.2728447368445</v>
      </c>
      <c r="AB275">
        <v>9334.3573736842136</v>
      </c>
      <c r="AC275">
        <v>9252.963886842108</v>
      </c>
      <c r="AD275">
        <v>9470.5784131578966</v>
      </c>
      <c r="AE275">
        <v>9801.2269394736868</v>
      </c>
      <c r="AF275">
        <v>9690.7723921052657</v>
      </c>
    </row>
    <row r="276" spans="1:32" x14ac:dyDescent="0.2">
      <c r="A276" t="s">
        <v>478</v>
      </c>
      <c r="B276" t="s">
        <v>385</v>
      </c>
      <c r="C276">
        <v>1</v>
      </c>
      <c r="D276">
        <v>2400</v>
      </c>
      <c r="E276">
        <v>60</v>
      </c>
      <c r="F276">
        <v>1</v>
      </c>
      <c r="G276">
        <v>1</v>
      </c>
      <c r="H276" t="s">
        <v>7</v>
      </c>
      <c r="I276">
        <v>9687.2402842105294</v>
      </c>
      <c r="J276">
        <v>9773.1462184210541</v>
      </c>
      <c r="K276">
        <v>9559.9837842105262</v>
      </c>
      <c r="L276">
        <v>9537.6506578947392</v>
      </c>
      <c r="M276">
        <v>9432.3358315789483</v>
      </c>
      <c r="N276">
        <v>9402.3095973684231</v>
      </c>
      <c r="O276">
        <v>9305.8808000000008</v>
      </c>
      <c r="P276">
        <v>9212.0235184210524</v>
      </c>
      <c r="Q276">
        <v>9273.5172447368441</v>
      </c>
      <c r="R276">
        <v>9288.9290184210549</v>
      </c>
      <c r="S276">
        <v>9478.6293342105291</v>
      </c>
      <c r="T276">
        <v>9422.4158236842122</v>
      </c>
      <c r="U276">
        <v>9404.3577578947388</v>
      </c>
      <c r="V276">
        <v>9395.6287000000029</v>
      </c>
      <c r="W276">
        <v>9406.264518421056</v>
      </c>
      <c r="X276">
        <v>9303.6979684210528</v>
      </c>
      <c r="Y276">
        <v>9195.4236368421061</v>
      </c>
      <c r="Z276">
        <v>9243.7368263157914</v>
      </c>
      <c r="AA276">
        <v>9240.9066236842118</v>
      </c>
      <c r="AB276">
        <v>9234.1452657894752</v>
      </c>
      <c r="AC276">
        <v>9189.1352342105292</v>
      </c>
      <c r="AD276">
        <v>9304.6686578947392</v>
      </c>
      <c r="AE276">
        <v>9399.7697815789488</v>
      </c>
      <c r="AF276">
        <v>9456.3048973684217</v>
      </c>
    </row>
    <row r="277" spans="1:32" x14ac:dyDescent="0.2">
      <c r="A277" t="s">
        <v>478</v>
      </c>
      <c r="B277" t="s">
        <v>386</v>
      </c>
      <c r="C277">
        <v>1</v>
      </c>
      <c r="D277">
        <v>2400</v>
      </c>
      <c r="E277">
        <v>60</v>
      </c>
      <c r="F277">
        <v>1</v>
      </c>
      <c r="G277">
        <v>1</v>
      </c>
      <c r="H277" t="s">
        <v>7</v>
      </c>
      <c r="I277">
        <v>9436.0517973684236</v>
      </c>
      <c r="J277">
        <v>9454.4174000000021</v>
      </c>
      <c r="K277">
        <v>9420.6486447368425</v>
      </c>
      <c r="L277">
        <v>9397.0894289473708</v>
      </c>
      <c r="M277">
        <v>9395.8008342105277</v>
      </c>
      <c r="N277">
        <v>9449.4939921052646</v>
      </c>
      <c r="O277">
        <v>9370.0362184210535</v>
      </c>
      <c r="P277">
        <v>9231.5371368421074</v>
      </c>
      <c r="Q277">
        <v>9270.7933315789505</v>
      </c>
      <c r="R277">
        <v>9239.940602631581</v>
      </c>
      <c r="S277">
        <v>9248.2928605263169</v>
      </c>
      <c r="T277">
        <v>9214.4616973684224</v>
      </c>
      <c r="U277">
        <v>9221.4056684210536</v>
      </c>
      <c r="V277">
        <v>9185.7871078947373</v>
      </c>
      <c r="W277">
        <v>9148.2321605263187</v>
      </c>
      <c r="X277">
        <v>9099.1663421052654</v>
      </c>
      <c r="Y277">
        <v>9020.4236394736854</v>
      </c>
      <c r="Z277">
        <v>9077.102528947371</v>
      </c>
      <c r="AA277">
        <v>9145.9670736842145</v>
      </c>
      <c r="AB277">
        <v>9096.4636657894735</v>
      </c>
      <c r="AC277">
        <v>9071.0441736842131</v>
      </c>
      <c r="AD277">
        <v>9267.3866605263174</v>
      </c>
      <c r="AE277">
        <v>9487.7183868421071</v>
      </c>
      <c r="AF277">
        <v>9561.5297763157923</v>
      </c>
    </row>
    <row r="278" spans="1:32" x14ac:dyDescent="0.2">
      <c r="A278" t="s">
        <v>478</v>
      </c>
      <c r="B278" t="s">
        <v>387</v>
      </c>
      <c r="C278">
        <v>1</v>
      </c>
      <c r="D278">
        <v>2400</v>
      </c>
      <c r="E278">
        <v>60</v>
      </c>
      <c r="F278">
        <v>1</v>
      </c>
      <c r="G278">
        <v>1</v>
      </c>
      <c r="H278" t="s">
        <v>7</v>
      </c>
      <c r="I278">
        <v>9602.0760157894747</v>
      </c>
      <c r="J278">
        <v>9509.7289578947384</v>
      </c>
      <c r="K278">
        <v>9451.9851973684235</v>
      </c>
      <c r="L278">
        <v>9440.2749000000022</v>
      </c>
      <c r="M278">
        <v>9374.9474236842125</v>
      </c>
      <c r="N278">
        <v>9380.6081973684231</v>
      </c>
      <c r="O278">
        <v>9354.9230815789506</v>
      </c>
      <c r="P278">
        <v>9256.4424789473705</v>
      </c>
      <c r="Q278">
        <v>9296.6319552631612</v>
      </c>
      <c r="R278">
        <v>9239.4218473684232</v>
      </c>
      <c r="S278">
        <v>9236.637860526318</v>
      </c>
      <c r="T278">
        <v>9201.8312789473712</v>
      </c>
      <c r="U278">
        <v>9134.48733157895</v>
      </c>
      <c r="V278">
        <v>9112.682350000001</v>
      </c>
      <c r="W278">
        <v>9058.755518421056</v>
      </c>
      <c r="X278">
        <v>9025.0672000000013</v>
      </c>
      <c r="Y278">
        <v>9102.9159684210535</v>
      </c>
      <c r="Z278">
        <v>9148.2623842105295</v>
      </c>
      <c r="AA278">
        <v>9125.2934868421071</v>
      </c>
      <c r="AB278">
        <v>9106.6469894736874</v>
      </c>
      <c r="AC278">
        <v>9073.9244500000004</v>
      </c>
      <c r="AD278">
        <v>9313.9145342105276</v>
      </c>
      <c r="AE278">
        <v>9619.5226000000021</v>
      </c>
      <c r="AF278">
        <v>9668.5978526315812</v>
      </c>
    </row>
    <row r="279" spans="1:32" x14ac:dyDescent="0.2">
      <c r="A279" t="s">
        <v>478</v>
      </c>
      <c r="B279" t="s">
        <v>388</v>
      </c>
      <c r="C279">
        <v>1</v>
      </c>
      <c r="D279">
        <v>2400</v>
      </c>
      <c r="E279">
        <v>60</v>
      </c>
      <c r="F279">
        <v>1</v>
      </c>
      <c r="G279">
        <v>1</v>
      </c>
      <c r="H279" t="s">
        <v>7</v>
      </c>
      <c r="I279">
        <v>9642.2004894736856</v>
      </c>
      <c r="J279">
        <v>9680.8214815789488</v>
      </c>
      <c r="K279">
        <v>9665.3979078947395</v>
      </c>
      <c r="L279">
        <v>9549.1680000000015</v>
      </c>
      <c r="M279">
        <v>9581.7767210526326</v>
      </c>
      <c r="N279">
        <v>9507.1835894736869</v>
      </c>
      <c r="O279">
        <v>9276.8047131578969</v>
      </c>
      <c r="P279">
        <v>9136.6537973684226</v>
      </c>
      <c r="Q279">
        <v>9178.4592394736865</v>
      </c>
      <c r="R279">
        <v>9197.3583973684217</v>
      </c>
      <c r="S279">
        <v>9170.2228578947397</v>
      </c>
      <c r="T279">
        <v>9107.6277184210539</v>
      </c>
      <c r="U279">
        <v>9087.7413868421081</v>
      </c>
      <c r="V279">
        <v>9203.6066552631601</v>
      </c>
      <c r="W279">
        <v>9107.5589894736859</v>
      </c>
      <c r="X279">
        <v>9170.3165131578971</v>
      </c>
      <c r="Y279">
        <v>9065.1473052631591</v>
      </c>
      <c r="Z279">
        <v>9059.2884947368439</v>
      </c>
      <c r="AA279">
        <v>9052.7201473684236</v>
      </c>
      <c r="AB279">
        <v>9038.9336342105289</v>
      </c>
      <c r="AC279">
        <v>9093.12065263158</v>
      </c>
      <c r="AD279">
        <v>9189.0204447368433</v>
      </c>
      <c r="AE279">
        <v>9326.9339210526341</v>
      </c>
      <c r="AF279">
        <v>9280.2805605263165</v>
      </c>
    </row>
    <row r="280" spans="1:32" x14ac:dyDescent="0.2">
      <c r="A280" t="s">
        <v>478</v>
      </c>
      <c r="B280" t="s">
        <v>389</v>
      </c>
      <c r="C280">
        <v>1</v>
      </c>
      <c r="D280">
        <v>2400</v>
      </c>
      <c r="E280">
        <v>60</v>
      </c>
      <c r="F280">
        <v>1</v>
      </c>
      <c r="G280">
        <v>1</v>
      </c>
      <c r="H280" t="s">
        <v>7</v>
      </c>
      <c r="I280">
        <v>9267.5185473684232</v>
      </c>
      <c r="J280">
        <v>9213.8898631578959</v>
      </c>
      <c r="K280">
        <v>9212.410457894739</v>
      </c>
      <c r="L280">
        <v>9217.2085368421049</v>
      </c>
      <c r="M280">
        <v>9219.2024473684214</v>
      </c>
      <c r="N280">
        <v>9242.8558552631603</v>
      </c>
      <c r="O280">
        <v>9177.0824131578975</v>
      </c>
      <c r="P280">
        <v>9194.3476131578973</v>
      </c>
      <c r="Q280">
        <v>9154.6273157894757</v>
      </c>
      <c r="R280">
        <v>9163.7030868421061</v>
      </c>
      <c r="S280">
        <v>9141.5119000000013</v>
      </c>
      <c r="T280">
        <v>9131.3600368421085</v>
      </c>
      <c r="U280">
        <v>9165.0303000000022</v>
      </c>
      <c r="V280">
        <v>9103.4051210526322</v>
      </c>
      <c r="W280">
        <v>9105.8577000000005</v>
      </c>
      <c r="X280">
        <v>9142.6530263157911</v>
      </c>
      <c r="Y280">
        <v>9206.7472552631589</v>
      </c>
      <c r="Z280">
        <v>9263.361189473686</v>
      </c>
      <c r="AA280">
        <v>9242.6850289473714</v>
      </c>
      <c r="AB280">
        <v>9217.6115894736868</v>
      </c>
      <c r="AC280">
        <v>9204.331392105265</v>
      </c>
      <c r="AD280">
        <v>9237.3718578947392</v>
      </c>
      <c r="AE280">
        <v>9233.0995368421081</v>
      </c>
      <c r="AF280">
        <v>9236.4030289473703</v>
      </c>
    </row>
    <row r="281" spans="1:32" x14ac:dyDescent="0.2">
      <c r="A281" t="s">
        <v>478</v>
      </c>
      <c r="B281" t="s">
        <v>390</v>
      </c>
      <c r="C281">
        <v>1</v>
      </c>
      <c r="D281">
        <v>2400</v>
      </c>
      <c r="E281">
        <v>60</v>
      </c>
      <c r="F281">
        <v>1</v>
      </c>
      <c r="G281">
        <v>1</v>
      </c>
      <c r="H281" t="s">
        <v>7</v>
      </c>
      <c r="I281">
        <v>9272.3004710526329</v>
      </c>
      <c r="J281">
        <v>9317.931300000002</v>
      </c>
      <c r="K281">
        <v>9302.2687210526346</v>
      </c>
      <c r="L281">
        <v>9240.9452473684232</v>
      </c>
      <c r="M281">
        <v>9234.200697368422</v>
      </c>
      <c r="N281">
        <v>9240.6964289473708</v>
      </c>
      <c r="O281">
        <v>9212.3978026315799</v>
      </c>
      <c r="P281">
        <v>9190.6041921052656</v>
      </c>
      <c r="Q281">
        <v>9238.5585894736851</v>
      </c>
      <c r="R281">
        <v>9219.7267105263181</v>
      </c>
      <c r="S281">
        <v>9283.0337526315798</v>
      </c>
      <c r="T281">
        <v>9288.3010789473719</v>
      </c>
      <c r="U281">
        <v>9258.3413026315829</v>
      </c>
      <c r="V281">
        <v>9241.1240184210546</v>
      </c>
      <c r="W281">
        <v>9195.9654184210558</v>
      </c>
      <c r="X281">
        <v>9181.6257500000011</v>
      </c>
      <c r="Y281">
        <v>9078.3100947368421</v>
      </c>
      <c r="Z281">
        <v>8839.8425000000025</v>
      </c>
      <c r="AA281">
        <v>8863.2476131578969</v>
      </c>
      <c r="AB281">
        <v>8870.5529315789499</v>
      </c>
      <c r="AC281">
        <v>8874.1248052631599</v>
      </c>
      <c r="AD281">
        <v>8920.7988894736864</v>
      </c>
      <c r="AE281">
        <v>8926.5154000000002</v>
      </c>
      <c r="AF281">
        <v>8895.5792736842104</v>
      </c>
    </row>
    <row r="282" spans="1:32" x14ac:dyDescent="0.2">
      <c r="A282" t="s">
        <v>478</v>
      </c>
      <c r="B282" t="s">
        <v>391</v>
      </c>
      <c r="C282">
        <v>1</v>
      </c>
      <c r="D282">
        <v>2400</v>
      </c>
      <c r="E282">
        <v>60</v>
      </c>
      <c r="F282">
        <v>1</v>
      </c>
      <c r="G282">
        <v>1</v>
      </c>
      <c r="H282" t="s">
        <v>7</v>
      </c>
      <c r="I282">
        <v>8935.8858605263176</v>
      </c>
      <c r="J282">
        <v>9017.0272894736863</v>
      </c>
      <c r="K282">
        <v>9016.6484789473707</v>
      </c>
      <c r="L282">
        <v>8993.8026105263179</v>
      </c>
      <c r="M282">
        <v>8942.9056710526311</v>
      </c>
      <c r="N282">
        <v>9006.6114736842119</v>
      </c>
      <c r="O282">
        <v>9153.6510815789497</v>
      </c>
      <c r="P282">
        <v>9357.2373289473708</v>
      </c>
      <c r="Q282">
        <v>9486.5166421052654</v>
      </c>
      <c r="R282">
        <v>9508.3001473684235</v>
      </c>
      <c r="S282">
        <v>9447.2426315789489</v>
      </c>
      <c r="T282">
        <v>9452.162552631582</v>
      </c>
      <c r="U282">
        <v>9359.600086842107</v>
      </c>
      <c r="V282">
        <v>9405.3952473684221</v>
      </c>
      <c r="W282">
        <v>9366.0016657894757</v>
      </c>
      <c r="X282">
        <v>9378.5906263157904</v>
      </c>
      <c r="Y282">
        <v>9273.1477315789489</v>
      </c>
      <c r="Z282">
        <v>9278.7163394736854</v>
      </c>
      <c r="AA282">
        <v>9290.7535447368427</v>
      </c>
      <c r="AB282">
        <v>9349.9996763157906</v>
      </c>
      <c r="AC282">
        <v>9395.6286763157932</v>
      </c>
      <c r="AD282">
        <v>9423.8134447368448</v>
      </c>
      <c r="AE282">
        <v>9480.7093026315797</v>
      </c>
      <c r="AF282">
        <v>9590.2892921052644</v>
      </c>
    </row>
    <row r="283" spans="1:32" x14ac:dyDescent="0.2">
      <c r="A283" t="s">
        <v>478</v>
      </c>
      <c r="B283" t="s">
        <v>392</v>
      </c>
      <c r="C283">
        <v>1</v>
      </c>
      <c r="D283">
        <v>2400</v>
      </c>
      <c r="E283">
        <v>60</v>
      </c>
      <c r="F283">
        <v>1</v>
      </c>
      <c r="G283">
        <v>1</v>
      </c>
      <c r="H283" t="s">
        <v>7</v>
      </c>
      <c r="I283">
        <v>9540.4138447368441</v>
      </c>
      <c r="J283">
        <v>9426.1652236842128</v>
      </c>
      <c r="K283">
        <v>9388.0719052631594</v>
      </c>
      <c r="L283">
        <v>9394.2453789473693</v>
      </c>
      <c r="M283">
        <v>9337.2106868421088</v>
      </c>
      <c r="N283">
        <v>9221.8521315789494</v>
      </c>
      <c r="O283">
        <v>9382.2997736842135</v>
      </c>
      <c r="P283">
        <v>9566.7261105263169</v>
      </c>
      <c r="Q283">
        <v>9650.2313842105268</v>
      </c>
      <c r="R283">
        <v>9668.9238263157931</v>
      </c>
      <c r="S283">
        <v>9616.8526552631592</v>
      </c>
      <c r="T283">
        <v>9540.9745236842118</v>
      </c>
      <c r="U283">
        <v>9538.5827842105282</v>
      </c>
      <c r="V283">
        <v>9628.6027631578963</v>
      </c>
      <c r="W283">
        <v>9488.208602631581</v>
      </c>
      <c r="X283">
        <v>9581.8698131578985</v>
      </c>
      <c r="Y283">
        <v>9405.3141605263172</v>
      </c>
      <c r="Z283">
        <v>9374.6246763157906</v>
      </c>
      <c r="AA283">
        <v>9327.8235552631613</v>
      </c>
      <c r="AB283">
        <v>9491.42622894737</v>
      </c>
      <c r="AC283">
        <v>9570.7881157894772</v>
      </c>
      <c r="AD283">
        <v>9810.4504026315808</v>
      </c>
      <c r="AE283">
        <v>9827.783960526318</v>
      </c>
      <c r="AF283">
        <v>9891.558126315791</v>
      </c>
    </row>
    <row r="284" spans="1:32" x14ac:dyDescent="0.2">
      <c r="A284" t="s">
        <v>478</v>
      </c>
      <c r="B284" t="s">
        <v>393</v>
      </c>
      <c r="C284">
        <v>1</v>
      </c>
      <c r="D284">
        <v>2400</v>
      </c>
      <c r="E284">
        <v>60</v>
      </c>
      <c r="F284">
        <v>1</v>
      </c>
      <c r="G284">
        <v>1</v>
      </c>
      <c r="H284" t="s">
        <v>7</v>
      </c>
      <c r="I284">
        <v>9844.1379368421076</v>
      </c>
      <c r="J284">
        <v>9796.0327052631601</v>
      </c>
      <c r="K284">
        <v>9746.3541421052651</v>
      </c>
      <c r="L284">
        <v>9682.1537815789488</v>
      </c>
      <c r="M284">
        <v>9602.3101894736865</v>
      </c>
      <c r="N284">
        <v>9669.0781263157896</v>
      </c>
      <c r="O284">
        <v>9540.2894447368435</v>
      </c>
      <c r="P284">
        <v>9431.3439868421065</v>
      </c>
      <c r="Q284">
        <v>9469.8033578947397</v>
      </c>
      <c r="R284">
        <v>9408.726200000001</v>
      </c>
      <c r="S284">
        <v>9455.0909473684223</v>
      </c>
      <c r="T284">
        <v>9352.5059605263177</v>
      </c>
      <c r="U284">
        <v>9361.9242631578963</v>
      </c>
      <c r="V284">
        <v>9458.2567868421083</v>
      </c>
      <c r="W284">
        <v>9405.1572105263185</v>
      </c>
      <c r="X284">
        <v>9368.5509842105275</v>
      </c>
      <c r="Y284">
        <v>9287.9732315789497</v>
      </c>
      <c r="Z284">
        <v>9309.4006631578977</v>
      </c>
      <c r="AA284">
        <v>9391.3494815789509</v>
      </c>
      <c r="AB284">
        <v>9565.7924210526344</v>
      </c>
      <c r="AC284">
        <v>9544.6686684210545</v>
      </c>
      <c r="AD284">
        <v>9519.0674631578968</v>
      </c>
      <c r="AE284">
        <v>9568.3808131578971</v>
      </c>
      <c r="AF284">
        <v>9558.0039578947381</v>
      </c>
    </row>
    <row r="285" spans="1:32" x14ac:dyDescent="0.2">
      <c r="A285" t="s">
        <v>478</v>
      </c>
      <c r="B285" t="s">
        <v>394</v>
      </c>
      <c r="C285">
        <v>1</v>
      </c>
      <c r="D285">
        <v>2400</v>
      </c>
      <c r="E285">
        <v>60</v>
      </c>
      <c r="F285">
        <v>1</v>
      </c>
      <c r="G285">
        <v>1</v>
      </c>
      <c r="H285" t="s">
        <v>7</v>
      </c>
      <c r="I285">
        <v>9576.5958789473716</v>
      </c>
      <c r="J285">
        <v>9585.7673236842129</v>
      </c>
      <c r="K285">
        <v>9378.4323894736863</v>
      </c>
      <c r="L285">
        <v>9437.0613631578981</v>
      </c>
      <c r="M285">
        <v>9359.3580026315813</v>
      </c>
      <c r="N285">
        <v>9312.7043105263183</v>
      </c>
      <c r="O285">
        <v>9504.3598105263172</v>
      </c>
      <c r="P285">
        <v>9679.9737578947406</v>
      </c>
      <c r="Q285">
        <v>9713.1781236842107</v>
      </c>
      <c r="R285">
        <v>9691.1651263157928</v>
      </c>
      <c r="S285">
        <v>9613.0640342105271</v>
      </c>
      <c r="T285">
        <v>9626.7625078947385</v>
      </c>
      <c r="U285">
        <v>9561.8180289473712</v>
      </c>
      <c r="V285">
        <v>9512.2602210526347</v>
      </c>
      <c r="W285">
        <v>9491.1183684210555</v>
      </c>
      <c r="X285">
        <v>9374.0777052631602</v>
      </c>
      <c r="Y285">
        <v>9296.3827236842117</v>
      </c>
      <c r="Z285">
        <v>9275.699673684212</v>
      </c>
      <c r="AA285">
        <v>9274.9400473684218</v>
      </c>
      <c r="AB285">
        <v>9406.259660526317</v>
      </c>
      <c r="AC285">
        <v>9376.2807868421078</v>
      </c>
      <c r="AD285">
        <v>9388.7704868421079</v>
      </c>
      <c r="AE285">
        <v>9386.2190842105265</v>
      </c>
      <c r="AF285">
        <v>9231.2934763157918</v>
      </c>
    </row>
    <row r="286" spans="1:32" x14ac:dyDescent="0.2">
      <c r="A286" t="s">
        <v>478</v>
      </c>
      <c r="B286" t="s">
        <v>395</v>
      </c>
      <c r="C286">
        <v>1</v>
      </c>
      <c r="D286">
        <v>2400</v>
      </c>
      <c r="E286">
        <v>60</v>
      </c>
      <c r="F286">
        <v>1</v>
      </c>
      <c r="G286">
        <v>1</v>
      </c>
      <c r="H286" t="s">
        <v>7</v>
      </c>
      <c r="I286">
        <v>9158.1514421052652</v>
      </c>
      <c r="J286">
        <v>9131.2918710526337</v>
      </c>
      <c r="K286">
        <v>9011.8239368421055</v>
      </c>
      <c r="L286">
        <v>8934.8423947368428</v>
      </c>
      <c r="M286">
        <v>8959.8192052631603</v>
      </c>
      <c r="N286">
        <v>8944.8476921052643</v>
      </c>
      <c r="O286">
        <v>9001.8629710526347</v>
      </c>
      <c r="P286">
        <v>9094.9273894736871</v>
      </c>
      <c r="Q286">
        <v>9083.4919526315807</v>
      </c>
      <c r="R286">
        <v>9048.9445736842117</v>
      </c>
      <c r="S286">
        <v>9070.417221052634</v>
      </c>
      <c r="T286">
        <v>9033.0569394736849</v>
      </c>
      <c r="U286">
        <v>9027.5632236842121</v>
      </c>
      <c r="V286">
        <v>9031.273552631581</v>
      </c>
      <c r="W286">
        <v>9007.1585763157909</v>
      </c>
      <c r="X286">
        <v>8950.6273052631586</v>
      </c>
      <c r="Y286">
        <v>8943.2471105263176</v>
      </c>
      <c r="Z286">
        <v>9005.1787078947382</v>
      </c>
      <c r="AA286">
        <v>8929.0503789473696</v>
      </c>
      <c r="AB286">
        <v>8953.2741947368431</v>
      </c>
      <c r="AC286">
        <v>8983.2954763157904</v>
      </c>
      <c r="AD286">
        <v>9155.6413131578956</v>
      </c>
      <c r="AE286">
        <v>9326.1853552631583</v>
      </c>
      <c r="AF286">
        <v>9359.8530289473674</v>
      </c>
    </row>
    <row r="287" spans="1:32" x14ac:dyDescent="0.2">
      <c r="A287" t="s">
        <v>478</v>
      </c>
      <c r="B287" t="s">
        <v>396</v>
      </c>
      <c r="C287">
        <v>1</v>
      </c>
      <c r="D287">
        <v>2400</v>
      </c>
      <c r="E287">
        <v>60</v>
      </c>
      <c r="F287">
        <v>1</v>
      </c>
      <c r="G287">
        <v>1</v>
      </c>
      <c r="H287" t="s">
        <v>7</v>
      </c>
      <c r="I287">
        <v>9359.8977684210549</v>
      </c>
      <c r="J287">
        <v>9320.6208789473694</v>
      </c>
      <c r="K287">
        <v>9289.4180421052642</v>
      </c>
      <c r="L287">
        <v>9240.0641342105282</v>
      </c>
      <c r="M287">
        <v>9224.9923973684217</v>
      </c>
      <c r="N287">
        <v>9279.8158447368423</v>
      </c>
      <c r="O287">
        <v>9307.3453842105282</v>
      </c>
      <c r="P287">
        <v>9317.8930052631604</v>
      </c>
      <c r="Q287">
        <v>9265.6394368421061</v>
      </c>
      <c r="R287">
        <v>9256.2015105263181</v>
      </c>
      <c r="S287">
        <v>9251.3858631578969</v>
      </c>
      <c r="T287">
        <v>9234.0079552631596</v>
      </c>
      <c r="U287">
        <v>9254.8317342105292</v>
      </c>
      <c r="V287">
        <v>9262.8146368421076</v>
      </c>
      <c r="W287">
        <v>9288.7777289473706</v>
      </c>
      <c r="X287">
        <v>9296.5439210526329</v>
      </c>
      <c r="Y287">
        <v>9257.1865973684235</v>
      </c>
      <c r="Z287">
        <v>9317.4398157894757</v>
      </c>
      <c r="AA287">
        <v>9282.7139105263177</v>
      </c>
      <c r="AB287">
        <v>9287.9888605263186</v>
      </c>
      <c r="AC287">
        <v>9279.8096552631596</v>
      </c>
      <c r="AD287">
        <v>9260.7643789473696</v>
      </c>
      <c r="AE287">
        <v>9270.3988394736862</v>
      </c>
      <c r="AF287">
        <v>9330.5861552631595</v>
      </c>
    </row>
    <row r="288" spans="1:32" x14ac:dyDescent="0.2">
      <c r="A288" t="s">
        <v>478</v>
      </c>
      <c r="B288" t="s">
        <v>397</v>
      </c>
      <c r="C288">
        <v>1</v>
      </c>
      <c r="D288">
        <v>2400</v>
      </c>
      <c r="E288">
        <v>60</v>
      </c>
      <c r="F288">
        <v>1</v>
      </c>
      <c r="G288">
        <v>1</v>
      </c>
      <c r="H288" t="s">
        <v>7</v>
      </c>
      <c r="I288">
        <v>9280.1386763157916</v>
      </c>
      <c r="J288">
        <v>9267.6798526315797</v>
      </c>
      <c r="K288">
        <v>9270.4588289473704</v>
      </c>
      <c r="L288">
        <v>9272.0705578947382</v>
      </c>
      <c r="M288">
        <v>9297.4774815789497</v>
      </c>
      <c r="N288">
        <v>9302.7528605263178</v>
      </c>
      <c r="O288">
        <v>9320.9298315789511</v>
      </c>
      <c r="P288">
        <v>9328.8849710526338</v>
      </c>
      <c r="Q288">
        <v>9283.6585973684214</v>
      </c>
      <c r="R288">
        <v>9244.8644131578967</v>
      </c>
      <c r="S288">
        <v>9271.2720210526331</v>
      </c>
      <c r="T288">
        <v>9247.9633394736866</v>
      </c>
      <c r="U288">
        <v>9207.8451605263162</v>
      </c>
      <c r="V288">
        <v>9206.6081500000018</v>
      </c>
      <c r="W288">
        <v>9174.4634842105279</v>
      </c>
      <c r="X288">
        <v>9173.4416368421062</v>
      </c>
      <c r="Y288">
        <v>9155.4142447368431</v>
      </c>
      <c r="Z288">
        <v>9169.2066447368434</v>
      </c>
      <c r="AA288">
        <v>9222.0366026315805</v>
      </c>
      <c r="AB288">
        <v>9223.5976078947369</v>
      </c>
      <c r="AC288">
        <v>9254.0266578947376</v>
      </c>
      <c r="AD288">
        <v>9299.5053868421073</v>
      </c>
      <c r="AE288">
        <v>9426.9346631578956</v>
      </c>
      <c r="AF288">
        <v>9499.5586894736862</v>
      </c>
    </row>
    <row r="289" spans="1:32" x14ac:dyDescent="0.2">
      <c r="A289" t="s">
        <v>478</v>
      </c>
      <c r="B289" t="s">
        <v>398</v>
      </c>
      <c r="C289">
        <v>1</v>
      </c>
      <c r="D289">
        <v>2400</v>
      </c>
      <c r="E289">
        <v>60</v>
      </c>
      <c r="F289">
        <v>1</v>
      </c>
      <c r="G289">
        <v>1</v>
      </c>
      <c r="H289" t="s">
        <v>7</v>
      </c>
      <c r="I289">
        <v>9487.6962078947381</v>
      </c>
      <c r="J289">
        <v>9581.4953684210541</v>
      </c>
      <c r="K289">
        <v>9615.0232552631587</v>
      </c>
      <c r="L289">
        <v>9481.370286842106</v>
      </c>
      <c r="M289">
        <v>9588.1671763157901</v>
      </c>
      <c r="N289">
        <v>9740.1927078947392</v>
      </c>
      <c r="O289">
        <v>9571.4430315789505</v>
      </c>
      <c r="P289">
        <v>9429.2282736842117</v>
      </c>
      <c r="Q289">
        <v>9744.6219421052647</v>
      </c>
      <c r="R289">
        <v>9715.8454500000025</v>
      </c>
      <c r="S289">
        <v>9714.5561947368442</v>
      </c>
      <c r="T289">
        <v>9543.1106552631591</v>
      </c>
      <c r="U289">
        <v>9457.7261026315828</v>
      </c>
      <c r="V289">
        <v>9410.6141684210543</v>
      </c>
      <c r="W289">
        <v>9346.7938394736884</v>
      </c>
      <c r="X289">
        <v>9297.827392105266</v>
      </c>
      <c r="Y289">
        <v>9195.5629210526331</v>
      </c>
      <c r="Z289">
        <v>9263.5171947368435</v>
      </c>
      <c r="AA289">
        <v>9257.3832500000026</v>
      </c>
      <c r="AB289">
        <v>9295.431942105266</v>
      </c>
      <c r="AC289">
        <v>9295.2882789473697</v>
      </c>
      <c r="AD289">
        <v>9323.7436421052644</v>
      </c>
      <c r="AE289">
        <v>9523.3028868421079</v>
      </c>
      <c r="AF289">
        <v>9502.3499000000011</v>
      </c>
    </row>
    <row r="290" spans="1:32" x14ac:dyDescent="0.2">
      <c r="A290" t="s">
        <v>478</v>
      </c>
      <c r="B290" t="s">
        <v>399</v>
      </c>
      <c r="C290">
        <v>1</v>
      </c>
      <c r="D290">
        <v>2400</v>
      </c>
      <c r="E290">
        <v>60</v>
      </c>
      <c r="F290">
        <v>1</v>
      </c>
      <c r="G290">
        <v>1</v>
      </c>
      <c r="H290" t="s">
        <v>7</v>
      </c>
      <c r="I290">
        <v>9502.8033131578959</v>
      </c>
      <c r="J290">
        <v>9402.1280605263164</v>
      </c>
      <c r="K290">
        <v>9323.523552631581</v>
      </c>
      <c r="L290">
        <v>9267.1878342105283</v>
      </c>
      <c r="M290">
        <v>9252.8542263157888</v>
      </c>
      <c r="N290">
        <v>9242.0349763157901</v>
      </c>
      <c r="O290">
        <v>9280.8769631578962</v>
      </c>
      <c r="P290">
        <v>9128.4035500000027</v>
      </c>
      <c r="Q290">
        <v>9345.5402815789494</v>
      </c>
      <c r="R290">
        <v>9469.6408105263181</v>
      </c>
      <c r="S290">
        <v>9467.3710578947357</v>
      </c>
      <c r="T290">
        <v>9566.946055263159</v>
      </c>
      <c r="U290">
        <v>9583.6139947368447</v>
      </c>
      <c r="V290">
        <v>9450.6587842105291</v>
      </c>
      <c r="W290">
        <v>9416.5850368421088</v>
      </c>
      <c r="X290">
        <v>9389.5747289473711</v>
      </c>
      <c r="Y290">
        <v>9301.8962526315809</v>
      </c>
      <c r="Z290">
        <v>9263.4357421052646</v>
      </c>
      <c r="AA290">
        <v>9237.6274894736871</v>
      </c>
      <c r="AB290">
        <v>9304.6843473684239</v>
      </c>
      <c r="AC290">
        <v>9254.6591131578953</v>
      </c>
      <c r="AD290">
        <v>9446.6488947368434</v>
      </c>
      <c r="AE290">
        <v>9659.8465789473703</v>
      </c>
      <c r="AF290">
        <v>9771.0722947368449</v>
      </c>
    </row>
    <row r="291" spans="1:32" x14ac:dyDescent="0.2">
      <c r="A291" t="s">
        <v>478</v>
      </c>
      <c r="B291" t="s">
        <v>400</v>
      </c>
      <c r="C291">
        <v>1</v>
      </c>
      <c r="D291">
        <v>2400</v>
      </c>
      <c r="E291">
        <v>60</v>
      </c>
      <c r="F291">
        <v>1</v>
      </c>
      <c r="G291">
        <v>1</v>
      </c>
      <c r="H291" t="s">
        <v>7</v>
      </c>
      <c r="I291">
        <v>9687.5871131578988</v>
      </c>
      <c r="J291">
        <v>9716.0759552631589</v>
      </c>
      <c r="K291">
        <v>9618.5021157894753</v>
      </c>
      <c r="L291">
        <v>9473.2172184210558</v>
      </c>
      <c r="M291">
        <v>9530.2733315789501</v>
      </c>
      <c r="N291">
        <v>9542.9472000000023</v>
      </c>
      <c r="O291">
        <v>9391.2496263157918</v>
      </c>
      <c r="P291">
        <v>9383.7458078947384</v>
      </c>
      <c r="Q291">
        <v>9365.1336394736863</v>
      </c>
      <c r="R291">
        <v>9369.8635578947378</v>
      </c>
      <c r="S291">
        <v>9391.1456973684217</v>
      </c>
      <c r="T291">
        <v>9389.7271078947379</v>
      </c>
      <c r="U291">
        <v>9173.802371052634</v>
      </c>
      <c r="V291">
        <v>9181.4661289473697</v>
      </c>
      <c r="W291">
        <v>9373.0441789473698</v>
      </c>
      <c r="X291">
        <v>9372.6927210526337</v>
      </c>
      <c r="Y291">
        <v>9398.3156842105309</v>
      </c>
      <c r="Z291">
        <v>9372.0375473684235</v>
      </c>
      <c r="AA291">
        <v>9263.1498605263187</v>
      </c>
      <c r="AB291">
        <v>9280.2872973684225</v>
      </c>
      <c r="AC291">
        <v>9182.1935973684231</v>
      </c>
      <c r="AD291">
        <v>9316.8033921052647</v>
      </c>
      <c r="AE291">
        <v>9566.3155552631597</v>
      </c>
      <c r="AF291">
        <v>9613.3490842105275</v>
      </c>
    </row>
    <row r="292" spans="1:32" x14ac:dyDescent="0.2">
      <c r="A292" t="s">
        <v>478</v>
      </c>
      <c r="B292" t="s">
        <v>401</v>
      </c>
      <c r="C292">
        <v>1</v>
      </c>
      <c r="D292">
        <v>2400</v>
      </c>
      <c r="E292">
        <v>60</v>
      </c>
      <c r="F292">
        <v>1</v>
      </c>
      <c r="G292">
        <v>1</v>
      </c>
      <c r="H292" t="s">
        <v>7</v>
      </c>
      <c r="I292">
        <v>9641.5292447368429</v>
      </c>
      <c r="J292">
        <v>9570.4737105263193</v>
      </c>
      <c r="K292">
        <v>9507.08390526316</v>
      </c>
      <c r="L292">
        <v>9356.0635921052653</v>
      </c>
      <c r="M292">
        <v>9350.0031842105273</v>
      </c>
      <c r="N292">
        <v>9401.0863684210544</v>
      </c>
      <c r="O292">
        <v>9508.753476315791</v>
      </c>
      <c r="P292">
        <v>9461.3411078947393</v>
      </c>
      <c r="Q292">
        <v>9467.337576315791</v>
      </c>
      <c r="R292">
        <v>9466.8165526315806</v>
      </c>
      <c r="S292">
        <v>9459.332123684213</v>
      </c>
      <c r="T292">
        <v>9372.8713947368433</v>
      </c>
      <c r="U292">
        <v>9399.1988078947379</v>
      </c>
      <c r="V292">
        <v>9333.4362947368445</v>
      </c>
      <c r="W292">
        <v>9382.7364894736875</v>
      </c>
      <c r="X292">
        <v>9392.9272500000006</v>
      </c>
      <c r="Y292">
        <v>9408.1853421052656</v>
      </c>
      <c r="Z292">
        <v>9432.9163763157921</v>
      </c>
      <c r="AA292">
        <v>9416.3135710526331</v>
      </c>
      <c r="AB292">
        <v>9367.7010526315808</v>
      </c>
      <c r="AC292">
        <v>9359.9676078947396</v>
      </c>
      <c r="AD292">
        <v>9488.0428552631602</v>
      </c>
      <c r="AE292">
        <v>9585.0741131578961</v>
      </c>
      <c r="AF292">
        <v>9702.6774921052638</v>
      </c>
    </row>
    <row r="293" spans="1:32" x14ac:dyDescent="0.2">
      <c r="A293" t="s">
        <v>478</v>
      </c>
      <c r="B293" t="s">
        <v>402</v>
      </c>
      <c r="C293">
        <v>1</v>
      </c>
      <c r="D293">
        <v>2400</v>
      </c>
      <c r="E293">
        <v>60</v>
      </c>
      <c r="F293">
        <v>1</v>
      </c>
      <c r="G293">
        <v>1</v>
      </c>
      <c r="H293" t="s">
        <v>7</v>
      </c>
      <c r="I293">
        <v>9786.4773500000028</v>
      </c>
      <c r="J293">
        <v>9744.8090842105285</v>
      </c>
      <c r="K293">
        <v>9615.8681421052661</v>
      </c>
      <c r="L293">
        <v>9680.8742105263173</v>
      </c>
      <c r="M293">
        <v>9623.3667526315803</v>
      </c>
      <c r="N293">
        <v>9615.3407947368432</v>
      </c>
      <c r="O293">
        <v>9415.9462105263156</v>
      </c>
      <c r="P293">
        <v>9293.7521921052648</v>
      </c>
      <c r="Q293">
        <v>9281.5123052631607</v>
      </c>
      <c r="R293">
        <v>9247.7757157894757</v>
      </c>
      <c r="S293">
        <v>9206.665081578949</v>
      </c>
      <c r="T293">
        <v>9106.6746552631594</v>
      </c>
      <c r="U293">
        <v>9101.2268894736862</v>
      </c>
      <c r="V293">
        <v>9071.246589473687</v>
      </c>
      <c r="W293">
        <v>8982.1294868421064</v>
      </c>
      <c r="X293">
        <v>9049.3288315789487</v>
      </c>
      <c r="Y293">
        <v>9048.4078789473697</v>
      </c>
      <c r="Z293">
        <v>9124.7614263157902</v>
      </c>
      <c r="AA293">
        <v>9171.8595526315785</v>
      </c>
      <c r="AB293">
        <v>9148.0344657894748</v>
      </c>
      <c r="AC293">
        <v>9113.5415210526335</v>
      </c>
      <c r="AD293">
        <v>9163.5684289473702</v>
      </c>
      <c r="AE293">
        <v>9296.0117315789503</v>
      </c>
      <c r="AF293">
        <v>9291.8719315789494</v>
      </c>
    </row>
    <row r="294" spans="1:32" x14ac:dyDescent="0.2">
      <c r="A294" t="s">
        <v>478</v>
      </c>
      <c r="B294" t="s">
        <v>403</v>
      </c>
      <c r="C294">
        <v>1</v>
      </c>
      <c r="D294">
        <v>2400</v>
      </c>
      <c r="E294">
        <v>60</v>
      </c>
      <c r="F294">
        <v>1</v>
      </c>
      <c r="G294">
        <v>1</v>
      </c>
      <c r="H294" t="s">
        <v>7</v>
      </c>
      <c r="I294">
        <v>9278.2332342105274</v>
      </c>
      <c r="J294">
        <v>9299.4608447368428</v>
      </c>
      <c r="K294">
        <v>9281.8787868421077</v>
      </c>
      <c r="L294">
        <v>9278.4341710526351</v>
      </c>
      <c r="M294">
        <v>9304.8787394736864</v>
      </c>
      <c r="N294">
        <v>9328.45862894737</v>
      </c>
      <c r="O294">
        <v>9327.7095578947392</v>
      </c>
      <c r="P294">
        <v>9322.9746289473696</v>
      </c>
      <c r="Q294">
        <v>9277.4330210526332</v>
      </c>
      <c r="R294">
        <v>9247.9350973684232</v>
      </c>
      <c r="S294">
        <v>9187.7282000000014</v>
      </c>
      <c r="T294">
        <v>9196.889250000002</v>
      </c>
      <c r="U294">
        <v>9246.2960736842124</v>
      </c>
      <c r="V294">
        <v>9236.3371815789487</v>
      </c>
      <c r="W294">
        <v>9253.8648394736865</v>
      </c>
      <c r="X294">
        <v>9221.7723842105279</v>
      </c>
      <c r="Y294">
        <v>9217.5290289473705</v>
      </c>
      <c r="Z294">
        <v>9221.5735657894747</v>
      </c>
      <c r="AA294">
        <v>9228.3552552631591</v>
      </c>
      <c r="AB294">
        <v>9228.6551815789499</v>
      </c>
      <c r="AC294">
        <v>9226.1217210526338</v>
      </c>
      <c r="AD294">
        <v>9200.1029289473699</v>
      </c>
      <c r="AE294">
        <v>9186.0978578947379</v>
      </c>
      <c r="AF294">
        <v>9239.7484657894765</v>
      </c>
    </row>
    <row r="295" spans="1:32" x14ac:dyDescent="0.2">
      <c r="A295" t="s">
        <v>478</v>
      </c>
      <c r="B295" t="s">
        <v>404</v>
      </c>
      <c r="C295">
        <v>1</v>
      </c>
      <c r="D295">
        <v>2400</v>
      </c>
      <c r="E295">
        <v>60</v>
      </c>
      <c r="F295">
        <v>1</v>
      </c>
      <c r="G295">
        <v>1</v>
      </c>
      <c r="H295" t="s">
        <v>7</v>
      </c>
      <c r="I295">
        <v>9281.7863763157911</v>
      </c>
      <c r="J295">
        <v>9284.4414710526344</v>
      </c>
      <c r="K295">
        <v>9346.7384684210556</v>
      </c>
      <c r="L295">
        <v>9375.3239394736847</v>
      </c>
      <c r="M295">
        <v>9394.0972315789495</v>
      </c>
      <c r="N295">
        <v>9412.2110605263169</v>
      </c>
      <c r="O295">
        <v>9416.1496421052652</v>
      </c>
      <c r="P295">
        <v>9408.5478842105276</v>
      </c>
      <c r="Q295">
        <v>9401.8480421052645</v>
      </c>
      <c r="R295">
        <v>9355.1544526315829</v>
      </c>
      <c r="S295">
        <v>9367.3696552631591</v>
      </c>
      <c r="T295">
        <v>9350.9197789473692</v>
      </c>
      <c r="U295">
        <v>9333.9705421052658</v>
      </c>
      <c r="V295">
        <v>9314.3151578947381</v>
      </c>
      <c r="W295">
        <v>9302.121260526319</v>
      </c>
      <c r="X295">
        <v>9334.509392105263</v>
      </c>
      <c r="Y295">
        <v>9423.3841605263169</v>
      </c>
      <c r="Z295">
        <v>9405.1351289473678</v>
      </c>
      <c r="AA295">
        <v>9401.513955263159</v>
      </c>
      <c r="AB295">
        <v>9373.0793842105268</v>
      </c>
      <c r="AC295">
        <v>9415.5442789473691</v>
      </c>
      <c r="AD295">
        <v>9521.1026500000007</v>
      </c>
      <c r="AE295">
        <v>9470.5321684210558</v>
      </c>
      <c r="AF295">
        <v>9496.4752763157903</v>
      </c>
    </row>
    <row r="296" spans="1:32" x14ac:dyDescent="0.2">
      <c r="A296" t="s">
        <v>478</v>
      </c>
      <c r="B296" t="s">
        <v>405</v>
      </c>
      <c r="C296">
        <v>1</v>
      </c>
      <c r="D296">
        <v>2400</v>
      </c>
      <c r="E296">
        <v>60</v>
      </c>
      <c r="F296">
        <v>1</v>
      </c>
      <c r="G296">
        <v>1</v>
      </c>
      <c r="H296" t="s">
        <v>7</v>
      </c>
      <c r="I296">
        <v>9557.2185157894764</v>
      </c>
      <c r="J296">
        <v>9514.7501315789486</v>
      </c>
      <c r="K296">
        <v>9469.1047026315791</v>
      </c>
      <c r="L296">
        <v>9482.7353473684216</v>
      </c>
      <c r="M296">
        <v>9499.5811105263183</v>
      </c>
      <c r="N296">
        <v>9590.6197789473699</v>
      </c>
      <c r="O296">
        <v>9485.3036710526339</v>
      </c>
      <c r="P296">
        <v>9529.6402578947382</v>
      </c>
      <c r="Q296">
        <v>9561.7911736842125</v>
      </c>
      <c r="R296">
        <v>9604.9664105263164</v>
      </c>
      <c r="S296">
        <v>9628.5294473684244</v>
      </c>
      <c r="T296">
        <v>9549.5366184210543</v>
      </c>
      <c r="U296">
        <v>9516.224739473686</v>
      </c>
      <c r="V296">
        <v>9618.7312500000025</v>
      </c>
      <c r="W296">
        <v>9612.9284421052653</v>
      </c>
      <c r="X296">
        <v>9646.5802000000022</v>
      </c>
      <c r="Y296">
        <v>9503.8906921052658</v>
      </c>
      <c r="Z296">
        <v>9540.2317315789478</v>
      </c>
      <c r="AA296">
        <v>9571.6568184210555</v>
      </c>
      <c r="AB296">
        <v>9530.2244131578973</v>
      </c>
      <c r="AC296">
        <v>9537.0890710526328</v>
      </c>
      <c r="AD296">
        <v>9446.3800421052656</v>
      </c>
      <c r="AE296">
        <v>9416.6167921052638</v>
      </c>
      <c r="AF296">
        <v>9362.424484210529</v>
      </c>
    </row>
    <row r="297" spans="1:32" x14ac:dyDescent="0.2">
      <c r="A297" t="s">
        <v>478</v>
      </c>
      <c r="B297" t="s">
        <v>406</v>
      </c>
      <c r="C297">
        <v>1</v>
      </c>
      <c r="D297">
        <v>2400</v>
      </c>
      <c r="E297">
        <v>60</v>
      </c>
      <c r="F297">
        <v>1</v>
      </c>
      <c r="G297">
        <v>1</v>
      </c>
      <c r="H297" t="s">
        <v>7</v>
      </c>
      <c r="I297">
        <v>9367.6726131578962</v>
      </c>
      <c r="J297">
        <v>9371.6638526315801</v>
      </c>
      <c r="K297">
        <v>9317.4437236842114</v>
      </c>
      <c r="L297">
        <v>9289.2102973684232</v>
      </c>
      <c r="M297">
        <v>9266.2003394736857</v>
      </c>
      <c r="N297">
        <v>9288.0726342105281</v>
      </c>
      <c r="O297">
        <v>9458.7047263157892</v>
      </c>
      <c r="P297">
        <v>9618.1756263157913</v>
      </c>
      <c r="Q297">
        <v>9691.001721052633</v>
      </c>
      <c r="R297">
        <v>9813.8319368421071</v>
      </c>
      <c r="S297">
        <v>9657.5986921052645</v>
      </c>
      <c r="T297">
        <v>9798.1666263157913</v>
      </c>
      <c r="U297">
        <v>9666.229373684213</v>
      </c>
      <c r="V297">
        <v>9793.4733973684233</v>
      </c>
      <c r="W297">
        <v>9768.4841105263185</v>
      </c>
      <c r="X297">
        <v>9702.6712973684225</v>
      </c>
      <c r="Y297">
        <v>9694.5280921052672</v>
      </c>
      <c r="Z297">
        <v>9561.4886789473694</v>
      </c>
      <c r="AA297">
        <v>9499.3987026315808</v>
      </c>
      <c r="AB297">
        <v>9526.9634526315804</v>
      </c>
      <c r="AC297">
        <v>9545.7785315789479</v>
      </c>
      <c r="AD297">
        <v>9615.0653500000026</v>
      </c>
      <c r="AE297">
        <v>9526.8858500000042</v>
      </c>
      <c r="AF297">
        <v>9478.5735131578949</v>
      </c>
    </row>
    <row r="298" spans="1:32" x14ac:dyDescent="0.2">
      <c r="A298" t="s">
        <v>478</v>
      </c>
      <c r="B298" t="s">
        <v>407</v>
      </c>
      <c r="C298">
        <v>1</v>
      </c>
      <c r="D298">
        <v>2400</v>
      </c>
      <c r="E298">
        <v>60</v>
      </c>
      <c r="F298">
        <v>1</v>
      </c>
      <c r="G298">
        <v>1</v>
      </c>
      <c r="H298" t="s">
        <v>7</v>
      </c>
      <c r="I298">
        <v>9441.313036842108</v>
      </c>
      <c r="J298">
        <v>9369.279718421054</v>
      </c>
      <c r="K298">
        <v>9311.531955263159</v>
      </c>
      <c r="L298">
        <v>9219.8041921052645</v>
      </c>
      <c r="M298">
        <v>9188.8537473684228</v>
      </c>
      <c r="N298">
        <v>9261.442776315791</v>
      </c>
      <c r="O298">
        <v>9405.4070815789491</v>
      </c>
      <c r="P298">
        <v>9606.1628710526329</v>
      </c>
      <c r="Q298">
        <v>9604.8463394736864</v>
      </c>
      <c r="R298">
        <v>9605.9261578947408</v>
      </c>
      <c r="S298">
        <v>9507.8048684210535</v>
      </c>
      <c r="T298">
        <v>9397.3001763157899</v>
      </c>
      <c r="U298">
        <v>9359.4888526315808</v>
      </c>
      <c r="V298">
        <v>9395.597644736843</v>
      </c>
      <c r="W298">
        <v>9423.8463605263187</v>
      </c>
      <c r="X298">
        <v>9353.7168631578952</v>
      </c>
      <c r="Y298">
        <v>9317.0112605263184</v>
      </c>
      <c r="Z298">
        <v>9276.7465894736852</v>
      </c>
      <c r="AA298">
        <v>9215.7839815789503</v>
      </c>
      <c r="AB298">
        <v>9220.2492421052666</v>
      </c>
      <c r="AC298">
        <v>9180.5597289473699</v>
      </c>
      <c r="AD298">
        <v>9196.1077631578974</v>
      </c>
      <c r="AE298">
        <v>9205.5707842105276</v>
      </c>
      <c r="AF298">
        <v>9182.5694447368442</v>
      </c>
    </row>
    <row r="299" spans="1:32" x14ac:dyDescent="0.2">
      <c r="A299" t="s">
        <v>478</v>
      </c>
      <c r="B299" t="s">
        <v>408</v>
      </c>
      <c r="C299">
        <v>1</v>
      </c>
      <c r="D299">
        <v>2400</v>
      </c>
      <c r="E299">
        <v>60</v>
      </c>
      <c r="F299">
        <v>1</v>
      </c>
      <c r="G299">
        <v>1</v>
      </c>
      <c r="H299" t="s">
        <v>7</v>
      </c>
      <c r="I299">
        <v>9106.4581447368437</v>
      </c>
      <c r="J299">
        <v>9092.8040947368445</v>
      </c>
      <c r="K299">
        <v>8989.1881394736865</v>
      </c>
      <c r="L299">
        <v>8993.1728421052649</v>
      </c>
      <c r="M299">
        <v>8965.6567947368439</v>
      </c>
      <c r="N299">
        <v>9107.2278921052657</v>
      </c>
      <c r="O299">
        <v>9257.3584105263162</v>
      </c>
      <c r="P299">
        <v>9547.7896263157909</v>
      </c>
      <c r="Q299">
        <v>9560.931550000003</v>
      </c>
      <c r="R299">
        <v>9622.7442710526338</v>
      </c>
      <c r="S299">
        <v>9534.5400447368429</v>
      </c>
      <c r="T299">
        <v>9475.2941763157924</v>
      </c>
      <c r="U299">
        <v>9445.1211921052654</v>
      </c>
      <c r="V299">
        <v>9528.1106184210548</v>
      </c>
      <c r="W299">
        <v>9533.3374552631612</v>
      </c>
      <c r="X299">
        <v>9531.2717473684243</v>
      </c>
      <c r="Y299">
        <v>9444.6942842105291</v>
      </c>
      <c r="Z299">
        <v>9386.1196052631603</v>
      </c>
      <c r="AA299">
        <v>9422.2125710526343</v>
      </c>
      <c r="AB299">
        <v>9302.3131026315823</v>
      </c>
      <c r="AC299">
        <v>9181.6899342105262</v>
      </c>
      <c r="AD299">
        <v>9525.8775973684242</v>
      </c>
      <c r="AE299">
        <v>9634.6229368421064</v>
      </c>
      <c r="AF299">
        <v>9605.5134184210547</v>
      </c>
    </row>
    <row r="300" spans="1:32" x14ac:dyDescent="0.2">
      <c r="A300" t="s">
        <v>478</v>
      </c>
      <c r="B300" t="s">
        <v>409</v>
      </c>
      <c r="C300">
        <v>1</v>
      </c>
      <c r="D300">
        <v>2400</v>
      </c>
      <c r="E300">
        <v>60</v>
      </c>
      <c r="F300">
        <v>1</v>
      </c>
      <c r="G300">
        <v>1</v>
      </c>
      <c r="H300" t="s">
        <v>7</v>
      </c>
      <c r="I300">
        <v>9536.3025105263168</v>
      </c>
      <c r="J300">
        <v>9537.0766631578972</v>
      </c>
      <c r="K300">
        <v>9277.139231578949</v>
      </c>
      <c r="L300">
        <v>9184.9307026315801</v>
      </c>
      <c r="M300">
        <v>9187.6851131578969</v>
      </c>
      <c r="N300">
        <v>9182.1817947368436</v>
      </c>
      <c r="O300">
        <v>9034.5968684210548</v>
      </c>
      <c r="P300">
        <v>8994.3669473684222</v>
      </c>
      <c r="Q300">
        <v>8985.8106052631592</v>
      </c>
      <c r="R300">
        <v>8974.4343657894751</v>
      </c>
      <c r="S300">
        <v>8916.1438684210534</v>
      </c>
      <c r="T300">
        <v>8868.6994552631604</v>
      </c>
      <c r="U300">
        <v>8866.5565736842127</v>
      </c>
      <c r="V300">
        <v>8916.1556263157927</v>
      </c>
      <c r="W300">
        <v>8856.9612526315796</v>
      </c>
      <c r="X300">
        <v>8916.8444710526328</v>
      </c>
      <c r="Y300">
        <v>8870.3325526315803</v>
      </c>
      <c r="Z300">
        <v>8879.642110526318</v>
      </c>
      <c r="AA300">
        <v>8857.3764052631595</v>
      </c>
      <c r="AB300">
        <v>8869.6176368421056</v>
      </c>
      <c r="AC300">
        <v>8867.049073684213</v>
      </c>
      <c r="AD300">
        <v>9056.6892710526336</v>
      </c>
      <c r="AE300">
        <v>9251.0119578947379</v>
      </c>
      <c r="AF300">
        <v>9303.0252157894774</v>
      </c>
    </row>
    <row r="301" spans="1:32" x14ac:dyDescent="0.2">
      <c r="A301" t="s">
        <v>478</v>
      </c>
      <c r="B301" t="s">
        <v>410</v>
      </c>
      <c r="C301">
        <v>1</v>
      </c>
      <c r="D301">
        <v>2400</v>
      </c>
      <c r="E301">
        <v>60</v>
      </c>
      <c r="F301">
        <v>1</v>
      </c>
      <c r="G301">
        <v>1</v>
      </c>
      <c r="H301" t="s">
        <v>7</v>
      </c>
      <c r="I301">
        <v>9276.719634210529</v>
      </c>
      <c r="J301">
        <v>9208.5139052631584</v>
      </c>
      <c r="K301">
        <v>9178.5040315789483</v>
      </c>
      <c r="L301">
        <v>9195.9876105263193</v>
      </c>
      <c r="M301">
        <v>9174.3998368421053</v>
      </c>
      <c r="N301">
        <v>9219.2514131578955</v>
      </c>
      <c r="O301">
        <v>9281.2192342105263</v>
      </c>
      <c r="P301">
        <v>9309.1802263157897</v>
      </c>
      <c r="Q301">
        <v>9323.2609000000029</v>
      </c>
      <c r="R301">
        <v>9261.1876526315809</v>
      </c>
      <c r="S301">
        <v>9255.7630868421056</v>
      </c>
      <c r="T301">
        <v>9262.9834210526333</v>
      </c>
      <c r="U301">
        <v>9206.8115526315814</v>
      </c>
      <c r="V301">
        <v>9267.272918421053</v>
      </c>
      <c r="W301">
        <v>9237.2190921052643</v>
      </c>
      <c r="X301">
        <v>9226.3661526315791</v>
      </c>
      <c r="Y301">
        <v>9260.9923315789492</v>
      </c>
      <c r="Z301">
        <v>9227.3066421052645</v>
      </c>
      <c r="AA301">
        <v>9263.3546657894767</v>
      </c>
      <c r="AB301">
        <v>9218.9525026315805</v>
      </c>
      <c r="AC301">
        <v>9286.2905552631601</v>
      </c>
      <c r="AD301">
        <v>9231.9792052631601</v>
      </c>
      <c r="AE301">
        <v>9211.3941263157903</v>
      </c>
      <c r="AF301">
        <v>9251.7087815789491</v>
      </c>
    </row>
    <row r="302" spans="1:32" x14ac:dyDescent="0.2">
      <c r="A302" t="s">
        <v>478</v>
      </c>
      <c r="B302" t="s">
        <v>411</v>
      </c>
      <c r="C302">
        <v>1</v>
      </c>
      <c r="D302">
        <v>2400</v>
      </c>
      <c r="E302">
        <v>60</v>
      </c>
      <c r="F302">
        <v>1</v>
      </c>
      <c r="G302">
        <v>1</v>
      </c>
      <c r="H302" t="s">
        <v>7</v>
      </c>
      <c r="I302">
        <v>9225.6322052631604</v>
      </c>
      <c r="J302">
        <v>9219.4550526315797</v>
      </c>
      <c r="K302">
        <v>9252.1905315789481</v>
      </c>
      <c r="L302">
        <v>9269.1463236842119</v>
      </c>
      <c r="M302">
        <v>9295.7858473684228</v>
      </c>
      <c r="N302">
        <v>9326.8092421052643</v>
      </c>
      <c r="O302">
        <v>9338.6061289473691</v>
      </c>
      <c r="P302">
        <v>9339.1804105263182</v>
      </c>
      <c r="Q302">
        <v>9334.3030052631584</v>
      </c>
      <c r="R302">
        <v>9299.8278526315808</v>
      </c>
      <c r="S302">
        <v>9225.6679973684222</v>
      </c>
      <c r="T302">
        <v>9195.0176605263168</v>
      </c>
      <c r="U302">
        <v>9209.3585315789478</v>
      </c>
      <c r="V302">
        <v>9184.2139394736878</v>
      </c>
      <c r="W302">
        <v>9232.2075105263157</v>
      </c>
      <c r="X302">
        <v>9244.0861552631595</v>
      </c>
      <c r="Y302">
        <v>9203.4540973684216</v>
      </c>
      <c r="Z302">
        <v>9219.8308710526326</v>
      </c>
      <c r="AA302">
        <v>9265.1569789473706</v>
      </c>
      <c r="AB302">
        <v>9323.9577342105276</v>
      </c>
      <c r="AC302">
        <v>9298.9769000000033</v>
      </c>
      <c r="AD302">
        <v>9262.1509078947365</v>
      </c>
      <c r="AE302">
        <v>9342.0977473684234</v>
      </c>
      <c r="AF302">
        <v>9349.4280947368425</v>
      </c>
    </row>
    <row r="303" spans="1:32" x14ac:dyDescent="0.2">
      <c r="A303" t="s">
        <v>478</v>
      </c>
      <c r="B303" t="s">
        <v>412</v>
      </c>
      <c r="C303">
        <v>1</v>
      </c>
      <c r="D303">
        <v>2400</v>
      </c>
      <c r="E303">
        <v>60</v>
      </c>
      <c r="F303">
        <v>1</v>
      </c>
      <c r="G303">
        <v>1</v>
      </c>
      <c r="H303" t="s">
        <v>7</v>
      </c>
      <c r="I303">
        <v>9390.3573894736855</v>
      </c>
      <c r="J303">
        <v>9334.8065131578951</v>
      </c>
      <c r="K303">
        <v>9263.0296684210534</v>
      </c>
      <c r="L303">
        <v>9422.3814578947367</v>
      </c>
      <c r="M303">
        <v>9511.2759052631591</v>
      </c>
      <c r="N303">
        <v>9385.290589473685</v>
      </c>
      <c r="O303">
        <v>9340.3277736842138</v>
      </c>
      <c r="P303">
        <v>9136.8700026315819</v>
      </c>
      <c r="Q303">
        <v>9230.7698657894744</v>
      </c>
      <c r="R303">
        <v>9279.7283421052653</v>
      </c>
      <c r="S303">
        <v>9365.7827236842113</v>
      </c>
      <c r="T303">
        <v>9392.1650578947392</v>
      </c>
      <c r="U303">
        <v>9418.4304000000029</v>
      </c>
      <c r="V303">
        <v>9472.0744184210544</v>
      </c>
      <c r="W303">
        <v>9443.9093947368438</v>
      </c>
      <c r="X303">
        <v>9341.4648315789491</v>
      </c>
      <c r="Y303">
        <v>9308.7854789473695</v>
      </c>
      <c r="Z303">
        <v>9304.0625921052633</v>
      </c>
      <c r="AA303">
        <v>9312.4971973684242</v>
      </c>
      <c r="AB303">
        <v>9194.5263763157927</v>
      </c>
      <c r="AC303">
        <v>9313.7058052631583</v>
      </c>
      <c r="AD303">
        <v>9482.9398052631605</v>
      </c>
      <c r="AE303">
        <v>9659.5750052631611</v>
      </c>
      <c r="AF303">
        <v>9750.376686842108</v>
      </c>
    </row>
    <row r="304" spans="1:32" x14ac:dyDescent="0.2">
      <c r="A304" t="s">
        <v>478</v>
      </c>
      <c r="B304" t="s">
        <v>413</v>
      </c>
      <c r="C304">
        <v>1</v>
      </c>
      <c r="D304">
        <v>2400</v>
      </c>
      <c r="E304">
        <v>60</v>
      </c>
      <c r="F304">
        <v>1</v>
      </c>
      <c r="G304">
        <v>1</v>
      </c>
      <c r="H304" t="s">
        <v>7</v>
      </c>
      <c r="I304">
        <v>9767.934731578951</v>
      </c>
      <c r="J304">
        <v>9620.1139000000021</v>
      </c>
      <c r="K304">
        <v>9652.5184000000027</v>
      </c>
      <c r="L304">
        <v>9565.0604789473709</v>
      </c>
      <c r="M304">
        <v>9593.6763026315821</v>
      </c>
      <c r="N304">
        <v>9565.8417526315825</v>
      </c>
      <c r="O304">
        <v>9576.4702315789491</v>
      </c>
      <c r="P304">
        <v>9517.025389473687</v>
      </c>
      <c r="Q304">
        <v>9459.8139184210559</v>
      </c>
      <c r="R304">
        <v>9492.363747368423</v>
      </c>
      <c r="S304">
        <v>9481.2441684210553</v>
      </c>
      <c r="T304">
        <v>9523.5370710526331</v>
      </c>
      <c r="U304">
        <v>9488.0515578947397</v>
      </c>
      <c r="V304">
        <v>9521.7136210526332</v>
      </c>
      <c r="W304">
        <v>9448.3202210526324</v>
      </c>
      <c r="X304">
        <v>9428.1040921052663</v>
      </c>
      <c r="Y304">
        <v>9325.4199684210544</v>
      </c>
      <c r="Z304">
        <v>9338.891815789475</v>
      </c>
      <c r="AA304">
        <v>9331.3827473684232</v>
      </c>
      <c r="AB304">
        <v>9299.8741421052655</v>
      </c>
      <c r="AC304">
        <v>9279.0495763157905</v>
      </c>
      <c r="AD304">
        <v>9517.6697763157918</v>
      </c>
      <c r="AE304">
        <v>9839.851147368423</v>
      </c>
      <c r="AF304">
        <v>9661.2522789473696</v>
      </c>
    </row>
    <row r="305" spans="1:32" x14ac:dyDescent="0.2">
      <c r="A305" t="s">
        <v>478</v>
      </c>
      <c r="B305" t="s">
        <v>414</v>
      </c>
      <c r="C305">
        <v>1</v>
      </c>
      <c r="D305">
        <v>2400</v>
      </c>
      <c r="E305">
        <v>60</v>
      </c>
      <c r="F305">
        <v>1</v>
      </c>
      <c r="G305">
        <v>1</v>
      </c>
      <c r="H305" t="s">
        <v>7</v>
      </c>
      <c r="I305">
        <v>9773.2859131578953</v>
      </c>
      <c r="J305">
        <v>9763.0858710526336</v>
      </c>
      <c r="K305">
        <v>9582.9565526315801</v>
      </c>
      <c r="L305">
        <v>9457.5437052631605</v>
      </c>
      <c r="M305">
        <v>9488.9228947368429</v>
      </c>
      <c r="N305">
        <v>9387.0230894736851</v>
      </c>
      <c r="O305">
        <v>9353.897892105264</v>
      </c>
      <c r="P305">
        <v>9155.8890210526333</v>
      </c>
      <c r="Q305">
        <v>9476.0110526315802</v>
      </c>
      <c r="R305">
        <v>9494.054063157897</v>
      </c>
      <c r="S305">
        <v>9373.1394052631586</v>
      </c>
      <c r="T305">
        <v>9429.6834947368443</v>
      </c>
      <c r="U305">
        <v>9296.4532684210535</v>
      </c>
      <c r="V305">
        <v>9458.8068684210539</v>
      </c>
      <c r="W305">
        <v>9434.6113578947388</v>
      </c>
      <c r="X305">
        <v>9381.7268842105295</v>
      </c>
      <c r="Y305">
        <v>9307.3925578947383</v>
      </c>
      <c r="Z305">
        <v>9224.3950368421065</v>
      </c>
      <c r="AA305">
        <v>9186.1919052631602</v>
      </c>
      <c r="AB305">
        <v>9182.6182921052623</v>
      </c>
      <c r="AC305">
        <v>9165.8326394736869</v>
      </c>
      <c r="AD305">
        <v>9355.9186210526332</v>
      </c>
      <c r="AE305">
        <v>9595.5371157894751</v>
      </c>
      <c r="AF305">
        <v>9557.5465973684222</v>
      </c>
    </row>
    <row r="306" spans="1:32" x14ac:dyDescent="0.2">
      <c r="A306" t="s">
        <v>478</v>
      </c>
      <c r="B306" t="s">
        <v>415</v>
      </c>
      <c r="C306">
        <v>1</v>
      </c>
      <c r="D306">
        <v>2400</v>
      </c>
      <c r="E306">
        <v>60</v>
      </c>
      <c r="F306">
        <v>1</v>
      </c>
      <c r="G306">
        <v>1</v>
      </c>
      <c r="H306" t="s">
        <v>7</v>
      </c>
      <c r="I306">
        <v>9509.3729921052654</v>
      </c>
      <c r="J306">
        <v>9446.2649526315799</v>
      </c>
      <c r="K306">
        <v>9376.8471078947405</v>
      </c>
      <c r="L306">
        <v>9289.3382605263159</v>
      </c>
      <c r="M306">
        <v>9351.6535026315796</v>
      </c>
      <c r="N306">
        <v>9389.2554210526341</v>
      </c>
      <c r="O306">
        <v>9558.8584210526333</v>
      </c>
      <c r="P306">
        <v>9419.9214710526339</v>
      </c>
      <c r="Q306">
        <v>9467.3809789473707</v>
      </c>
      <c r="R306">
        <v>9613.2251421052642</v>
      </c>
      <c r="S306">
        <v>9565.8743131578976</v>
      </c>
      <c r="T306">
        <v>9517.3855947368429</v>
      </c>
      <c r="U306">
        <v>9474.9299026315803</v>
      </c>
      <c r="V306">
        <v>9535.8394500000031</v>
      </c>
      <c r="W306">
        <v>9493.7494447368445</v>
      </c>
      <c r="X306">
        <v>9462.730628947369</v>
      </c>
      <c r="Y306">
        <v>9389.8107552631591</v>
      </c>
      <c r="Z306">
        <v>9372.1700263157909</v>
      </c>
      <c r="AA306">
        <v>9337.7807868421078</v>
      </c>
      <c r="AB306">
        <v>9327.7893157894759</v>
      </c>
      <c r="AC306">
        <v>9323.4603447368445</v>
      </c>
      <c r="AD306">
        <v>9600.9247842105269</v>
      </c>
      <c r="AE306">
        <v>9947.6911973684237</v>
      </c>
      <c r="AF306">
        <v>9807.0109605263169</v>
      </c>
    </row>
    <row r="307" spans="1:32" x14ac:dyDescent="0.2">
      <c r="A307" t="s">
        <v>478</v>
      </c>
      <c r="B307" t="s">
        <v>416</v>
      </c>
      <c r="C307">
        <v>1</v>
      </c>
      <c r="D307">
        <v>2400</v>
      </c>
      <c r="E307">
        <v>60</v>
      </c>
      <c r="F307">
        <v>1</v>
      </c>
      <c r="G307">
        <v>1</v>
      </c>
      <c r="H307" t="s">
        <v>7</v>
      </c>
      <c r="I307">
        <v>9916.9855289473708</v>
      </c>
      <c r="J307">
        <v>9889.9845105263175</v>
      </c>
      <c r="K307">
        <v>9689.1376973684219</v>
      </c>
      <c r="L307">
        <v>9723.0661026315811</v>
      </c>
      <c r="M307">
        <v>9683.8790000000026</v>
      </c>
      <c r="N307">
        <v>9633.3087421052642</v>
      </c>
      <c r="O307">
        <v>9494.563036842108</v>
      </c>
      <c r="P307">
        <v>9221.1384315789492</v>
      </c>
      <c r="Q307">
        <v>9202.5459552631601</v>
      </c>
      <c r="R307">
        <v>9222.559097368423</v>
      </c>
      <c r="S307">
        <v>9160.7350710526352</v>
      </c>
      <c r="T307">
        <v>9147.563152631581</v>
      </c>
      <c r="U307">
        <v>9063.0443026315806</v>
      </c>
      <c r="V307">
        <v>9043.0964868421088</v>
      </c>
      <c r="W307">
        <v>9038.3465684210551</v>
      </c>
      <c r="X307">
        <v>9041.1785421052646</v>
      </c>
      <c r="Y307">
        <v>9027.9052026315821</v>
      </c>
      <c r="Z307">
        <v>9013.3639236842137</v>
      </c>
      <c r="AA307">
        <v>8966.3100000000031</v>
      </c>
      <c r="AB307">
        <v>8967.7280736842131</v>
      </c>
      <c r="AC307">
        <v>8963.560194736845</v>
      </c>
      <c r="AD307">
        <v>9211.0848394736859</v>
      </c>
      <c r="AE307">
        <v>9424.3756315789487</v>
      </c>
      <c r="AF307">
        <v>9417.0226763157916</v>
      </c>
    </row>
    <row r="308" spans="1:32" x14ac:dyDescent="0.2">
      <c r="A308" t="s">
        <v>478</v>
      </c>
      <c r="B308" t="s">
        <v>417</v>
      </c>
      <c r="C308">
        <v>1</v>
      </c>
      <c r="D308">
        <v>2400</v>
      </c>
      <c r="E308">
        <v>60</v>
      </c>
      <c r="F308">
        <v>1</v>
      </c>
      <c r="G308">
        <v>1</v>
      </c>
      <c r="H308" t="s">
        <v>7</v>
      </c>
      <c r="I308">
        <v>9451.1143947368437</v>
      </c>
      <c r="J308">
        <v>9438.6823263157912</v>
      </c>
      <c r="K308">
        <v>9371.6400184210561</v>
      </c>
      <c r="L308">
        <v>9385.6521131578957</v>
      </c>
      <c r="M308">
        <v>9431.4416763157915</v>
      </c>
      <c r="N308">
        <v>9481.8137000000024</v>
      </c>
      <c r="O308">
        <v>9453.1241789473715</v>
      </c>
      <c r="P308">
        <v>9475.4485921052637</v>
      </c>
      <c r="Q308">
        <v>9452.0092184210553</v>
      </c>
      <c r="R308">
        <v>9445.0448000000015</v>
      </c>
      <c r="S308">
        <v>9397.6189605263171</v>
      </c>
      <c r="T308">
        <v>9347.8754500000032</v>
      </c>
      <c r="U308">
        <v>9220.6110868421056</v>
      </c>
      <c r="V308">
        <v>9257.7622052631596</v>
      </c>
      <c r="W308">
        <v>9282.1368236842118</v>
      </c>
      <c r="X308">
        <v>9299.4089868421052</v>
      </c>
      <c r="Y308">
        <v>9315.3213263157904</v>
      </c>
      <c r="Z308">
        <v>9338.1684631578973</v>
      </c>
      <c r="AA308">
        <v>9317.2576578947373</v>
      </c>
      <c r="AB308">
        <v>9395.6448131578945</v>
      </c>
      <c r="AC308">
        <v>9454.4318105263173</v>
      </c>
      <c r="AD308">
        <v>9430.6848578947393</v>
      </c>
      <c r="AE308">
        <v>9475.3245710526335</v>
      </c>
      <c r="AF308">
        <v>9435.6314605263178</v>
      </c>
    </row>
    <row r="309" spans="1:32" x14ac:dyDescent="0.2">
      <c r="A309" t="s">
        <v>478</v>
      </c>
      <c r="B309" t="s">
        <v>418</v>
      </c>
      <c r="C309">
        <v>1</v>
      </c>
      <c r="D309">
        <v>2400</v>
      </c>
      <c r="E309">
        <v>60</v>
      </c>
      <c r="F309">
        <v>1</v>
      </c>
      <c r="G309">
        <v>1</v>
      </c>
      <c r="H309" t="s">
        <v>7</v>
      </c>
      <c r="I309">
        <v>9402.9059105263168</v>
      </c>
      <c r="J309">
        <v>9404.5886789473716</v>
      </c>
      <c r="K309">
        <v>9380.3317210526311</v>
      </c>
      <c r="L309">
        <v>9442.0498263157915</v>
      </c>
      <c r="M309">
        <v>9482.1592973684219</v>
      </c>
      <c r="N309">
        <v>9503.0692052631603</v>
      </c>
      <c r="O309">
        <v>9452.5006605263188</v>
      </c>
      <c r="P309">
        <v>9415.8927973684222</v>
      </c>
      <c r="Q309">
        <v>9413.0299421052659</v>
      </c>
      <c r="R309">
        <v>9395.302092105263</v>
      </c>
      <c r="S309">
        <v>9409.5718500000021</v>
      </c>
      <c r="T309">
        <v>9384.8504736842115</v>
      </c>
      <c r="U309">
        <v>9321.8418947368446</v>
      </c>
      <c r="V309">
        <v>9308.6346289473695</v>
      </c>
      <c r="W309">
        <v>9284.7942078947381</v>
      </c>
      <c r="X309">
        <v>9265.396555263158</v>
      </c>
      <c r="Y309">
        <v>9333.6356157894752</v>
      </c>
      <c r="Z309">
        <v>9358.3069736842117</v>
      </c>
      <c r="AA309">
        <v>9378.306707894737</v>
      </c>
      <c r="AB309">
        <v>9360.6129684210518</v>
      </c>
      <c r="AC309">
        <v>9352.6033605263165</v>
      </c>
      <c r="AD309">
        <v>9394.544092105265</v>
      </c>
      <c r="AE309">
        <v>9404.4426342105289</v>
      </c>
      <c r="AF309">
        <v>9441.5895447368439</v>
      </c>
    </row>
    <row r="310" spans="1:32" x14ac:dyDescent="0.2">
      <c r="A310" t="s">
        <v>478</v>
      </c>
      <c r="B310" t="s">
        <v>419</v>
      </c>
      <c r="C310">
        <v>1</v>
      </c>
      <c r="D310">
        <v>2400</v>
      </c>
      <c r="E310">
        <v>60</v>
      </c>
      <c r="F310">
        <v>1</v>
      </c>
      <c r="G310">
        <v>1</v>
      </c>
      <c r="H310" t="s">
        <v>7</v>
      </c>
      <c r="I310">
        <v>9453.6248736842117</v>
      </c>
      <c r="J310">
        <v>9454.0736105263186</v>
      </c>
      <c r="K310">
        <v>9482.4995421052645</v>
      </c>
      <c r="L310">
        <v>9506.5240368421055</v>
      </c>
      <c r="M310">
        <v>9506.8236421052661</v>
      </c>
      <c r="N310">
        <v>9602.3106605263183</v>
      </c>
      <c r="O310">
        <v>9529.9527842105272</v>
      </c>
      <c r="P310">
        <v>9336.8267526315813</v>
      </c>
      <c r="Q310">
        <v>9365.0860131578975</v>
      </c>
      <c r="R310">
        <v>9339.8139131578973</v>
      </c>
      <c r="S310">
        <v>9214.5709052631591</v>
      </c>
      <c r="T310">
        <v>9318.3423157894758</v>
      </c>
      <c r="U310">
        <v>9331.735878947371</v>
      </c>
      <c r="V310">
        <v>9331.4921789473683</v>
      </c>
      <c r="W310">
        <v>9316.4334973684217</v>
      </c>
      <c r="X310">
        <v>9250.0267184210552</v>
      </c>
      <c r="Y310">
        <v>9152.9747894736847</v>
      </c>
      <c r="Z310">
        <v>9208.7741894736864</v>
      </c>
      <c r="AA310">
        <v>9240.719313157897</v>
      </c>
      <c r="AB310">
        <v>9226.7182052631615</v>
      </c>
      <c r="AC310">
        <v>9261.302647368424</v>
      </c>
      <c r="AD310">
        <v>9537.1676026315799</v>
      </c>
      <c r="AE310">
        <v>9750.0209131578977</v>
      </c>
      <c r="AF310">
        <v>9680.7432210526349</v>
      </c>
    </row>
    <row r="311" spans="1:32" x14ac:dyDescent="0.2">
      <c r="A311" t="s">
        <v>478</v>
      </c>
      <c r="B311" t="s">
        <v>420</v>
      </c>
      <c r="C311">
        <v>1</v>
      </c>
      <c r="D311">
        <v>2400</v>
      </c>
      <c r="E311">
        <v>60</v>
      </c>
      <c r="F311">
        <v>1</v>
      </c>
      <c r="G311">
        <v>1</v>
      </c>
      <c r="H311" t="s">
        <v>7</v>
      </c>
      <c r="I311">
        <v>9725.9366789473715</v>
      </c>
      <c r="J311">
        <v>9715.3672210526329</v>
      </c>
      <c r="K311">
        <v>9593.4363315789487</v>
      </c>
      <c r="L311">
        <v>9534.1755973684249</v>
      </c>
      <c r="M311">
        <v>9683.313481578949</v>
      </c>
      <c r="N311">
        <v>9664.1286605263176</v>
      </c>
      <c r="O311">
        <v>9563.3905842105305</v>
      </c>
      <c r="P311">
        <v>9339.382736842108</v>
      </c>
      <c r="Q311">
        <v>9406.2500921052651</v>
      </c>
      <c r="R311">
        <v>9414.1200078947404</v>
      </c>
      <c r="S311">
        <v>9487.5697500000024</v>
      </c>
      <c r="T311">
        <v>9524.7379315789494</v>
      </c>
      <c r="U311">
        <v>9485.4296131578976</v>
      </c>
      <c r="V311">
        <v>9447.72842894737</v>
      </c>
      <c r="W311">
        <v>9510.4493736842123</v>
      </c>
      <c r="X311">
        <v>9468.2329605263185</v>
      </c>
      <c r="Y311">
        <v>9379.4496526315816</v>
      </c>
      <c r="Z311">
        <v>9380.7879921052645</v>
      </c>
      <c r="AA311">
        <v>9401.312010526317</v>
      </c>
      <c r="AB311">
        <v>9458.9058289473705</v>
      </c>
      <c r="AC311">
        <v>9565.5007000000005</v>
      </c>
      <c r="AD311">
        <v>9760.6589789473692</v>
      </c>
      <c r="AE311">
        <v>9869.5849947368442</v>
      </c>
      <c r="AF311">
        <v>9867.5365605263178</v>
      </c>
    </row>
    <row r="312" spans="1:32" x14ac:dyDescent="0.2">
      <c r="A312" t="s">
        <v>478</v>
      </c>
      <c r="B312" t="s">
        <v>421</v>
      </c>
      <c r="C312">
        <v>1</v>
      </c>
      <c r="D312">
        <v>2400</v>
      </c>
      <c r="E312">
        <v>60</v>
      </c>
      <c r="F312">
        <v>1</v>
      </c>
      <c r="G312">
        <v>1</v>
      </c>
      <c r="H312" t="s">
        <v>7</v>
      </c>
      <c r="I312">
        <v>9841.4120763157898</v>
      </c>
      <c r="J312">
        <v>9625.4336368421082</v>
      </c>
      <c r="K312">
        <v>9538.9389500000034</v>
      </c>
      <c r="L312">
        <v>9489.9030394736856</v>
      </c>
      <c r="M312">
        <v>9474.3875789473695</v>
      </c>
      <c r="N312">
        <v>9628.2625000000007</v>
      </c>
      <c r="O312">
        <v>9668.032873684213</v>
      </c>
      <c r="P312">
        <v>9597.5058000000008</v>
      </c>
      <c r="Q312">
        <v>9635.9269289473705</v>
      </c>
      <c r="R312">
        <v>9667.6409815789484</v>
      </c>
      <c r="S312">
        <v>9620.3172184210543</v>
      </c>
      <c r="T312">
        <v>9557.007771052633</v>
      </c>
      <c r="U312">
        <v>9533.1244315789481</v>
      </c>
      <c r="V312">
        <v>9614.7826868421071</v>
      </c>
      <c r="W312">
        <v>9592.133084210529</v>
      </c>
      <c r="X312">
        <v>9536.2509710526338</v>
      </c>
      <c r="Y312">
        <v>9396.0168710526341</v>
      </c>
      <c r="Z312">
        <v>9347.7492894736861</v>
      </c>
      <c r="AA312">
        <v>9434.8736131578971</v>
      </c>
      <c r="AB312">
        <v>9465.7239526315825</v>
      </c>
      <c r="AC312">
        <v>9477.1143710526339</v>
      </c>
      <c r="AD312">
        <v>9717.4137421052656</v>
      </c>
      <c r="AE312">
        <v>10037.162468421055</v>
      </c>
      <c r="AF312">
        <v>9946.9131236842131</v>
      </c>
    </row>
    <row r="313" spans="1:32" x14ac:dyDescent="0.2">
      <c r="A313" t="s">
        <v>478</v>
      </c>
      <c r="B313" t="s">
        <v>422</v>
      </c>
      <c r="C313">
        <v>1</v>
      </c>
      <c r="D313">
        <v>2400</v>
      </c>
      <c r="E313">
        <v>60</v>
      </c>
      <c r="F313">
        <v>1</v>
      </c>
      <c r="G313">
        <v>1</v>
      </c>
      <c r="H313" t="s">
        <v>7</v>
      </c>
      <c r="I313">
        <v>9868.6068815789495</v>
      </c>
      <c r="J313">
        <v>9829.2407315789478</v>
      </c>
      <c r="K313">
        <v>9747.9884947368428</v>
      </c>
      <c r="L313">
        <v>9712.1533131578963</v>
      </c>
      <c r="M313">
        <v>9673.4296763157909</v>
      </c>
      <c r="N313">
        <v>9720.1169184210539</v>
      </c>
      <c r="O313">
        <v>9444.5623078947392</v>
      </c>
      <c r="P313">
        <v>9228.7480578947379</v>
      </c>
      <c r="Q313">
        <v>9376.1802315789482</v>
      </c>
      <c r="R313">
        <v>9524.2019184210549</v>
      </c>
      <c r="S313">
        <v>9531.7749578947387</v>
      </c>
      <c r="T313">
        <v>9450.217068421056</v>
      </c>
      <c r="U313">
        <v>9411.308518421054</v>
      </c>
      <c r="V313">
        <v>9356.0314605263175</v>
      </c>
      <c r="W313">
        <v>9321.2183552631595</v>
      </c>
      <c r="X313">
        <v>9190.061263157897</v>
      </c>
      <c r="Y313">
        <v>9128.8044184210539</v>
      </c>
      <c r="Z313">
        <v>9163.873531578949</v>
      </c>
      <c r="AA313">
        <v>9166.5716552631602</v>
      </c>
      <c r="AB313">
        <v>9174.7900236842142</v>
      </c>
      <c r="AC313">
        <v>9166.7867657894749</v>
      </c>
      <c r="AD313">
        <v>9481.5842868421078</v>
      </c>
      <c r="AE313">
        <v>9671.6329131578968</v>
      </c>
      <c r="AF313">
        <v>9609.1516842105284</v>
      </c>
    </row>
    <row r="314" spans="1:32" x14ac:dyDescent="0.2">
      <c r="A314" t="s">
        <v>478</v>
      </c>
      <c r="B314" t="s">
        <v>423</v>
      </c>
      <c r="C314">
        <v>1</v>
      </c>
      <c r="D314">
        <v>2400</v>
      </c>
      <c r="E314">
        <v>60</v>
      </c>
      <c r="F314">
        <v>1</v>
      </c>
      <c r="G314">
        <v>1</v>
      </c>
      <c r="H314" t="s">
        <v>7</v>
      </c>
      <c r="I314">
        <v>9616.4448526315809</v>
      </c>
      <c r="J314">
        <v>9644.7133315789506</v>
      </c>
      <c r="K314">
        <v>9684.174510526318</v>
      </c>
      <c r="L314">
        <v>9634.2242789473694</v>
      </c>
      <c r="M314">
        <v>9535.8939157894765</v>
      </c>
      <c r="N314">
        <v>9568.1557578947395</v>
      </c>
      <c r="O314">
        <v>9387.0126921052652</v>
      </c>
      <c r="P314">
        <v>9213.5628263157905</v>
      </c>
      <c r="Q314">
        <v>9238.2019947368444</v>
      </c>
      <c r="R314">
        <v>9252.9543842105304</v>
      </c>
      <c r="S314">
        <v>9301.4701394736876</v>
      </c>
      <c r="T314">
        <v>9307.8859394736864</v>
      </c>
      <c r="U314">
        <v>9370.856610526318</v>
      </c>
      <c r="V314">
        <v>9378.6470263157917</v>
      </c>
      <c r="W314">
        <v>9323.3204105263176</v>
      </c>
      <c r="X314">
        <v>9266.792639473686</v>
      </c>
      <c r="Y314">
        <v>9272.471871052634</v>
      </c>
      <c r="Z314">
        <v>9250.7781131578959</v>
      </c>
      <c r="AA314">
        <v>9267.2317105263191</v>
      </c>
      <c r="AB314">
        <v>9358.0008473684229</v>
      </c>
      <c r="AC314">
        <v>9483.3758684210534</v>
      </c>
      <c r="AD314">
        <v>9495.2927552631591</v>
      </c>
      <c r="AE314">
        <v>9421.7923315789485</v>
      </c>
      <c r="AF314">
        <v>9290.8611526315835</v>
      </c>
    </row>
    <row r="315" spans="1:32" x14ac:dyDescent="0.2">
      <c r="A315" t="s">
        <v>478</v>
      </c>
      <c r="B315" t="s">
        <v>424</v>
      </c>
      <c r="C315">
        <v>1</v>
      </c>
      <c r="D315">
        <v>2400</v>
      </c>
      <c r="E315">
        <v>60</v>
      </c>
      <c r="F315">
        <v>1</v>
      </c>
      <c r="G315">
        <v>1</v>
      </c>
      <c r="H315" t="s">
        <v>7</v>
      </c>
      <c r="I315">
        <v>9237.4681578947384</v>
      </c>
      <c r="J315">
        <v>9161.0163736842114</v>
      </c>
      <c r="K315">
        <v>9493.1633447368422</v>
      </c>
      <c r="L315">
        <v>9575.1789842105281</v>
      </c>
      <c r="M315">
        <v>9517.1049473684234</v>
      </c>
      <c r="N315">
        <v>9590.4987631578952</v>
      </c>
      <c r="O315">
        <v>9672.6533421052645</v>
      </c>
      <c r="P315">
        <v>9594.6968236842131</v>
      </c>
      <c r="Q315">
        <v>9494.1683763157907</v>
      </c>
      <c r="R315">
        <v>9478.9700236842127</v>
      </c>
      <c r="S315">
        <v>9426.141415789476</v>
      </c>
      <c r="T315">
        <v>9403.4021815789511</v>
      </c>
      <c r="U315">
        <v>9398.1391289473722</v>
      </c>
      <c r="V315">
        <v>9431.3533631578957</v>
      </c>
      <c r="W315">
        <v>9420.3480394736853</v>
      </c>
      <c r="X315">
        <v>9357.5976131578955</v>
      </c>
      <c r="Y315">
        <v>9420.1636763157912</v>
      </c>
      <c r="Z315">
        <v>9426.6168131578961</v>
      </c>
      <c r="AA315">
        <v>9443.8578684210534</v>
      </c>
      <c r="AB315">
        <v>9468.5705789473704</v>
      </c>
      <c r="AC315">
        <v>9453.9589236842148</v>
      </c>
      <c r="AD315">
        <v>9478.0736578947381</v>
      </c>
      <c r="AE315">
        <v>9467.6014710526324</v>
      </c>
      <c r="AF315">
        <v>9466.7578815789493</v>
      </c>
    </row>
    <row r="316" spans="1:32" x14ac:dyDescent="0.2">
      <c r="A316" t="s">
        <v>478</v>
      </c>
      <c r="B316" t="s">
        <v>425</v>
      </c>
      <c r="C316">
        <v>1</v>
      </c>
      <c r="D316">
        <v>2400</v>
      </c>
      <c r="E316">
        <v>60</v>
      </c>
      <c r="F316">
        <v>1</v>
      </c>
      <c r="G316">
        <v>1</v>
      </c>
      <c r="H316" t="s">
        <v>7</v>
      </c>
      <c r="I316">
        <v>9500.8070684210543</v>
      </c>
      <c r="J316">
        <v>9451.9132631578977</v>
      </c>
      <c r="K316">
        <v>9420.0499763157914</v>
      </c>
      <c r="L316">
        <v>9388.8526236842099</v>
      </c>
      <c r="M316">
        <v>9443.2155236842136</v>
      </c>
      <c r="N316">
        <v>9537.5115078947401</v>
      </c>
      <c r="O316">
        <v>9472.9625447368453</v>
      </c>
      <c r="P316">
        <v>9454.5949105263171</v>
      </c>
      <c r="Q316">
        <v>9445.0471157894754</v>
      </c>
      <c r="R316">
        <v>9423.6286131578963</v>
      </c>
      <c r="S316">
        <v>9391.6765868421062</v>
      </c>
      <c r="T316">
        <v>9342.1932184210546</v>
      </c>
      <c r="U316">
        <v>9325.7289368421061</v>
      </c>
      <c r="V316">
        <v>9311.3214131578989</v>
      </c>
      <c r="W316">
        <v>9296.6594105263175</v>
      </c>
      <c r="X316">
        <v>9278.2584026315817</v>
      </c>
      <c r="Y316">
        <v>9199.560613157897</v>
      </c>
      <c r="Z316">
        <v>9138.3957421052637</v>
      </c>
      <c r="AA316">
        <v>9191.3075473684239</v>
      </c>
      <c r="AB316">
        <v>9183.6317947368443</v>
      </c>
      <c r="AC316">
        <v>9268.0205368421066</v>
      </c>
      <c r="AD316">
        <v>9336.5210736842109</v>
      </c>
      <c r="AE316">
        <v>9327.9630052631601</v>
      </c>
      <c r="AF316">
        <v>9255.9464447368446</v>
      </c>
    </row>
    <row r="317" spans="1:32" x14ac:dyDescent="0.2">
      <c r="A317" t="s">
        <v>478</v>
      </c>
      <c r="B317" t="s">
        <v>426</v>
      </c>
      <c r="C317">
        <v>1</v>
      </c>
      <c r="D317">
        <v>2400</v>
      </c>
      <c r="E317">
        <v>60</v>
      </c>
      <c r="F317">
        <v>1</v>
      </c>
      <c r="G317">
        <v>1</v>
      </c>
      <c r="H317" t="s">
        <v>7</v>
      </c>
      <c r="I317">
        <v>9263.8538526315806</v>
      </c>
      <c r="J317">
        <v>9217.0167552631592</v>
      </c>
      <c r="K317">
        <v>9164.9316157894737</v>
      </c>
      <c r="L317">
        <v>9205.6959736842109</v>
      </c>
      <c r="M317">
        <v>9212.469107894738</v>
      </c>
      <c r="N317">
        <v>9240.845373684213</v>
      </c>
      <c r="O317">
        <v>9201.5802710526314</v>
      </c>
      <c r="P317">
        <v>9182.3355526315809</v>
      </c>
      <c r="Q317">
        <v>9320.6401552631596</v>
      </c>
      <c r="R317">
        <v>9309.8282736842102</v>
      </c>
      <c r="S317">
        <v>9366.7899789473704</v>
      </c>
      <c r="T317">
        <v>9379.4096052631594</v>
      </c>
      <c r="U317">
        <v>9396.513921052634</v>
      </c>
      <c r="V317">
        <v>9429.6604289473707</v>
      </c>
      <c r="W317">
        <v>9408.5928921052637</v>
      </c>
      <c r="X317">
        <v>9380.2678131578959</v>
      </c>
      <c r="Y317">
        <v>9222.3123052631599</v>
      </c>
      <c r="Z317">
        <v>9238.1326631578959</v>
      </c>
      <c r="AA317">
        <v>9202.3519236842112</v>
      </c>
      <c r="AB317">
        <v>9198.150415789476</v>
      </c>
      <c r="AC317">
        <v>9119.6322026315811</v>
      </c>
      <c r="AD317">
        <v>9376.2817105263184</v>
      </c>
      <c r="AE317">
        <v>9720.3895789473718</v>
      </c>
      <c r="AF317">
        <v>9784.8920289473699</v>
      </c>
    </row>
    <row r="318" spans="1:32" x14ac:dyDescent="0.2">
      <c r="A318" t="s">
        <v>478</v>
      </c>
      <c r="B318" t="s">
        <v>427</v>
      </c>
      <c r="C318">
        <v>1</v>
      </c>
      <c r="D318">
        <v>2400</v>
      </c>
      <c r="E318">
        <v>60</v>
      </c>
      <c r="F318">
        <v>1</v>
      </c>
      <c r="G318">
        <v>1</v>
      </c>
      <c r="H318" t="s">
        <v>7</v>
      </c>
      <c r="I318">
        <v>9692.4206078947391</v>
      </c>
      <c r="J318">
        <v>9688.909360526317</v>
      </c>
      <c r="K318">
        <v>9626.1266263157922</v>
      </c>
      <c r="L318">
        <v>9620.067036842107</v>
      </c>
      <c r="M318">
        <v>9613.5909052631596</v>
      </c>
      <c r="N318">
        <v>9666.9427605263172</v>
      </c>
      <c r="O318">
        <v>9567.7234868421074</v>
      </c>
      <c r="P318">
        <v>9415.7600763157934</v>
      </c>
      <c r="Q318">
        <v>9472.5643026315811</v>
      </c>
      <c r="R318">
        <v>9570.3915421052643</v>
      </c>
      <c r="S318">
        <v>9591.5020105263193</v>
      </c>
      <c r="T318">
        <v>9478.8997815789498</v>
      </c>
      <c r="U318">
        <v>9446.7156368421056</v>
      </c>
      <c r="V318">
        <v>9594.9888815789473</v>
      </c>
      <c r="W318">
        <v>9574.63957894737</v>
      </c>
      <c r="X318">
        <v>9417.8992263157907</v>
      </c>
      <c r="Y318">
        <v>9242.2612921052641</v>
      </c>
      <c r="Z318">
        <v>9262.7937473684233</v>
      </c>
      <c r="AA318">
        <v>9288.7721868421067</v>
      </c>
      <c r="AB318">
        <v>9345.1653842105279</v>
      </c>
      <c r="AC318">
        <v>9275.7126368421068</v>
      </c>
      <c r="AD318">
        <v>9384.7837605263194</v>
      </c>
      <c r="AE318">
        <v>9653.2328000000034</v>
      </c>
      <c r="AF318">
        <v>9669.7803289473704</v>
      </c>
    </row>
    <row r="319" spans="1:32" x14ac:dyDescent="0.2">
      <c r="A319" t="s">
        <v>478</v>
      </c>
      <c r="B319" t="s">
        <v>428</v>
      </c>
      <c r="C319">
        <v>1</v>
      </c>
      <c r="D319">
        <v>2400</v>
      </c>
      <c r="E319">
        <v>60</v>
      </c>
      <c r="F319">
        <v>1</v>
      </c>
      <c r="G319">
        <v>1</v>
      </c>
      <c r="H319" t="s">
        <v>7</v>
      </c>
      <c r="I319">
        <v>9525.5799236842122</v>
      </c>
      <c r="J319">
        <v>9521.9609605263158</v>
      </c>
      <c r="K319">
        <v>9542.0081921052642</v>
      </c>
      <c r="L319">
        <v>9552.7910605263169</v>
      </c>
      <c r="M319">
        <v>9481.8209921052658</v>
      </c>
      <c r="N319">
        <v>9494.8962263157919</v>
      </c>
      <c r="O319">
        <v>9569.83220263158</v>
      </c>
      <c r="P319">
        <v>9368.8681210526338</v>
      </c>
      <c r="Q319">
        <v>9448.2633131578968</v>
      </c>
      <c r="R319">
        <v>9349.2507157894761</v>
      </c>
      <c r="S319">
        <v>9433.1788263157905</v>
      </c>
      <c r="T319">
        <v>9552.4950526315806</v>
      </c>
      <c r="U319">
        <v>9536.6231973684226</v>
      </c>
      <c r="V319">
        <v>9564.712800000003</v>
      </c>
      <c r="W319">
        <v>9756.1184500000018</v>
      </c>
      <c r="X319">
        <v>9675.8459184210551</v>
      </c>
      <c r="Y319">
        <v>9629.5990842105293</v>
      </c>
      <c r="Z319">
        <v>9468.5763184210555</v>
      </c>
      <c r="AA319">
        <v>9439.7968947368445</v>
      </c>
      <c r="AB319">
        <v>9515.2607973684244</v>
      </c>
      <c r="AC319">
        <v>9493.7353315789496</v>
      </c>
      <c r="AD319">
        <v>9668.2309026315797</v>
      </c>
      <c r="AE319">
        <v>9874.9073763157903</v>
      </c>
      <c r="AF319">
        <v>9931.4630578947399</v>
      </c>
    </row>
    <row r="320" spans="1:32" x14ac:dyDescent="0.2">
      <c r="A320" t="s">
        <v>478</v>
      </c>
      <c r="B320" t="s">
        <v>429</v>
      </c>
      <c r="C320">
        <v>1</v>
      </c>
      <c r="D320">
        <v>2400</v>
      </c>
      <c r="E320">
        <v>60</v>
      </c>
      <c r="F320">
        <v>1</v>
      </c>
      <c r="G320">
        <v>1</v>
      </c>
      <c r="H320" t="s">
        <v>7</v>
      </c>
      <c r="I320">
        <v>9800.0286815789477</v>
      </c>
      <c r="J320">
        <v>9724.7139973684225</v>
      </c>
      <c r="K320">
        <v>9581.8637421052645</v>
      </c>
      <c r="L320">
        <v>9590.2530289473707</v>
      </c>
      <c r="M320">
        <v>9563.4293763157912</v>
      </c>
      <c r="N320">
        <v>9488.6217815789496</v>
      </c>
      <c r="O320">
        <v>9461.8502605263184</v>
      </c>
      <c r="P320">
        <v>9389.1074500000013</v>
      </c>
      <c r="Q320">
        <v>9470.1847842105271</v>
      </c>
      <c r="R320">
        <v>9500.9753789473707</v>
      </c>
      <c r="S320">
        <v>9481.3838473684227</v>
      </c>
      <c r="T320">
        <v>9381.6652815789494</v>
      </c>
      <c r="U320">
        <v>9387.027563157897</v>
      </c>
      <c r="V320">
        <v>9456.6461105263188</v>
      </c>
      <c r="W320">
        <v>9429.4511105263191</v>
      </c>
      <c r="X320">
        <v>9212.156073684213</v>
      </c>
      <c r="Y320">
        <v>9341.3708263157896</v>
      </c>
      <c r="Z320">
        <v>9240.6012289473692</v>
      </c>
      <c r="AA320">
        <v>9275.4401973684217</v>
      </c>
      <c r="AB320">
        <v>9240.1535921052637</v>
      </c>
      <c r="AC320">
        <v>9253.2778842105272</v>
      </c>
      <c r="AD320">
        <v>9407.4585552631615</v>
      </c>
      <c r="AE320">
        <v>9664.0537052631607</v>
      </c>
      <c r="AF320">
        <v>9657.9802894736858</v>
      </c>
    </row>
    <row r="321" spans="1:32" x14ac:dyDescent="0.2">
      <c r="A321" t="s">
        <v>478</v>
      </c>
      <c r="B321" t="s">
        <v>430</v>
      </c>
      <c r="C321">
        <v>1</v>
      </c>
      <c r="D321">
        <v>2400</v>
      </c>
      <c r="E321">
        <v>60</v>
      </c>
      <c r="F321">
        <v>1</v>
      </c>
      <c r="G321">
        <v>1</v>
      </c>
      <c r="H321" t="s">
        <v>7</v>
      </c>
      <c r="I321">
        <v>9683.1080368421062</v>
      </c>
      <c r="J321">
        <v>9714.0853710526335</v>
      </c>
      <c r="K321">
        <v>9684.5600105263184</v>
      </c>
      <c r="L321">
        <v>9697.2580289473699</v>
      </c>
      <c r="M321">
        <v>9627.3630842105267</v>
      </c>
      <c r="N321">
        <v>9608.7112947368441</v>
      </c>
      <c r="O321">
        <v>9555.9398578947385</v>
      </c>
      <c r="P321">
        <v>9251.8578578947399</v>
      </c>
      <c r="Q321">
        <v>9225.1070447368438</v>
      </c>
      <c r="R321">
        <v>9316.1665763157907</v>
      </c>
      <c r="S321">
        <v>9366.0651026315809</v>
      </c>
      <c r="T321">
        <v>9339.6369763157909</v>
      </c>
      <c r="U321">
        <v>9205.5691421052652</v>
      </c>
      <c r="V321">
        <v>9282.9720184210546</v>
      </c>
      <c r="W321">
        <v>9110.2171447368419</v>
      </c>
      <c r="X321">
        <v>9087.3991973684224</v>
      </c>
      <c r="Y321">
        <v>9100.6749631578969</v>
      </c>
      <c r="Z321">
        <v>9074.438855263159</v>
      </c>
      <c r="AA321">
        <v>9099.318392105266</v>
      </c>
      <c r="AB321">
        <v>9091.4392078947385</v>
      </c>
      <c r="AC321">
        <v>8960.2035552631623</v>
      </c>
      <c r="AD321">
        <v>9158.5620105263188</v>
      </c>
      <c r="AE321">
        <v>9319.6152763157934</v>
      </c>
      <c r="AF321">
        <v>9285.0975763157912</v>
      </c>
    </row>
    <row r="322" spans="1:32" x14ac:dyDescent="0.2">
      <c r="A322" t="s">
        <v>478</v>
      </c>
      <c r="B322" t="s">
        <v>431</v>
      </c>
      <c r="C322">
        <v>1</v>
      </c>
      <c r="D322">
        <v>2400</v>
      </c>
      <c r="E322">
        <v>60</v>
      </c>
      <c r="F322">
        <v>1</v>
      </c>
      <c r="G322">
        <v>1</v>
      </c>
      <c r="H322" t="s">
        <v>7</v>
      </c>
      <c r="I322">
        <v>9256.7251657894758</v>
      </c>
      <c r="J322">
        <v>9230.7978868421051</v>
      </c>
      <c r="K322">
        <v>9257.4559315789502</v>
      </c>
      <c r="L322">
        <v>9222.7038763157907</v>
      </c>
      <c r="M322">
        <v>9255.1246368421071</v>
      </c>
      <c r="N322">
        <v>9244.9305052631589</v>
      </c>
      <c r="O322">
        <v>9260.1021236842116</v>
      </c>
      <c r="P322">
        <v>9261.540002631582</v>
      </c>
      <c r="Q322">
        <v>9254.2868894736857</v>
      </c>
      <c r="R322">
        <v>9199.8891210526326</v>
      </c>
      <c r="S322">
        <v>9186.7899763157893</v>
      </c>
      <c r="T322">
        <v>9153.569994736843</v>
      </c>
      <c r="U322">
        <v>9136.2870657894764</v>
      </c>
      <c r="V322">
        <v>9123.6593578947395</v>
      </c>
      <c r="W322">
        <v>9119.5923236842118</v>
      </c>
      <c r="X322">
        <v>9083.1428078947392</v>
      </c>
      <c r="Y322">
        <v>9104.8245315789482</v>
      </c>
      <c r="Z322">
        <v>9117.1477315789489</v>
      </c>
      <c r="AA322">
        <v>9172.652250000001</v>
      </c>
      <c r="AB322">
        <v>9167.632807894739</v>
      </c>
      <c r="AC322">
        <v>9172.7246394736849</v>
      </c>
      <c r="AD322">
        <v>9162.6318342105278</v>
      </c>
      <c r="AE322">
        <v>9200.3523105263175</v>
      </c>
      <c r="AF322">
        <v>9194.2588710526325</v>
      </c>
    </row>
    <row r="323" spans="1:32" x14ac:dyDescent="0.2">
      <c r="A323" t="s">
        <v>478</v>
      </c>
      <c r="B323" t="s">
        <v>432</v>
      </c>
      <c r="C323">
        <v>1</v>
      </c>
      <c r="D323">
        <v>2400</v>
      </c>
      <c r="E323">
        <v>60</v>
      </c>
      <c r="F323">
        <v>1</v>
      </c>
      <c r="G323">
        <v>1</v>
      </c>
      <c r="H323" t="s">
        <v>7</v>
      </c>
      <c r="I323">
        <v>9210.4067631578964</v>
      </c>
      <c r="J323">
        <v>9178.3298552631604</v>
      </c>
      <c r="K323">
        <v>9183.9683473684217</v>
      </c>
      <c r="L323">
        <v>9190.1533236842133</v>
      </c>
      <c r="M323">
        <v>9236.409700000002</v>
      </c>
      <c r="N323">
        <v>9237.7462578947379</v>
      </c>
      <c r="O323">
        <v>9235.043307894739</v>
      </c>
      <c r="P323">
        <v>9216.1091789473703</v>
      </c>
      <c r="Q323">
        <v>9203.625321052632</v>
      </c>
      <c r="R323">
        <v>9162.690405263158</v>
      </c>
      <c r="S323">
        <v>9105.5709815789487</v>
      </c>
      <c r="T323">
        <v>9087.7128368421054</v>
      </c>
      <c r="U323">
        <v>9082.0104394736863</v>
      </c>
      <c r="V323">
        <v>9088.3633500000033</v>
      </c>
      <c r="W323">
        <v>9089.1328131578975</v>
      </c>
      <c r="X323">
        <v>9104.8019447368424</v>
      </c>
      <c r="Y323">
        <v>9132.9103184210544</v>
      </c>
      <c r="Z323">
        <v>9189.698889473686</v>
      </c>
      <c r="AA323">
        <v>9183.1425763157895</v>
      </c>
      <c r="AB323">
        <v>9156.5374157894748</v>
      </c>
      <c r="AC323">
        <v>9209.3408210526341</v>
      </c>
      <c r="AD323">
        <v>9202.1242184210532</v>
      </c>
      <c r="AE323">
        <v>9224.5607105263189</v>
      </c>
      <c r="AF323">
        <v>9317.6359921052644</v>
      </c>
    </row>
    <row r="324" spans="1:32" x14ac:dyDescent="0.2">
      <c r="A324" t="s">
        <v>478</v>
      </c>
      <c r="B324" t="s">
        <v>433</v>
      </c>
      <c r="C324">
        <v>1</v>
      </c>
      <c r="D324">
        <v>2400</v>
      </c>
      <c r="E324">
        <v>60</v>
      </c>
      <c r="F324">
        <v>1</v>
      </c>
      <c r="G324">
        <v>1</v>
      </c>
      <c r="H324" t="s">
        <v>7</v>
      </c>
      <c r="I324">
        <v>9428.9093184210542</v>
      </c>
      <c r="J324">
        <v>9521.6607447368442</v>
      </c>
      <c r="K324">
        <v>9539.2469236842135</v>
      </c>
      <c r="L324">
        <v>9558.6040763157907</v>
      </c>
      <c r="M324">
        <v>9561.3749815789488</v>
      </c>
      <c r="N324">
        <v>9650.3974605263174</v>
      </c>
      <c r="O324">
        <v>9620.9244105263151</v>
      </c>
      <c r="P324">
        <v>9590.8048973684236</v>
      </c>
      <c r="Q324">
        <v>9667.4792789473704</v>
      </c>
      <c r="R324">
        <v>9676.6594289473705</v>
      </c>
      <c r="S324">
        <v>9615.2169026315805</v>
      </c>
      <c r="T324">
        <v>9514.6021210526342</v>
      </c>
      <c r="U324">
        <v>9468.6679552631595</v>
      </c>
      <c r="V324">
        <v>9403.9776921052653</v>
      </c>
      <c r="W324">
        <v>9412.8402578947371</v>
      </c>
      <c r="X324">
        <v>9353.3769657894773</v>
      </c>
      <c r="Y324">
        <v>9227.0246789473695</v>
      </c>
      <c r="Z324">
        <v>9149.1824000000033</v>
      </c>
      <c r="AA324">
        <v>9145.3300973684218</v>
      </c>
      <c r="AB324">
        <v>9193.5226394736856</v>
      </c>
      <c r="AC324">
        <v>9312.9098815789475</v>
      </c>
      <c r="AD324">
        <v>9505.0324184210549</v>
      </c>
      <c r="AE324">
        <v>9721.5053526315824</v>
      </c>
      <c r="AF324">
        <v>9717.9808842105267</v>
      </c>
    </row>
    <row r="325" spans="1:32" x14ac:dyDescent="0.2">
      <c r="A325" t="s">
        <v>478</v>
      </c>
      <c r="B325" t="s">
        <v>434</v>
      </c>
      <c r="C325">
        <v>1</v>
      </c>
      <c r="D325">
        <v>2400</v>
      </c>
      <c r="E325">
        <v>60</v>
      </c>
      <c r="F325">
        <v>1</v>
      </c>
      <c r="G325">
        <v>1</v>
      </c>
      <c r="H325" t="s">
        <v>7</v>
      </c>
      <c r="I325">
        <v>9766.6834131578962</v>
      </c>
      <c r="J325">
        <v>9821.2240157894757</v>
      </c>
      <c r="K325">
        <v>9648.3349421052662</v>
      </c>
      <c r="L325">
        <v>9566.525771052633</v>
      </c>
      <c r="M325">
        <v>9586.8302157894759</v>
      </c>
      <c r="N325">
        <v>9598.6424815789487</v>
      </c>
      <c r="O325">
        <v>9493.2295236842128</v>
      </c>
      <c r="P325">
        <v>9335.001444736843</v>
      </c>
      <c r="Q325">
        <v>9427.1284552631605</v>
      </c>
      <c r="R325">
        <v>9484.9736447368432</v>
      </c>
      <c r="S325">
        <v>9521.761718421054</v>
      </c>
      <c r="T325">
        <v>9587.3530447368448</v>
      </c>
      <c r="U325">
        <v>9542.3093394736879</v>
      </c>
      <c r="V325">
        <v>9541.4520763157907</v>
      </c>
      <c r="W325">
        <v>9617.8417263157899</v>
      </c>
      <c r="X325">
        <v>9528.9724342105274</v>
      </c>
      <c r="Y325">
        <v>9344.1857684210536</v>
      </c>
      <c r="Z325">
        <v>9281.9617578947382</v>
      </c>
      <c r="AA325">
        <v>9247.2193815789506</v>
      </c>
      <c r="AB325">
        <v>9231.3493763157912</v>
      </c>
      <c r="AC325">
        <v>9390.7145394736872</v>
      </c>
      <c r="AD325">
        <v>9617.6065789473705</v>
      </c>
      <c r="AE325">
        <v>9801.6979131578973</v>
      </c>
      <c r="AF325">
        <v>9837.1483263157916</v>
      </c>
    </row>
    <row r="326" spans="1:32" x14ac:dyDescent="0.2">
      <c r="A326" t="s">
        <v>478</v>
      </c>
      <c r="B326" t="s">
        <v>435</v>
      </c>
      <c r="C326">
        <v>1</v>
      </c>
      <c r="D326">
        <v>2400</v>
      </c>
      <c r="E326">
        <v>60</v>
      </c>
      <c r="F326">
        <v>1</v>
      </c>
      <c r="G326">
        <v>1</v>
      </c>
      <c r="H326" t="s">
        <v>7</v>
      </c>
      <c r="I326">
        <v>9806.6141105263159</v>
      </c>
      <c r="J326">
        <v>9710.5443657894757</v>
      </c>
      <c r="K326">
        <v>9571.0860473684243</v>
      </c>
      <c r="L326">
        <v>9475.6653842105261</v>
      </c>
      <c r="M326">
        <v>9528.5095315789495</v>
      </c>
      <c r="N326">
        <v>9584.8785078947403</v>
      </c>
      <c r="O326">
        <v>9583.9131710526344</v>
      </c>
      <c r="P326">
        <v>9554.6278105263173</v>
      </c>
      <c r="Q326">
        <v>9653.6181394736868</v>
      </c>
      <c r="R326">
        <v>9680.8711763157899</v>
      </c>
      <c r="S326">
        <v>9630.9023210526339</v>
      </c>
      <c r="T326">
        <v>9687.8114631578956</v>
      </c>
      <c r="U326">
        <v>9628.0602394736852</v>
      </c>
      <c r="V326">
        <v>9685.2195157894766</v>
      </c>
      <c r="W326">
        <v>9555.2786710526343</v>
      </c>
      <c r="X326">
        <v>9550.093992105265</v>
      </c>
      <c r="Y326">
        <v>9369.765034210528</v>
      </c>
      <c r="Z326">
        <v>9366.8521763157914</v>
      </c>
      <c r="AA326">
        <v>9276.7776657894756</v>
      </c>
      <c r="AB326">
        <v>9402.9585815789505</v>
      </c>
      <c r="AC326">
        <v>9457.4401868421064</v>
      </c>
      <c r="AD326">
        <v>9751.4691552631612</v>
      </c>
      <c r="AE326">
        <v>10082.349394736846</v>
      </c>
      <c r="AF326">
        <v>10039.085589473685</v>
      </c>
    </row>
    <row r="327" spans="1:32" x14ac:dyDescent="0.2">
      <c r="A327" t="s">
        <v>478</v>
      </c>
      <c r="B327" t="s">
        <v>436</v>
      </c>
      <c r="C327">
        <v>1</v>
      </c>
      <c r="D327">
        <v>2400</v>
      </c>
      <c r="E327">
        <v>60</v>
      </c>
      <c r="F327">
        <v>1</v>
      </c>
      <c r="G327">
        <v>1</v>
      </c>
      <c r="H327" t="s">
        <v>7</v>
      </c>
      <c r="I327">
        <v>9934.0493815789487</v>
      </c>
      <c r="J327">
        <v>9886.6608789473685</v>
      </c>
      <c r="K327">
        <v>9829.9221263157906</v>
      </c>
      <c r="L327">
        <v>9836.5974842105297</v>
      </c>
      <c r="M327">
        <v>9697.6067552631594</v>
      </c>
      <c r="N327">
        <v>9691.5744578947379</v>
      </c>
      <c r="O327">
        <v>9683.4954184210546</v>
      </c>
      <c r="P327">
        <v>9595.247486842105</v>
      </c>
      <c r="Q327">
        <v>9787.0855289473693</v>
      </c>
      <c r="R327">
        <v>9806.5848000000024</v>
      </c>
      <c r="S327">
        <v>9880.6054736842143</v>
      </c>
      <c r="T327">
        <v>9796.4133473684233</v>
      </c>
      <c r="U327">
        <v>9749.2381921052638</v>
      </c>
      <c r="V327">
        <v>9750.4894500000009</v>
      </c>
      <c r="W327">
        <v>9743.8417078947386</v>
      </c>
      <c r="X327">
        <v>9665.8689815789494</v>
      </c>
      <c r="Y327">
        <v>9635.8469078947401</v>
      </c>
      <c r="Z327">
        <v>9692.3126289473694</v>
      </c>
      <c r="AA327">
        <v>9655.0791368421069</v>
      </c>
      <c r="AB327">
        <v>9656.2009315789473</v>
      </c>
      <c r="AC327">
        <v>9605.1073368421075</v>
      </c>
      <c r="AD327">
        <v>9895.8444684210554</v>
      </c>
      <c r="AE327">
        <v>9943.7638973684243</v>
      </c>
      <c r="AF327">
        <v>9949.2736052631608</v>
      </c>
    </row>
    <row r="328" spans="1:32" x14ac:dyDescent="0.2">
      <c r="A328" t="s">
        <v>478</v>
      </c>
      <c r="B328" t="s">
        <v>437</v>
      </c>
      <c r="C328">
        <v>1</v>
      </c>
      <c r="D328">
        <v>2400</v>
      </c>
      <c r="E328">
        <v>60</v>
      </c>
      <c r="F328">
        <v>1</v>
      </c>
      <c r="G328">
        <v>1</v>
      </c>
      <c r="H328" t="s">
        <v>7</v>
      </c>
      <c r="I328">
        <v>9980.1156657894753</v>
      </c>
      <c r="J328">
        <v>9986.4109368421068</v>
      </c>
      <c r="K328">
        <v>9873.7892157894748</v>
      </c>
      <c r="L328">
        <v>9843.0480552631598</v>
      </c>
      <c r="M328">
        <v>9864.5012342105274</v>
      </c>
      <c r="N328">
        <v>9824.8261500000008</v>
      </c>
      <c r="O328">
        <v>9628.1287947368455</v>
      </c>
      <c r="P328">
        <v>9338.0549236842107</v>
      </c>
      <c r="Q328">
        <v>9348.6100526315804</v>
      </c>
      <c r="R328">
        <v>9338.3212657894765</v>
      </c>
      <c r="S328">
        <v>9261.5061157894743</v>
      </c>
      <c r="T328">
        <v>9221.6630605263163</v>
      </c>
      <c r="U328">
        <v>9184.4961026315814</v>
      </c>
      <c r="V328">
        <v>9164.2465105263163</v>
      </c>
      <c r="W328">
        <v>9175.3633789473715</v>
      </c>
      <c r="X328">
        <v>9120.6678078947371</v>
      </c>
      <c r="Y328">
        <v>9150.4374500000031</v>
      </c>
      <c r="Z328">
        <v>9132.5841736842121</v>
      </c>
      <c r="AA328">
        <v>9141.3206578947375</v>
      </c>
      <c r="AB328">
        <v>9192.6297368421074</v>
      </c>
      <c r="AC328">
        <v>9277.4034394736864</v>
      </c>
      <c r="AD328">
        <v>9557.2743921052643</v>
      </c>
      <c r="AE328">
        <v>9789.5465631578954</v>
      </c>
      <c r="AF328">
        <v>9788.3888789473694</v>
      </c>
    </row>
    <row r="329" spans="1:32" x14ac:dyDescent="0.2">
      <c r="A329" t="s">
        <v>478</v>
      </c>
      <c r="B329" t="s">
        <v>438</v>
      </c>
      <c r="C329">
        <v>1</v>
      </c>
      <c r="D329">
        <v>2400</v>
      </c>
      <c r="E329">
        <v>60</v>
      </c>
      <c r="F329">
        <v>1</v>
      </c>
      <c r="G329">
        <v>1</v>
      </c>
      <c r="H329" t="s">
        <v>7</v>
      </c>
      <c r="I329">
        <v>9824.7089763157892</v>
      </c>
      <c r="J329">
        <v>9800.080047368423</v>
      </c>
      <c r="K329">
        <v>9642.0566631578968</v>
      </c>
      <c r="L329">
        <v>9627.5241473684237</v>
      </c>
      <c r="M329">
        <v>9700.3591157894753</v>
      </c>
      <c r="N329">
        <v>9799.3082789473683</v>
      </c>
      <c r="O329">
        <v>9784.9789263157909</v>
      </c>
      <c r="P329">
        <v>9742.5431000000026</v>
      </c>
      <c r="Q329">
        <v>9724.0879894736845</v>
      </c>
      <c r="R329">
        <v>9692.4920684210556</v>
      </c>
      <c r="S329">
        <v>9654.1236894736867</v>
      </c>
      <c r="T329">
        <v>9550.3938789473705</v>
      </c>
      <c r="U329">
        <v>9477.5240552631585</v>
      </c>
      <c r="V329">
        <v>9434.9389842105284</v>
      </c>
      <c r="W329">
        <v>9418.6084263157918</v>
      </c>
      <c r="X329">
        <v>9421.8630842105285</v>
      </c>
      <c r="Y329">
        <v>9473.9009210526347</v>
      </c>
      <c r="Z329">
        <v>9490.9678973684222</v>
      </c>
      <c r="AA329">
        <v>9548.0458605263175</v>
      </c>
      <c r="AB329">
        <v>9593.1589657894747</v>
      </c>
      <c r="AC329">
        <v>9588.1401421052651</v>
      </c>
      <c r="AD329">
        <v>9589.2674710526335</v>
      </c>
      <c r="AE329">
        <v>9620.1648631578955</v>
      </c>
      <c r="AF329">
        <v>9619.6838500000013</v>
      </c>
    </row>
    <row r="330" spans="1:32" x14ac:dyDescent="0.2">
      <c r="A330" t="s">
        <v>478</v>
      </c>
      <c r="B330" t="s">
        <v>439</v>
      </c>
      <c r="C330">
        <v>1</v>
      </c>
      <c r="D330">
        <v>2400</v>
      </c>
      <c r="E330">
        <v>60</v>
      </c>
      <c r="F330">
        <v>1</v>
      </c>
      <c r="G330">
        <v>1</v>
      </c>
      <c r="H330" t="s">
        <v>7</v>
      </c>
      <c r="I330">
        <v>9621.426284210529</v>
      </c>
      <c r="J330">
        <v>9604.6938289473692</v>
      </c>
      <c r="K330">
        <v>9644.6981921052648</v>
      </c>
      <c r="L330">
        <v>9593.8577815789486</v>
      </c>
      <c r="M330">
        <v>9556.0668868421071</v>
      </c>
      <c r="N330">
        <v>9544.1938842105283</v>
      </c>
      <c r="O330">
        <v>9573.6098894736861</v>
      </c>
      <c r="P330">
        <v>9547.1308342105276</v>
      </c>
      <c r="Q330">
        <v>9448.8833842105287</v>
      </c>
      <c r="R330">
        <v>9428.3425289473707</v>
      </c>
      <c r="S330">
        <v>9433.6819157894752</v>
      </c>
      <c r="T330">
        <v>9378.6193710526331</v>
      </c>
      <c r="U330">
        <v>9343.0357578947387</v>
      </c>
      <c r="V330">
        <v>9337.2026552631596</v>
      </c>
      <c r="W330">
        <v>9431.4292657894748</v>
      </c>
      <c r="X330">
        <v>9399.5365815789501</v>
      </c>
      <c r="Y330">
        <v>9385.4005236842131</v>
      </c>
      <c r="Z330">
        <v>9361.5513289473711</v>
      </c>
      <c r="AA330">
        <v>9388.7373184210537</v>
      </c>
      <c r="AB330">
        <v>9389.858392105265</v>
      </c>
      <c r="AC330">
        <v>9420.0748447368442</v>
      </c>
      <c r="AD330">
        <v>9511.9435052631579</v>
      </c>
      <c r="AE330">
        <v>9637.0896605263169</v>
      </c>
      <c r="AF330">
        <v>9623.2328368421076</v>
      </c>
    </row>
    <row r="331" spans="1:32" x14ac:dyDescent="0.2">
      <c r="A331" t="s">
        <v>478</v>
      </c>
      <c r="B331" t="s">
        <v>440</v>
      </c>
      <c r="C331">
        <v>1</v>
      </c>
      <c r="D331">
        <v>2400</v>
      </c>
      <c r="E331">
        <v>60</v>
      </c>
      <c r="F331">
        <v>1</v>
      </c>
      <c r="G331">
        <v>1</v>
      </c>
      <c r="H331" t="s">
        <v>7</v>
      </c>
      <c r="I331">
        <v>9657.6580684210548</v>
      </c>
      <c r="J331">
        <v>9647.9930684210522</v>
      </c>
      <c r="K331">
        <v>9609.2776868421079</v>
      </c>
      <c r="L331">
        <v>9555.1944315789497</v>
      </c>
      <c r="M331">
        <v>9514.4480342105289</v>
      </c>
      <c r="N331">
        <v>9480.928297368424</v>
      </c>
      <c r="O331">
        <v>9467.9987657894744</v>
      </c>
      <c r="P331">
        <v>9429.5373078947378</v>
      </c>
      <c r="Q331">
        <v>9541.3293105263183</v>
      </c>
      <c r="R331">
        <v>9585.18373421053</v>
      </c>
      <c r="S331">
        <v>9550.6497263157908</v>
      </c>
      <c r="T331">
        <v>9480.9279815789505</v>
      </c>
      <c r="U331">
        <v>9401.2835973684232</v>
      </c>
      <c r="V331">
        <v>9372.3084000000017</v>
      </c>
      <c r="W331">
        <v>9301.6595000000034</v>
      </c>
      <c r="X331">
        <v>9297.290368421056</v>
      </c>
      <c r="Y331">
        <v>9323.6635710526334</v>
      </c>
      <c r="Z331">
        <v>9327.5343236842127</v>
      </c>
      <c r="AA331">
        <v>9446.4228131578966</v>
      </c>
      <c r="AB331">
        <v>9409.917515789477</v>
      </c>
      <c r="AC331">
        <v>9380.4717131578982</v>
      </c>
      <c r="AD331">
        <v>9619.2600052631606</v>
      </c>
      <c r="AE331">
        <v>9861.2281210526344</v>
      </c>
      <c r="AF331">
        <v>9879.2621368421078</v>
      </c>
    </row>
    <row r="332" spans="1:32" x14ac:dyDescent="0.2">
      <c r="A332" t="s">
        <v>478</v>
      </c>
      <c r="B332" t="s">
        <v>441</v>
      </c>
      <c r="C332">
        <v>1</v>
      </c>
      <c r="D332">
        <v>2400</v>
      </c>
      <c r="E332">
        <v>60</v>
      </c>
      <c r="F332">
        <v>1</v>
      </c>
      <c r="G332">
        <v>1</v>
      </c>
      <c r="H332" t="s">
        <v>7</v>
      </c>
      <c r="I332">
        <v>9876.5916210526339</v>
      </c>
      <c r="J332">
        <v>9899.3313605263193</v>
      </c>
      <c r="K332">
        <v>9692.1910894736848</v>
      </c>
      <c r="L332">
        <v>9710.8740763157894</v>
      </c>
      <c r="M332">
        <v>9581.4281921052661</v>
      </c>
      <c r="N332">
        <v>9457.4822473684217</v>
      </c>
      <c r="O332">
        <v>9558.6394605263176</v>
      </c>
      <c r="P332">
        <v>9396.7110157894749</v>
      </c>
      <c r="Q332">
        <v>9443.8260236842143</v>
      </c>
      <c r="R332">
        <v>9489.0194184210541</v>
      </c>
      <c r="S332">
        <v>9426.3909000000003</v>
      </c>
      <c r="T332">
        <v>9415.153276315792</v>
      </c>
      <c r="U332">
        <v>9427.8184157894757</v>
      </c>
      <c r="V332">
        <v>9459.3293026315823</v>
      </c>
      <c r="W332">
        <v>9439.9776684210556</v>
      </c>
      <c r="X332">
        <v>9427.8746526315808</v>
      </c>
      <c r="Y332">
        <v>9295.2530105263177</v>
      </c>
      <c r="Z332">
        <v>9365.5773763157922</v>
      </c>
      <c r="AA332">
        <v>9342.540518421054</v>
      </c>
      <c r="AB332">
        <v>9324.7498184210544</v>
      </c>
      <c r="AC332">
        <v>9302.8342526315791</v>
      </c>
      <c r="AD332">
        <v>9370.1735710526336</v>
      </c>
      <c r="AE332">
        <v>9623.7179921052648</v>
      </c>
      <c r="AF332">
        <v>9657.898650000001</v>
      </c>
    </row>
    <row r="333" spans="1:32" x14ac:dyDescent="0.2">
      <c r="A333" t="s">
        <v>478</v>
      </c>
      <c r="B333" t="s">
        <v>442</v>
      </c>
      <c r="C333">
        <v>1</v>
      </c>
      <c r="D333">
        <v>2400</v>
      </c>
      <c r="E333">
        <v>60</v>
      </c>
      <c r="F333">
        <v>1</v>
      </c>
      <c r="G333">
        <v>1</v>
      </c>
      <c r="H333" t="s">
        <v>7</v>
      </c>
      <c r="I333">
        <v>9686.5633368421077</v>
      </c>
      <c r="J333">
        <v>9603.0357368421064</v>
      </c>
      <c r="K333">
        <v>9554.4368578947378</v>
      </c>
      <c r="L333">
        <v>9469.1150789473704</v>
      </c>
      <c r="M333">
        <v>9403.8088131578952</v>
      </c>
      <c r="N333">
        <v>9469.8758105263169</v>
      </c>
      <c r="O333">
        <v>9657.7095447368447</v>
      </c>
      <c r="P333">
        <v>9529.9871184210551</v>
      </c>
      <c r="Q333">
        <v>9570.5854157894755</v>
      </c>
      <c r="R333">
        <v>9636.0542736842126</v>
      </c>
      <c r="S333">
        <v>9601.4580394736877</v>
      </c>
      <c r="T333">
        <v>9523.4907789473709</v>
      </c>
      <c r="U333">
        <v>9406.2359789473703</v>
      </c>
      <c r="V333">
        <v>9389.5558026315812</v>
      </c>
      <c r="W333">
        <v>9469.1522026315797</v>
      </c>
      <c r="X333">
        <v>9505.6979500000016</v>
      </c>
      <c r="Y333">
        <v>9513.3423289473703</v>
      </c>
      <c r="Z333">
        <v>9478.2559236842135</v>
      </c>
      <c r="AA333">
        <v>9455.7282657894757</v>
      </c>
      <c r="AB333">
        <v>9493.9057421052657</v>
      </c>
      <c r="AC333">
        <v>9540.5624710526336</v>
      </c>
      <c r="AD333">
        <v>9623.1817526315808</v>
      </c>
      <c r="AE333">
        <v>9683.9790236842127</v>
      </c>
      <c r="AF333">
        <v>9611.8104078947399</v>
      </c>
    </row>
    <row r="334" spans="1:32" x14ac:dyDescent="0.2">
      <c r="A334" t="s">
        <v>478</v>
      </c>
      <c r="B334" t="s">
        <v>443</v>
      </c>
      <c r="C334">
        <v>1</v>
      </c>
      <c r="D334">
        <v>2400</v>
      </c>
      <c r="E334">
        <v>60</v>
      </c>
      <c r="F334">
        <v>1</v>
      </c>
      <c r="G334">
        <v>1</v>
      </c>
      <c r="H334" t="s">
        <v>7</v>
      </c>
      <c r="I334">
        <v>9603.7795157894761</v>
      </c>
      <c r="J334">
        <v>9531.6392868421062</v>
      </c>
      <c r="K334">
        <v>9506.5716921052644</v>
      </c>
      <c r="L334">
        <v>9346.2364631578985</v>
      </c>
      <c r="M334">
        <v>9452.8829789473712</v>
      </c>
      <c r="N334">
        <v>9452.8243842105276</v>
      </c>
      <c r="O334">
        <v>9300.2271184210549</v>
      </c>
      <c r="P334">
        <v>9581.625981578949</v>
      </c>
      <c r="Q334">
        <v>9703.5429631578972</v>
      </c>
      <c r="R334">
        <v>9615.3911894736866</v>
      </c>
      <c r="S334">
        <v>9641.7163684210536</v>
      </c>
      <c r="T334">
        <v>9651.9970157894768</v>
      </c>
      <c r="U334">
        <v>9601.9743263157925</v>
      </c>
      <c r="V334">
        <v>9699.7939052631591</v>
      </c>
      <c r="W334">
        <v>9803.0430078947375</v>
      </c>
      <c r="X334">
        <v>9760.9240447368447</v>
      </c>
      <c r="Y334">
        <v>9643.7172578947375</v>
      </c>
      <c r="Z334">
        <v>9567.6950789473703</v>
      </c>
      <c r="AA334">
        <v>9481.5607736842121</v>
      </c>
      <c r="AB334">
        <v>9491.4482473684238</v>
      </c>
      <c r="AC334">
        <v>9604.2227315789496</v>
      </c>
      <c r="AD334">
        <v>9831.7306552631617</v>
      </c>
      <c r="AE334">
        <v>9980.3571315789504</v>
      </c>
      <c r="AF334">
        <v>9891.0103868421065</v>
      </c>
    </row>
    <row r="335" spans="1:32" x14ac:dyDescent="0.2">
      <c r="A335" t="s">
        <v>478</v>
      </c>
      <c r="B335" t="s">
        <v>444</v>
      </c>
      <c r="C335">
        <v>1</v>
      </c>
      <c r="D335">
        <v>2400</v>
      </c>
      <c r="E335">
        <v>60</v>
      </c>
      <c r="F335">
        <v>1</v>
      </c>
      <c r="G335">
        <v>1</v>
      </c>
      <c r="H335" t="s">
        <v>7</v>
      </c>
      <c r="I335">
        <v>9917.079165789477</v>
      </c>
      <c r="J335">
        <v>9882.8166210526324</v>
      </c>
      <c r="K335">
        <v>9747.9313631578971</v>
      </c>
      <c r="L335">
        <v>9677.1995552631597</v>
      </c>
      <c r="M335">
        <v>9672.4762789473698</v>
      </c>
      <c r="N335">
        <v>9700.2266131578963</v>
      </c>
      <c r="O335">
        <v>9669.5313815789486</v>
      </c>
      <c r="P335">
        <v>9551.2519289473712</v>
      </c>
      <c r="Q335">
        <v>9653.2226526315826</v>
      </c>
      <c r="R335">
        <v>9667.9415605263184</v>
      </c>
      <c r="S335">
        <v>9686.9527631578967</v>
      </c>
      <c r="T335">
        <v>9628.8329605263189</v>
      </c>
      <c r="U335">
        <v>9563.1623947368444</v>
      </c>
      <c r="V335">
        <v>9593.1571500000009</v>
      </c>
      <c r="W335">
        <v>9556.1313605263185</v>
      </c>
      <c r="X335">
        <v>9370.0913500000006</v>
      </c>
      <c r="Y335">
        <v>9466.7393500000017</v>
      </c>
      <c r="Z335">
        <v>9484.4057736842133</v>
      </c>
      <c r="AA335">
        <v>9489.7680157894756</v>
      </c>
      <c r="AB335">
        <v>9490.782586842106</v>
      </c>
      <c r="AC335">
        <v>9570.6651473684233</v>
      </c>
      <c r="AD335">
        <v>9757.6065131578962</v>
      </c>
      <c r="AE335">
        <v>9726.8846315789488</v>
      </c>
      <c r="AF335">
        <v>9749.8823105263164</v>
      </c>
    </row>
    <row r="336" spans="1:32" x14ac:dyDescent="0.2">
      <c r="A336" t="s">
        <v>478</v>
      </c>
      <c r="B336" t="s">
        <v>445</v>
      </c>
      <c r="C336">
        <v>1</v>
      </c>
      <c r="D336">
        <v>2400</v>
      </c>
      <c r="E336">
        <v>60</v>
      </c>
      <c r="F336">
        <v>1</v>
      </c>
      <c r="G336">
        <v>1</v>
      </c>
      <c r="H336" t="s">
        <v>7</v>
      </c>
      <c r="I336">
        <v>9785.3634789473708</v>
      </c>
      <c r="J336">
        <v>9670.2352552631601</v>
      </c>
      <c r="K336">
        <v>9679.7457447368433</v>
      </c>
      <c r="L336">
        <v>9593.6911789473706</v>
      </c>
      <c r="M336">
        <v>9458.2091394736854</v>
      </c>
      <c r="N336">
        <v>9577.5141868421069</v>
      </c>
      <c r="O336">
        <v>9647.0661605263176</v>
      </c>
      <c r="P336">
        <v>9524.4735447368439</v>
      </c>
      <c r="Q336">
        <v>9382.54868157895</v>
      </c>
      <c r="R336">
        <v>9411.0525263157924</v>
      </c>
      <c r="S336">
        <v>9337.1820868421073</v>
      </c>
      <c r="T336">
        <v>9300.4417078947372</v>
      </c>
      <c r="U336">
        <v>9318.1223842105283</v>
      </c>
      <c r="V336">
        <v>9293.2336605263172</v>
      </c>
      <c r="W336">
        <v>9273.6685421052644</v>
      </c>
      <c r="X336">
        <v>9255.5414342105287</v>
      </c>
      <c r="Y336">
        <v>9278.5943973684225</v>
      </c>
      <c r="Z336">
        <v>9262.5084868421072</v>
      </c>
      <c r="AA336">
        <v>9271.8957342105277</v>
      </c>
      <c r="AB336">
        <v>9316.4066552631612</v>
      </c>
      <c r="AC336">
        <v>9326.1496973684225</v>
      </c>
      <c r="AD336">
        <v>9318.8081394736855</v>
      </c>
      <c r="AE336">
        <v>9390.5379947368438</v>
      </c>
      <c r="AF336">
        <v>9379.0339631578972</v>
      </c>
    </row>
    <row r="337" spans="1:32" x14ac:dyDescent="0.2">
      <c r="A337" t="s">
        <v>478</v>
      </c>
      <c r="B337" t="s">
        <v>446</v>
      </c>
      <c r="C337">
        <v>1</v>
      </c>
      <c r="D337">
        <v>2400</v>
      </c>
      <c r="E337">
        <v>60</v>
      </c>
      <c r="F337">
        <v>1</v>
      </c>
      <c r="G337">
        <v>1</v>
      </c>
      <c r="H337" t="s">
        <v>7</v>
      </c>
      <c r="I337">
        <v>9458.721184210528</v>
      </c>
      <c r="J337">
        <v>9455.316386842107</v>
      </c>
      <c r="K337">
        <v>9405.1838526315805</v>
      </c>
      <c r="L337">
        <v>9441.6866500000015</v>
      </c>
      <c r="M337">
        <v>9415.7628763157918</v>
      </c>
      <c r="N337">
        <v>9474.2996447368423</v>
      </c>
      <c r="O337">
        <v>9464.1644552631587</v>
      </c>
      <c r="P337">
        <v>9395.4830578947385</v>
      </c>
      <c r="Q337">
        <v>9396.5942342105282</v>
      </c>
      <c r="R337">
        <v>9363.2299026315795</v>
      </c>
      <c r="S337">
        <v>9245.8739157894743</v>
      </c>
      <c r="T337">
        <v>9203.4728526315812</v>
      </c>
      <c r="U337">
        <v>9209.9107657894747</v>
      </c>
      <c r="V337">
        <v>9213.3992157894754</v>
      </c>
      <c r="W337">
        <v>9118.8556105263178</v>
      </c>
      <c r="X337">
        <v>9055.2550184210559</v>
      </c>
      <c r="Y337">
        <v>9067.116589473686</v>
      </c>
      <c r="Z337">
        <v>9082.32310526316</v>
      </c>
      <c r="AA337">
        <v>9101.9159500000005</v>
      </c>
      <c r="AB337">
        <v>9094.5005815789482</v>
      </c>
      <c r="AC337">
        <v>9114.5500078947371</v>
      </c>
      <c r="AD337">
        <v>9116.7520578947388</v>
      </c>
      <c r="AE337">
        <v>9006.6678526315809</v>
      </c>
      <c r="AF337">
        <v>9016.2891263157908</v>
      </c>
    </row>
    <row r="338" spans="1:32" x14ac:dyDescent="0.2">
      <c r="A338" t="s">
        <v>478</v>
      </c>
      <c r="B338" t="s">
        <v>447</v>
      </c>
      <c r="C338">
        <v>1</v>
      </c>
      <c r="D338">
        <v>2400</v>
      </c>
      <c r="E338">
        <v>60</v>
      </c>
      <c r="F338">
        <v>1</v>
      </c>
      <c r="G338">
        <v>1</v>
      </c>
      <c r="H338" t="s">
        <v>7</v>
      </c>
      <c r="I338">
        <v>8901.8069894736855</v>
      </c>
      <c r="J338">
        <v>8884.9793657894752</v>
      </c>
      <c r="K338">
        <v>8803.4579684210548</v>
      </c>
      <c r="L338">
        <v>8777.0079078947383</v>
      </c>
      <c r="M338">
        <v>8759.5741789473686</v>
      </c>
      <c r="N338">
        <v>8624.171594736843</v>
      </c>
      <c r="O338">
        <v>8564.7578026315823</v>
      </c>
      <c r="P338">
        <v>8712.9806657894751</v>
      </c>
      <c r="Q338">
        <v>8763.3743973684232</v>
      </c>
      <c r="R338">
        <v>8783.1903605263178</v>
      </c>
      <c r="S338">
        <v>8730.3629605263177</v>
      </c>
      <c r="T338">
        <v>8700.3961210526322</v>
      </c>
      <c r="U338">
        <v>8756.2543368421084</v>
      </c>
      <c r="V338">
        <v>8777.4627236842116</v>
      </c>
      <c r="W338">
        <v>8739.5562421052655</v>
      </c>
      <c r="X338">
        <v>8662.7328868421082</v>
      </c>
      <c r="Y338">
        <v>8576.6376263157908</v>
      </c>
      <c r="Z338">
        <v>8586.5374973684229</v>
      </c>
      <c r="AA338">
        <v>8581.6604815789469</v>
      </c>
      <c r="AB338">
        <v>8649.701784210527</v>
      </c>
      <c r="AC338">
        <v>8555.9338868421073</v>
      </c>
      <c r="AD338">
        <v>8766.5483815789485</v>
      </c>
      <c r="AE338">
        <v>9089.1457394736881</v>
      </c>
      <c r="AF338">
        <v>9106.0769526315798</v>
      </c>
    </row>
    <row r="339" spans="1:32" x14ac:dyDescent="0.2">
      <c r="A339" t="s">
        <v>478</v>
      </c>
      <c r="B339" t="s">
        <v>448</v>
      </c>
      <c r="C339">
        <v>1</v>
      </c>
      <c r="D339">
        <v>2400</v>
      </c>
      <c r="E339">
        <v>60</v>
      </c>
      <c r="F339">
        <v>1</v>
      </c>
      <c r="G339">
        <v>1</v>
      </c>
      <c r="H339" t="s">
        <v>7</v>
      </c>
      <c r="I339">
        <v>9053.0532736842142</v>
      </c>
      <c r="J339">
        <v>8838.4698842105281</v>
      </c>
      <c r="K339">
        <v>8773.744050000003</v>
      </c>
      <c r="L339">
        <v>8725.5754421052643</v>
      </c>
      <c r="M339">
        <v>8697.4425394736845</v>
      </c>
      <c r="N339">
        <v>8880.1007368421069</v>
      </c>
      <c r="O339">
        <v>8997.8156500000005</v>
      </c>
      <c r="P339">
        <v>8935.5909789473699</v>
      </c>
      <c r="Q339">
        <v>9092.9137763157923</v>
      </c>
      <c r="R339">
        <v>9088.3960289473689</v>
      </c>
      <c r="S339">
        <v>8961.7476263157914</v>
      </c>
      <c r="T339">
        <v>9074.0391026315792</v>
      </c>
      <c r="U339">
        <v>8970.1401052631609</v>
      </c>
      <c r="V339">
        <v>9031.5431973684226</v>
      </c>
      <c r="W339">
        <v>9017.5934552631606</v>
      </c>
      <c r="X339">
        <v>8925.0463473684231</v>
      </c>
      <c r="Y339">
        <v>8772.6599868421072</v>
      </c>
      <c r="Z339">
        <v>8839.8251578947384</v>
      </c>
      <c r="AA339">
        <v>8926.05417894737</v>
      </c>
      <c r="AB339">
        <v>8994.3541236842138</v>
      </c>
      <c r="AC339">
        <v>8823.1289421052643</v>
      </c>
      <c r="AD339">
        <v>9023.4749368421089</v>
      </c>
      <c r="AE339">
        <v>9190.237384210528</v>
      </c>
      <c r="AF339">
        <v>9220.2606157894752</v>
      </c>
    </row>
    <row r="340" spans="1:32" x14ac:dyDescent="0.2">
      <c r="A340" t="s">
        <v>478</v>
      </c>
      <c r="B340" t="s">
        <v>449</v>
      </c>
      <c r="C340">
        <v>1</v>
      </c>
      <c r="D340">
        <v>2400</v>
      </c>
      <c r="E340">
        <v>60</v>
      </c>
      <c r="F340">
        <v>1</v>
      </c>
      <c r="G340">
        <v>1</v>
      </c>
      <c r="H340" t="s">
        <v>7</v>
      </c>
      <c r="I340">
        <v>9275.1861789473714</v>
      </c>
      <c r="J340">
        <v>9115.459368421054</v>
      </c>
      <c r="K340">
        <v>9139.5132552631603</v>
      </c>
      <c r="L340">
        <v>9107.5610921052648</v>
      </c>
      <c r="M340">
        <v>9082.7415605263177</v>
      </c>
      <c r="N340">
        <v>9088.754955263159</v>
      </c>
      <c r="O340">
        <v>9095.9546605263167</v>
      </c>
      <c r="P340">
        <v>8970.7200105263182</v>
      </c>
      <c r="Q340">
        <v>8972.4481131578941</v>
      </c>
      <c r="R340">
        <v>8924.4874131578963</v>
      </c>
      <c r="S340">
        <v>8864.9802526315816</v>
      </c>
      <c r="T340">
        <v>8823.9296631578964</v>
      </c>
      <c r="U340">
        <v>8813.5554921052662</v>
      </c>
      <c r="V340">
        <v>8771.1515447368456</v>
      </c>
      <c r="W340">
        <v>8766.9836710526342</v>
      </c>
      <c r="X340">
        <v>8692.1207289473714</v>
      </c>
      <c r="Y340">
        <v>8700.4522315789491</v>
      </c>
      <c r="Z340">
        <v>8838.5389815789495</v>
      </c>
      <c r="AA340">
        <v>8846.9019421052653</v>
      </c>
      <c r="AB340">
        <v>8853.592094736845</v>
      </c>
      <c r="AC340">
        <v>8920.0670447368429</v>
      </c>
      <c r="AD340">
        <v>8800.5186578947396</v>
      </c>
      <c r="AE340">
        <v>8745.0502578947398</v>
      </c>
      <c r="AF340">
        <v>8709.6084763157924</v>
      </c>
    </row>
    <row r="341" spans="1:32" x14ac:dyDescent="0.2">
      <c r="A341" t="s">
        <v>478</v>
      </c>
      <c r="B341" t="s">
        <v>450</v>
      </c>
      <c r="C341">
        <v>1</v>
      </c>
      <c r="D341">
        <v>2400</v>
      </c>
      <c r="E341">
        <v>60</v>
      </c>
      <c r="F341">
        <v>1</v>
      </c>
      <c r="G341">
        <v>1</v>
      </c>
      <c r="H341" t="s">
        <v>7</v>
      </c>
      <c r="I341">
        <v>8723.3409894736851</v>
      </c>
      <c r="J341">
        <v>8642.3558684210529</v>
      </c>
      <c r="K341">
        <v>8460.5020289473705</v>
      </c>
      <c r="L341">
        <v>8452.1215894736852</v>
      </c>
      <c r="M341">
        <v>8592.8479894736847</v>
      </c>
      <c r="N341">
        <v>8580.2005552631599</v>
      </c>
      <c r="O341">
        <v>8728.8997052631603</v>
      </c>
      <c r="P341">
        <v>8998.1990394736858</v>
      </c>
      <c r="Q341">
        <v>9124.7186552631592</v>
      </c>
      <c r="R341">
        <v>9038.069531578949</v>
      </c>
      <c r="S341">
        <v>9085.797057894737</v>
      </c>
      <c r="T341">
        <v>8981.304847368423</v>
      </c>
      <c r="U341">
        <v>8891.9409078947392</v>
      </c>
      <c r="V341">
        <v>8927.5296105263169</v>
      </c>
      <c r="W341">
        <v>8956.3906157894762</v>
      </c>
      <c r="X341">
        <v>8945.6341947368437</v>
      </c>
      <c r="Y341">
        <v>8671.4549078947384</v>
      </c>
      <c r="Z341">
        <v>8615.1403973684228</v>
      </c>
      <c r="AA341">
        <v>8713.919136842107</v>
      </c>
      <c r="AB341">
        <v>8757.6968131578979</v>
      </c>
      <c r="AC341">
        <v>8751.1188394736873</v>
      </c>
      <c r="AD341">
        <v>8738.1912026315804</v>
      </c>
      <c r="AE341">
        <v>8810.7181605263177</v>
      </c>
      <c r="AF341">
        <v>8883.3624894736859</v>
      </c>
    </row>
    <row r="342" spans="1:32" x14ac:dyDescent="0.2">
      <c r="A342" t="s">
        <v>478</v>
      </c>
      <c r="B342" t="s">
        <v>451</v>
      </c>
      <c r="C342">
        <v>1</v>
      </c>
      <c r="D342">
        <v>2400</v>
      </c>
      <c r="E342">
        <v>60</v>
      </c>
      <c r="F342">
        <v>1</v>
      </c>
      <c r="G342">
        <v>1</v>
      </c>
      <c r="H342" t="s">
        <v>7</v>
      </c>
      <c r="I342">
        <v>8747.3557131578964</v>
      </c>
      <c r="J342">
        <v>8703.7894921052648</v>
      </c>
      <c r="K342">
        <v>8733.1631500000021</v>
      </c>
      <c r="L342">
        <v>8572.4595078947368</v>
      </c>
      <c r="M342">
        <v>8623.7550342105278</v>
      </c>
      <c r="N342">
        <v>8478.0856184210552</v>
      </c>
      <c r="O342">
        <v>8391.8965526315806</v>
      </c>
      <c r="P342">
        <v>8350.6138736842113</v>
      </c>
      <c r="Q342">
        <v>8393.5593421052654</v>
      </c>
      <c r="R342">
        <v>8337.7775236842135</v>
      </c>
      <c r="S342">
        <v>8350.0180315789494</v>
      </c>
      <c r="T342">
        <v>8381.4006815789489</v>
      </c>
      <c r="U342">
        <v>8383.1036105263192</v>
      </c>
      <c r="V342">
        <v>8350.5233605263165</v>
      </c>
      <c r="W342">
        <v>8358.4595315789484</v>
      </c>
      <c r="X342">
        <v>8339.7517447368427</v>
      </c>
      <c r="Y342">
        <v>8469.4797236842132</v>
      </c>
      <c r="Z342">
        <v>8432.8888026315799</v>
      </c>
      <c r="AA342">
        <v>8441.4990052631601</v>
      </c>
      <c r="AB342">
        <v>8466.5679631578969</v>
      </c>
      <c r="AC342">
        <v>8477.9500500000013</v>
      </c>
      <c r="AD342">
        <v>8668.8164210526338</v>
      </c>
      <c r="AE342">
        <v>8857.2436421052644</v>
      </c>
      <c r="AF342">
        <v>8918.2873447368438</v>
      </c>
    </row>
    <row r="343" spans="1:32" x14ac:dyDescent="0.2">
      <c r="A343" t="s">
        <v>478</v>
      </c>
      <c r="B343" t="s">
        <v>452</v>
      </c>
      <c r="C343">
        <v>1</v>
      </c>
      <c r="D343">
        <v>2400</v>
      </c>
      <c r="E343">
        <v>60</v>
      </c>
      <c r="F343">
        <v>1</v>
      </c>
      <c r="G343">
        <v>1</v>
      </c>
      <c r="H343" t="s">
        <v>7</v>
      </c>
      <c r="I343">
        <v>8869.9932868421074</v>
      </c>
      <c r="J343">
        <v>8911.6304368421079</v>
      </c>
      <c r="K343">
        <v>8908.2646736842125</v>
      </c>
      <c r="L343">
        <v>8856.3993421052637</v>
      </c>
      <c r="M343">
        <v>8806.4660842105277</v>
      </c>
      <c r="N343">
        <v>8819.7368421052652</v>
      </c>
      <c r="O343">
        <v>8888.7083947368446</v>
      </c>
      <c r="P343">
        <v>8893.5011657894775</v>
      </c>
      <c r="Q343">
        <v>8882.698157894738</v>
      </c>
      <c r="R343">
        <v>8861.605218421053</v>
      </c>
      <c r="S343">
        <v>8830.9519421052664</v>
      </c>
      <c r="T343">
        <v>8775.8063684210538</v>
      </c>
      <c r="U343">
        <v>8763.3460473684227</v>
      </c>
      <c r="V343">
        <v>8720.3185578947378</v>
      </c>
      <c r="W343">
        <v>8733.4705315789488</v>
      </c>
      <c r="X343">
        <v>8732.0864342105288</v>
      </c>
      <c r="Y343">
        <v>8733.3647052631604</v>
      </c>
      <c r="Z343">
        <v>8783.7574473684217</v>
      </c>
      <c r="AA343">
        <v>8805.0095710526348</v>
      </c>
      <c r="AB343">
        <v>8872.5842789473681</v>
      </c>
      <c r="AC343">
        <v>8886.5548947368443</v>
      </c>
      <c r="AD343">
        <v>8904.9950605263166</v>
      </c>
      <c r="AE343">
        <v>8893.1206684210556</v>
      </c>
      <c r="AF343">
        <v>8848.8511157894754</v>
      </c>
    </row>
    <row r="344" spans="1:32" x14ac:dyDescent="0.2">
      <c r="A344" t="s">
        <v>478</v>
      </c>
      <c r="B344" t="s">
        <v>453</v>
      </c>
      <c r="C344">
        <v>1</v>
      </c>
      <c r="D344">
        <v>2400</v>
      </c>
      <c r="E344">
        <v>60</v>
      </c>
      <c r="F344">
        <v>1</v>
      </c>
      <c r="G344">
        <v>1</v>
      </c>
      <c r="H344" t="s">
        <v>7</v>
      </c>
      <c r="I344">
        <v>8825.0228157894744</v>
      </c>
      <c r="J344">
        <v>8810.6211868421087</v>
      </c>
      <c r="K344">
        <v>0</v>
      </c>
      <c r="L344">
        <v>8841.916571052634</v>
      </c>
      <c r="M344">
        <v>8840.8785105263178</v>
      </c>
      <c r="N344">
        <v>8867.9572473684239</v>
      </c>
      <c r="O344">
        <v>8886.6759289473684</v>
      </c>
      <c r="P344">
        <v>8862.4505394736861</v>
      </c>
      <c r="Q344">
        <v>8770.097894736844</v>
      </c>
      <c r="R344">
        <v>8769.5632236842121</v>
      </c>
      <c r="S344">
        <v>8725.7124710526332</v>
      </c>
      <c r="T344">
        <v>8613.3106605263165</v>
      </c>
      <c r="U344">
        <v>8312.0312236842128</v>
      </c>
      <c r="V344">
        <v>8169.5406131578957</v>
      </c>
      <c r="W344">
        <v>8156.4908184210544</v>
      </c>
      <c r="X344">
        <v>8142.2538710526333</v>
      </c>
      <c r="Y344">
        <v>7998.2827605263183</v>
      </c>
      <c r="Z344">
        <v>7961.5350973684226</v>
      </c>
      <c r="AA344">
        <v>7949.0056500000019</v>
      </c>
      <c r="AB344">
        <v>7969.6582131578962</v>
      </c>
      <c r="AC344">
        <v>7988.5363078947385</v>
      </c>
      <c r="AD344">
        <v>8010.6215105263173</v>
      </c>
      <c r="AE344">
        <v>8062.5915868421071</v>
      </c>
      <c r="AF344">
        <v>8135.9857131578974</v>
      </c>
    </row>
    <row r="345" spans="1:32" x14ac:dyDescent="0.2">
      <c r="A345" t="s">
        <v>478</v>
      </c>
      <c r="B345" t="s">
        <v>454</v>
      </c>
      <c r="C345">
        <v>1</v>
      </c>
      <c r="D345">
        <v>2400</v>
      </c>
      <c r="E345">
        <v>60</v>
      </c>
      <c r="F345">
        <v>1</v>
      </c>
      <c r="G345">
        <v>1</v>
      </c>
      <c r="H345" t="s">
        <v>7</v>
      </c>
      <c r="I345">
        <v>8263.5303026315796</v>
      </c>
      <c r="J345">
        <v>8384.6020342105294</v>
      </c>
      <c r="K345">
        <v>8341.4496315789493</v>
      </c>
      <c r="L345">
        <v>8254.1447131578971</v>
      </c>
      <c r="M345">
        <v>8182.7344684210548</v>
      </c>
      <c r="N345">
        <v>8241.4377736842125</v>
      </c>
      <c r="O345">
        <v>8206.5080789473704</v>
      </c>
      <c r="P345">
        <v>8194.0338789473699</v>
      </c>
      <c r="Q345">
        <v>8395.577063157898</v>
      </c>
      <c r="R345">
        <v>8330.8280052631599</v>
      </c>
      <c r="S345">
        <v>8203.87890526316</v>
      </c>
      <c r="T345">
        <v>8290.849000000002</v>
      </c>
      <c r="U345">
        <v>8176.5620473684221</v>
      </c>
      <c r="V345">
        <v>8181.0315500000033</v>
      </c>
      <c r="W345">
        <v>8162.2098263157895</v>
      </c>
      <c r="X345">
        <v>8088.56460526316</v>
      </c>
      <c r="Y345">
        <v>8034.3824157894769</v>
      </c>
      <c r="Z345">
        <v>8060.4962421052651</v>
      </c>
      <c r="AA345">
        <v>8069.7970500000029</v>
      </c>
      <c r="AB345">
        <v>8101.8575342105287</v>
      </c>
      <c r="AC345">
        <v>8127.8276157894761</v>
      </c>
      <c r="AD345">
        <v>8318.0059368421062</v>
      </c>
      <c r="AE345">
        <v>8624.9850421052652</v>
      </c>
      <c r="AF345">
        <v>8643.5913210526342</v>
      </c>
    </row>
    <row r="346" spans="1:32" x14ac:dyDescent="0.2">
      <c r="A346" t="s">
        <v>478</v>
      </c>
      <c r="B346" t="s">
        <v>455</v>
      </c>
      <c r="C346">
        <v>1</v>
      </c>
      <c r="D346">
        <v>2400</v>
      </c>
      <c r="E346">
        <v>60</v>
      </c>
      <c r="F346">
        <v>1</v>
      </c>
      <c r="G346">
        <v>1</v>
      </c>
      <c r="H346" t="s">
        <v>7</v>
      </c>
      <c r="I346">
        <v>8539.0456684210531</v>
      </c>
      <c r="J346">
        <v>8532.5475947368432</v>
      </c>
      <c r="K346">
        <v>8449.339742105265</v>
      </c>
      <c r="L346">
        <v>8384.9598710526334</v>
      </c>
      <c r="M346">
        <v>8394.1420710526327</v>
      </c>
      <c r="N346">
        <v>8418.5906710526342</v>
      </c>
      <c r="O346">
        <v>8357.0364500000014</v>
      </c>
      <c r="P346">
        <v>8236.8644210526327</v>
      </c>
      <c r="Q346">
        <v>8403.6785447368438</v>
      </c>
      <c r="R346">
        <v>8328.3498078947359</v>
      </c>
      <c r="S346">
        <v>8342.1878605263191</v>
      </c>
      <c r="T346">
        <v>8275.7251210526338</v>
      </c>
      <c r="U346">
        <v>8254.1117157894751</v>
      </c>
      <c r="V346">
        <v>8237.9002973684219</v>
      </c>
      <c r="W346">
        <v>8410.9584342105281</v>
      </c>
      <c r="X346">
        <v>8498.5460368421063</v>
      </c>
      <c r="Y346">
        <v>8207.8826842105282</v>
      </c>
      <c r="Z346">
        <v>8351.1075078947397</v>
      </c>
      <c r="AA346">
        <v>8222.7653315789503</v>
      </c>
      <c r="AB346">
        <v>8253.1544921052646</v>
      </c>
      <c r="AC346">
        <v>8329.9824289473709</v>
      </c>
      <c r="AD346">
        <v>8447.1405157894751</v>
      </c>
      <c r="AE346">
        <v>8663.6304894736841</v>
      </c>
      <c r="AF346">
        <v>8637.2639921052651</v>
      </c>
    </row>
    <row r="347" spans="1:32" x14ac:dyDescent="0.2">
      <c r="A347" t="s">
        <v>478</v>
      </c>
      <c r="B347" t="s">
        <v>456</v>
      </c>
      <c r="C347">
        <v>1</v>
      </c>
      <c r="D347">
        <v>2400</v>
      </c>
      <c r="E347">
        <v>60</v>
      </c>
      <c r="F347">
        <v>1</v>
      </c>
      <c r="G347">
        <v>1</v>
      </c>
      <c r="H347" t="s">
        <v>7</v>
      </c>
      <c r="I347">
        <v>8666.3133605263192</v>
      </c>
      <c r="J347">
        <v>8628.0257105263172</v>
      </c>
      <c r="K347">
        <v>8608.2249973684229</v>
      </c>
      <c r="L347">
        <v>8675.2853789473702</v>
      </c>
      <c r="M347">
        <v>8664.8545578947378</v>
      </c>
      <c r="N347">
        <v>8723.5654526315811</v>
      </c>
      <c r="O347">
        <v>8714.6788710526325</v>
      </c>
      <c r="P347">
        <v>8631.2220421052662</v>
      </c>
      <c r="Q347">
        <v>8793.480165789475</v>
      </c>
      <c r="R347">
        <v>8775.7458815789487</v>
      </c>
      <c r="S347">
        <v>8748.6482526315813</v>
      </c>
      <c r="T347">
        <v>8790.41552631579</v>
      </c>
      <c r="U347">
        <v>8770.6515605263176</v>
      </c>
      <c r="V347">
        <v>8741.133189473685</v>
      </c>
      <c r="W347">
        <v>8725.5192894736865</v>
      </c>
      <c r="X347">
        <v>8778.8111500000014</v>
      </c>
      <c r="Y347">
        <v>8769.7794000000031</v>
      </c>
      <c r="Z347">
        <v>8760.9994868421072</v>
      </c>
      <c r="AA347">
        <v>8707.8371526315805</v>
      </c>
      <c r="AB347">
        <v>8817.6503631578962</v>
      </c>
      <c r="AC347">
        <v>8883.7589473684238</v>
      </c>
      <c r="AD347">
        <v>9155.9179447368424</v>
      </c>
      <c r="AE347">
        <v>9405.7880078947383</v>
      </c>
      <c r="AF347">
        <v>9383.4689052631602</v>
      </c>
    </row>
    <row r="348" spans="1:32" x14ac:dyDescent="0.2">
      <c r="A348" t="s">
        <v>478</v>
      </c>
      <c r="B348" t="s">
        <v>457</v>
      </c>
      <c r="C348">
        <v>1</v>
      </c>
      <c r="D348">
        <v>2400</v>
      </c>
      <c r="E348">
        <v>60</v>
      </c>
      <c r="F348">
        <v>1</v>
      </c>
      <c r="G348">
        <v>1</v>
      </c>
      <c r="H348" t="s">
        <v>7</v>
      </c>
      <c r="I348">
        <v>9324.0757210526335</v>
      </c>
      <c r="J348">
        <v>9302.0181236842109</v>
      </c>
      <c r="K348">
        <v>9142.4509631578967</v>
      </c>
      <c r="L348">
        <v>9089.855244736842</v>
      </c>
      <c r="M348">
        <v>9100.8209368421085</v>
      </c>
      <c r="N348">
        <v>9054.6691000000028</v>
      </c>
      <c r="O348">
        <v>8907.0674710526328</v>
      </c>
      <c r="P348">
        <v>9063.1872868421051</v>
      </c>
      <c r="Q348">
        <v>9182.1120210526333</v>
      </c>
      <c r="R348">
        <v>9129.8084078947395</v>
      </c>
      <c r="S348">
        <v>9056.5074263157912</v>
      </c>
      <c r="T348">
        <v>8982.1858552631602</v>
      </c>
      <c r="U348">
        <v>9009.4084473684234</v>
      </c>
      <c r="V348">
        <v>9154.9866236842117</v>
      </c>
      <c r="W348">
        <v>9083.65472631579</v>
      </c>
      <c r="X348">
        <v>9049.4303000000018</v>
      </c>
      <c r="Y348">
        <v>8853.4594921052649</v>
      </c>
      <c r="Z348">
        <v>8820.4412157894749</v>
      </c>
      <c r="AA348">
        <v>8853.4753578947384</v>
      </c>
      <c r="AB348">
        <v>8931.8869552631604</v>
      </c>
      <c r="AC348">
        <v>8981.620163157897</v>
      </c>
      <c r="AD348">
        <v>9013.4052631578961</v>
      </c>
      <c r="AE348">
        <v>9033.9543210526335</v>
      </c>
      <c r="AF348">
        <v>8999.5940236842143</v>
      </c>
    </row>
    <row r="349" spans="1:32" x14ac:dyDescent="0.2">
      <c r="A349" t="s">
        <v>478</v>
      </c>
      <c r="B349" t="s">
        <v>458</v>
      </c>
      <c r="C349">
        <v>1</v>
      </c>
      <c r="D349">
        <v>2400</v>
      </c>
      <c r="E349">
        <v>60</v>
      </c>
      <c r="F349">
        <v>1</v>
      </c>
      <c r="G349">
        <v>1</v>
      </c>
      <c r="H349" t="s">
        <v>7</v>
      </c>
      <c r="I349">
        <v>8901.9219236842127</v>
      </c>
      <c r="J349">
        <v>8773.3492526315822</v>
      </c>
      <c r="K349">
        <v>8685.2977026315803</v>
      </c>
      <c r="L349">
        <v>8669.674178947369</v>
      </c>
      <c r="M349">
        <v>8616.72435789474</v>
      </c>
      <c r="N349">
        <v>8596.3417868421075</v>
      </c>
      <c r="O349">
        <v>8672.7314210526329</v>
      </c>
      <c r="P349">
        <v>8676.2074868421078</v>
      </c>
      <c r="Q349">
        <v>8679.0007684210541</v>
      </c>
      <c r="R349">
        <v>8744.1919026315809</v>
      </c>
      <c r="S349">
        <v>8812.5135394736863</v>
      </c>
      <c r="T349">
        <v>8820.2808763157936</v>
      </c>
      <c r="U349">
        <v>8808.7020605263187</v>
      </c>
      <c r="V349">
        <v>8749.9593578947388</v>
      </c>
      <c r="W349">
        <v>8711.7812131578958</v>
      </c>
      <c r="X349">
        <v>8678.089368421055</v>
      </c>
      <c r="Y349">
        <v>8664.8563289473695</v>
      </c>
      <c r="Z349">
        <v>8726.1161000000011</v>
      </c>
      <c r="AA349">
        <v>8716.4841973684233</v>
      </c>
      <c r="AB349">
        <v>8659.9196026315822</v>
      </c>
      <c r="AC349">
        <v>8762.2990236842143</v>
      </c>
      <c r="AD349">
        <v>8939.0521947368434</v>
      </c>
      <c r="AE349">
        <v>9125.4627789473689</v>
      </c>
      <c r="AF349">
        <v>9120.2416368421073</v>
      </c>
    </row>
    <row r="350" spans="1:32" x14ac:dyDescent="0.2">
      <c r="A350" t="s">
        <v>478</v>
      </c>
      <c r="B350" t="s">
        <v>459</v>
      </c>
      <c r="C350">
        <v>1</v>
      </c>
      <c r="D350">
        <v>2400</v>
      </c>
      <c r="E350">
        <v>60</v>
      </c>
      <c r="F350">
        <v>1</v>
      </c>
      <c r="G350">
        <v>1</v>
      </c>
      <c r="H350" t="s">
        <v>7</v>
      </c>
      <c r="I350">
        <v>9142.9963631578958</v>
      </c>
      <c r="J350">
        <v>9055.8610184210556</v>
      </c>
      <c r="K350">
        <v>8949.1369421052659</v>
      </c>
      <c r="L350">
        <v>8924.7644631578969</v>
      </c>
      <c r="M350">
        <v>8910.10200263158</v>
      </c>
      <c r="N350">
        <v>8908.9753236842116</v>
      </c>
      <c r="O350">
        <v>8928.1342947368448</v>
      </c>
      <c r="P350">
        <v>8919.3150368421066</v>
      </c>
      <c r="Q350">
        <v>8918.7898973684223</v>
      </c>
      <c r="R350">
        <v>8848.9362289473702</v>
      </c>
      <c r="S350">
        <v>8775.2980605263165</v>
      </c>
      <c r="T350">
        <v>8758.6893815789499</v>
      </c>
      <c r="U350">
        <v>8832.7358289473686</v>
      </c>
      <c r="V350">
        <v>8918.2958842105272</v>
      </c>
      <c r="W350">
        <v>8908.5977078947381</v>
      </c>
      <c r="X350">
        <v>8939.5740131578968</v>
      </c>
      <c r="Y350">
        <v>8927.2605605263179</v>
      </c>
      <c r="Z350">
        <v>8822.0648394736854</v>
      </c>
      <c r="AA350">
        <v>8757.3922236842118</v>
      </c>
      <c r="AB350">
        <v>8781.9444763157899</v>
      </c>
      <c r="AC350">
        <v>8778.8599131578958</v>
      </c>
      <c r="AD350">
        <v>8830.404326315791</v>
      </c>
      <c r="AE350">
        <v>8909.3511263157925</v>
      </c>
      <c r="AF350">
        <v>8864.5987105263175</v>
      </c>
    </row>
    <row r="351" spans="1:32" x14ac:dyDescent="0.2">
      <c r="A351" t="s">
        <v>478</v>
      </c>
      <c r="B351" t="s">
        <v>460</v>
      </c>
      <c r="C351">
        <v>1</v>
      </c>
      <c r="D351">
        <v>2400</v>
      </c>
      <c r="E351">
        <v>60</v>
      </c>
      <c r="F351">
        <v>1</v>
      </c>
      <c r="G351">
        <v>1</v>
      </c>
      <c r="H351" t="s">
        <v>7</v>
      </c>
      <c r="I351">
        <v>8837.4626868421074</v>
      </c>
      <c r="J351">
        <v>8819.157257894738</v>
      </c>
      <c r="K351">
        <v>8797.1170210526325</v>
      </c>
      <c r="L351">
        <v>8871.5112000000026</v>
      </c>
      <c r="M351">
        <v>8903.3712236842111</v>
      </c>
      <c r="N351">
        <v>8904.4522210526338</v>
      </c>
      <c r="O351">
        <v>8894.3403552631589</v>
      </c>
      <c r="P351">
        <v>8893.1551973684236</v>
      </c>
      <c r="Q351">
        <v>8853.6402026315791</v>
      </c>
      <c r="R351">
        <v>8861.4374157894763</v>
      </c>
      <c r="S351">
        <v>8840.6766973684225</v>
      </c>
      <c r="T351">
        <v>8840.3061026315791</v>
      </c>
      <c r="U351">
        <v>8855.2639526315816</v>
      </c>
      <c r="V351">
        <v>8817.2263842105276</v>
      </c>
      <c r="W351">
        <v>8732.2534710526324</v>
      </c>
      <c r="X351">
        <v>8808.142876315791</v>
      </c>
      <c r="Y351">
        <v>8792.1774763157919</v>
      </c>
      <c r="Z351">
        <v>8789.5739736842133</v>
      </c>
      <c r="AA351">
        <v>8798.7788815789499</v>
      </c>
      <c r="AB351">
        <v>8882.5336000000007</v>
      </c>
      <c r="AC351">
        <v>8932.6520763157914</v>
      </c>
      <c r="AD351">
        <v>8919.5184184210539</v>
      </c>
      <c r="AE351">
        <v>8966.8239789473701</v>
      </c>
      <c r="AF351">
        <v>9119.0950447368432</v>
      </c>
    </row>
    <row r="352" spans="1:32" x14ac:dyDescent="0.2">
      <c r="A352" t="s">
        <v>478</v>
      </c>
      <c r="B352" t="s">
        <v>461</v>
      </c>
      <c r="C352">
        <v>1</v>
      </c>
      <c r="D352">
        <v>2400</v>
      </c>
      <c r="E352">
        <v>60</v>
      </c>
      <c r="F352">
        <v>1</v>
      </c>
      <c r="G352">
        <v>1</v>
      </c>
      <c r="H352" t="s">
        <v>7</v>
      </c>
      <c r="I352">
        <v>9272.1984894736852</v>
      </c>
      <c r="J352">
        <v>9295.3569368421067</v>
      </c>
      <c r="K352">
        <v>9191.8658052631599</v>
      </c>
      <c r="L352">
        <v>9285.6526131578976</v>
      </c>
      <c r="M352">
        <v>9315.1176078947392</v>
      </c>
      <c r="N352">
        <v>9194.6544236842128</v>
      </c>
      <c r="O352">
        <v>9023.9385815789501</v>
      </c>
      <c r="P352">
        <v>8979.491652631581</v>
      </c>
      <c r="Q352">
        <v>9163.0538973684233</v>
      </c>
      <c r="R352">
        <v>9231.7223526315811</v>
      </c>
      <c r="S352">
        <v>9131.27727631579</v>
      </c>
      <c r="T352">
        <v>9053.3706289473703</v>
      </c>
      <c r="U352">
        <v>9121.3176157894741</v>
      </c>
      <c r="V352">
        <v>9152.4898657894755</v>
      </c>
      <c r="W352">
        <v>9178.2336184210544</v>
      </c>
      <c r="X352">
        <v>9179.8460763157909</v>
      </c>
      <c r="Y352">
        <v>9073.1585394736849</v>
      </c>
      <c r="Z352">
        <v>9064.6483710526336</v>
      </c>
      <c r="AA352">
        <v>9074.6715973684204</v>
      </c>
      <c r="AB352">
        <v>9049.1543026315812</v>
      </c>
      <c r="AC352">
        <v>9018.2349210526336</v>
      </c>
      <c r="AD352">
        <v>9247.8866605263174</v>
      </c>
      <c r="AE352">
        <v>9303.5481078947396</v>
      </c>
      <c r="AF352">
        <v>9408.8734157894742</v>
      </c>
    </row>
    <row r="353" spans="1:32" x14ac:dyDescent="0.2">
      <c r="A353" t="s">
        <v>478</v>
      </c>
      <c r="B353" t="s">
        <v>462</v>
      </c>
      <c r="C353">
        <v>1</v>
      </c>
      <c r="D353">
        <v>2400</v>
      </c>
      <c r="E353">
        <v>60</v>
      </c>
      <c r="F353">
        <v>1</v>
      </c>
      <c r="G353">
        <v>1</v>
      </c>
      <c r="H353" t="s">
        <v>7</v>
      </c>
      <c r="I353">
        <v>9352.0401105263172</v>
      </c>
      <c r="J353">
        <v>9356.6448394736854</v>
      </c>
      <c r="K353">
        <v>9309.6483894736866</v>
      </c>
      <c r="L353">
        <v>9212.4064421052644</v>
      </c>
      <c r="M353">
        <v>9156.8698263157912</v>
      </c>
      <c r="N353">
        <v>9175.8297447368441</v>
      </c>
      <c r="O353">
        <v>8989.3707921052646</v>
      </c>
      <c r="P353">
        <v>8878.974071052633</v>
      </c>
      <c r="Q353">
        <v>8960.9488315789476</v>
      </c>
      <c r="R353">
        <v>9106.1840000000029</v>
      </c>
      <c r="S353">
        <v>9302.8976578947386</v>
      </c>
      <c r="T353">
        <v>9273.9653605263175</v>
      </c>
      <c r="U353">
        <v>9216.3306236842127</v>
      </c>
      <c r="V353">
        <v>9322.6874473684238</v>
      </c>
      <c r="W353">
        <v>9209.0512552631608</v>
      </c>
      <c r="X353">
        <v>9358.1239736842126</v>
      </c>
      <c r="Y353">
        <v>9227.0597631578948</v>
      </c>
      <c r="Z353">
        <v>9131.6137789473705</v>
      </c>
      <c r="AA353">
        <v>9142.3690710526334</v>
      </c>
      <c r="AB353">
        <v>9145.1347894736846</v>
      </c>
      <c r="AC353">
        <v>9090.7885973684242</v>
      </c>
      <c r="AD353">
        <v>9355.608615789477</v>
      </c>
      <c r="AE353">
        <v>9557.43277894737</v>
      </c>
      <c r="AF353">
        <v>9548.2251078947393</v>
      </c>
    </row>
    <row r="354" spans="1:32" x14ac:dyDescent="0.2">
      <c r="A354" t="s">
        <v>478</v>
      </c>
      <c r="B354" t="s">
        <v>463</v>
      </c>
      <c r="C354">
        <v>1</v>
      </c>
      <c r="D354">
        <v>2400</v>
      </c>
      <c r="E354">
        <v>60</v>
      </c>
      <c r="F354">
        <v>1</v>
      </c>
      <c r="G354">
        <v>1</v>
      </c>
      <c r="H354" t="s">
        <v>7</v>
      </c>
      <c r="I354">
        <v>9427.6744710526327</v>
      </c>
      <c r="J354">
        <v>9560.6639236842111</v>
      </c>
      <c r="K354">
        <v>9485.4442157894755</v>
      </c>
      <c r="L354">
        <v>9367.8320526315802</v>
      </c>
      <c r="M354">
        <v>9406.0696552631616</v>
      </c>
      <c r="N354">
        <v>9420.7533000000003</v>
      </c>
      <c r="O354">
        <v>9360.927771052633</v>
      </c>
      <c r="P354">
        <v>9372.5210605263183</v>
      </c>
      <c r="Q354">
        <v>9348.0437026315831</v>
      </c>
      <c r="R354">
        <v>9369.8927078947381</v>
      </c>
      <c r="S354">
        <v>9281.1040815789511</v>
      </c>
      <c r="T354">
        <v>9174.2651921052657</v>
      </c>
      <c r="U354">
        <v>9073.6157605263179</v>
      </c>
      <c r="V354">
        <v>9227.8977763157909</v>
      </c>
      <c r="W354">
        <v>9167.7196315789497</v>
      </c>
      <c r="X354">
        <v>9166.455723684212</v>
      </c>
      <c r="Y354">
        <v>9050.9459263157914</v>
      </c>
      <c r="Z354">
        <v>8981.4072894736873</v>
      </c>
      <c r="AA354">
        <v>9033.9537289473683</v>
      </c>
      <c r="AB354">
        <v>9039.0507657894759</v>
      </c>
      <c r="AC354">
        <v>9043.6189368421074</v>
      </c>
      <c r="AD354">
        <v>9176.959984210529</v>
      </c>
      <c r="AE354">
        <v>9360.2267552631602</v>
      </c>
      <c r="AF354">
        <v>9399.370128947372</v>
      </c>
    </row>
    <row r="355" spans="1:32" x14ac:dyDescent="0.2">
      <c r="A355" t="s">
        <v>478</v>
      </c>
      <c r="B355" t="s">
        <v>464</v>
      </c>
      <c r="C355">
        <v>1</v>
      </c>
      <c r="D355">
        <v>2400</v>
      </c>
      <c r="E355">
        <v>60</v>
      </c>
      <c r="F355">
        <v>1</v>
      </c>
      <c r="G355">
        <v>1</v>
      </c>
      <c r="H355" t="s">
        <v>7</v>
      </c>
      <c r="I355">
        <v>9414.4124131578974</v>
      </c>
      <c r="J355">
        <v>9308.7364210526339</v>
      </c>
      <c r="K355">
        <v>9201.9734921052641</v>
      </c>
      <c r="L355">
        <v>9147.7844342105291</v>
      </c>
      <c r="M355">
        <v>9168.9038026315829</v>
      </c>
      <c r="N355">
        <v>9183.5983157894752</v>
      </c>
      <c r="O355">
        <v>9127.2367789473701</v>
      </c>
      <c r="P355">
        <v>9009.6345736842104</v>
      </c>
      <c r="Q355">
        <v>9098.6522473684236</v>
      </c>
      <c r="R355">
        <v>9126.3753105263186</v>
      </c>
      <c r="S355">
        <v>9073.2555052631596</v>
      </c>
      <c r="T355">
        <v>9001.8781868421065</v>
      </c>
      <c r="U355">
        <v>9002.1033631578957</v>
      </c>
      <c r="V355">
        <v>9025.2573394736864</v>
      </c>
      <c r="W355">
        <v>9043.2174157894769</v>
      </c>
      <c r="X355">
        <v>9031.9728394736867</v>
      </c>
      <c r="Y355">
        <v>8993.7174315789489</v>
      </c>
      <c r="Z355">
        <v>8938.2653894736868</v>
      </c>
      <c r="AA355">
        <v>8942.5677368421075</v>
      </c>
      <c r="AB355">
        <v>8812.7762052631588</v>
      </c>
      <c r="AC355">
        <v>8761.728436842106</v>
      </c>
      <c r="AD355">
        <v>9005.4010026315809</v>
      </c>
      <c r="AE355">
        <v>9227.9705500000018</v>
      </c>
      <c r="AF355">
        <v>9163.8202921052653</v>
      </c>
    </row>
    <row r="356" spans="1:32" x14ac:dyDescent="0.2">
      <c r="A356" t="s">
        <v>478</v>
      </c>
      <c r="B356" t="s">
        <v>465</v>
      </c>
      <c r="C356">
        <v>1</v>
      </c>
      <c r="D356">
        <v>2400</v>
      </c>
      <c r="E356">
        <v>60</v>
      </c>
      <c r="F356">
        <v>1</v>
      </c>
      <c r="G356">
        <v>1</v>
      </c>
      <c r="H356" t="s">
        <v>7</v>
      </c>
      <c r="I356">
        <v>9117.3508052631587</v>
      </c>
      <c r="J356">
        <v>9061.4374842105299</v>
      </c>
      <c r="K356">
        <v>9055.1808342105287</v>
      </c>
      <c r="L356">
        <v>8974.5027763157905</v>
      </c>
      <c r="M356">
        <v>8955.0991315789488</v>
      </c>
      <c r="N356">
        <v>8960.8666736842115</v>
      </c>
      <c r="O356">
        <v>8831.6726894736876</v>
      </c>
      <c r="P356">
        <v>8534.1767421052646</v>
      </c>
      <c r="Q356">
        <v>8524.9298631578968</v>
      </c>
      <c r="R356">
        <v>8508.7510842105276</v>
      </c>
      <c r="S356">
        <v>8501.0879605263181</v>
      </c>
      <c r="T356">
        <v>8510.5803342105282</v>
      </c>
      <c r="U356">
        <v>8505.1211210526344</v>
      </c>
      <c r="V356">
        <v>8535.7328973684216</v>
      </c>
      <c r="W356">
        <v>8531.2364394736869</v>
      </c>
      <c r="X356">
        <v>8469.0489315789491</v>
      </c>
      <c r="Y356">
        <v>8423.3192131578962</v>
      </c>
      <c r="Z356">
        <v>8446.1312526315796</v>
      </c>
      <c r="AA356">
        <v>8452.8448421052653</v>
      </c>
      <c r="AB356">
        <v>8466.285386842108</v>
      </c>
      <c r="AC356">
        <v>8505.0757789473701</v>
      </c>
      <c r="AD356">
        <v>8789.3544605263178</v>
      </c>
      <c r="AE356">
        <v>8999.9710368421074</v>
      </c>
      <c r="AF356">
        <v>9003.0172447368441</v>
      </c>
    </row>
    <row r="357" spans="1:32" x14ac:dyDescent="0.2">
      <c r="A357" t="s">
        <v>478</v>
      </c>
      <c r="B357" t="s">
        <v>466</v>
      </c>
      <c r="C357">
        <v>1</v>
      </c>
      <c r="D357">
        <v>2400</v>
      </c>
      <c r="E357">
        <v>60</v>
      </c>
      <c r="F357">
        <v>1</v>
      </c>
      <c r="G357">
        <v>1</v>
      </c>
      <c r="H357" t="s">
        <v>7</v>
      </c>
      <c r="I357">
        <v>8980.1533052631603</v>
      </c>
      <c r="J357">
        <v>8990.2120184210544</v>
      </c>
      <c r="K357">
        <v>8954.202863157896</v>
      </c>
      <c r="L357">
        <v>8959.6539763157907</v>
      </c>
      <c r="M357">
        <v>8977.2142236842119</v>
      </c>
      <c r="N357">
        <v>8974.4279631578975</v>
      </c>
      <c r="O357">
        <v>8994.794715789476</v>
      </c>
      <c r="P357">
        <v>8994.5051000000021</v>
      </c>
      <c r="Q357">
        <v>8929.2487868421067</v>
      </c>
      <c r="R357">
        <v>8943.0711473684223</v>
      </c>
      <c r="S357">
        <v>8921.9114710526337</v>
      </c>
      <c r="T357">
        <v>8907.7300263157904</v>
      </c>
      <c r="U357">
        <v>8878.0617157894758</v>
      </c>
      <c r="V357">
        <v>8894.0404394736852</v>
      </c>
      <c r="W357">
        <v>8929.8906815789469</v>
      </c>
      <c r="X357">
        <v>8927.7622052631577</v>
      </c>
      <c r="Y357">
        <v>8931.6667710526326</v>
      </c>
      <c r="Z357">
        <v>8925.5899368421069</v>
      </c>
      <c r="AA357">
        <v>8944.2343973684237</v>
      </c>
      <c r="AB357">
        <v>8988.5555210526327</v>
      </c>
      <c r="AC357">
        <v>8994.0206526315797</v>
      </c>
      <c r="AD357">
        <v>8960.0392973684229</v>
      </c>
      <c r="AE357">
        <v>8989.9458815789494</v>
      </c>
      <c r="AF357">
        <v>8966.7655342105281</v>
      </c>
    </row>
    <row r="358" spans="1:32" x14ac:dyDescent="0.2">
      <c r="A358" t="s">
        <v>478</v>
      </c>
      <c r="B358" t="s">
        <v>467</v>
      </c>
      <c r="C358">
        <v>1</v>
      </c>
      <c r="D358">
        <v>2400</v>
      </c>
      <c r="E358">
        <v>60</v>
      </c>
      <c r="F358">
        <v>1</v>
      </c>
      <c r="G358">
        <v>1</v>
      </c>
      <c r="H358" t="s">
        <v>7</v>
      </c>
      <c r="I358">
        <v>9001.88135526316</v>
      </c>
      <c r="J358">
        <v>9017.8179131578963</v>
      </c>
      <c r="K358">
        <v>8994.5707078947398</v>
      </c>
      <c r="L358">
        <v>8990.1252105263175</v>
      </c>
      <c r="M358">
        <v>8963.4157526315794</v>
      </c>
      <c r="N358">
        <v>9014.4785078947389</v>
      </c>
      <c r="O358">
        <v>9016.8689947368439</v>
      </c>
      <c r="P358">
        <v>9020.6960526315816</v>
      </c>
      <c r="Q358">
        <v>8943.4004263157894</v>
      </c>
      <c r="R358">
        <v>8917.4070078947389</v>
      </c>
      <c r="S358">
        <v>8887.3643815789474</v>
      </c>
      <c r="T358">
        <v>8913.2452447368451</v>
      </c>
      <c r="U358">
        <v>8869.047300000002</v>
      </c>
      <c r="V358">
        <v>8855.2342500000013</v>
      </c>
      <c r="W358">
        <v>8856.8908578947376</v>
      </c>
      <c r="X358">
        <v>8851.0651368421077</v>
      </c>
      <c r="Y358">
        <v>8796.258752631582</v>
      </c>
      <c r="Z358">
        <v>8785.2957394736859</v>
      </c>
      <c r="AA358">
        <v>8764.9659552631583</v>
      </c>
      <c r="AB358">
        <v>8807.1591263157898</v>
      </c>
      <c r="AC358">
        <v>8848.9259394736855</v>
      </c>
      <c r="AD358">
        <v>8849.7615605263181</v>
      </c>
      <c r="AE358">
        <v>8873.2034578947387</v>
      </c>
      <c r="AF358">
        <v>8907.8483921052666</v>
      </c>
    </row>
    <row r="359" spans="1:32" x14ac:dyDescent="0.2">
      <c r="A359" t="s">
        <v>478</v>
      </c>
      <c r="B359" t="s">
        <v>468</v>
      </c>
      <c r="C359">
        <v>1</v>
      </c>
      <c r="D359">
        <v>2400</v>
      </c>
      <c r="E359">
        <v>60</v>
      </c>
      <c r="F359">
        <v>1</v>
      </c>
      <c r="G359">
        <v>1</v>
      </c>
      <c r="H359" t="s">
        <v>7</v>
      </c>
      <c r="I359">
        <v>8896.5040710526337</v>
      </c>
      <c r="J359">
        <v>8916.8059973684212</v>
      </c>
      <c r="K359">
        <v>8911.9194789473695</v>
      </c>
      <c r="L359">
        <v>8916.5726315789489</v>
      </c>
      <c r="M359">
        <v>8878.4397078947386</v>
      </c>
      <c r="N359">
        <v>8897.8653631578945</v>
      </c>
      <c r="O359">
        <v>8916.6087263157915</v>
      </c>
      <c r="P359">
        <v>8893.5043105263176</v>
      </c>
      <c r="Q359">
        <v>8855.4336921052654</v>
      </c>
      <c r="R359">
        <v>8803.852723684211</v>
      </c>
      <c r="S359">
        <v>8772.0957500000022</v>
      </c>
      <c r="T359">
        <v>8855.950360526318</v>
      </c>
      <c r="U359">
        <v>8738.0202894736867</v>
      </c>
      <c r="V359">
        <v>8867.0641026315807</v>
      </c>
      <c r="W359">
        <v>8896.7144447368446</v>
      </c>
      <c r="X359">
        <v>8868.9070315789486</v>
      </c>
      <c r="Y359">
        <v>8818.0723447368455</v>
      </c>
      <c r="Z359">
        <v>8781.1826342105287</v>
      </c>
      <c r="AA359">
        <v>8698.1852342105267</v>
      </c>
      <c r="AB359">
        <v>8782.9218605263177</v>
      </c>
      <c r="AC359">
        <v>8677.7061736842115</v>
      </c>
      <c r="AD359">
        <v>8844.2713210526326</v>
      </c>
      <c r="AE359">
        <v>8995.0171526315826</v>
      </c>
      <c r="AF359">
        <v>9028.099765789475</v>
      </c>
    </row>
    <row r="360" spans="1:32" x14ac:dyDescent="0.2">
      <c r="A360" t="s">
        <v>478</v>
      </c>
      <c r="B360" t="s">
        <v>469</v>
      </c>
      <c r="C360">
        <v>1</v>
      </c>
      <c r="D360">
        <v>2400</v>
      </c>
      <c r="E360">
        <v>60</v>
      </c>
      <c r="F360">
        <v>1</v>
      </c>
      <c r="G360">
        <v>1</v>
      </c>
      <c r="H360" t="s">
        <v>7</v>
      </c>
      <c r="I360">
        <v>9065.8845605263177</v>
      </c>
      <c r="J360">
        <v>9062.6160473684231</v>
      </c>
      <c r="K360">
        <v>8967.2159868421077</v>
      </c>
      <c r="L360">
        <v>8937.8190157894769</v>
      </c>
      <c r="M360">
        <v>8935.7679815789488</v>
      </c>
      <c r="N360">
        <v>8958.4271315789483</v>
      </c>
      <c r="O360">
        <v>8897.5005052631586</v>
      </c>
      <c r="P360">
        <v>8692.8105105263185</v>
      </c>
      <c r="Q360">
        <v>8686.0532578947386</v>
      </c>
      <c r="R360">
        <v>8701.7980710526335</v>
      </c>
      <c r="S360">
        <v>8699.2953394736869</v>
      </c>
      <c r="T360">
        <v>8712.0786289473708</v>
      </c>
      <c r="U360">
        <v>8633.5247684210553</v>
      </c>
      <c r="V360">
        <v>8773.6492552631589</v>
      </c>
      <c r="W360">
        <v>8736.5906657894757</v>
      </c>
      <c r="X360">
        <v>8710.9969263157909</v>
      </c>
      <c r="Y360">
        <v>8685.0718947368441</v>
      </c>
      <c r="Z360">
        <v>8648.1892000000007</v>
      </c>
      <c r="AA360">
        <v>8532.5139710526328</v>
      </c>
      <c r="AB360">
        <v>8578.4679868421063</v>
      </c>
      <c r="AC360">
        <v>8492.0498394736842</v>
      </c>
      <c r="AD360">
        <v>8762.6724342105281</v>
      </c>
      <c r="AE360">
        <v>9059.2712210526315</v>
      </c>
      <c r="AF360">
        <v>9119.7697421052653</v>
      </c>
    </row>
    <row r="361" spans="1:32" x14ac:dyDescent="0.2">
      <c r="A361" t="s">
        <v>478</v>
      </c>
      <c r="B361" t="s">
        <v>470</v>
      </c>
      <c r="C361">
        <v>1</v>
      </c>
      <c r="D361">
        <v>2400</v>
      </c>
      <c r="E361">
        <v>60</v>
      </c>
      <c r="F361">
        <v>1</v>
      </c>
      <c r="G361">
        <v>1</v>
      </c>
      <c r="H361" t="s">
        <v>7</v>
      </c>
      <c r="I361">
        <v>9144.1256921052645</v>
      </c>
      <c r="J361">
        <v>9038.8252052631615</v>
      </c>
      <c r="K361">
        <v>9023.4945894736866</v>
      </c>
      <c r="L361">
        <v>9072.7609736842132</v>
      </c>
      <c r="M361">
        <v>9032.290768421055</v>
      </c>
      <c r="N361">
        <v>8921.6756026315797</v>
      </c>
      <c r="O361">
        <v>8833.3064447368433</v>
      </c>
      <c r="P361">
        <v>8692.3101078947402</v>
      </c>
      <c r="Q361">
        <v>8683.3262736842116</v>
      </c>
      <c r="R361">
        <v>8675.6031421052649</v>
      </c>
      <c r="S361">
        <v>8589.2207078947376</v>
      </c>
      <c r="T361">
        <v>8606.0851131578966</v>
      </c>
      <c r="U361">
        <v>8618.7024868421086</v>
      </c>
      <c r="V361">
        <v>8540.036865789476</v>
      </c>
      <c r="W361">
        <v>8514.1081131578976</v>
      </c>
      <c r="X361">
        <v>8517.0378842105274</v>
      </c>
      <c r="Y361">
        <v>8470.0277657894749</v>
      </c>
      <c r="Z361">
        <v>8495.5395131578971</v>
      </c>
      <c r="AA361">
        <v>8501.4711026315799</v>
      </c>
      <c r="AB361">
        <v>8553.1555736842129</v>
      </c>
      <c r="AC361">
        <v>8613.8417763157922</v>
      </c>
      <c r="AD361">
        <v>8795.6425921052632</v>
      </c>
      <c r="AE361">
        <v>8968.1535631578954</v>
      </c>
      <c r="AF361">
        <v>8994.2220342105284</v>
      </c>
    </row>
    <row r="362" spans="1:32" x14ac:dyDescent="0.2">
      <c r="A362" t="s">
        <v>478</v>
      </c>
      <c r="B362" t="s">
        <v>471</v>
      </c>
      <c r="C362">
        <v>1</v>
      </c>
      <c r="D362">
        <v>2400</v>
      </c>
      <c r="E362">
        <v>60</v>
      </c>
      <c r="F362">
        <v>1</v>
      </c>
      <c r="G362">
        <v>1</v>
      </c>
      <c r="H362" t="s">
        <v>7</v>
      </c>
      <c r="I362">
        <v>8974.7291473684236</v>
      </c>
      <c r="J362">
        <v>8980.7054578947373</v>
      </c>
      <c r="K362">
        <v>8924.7758184210543</v>
      </c>
      <c r="L362">
        <v>8884.9989210526328</v>
      </c>
      <c r="M362">
        <v>8848.9171736842109</v>
      </c>
      <c r="N362">
        <v>8856.5594947368445</v>
      </c>
      <c r="O362">
        <v>8742.0715842105274</v>
      </c>
      <c r="P362">
        <v>8709.8597500000014</v>
      </c>
      <c r="Q362">
        <v>8781.9810473684211</v>
      </c>
      <c r="R362">
        <v>8692.157213157896</v>
      </c>
      <c r="S362">
        <v>8660.8852342105292</v>
      </c>
      <c r="T362">
        <v>8612.1538473684232</v>
      </c>
      <c r="U362">
        <v>8459.922318421055</v>
      </c>
      <c r="V362">
        <v>8540.338255263161</v>
      </c>
      <c r="W362">
        <v>8642.4021000000012</v>
      </c>
      <c r="X362">
        <v>8612.4857000000029</v>
      </c>
      <c r="Y362">
        <v>8439.2509631578978</v>
      </c>
      <c r="Z362">
        <v>8453.9792315789491</v>
      </c>
      <c r="AA362">
        <v>8494.0080973684235</v>
      </c>
      <c r="AB362">
        <v>8509.523152631582</v>
      </c>
      <c r="AC362">
        <v>8519.576421052634</v>
      </c>
      <c r="AD362">
        <v>8570.9493552631593</v>
      </c>
      <c r="AE362">
        <v>8638.18628157895</v>
      </c>
      <c r="AF362">
        <v>8562.9991078947369</v>
      </c>
    </row>
    <row r="363" spans="1:32" x14ac:dyDescent="0.2">
      <c r="A363" t="s">
        <v>478</v>
      </c>
      <c r="B363" t="s">
        <v>472</v>
      </c>
      <c r="C363">
        <v>1</v>
      </c>
      <c r="D363">
        <v>2400</v>
      </c>
      <c r="E363">
        <v>60</v>
      </c>
      <c r="F363">
        <v>1</v>
      </c>
      <c r="G363">
        <v>1</v>
      </c>
      <c r="H363" t="s">
        <v>7</v>
      </c>
      <c r="I363">
        <v>8514.5522052631586</v>
      </c>
      <c r="J363">
        <v>8607.7411473684224</v>
      </c>
      <c r="K363">
        <v>8538.3705657894752</v>
      </c>
      <c r="L363">
        <v>8547.1950342105283</v>
      </c>
      <c r="M363">
        <v>8555.2027552631589</v>
      </c>
      <c r="N363">
        <v>8436.8707815789494</v>
      </c>
      <c r="O363">
        <v>8375.2711763157913</v>
      </c>
      <c r="P363">
        <v>8376.628886842107</v>
      </c>
      <c r="Q363">
        <v>8381.2289184210531</v>
      </c>
      <c r="R363">
        <v>8324.7786868421063</v>
      </c>
      <c r="S363">
        <v>8303.9139684210531</v>
      </c>
      <c r="T363">
        <v>8286.2181078947378</v>
      </c>
      <c r="U363">
        <v>8261.6249894736848</v>
      </c>
      <c r="V363">
        <v>8244.411507894738</v>
      </c>
      <c r="W363">
        <v>8236.6461447368438</v>
      </c>
      <c r="X363">
        <v>8201.0752578947377</v>
      </c>
      <c r="Y363">
        <v>8189.1309368421089</v>
      </c>
      <c r="Z363">
        <v>8187.1600500000013</v>
      </c>
      <c r="AA363">
        <v>8144.9426236842119</v>
      </c>
      <c r="AB363">
        <v>8165.1979289473702</v>
      </c>
      <c r="AC363">
        <v>8196.8731842105281</v>
      </c>
      <c r="AD363">
        <v>8348.8622500000019</v>
      </c>
      <c r="AE363">
        <v>8594.3108105263163</v>
      </c>
      <c r="AF363">
        <v>8605.4662921052641</v>
      </c>
    </row>
    <row r="364" spans="1:32" x14ac:dyDescent="0.2">
      <c r="A364" t="s">
        <v>478</v>
      </c>
      <c r="B364" t="s">
        <v>473</v>
      </c>
      <c r="C364">
        <v>1</v>
      </c>
      <c r="D364">
        <v>2400</v>
      </c>
      <c r="E364">
        <v>60</v>
      </c>
      <c r="F364">
        <v>1</v>
      </c>
      <c r="G364">
        <v>1</v>
      </c>
      <c r="H364" t="s">
        <v>7</v>
      </c>
      <c r="I364">
        <v>8590.0295947368431</v>
      </c>
      <c r="J364">
        <v>8576.2734000000019</v>
      </c>
      <c r="K364">
        <v>8591.4203184210546</v>
      </c>
      <c r="L364">
        <v>8568.4689736842101</v>
      </c>
      <c r="M364">
        <v>8574.1092921052641</v>
      </c>
      <c r="N364">
        <v>8579.0671131578947</v>
      </c>
      <c r="O364">
        <v>8584.680639473685</v>
      </c>
      <c r="P364">
        <v>8577.5009052631594</v>
      </c>
      <c r="Q364">
        <v>8586.1847236842113</v>
      </c>
      <c r="R364">
        <v>8534.1498263157919</v>
      </c>
      <c r="S364">
        <v>8525.6965342105286</v>
      </c>
      <c r="T364">
        <v>8531.1917657894755</v>
      </c>
      <c r="U364">
        <v>8543.631792105265</v>
      </c>
      <c r="V364">
        <v>8508.8456710526316</v>
      </c>
      <c r="W364">
        <v>8523.4246631578972</v>
      </c>
      <c r="X364">
        <v>8508.7469026315812</v>
      </c>
      <c r="Y364">
        <v>8510.0611394736861</v>
      </c>
      <c r="Z364">
        <v>8489.6809026315805</v>
      </c>
      <c r="AA364">
        <v>8489.9523157894746</v>
      </c>
      <c r="AB364">
        <v>8517.6504789473693</v>
      </c>
      <c r="AC364">
        <v>8584.9777842105286</v>
      </c>
      <c r="AD364">
        <v>8569.4841921052648</v>
      </c>
      <c r="AE364">
        <v>8572.1602447368441</v>
      </c>
      <c r="AF364">
        <v>8565.0727815789505</v>
      </c>
    </row>
    <row r="365" spans="1:32" x14ac:dyDescent="0.2">
      <c r="A365" t="s">
        <v>478</v>
      </c>
      <c r="B365" t="s">
        <v>474</v>
      </c>
      <c r="C365">
        <v>1</v>
      </c>
      <c r="D365">
        <v>2400</v>
      </c>
      <c r="E365">
        <v>60</v>
      </c>
      <c r="F365">
        <v>1</v>
      </c>
      <c r="G365">
        <v>1</v>
      </c>
      <c r="H365" t="s">
        <v>7</v>
      </c>
      <c r="I365">
        <v>8599.2243500000004</v>
      </c>
      <c r="J365">
        <v>8582.5101394736866</v>
      </c>
      <c r="K365">
        <v>8594.4361447368447</v>
      </c>
      <c r="L365">
        <v>8588.0370789473691</v>
      </c>
      <c r="M365">
        <v>8597.1967447368424</v>
      </c>
      <c r="N365">
        <v>8600.4793342105277</v>
      </c>
      <c r="O365">
        <v>8613.1667500000021</v>
      </c>
      <c r="P365">
        <v>8534.3433657894748</v>
      </c>
      <c r="Q365">
        <v>8547.7197894736837</v>
      </c>
      <c r="R365">
        <v>8540.3248500000009</v>
      </c>
      <c r="S365">
        <v>8519.627015789476</v>
      </c>
      <c r="T365">
        <v>8510.3635210526336</v>
      </c>
      <c r="U365">
        <v>8517.1318447368449</v>
      </c>
      <c r="V365">
        <v>8497.1511815789472</v>
      </c>
      <c r="W365">
        <v>8504.4886447368426</v>
      </c>
      <c r="X365">
        <v>8144.7678289473697</v>
      </c>
      <c r="Y365">
        <v>8068.7322394736875</v>
      </c>
      <c r="Z365">
        <v>8058.387368421053</v>
      </c>
      <c r="AA365">
        <v>8041.8245947368441</v>
      </c>
      <c r="AB365">
        <v>8083.9429368421079</v>
      </c>
      <c r="AC365">
        <v>8190.8973342105282</v>
      </c>
      <c r="AD365">
        <v>8275.7057631578973</v>
      </c>
      <c r="AE365">
        <v>8368.2665815789496</v>
      </c>
      <c r="AF365">
        <v>8362.1112210526335</v>
      </c>
    </row>
    <row r="366" spans="1:32" x14ac:dyDescent="0.2">
      <c r="A366" t="s">
        <v>478</v>
      </c>
      <c r="B366" t="s">
        <v>475</v>
      </c>
      <c r="C366">
        <v>1</v>
      </c>
      <c r="D366">
        <v>2400</v>
      </c>
      <c r="E366">
        <v>60</v>
      </c>
      <c r="F366">
        <v>1</v>
      </c>
      <c r="G366">
        <v>1</v>
      </c>
      <c r="H366" t="s">
        <v>7</v>
      </c>
      <c r="I366">
        <v>8395.0192868421072</v>
      </c>
      <c r="J366">
        <v>8344.1649605263174</v>
      </c>
      <c r="K366">
        <v>8347.2122000000036</v>
      </c>
      <c r="L366">
        <v>8330.3150763157901</v>
      </c>
      <c r="M366">
        <v>8297.6828447368443</v>
      </c>
      <c r="N366">
        <v>8351.9695263157919</v>
      </c>
      <c r="O366">
        <v>8406.9862289473676</v>
      </c>
      <c r="P366">
        <v>8525.5092578947388</v>
      </c>
      <c r="Q366">
        <v>8575.7142578947387</v>
      </c>
      <c r="R366">
        <v>8525.3071894736859</v>
      </c>
      <c r="S366">
        <v>8473.2927131578963</v>
      </c>
      <c r="T366">
        <v>8465.1521842105285</v>
      </c>
      <c r="U366">
        <v>8485.83930526316</v>
      </c>
      <c r="V366">
        <v>8429.4904815789487</v>
      </c>
      <c r="W366">
        <v>8408.5071526315805</v>
      </c>
      <c r="X366">
        <v>8387.1490052631616</v>
      </c>
      <c r="Y366">
        <v>8416.5315078947388</v>
      </c>
      <c r="Z366">
        <v>8352.8925052631585</v>
      </c>
      <c r="AA366">
        <v>8325.4283526315812</v>
      </c>
      <c r="AB366">
        <v>8301.1381184210532</v>
      </c>
      <c r="AC366">
        <v>8374.593984210529</v>
      </c>
      <c r="AD366">
        <v>8755.0998684210554</v>
      </c>
      <c r="AE366">
        <v>9045.6722842105282</v>
      </c>
      <c r="AF366">
        <v>9056.068605263159</v>
      </c>
    </row>
    <row r="367" spans="1:32" x14ac:dyDescent="0.2">
      <c r="A367" t="s">
        <v>478</v>
      </c>
      <c r="B367" t="s">
        <v>476</v>
      </c>
      <c r="C367">
        <v>1</v>
      </c>
      <c r="D367">
        <v>2400</v>
      </c>
      <c r="E367">
        <v>60</v>
      </c>
      <c r="F367">
        <v>1</v>
      </c>
      <c r="G367">
        <v>1</v>
      </c>
      <c r="H367" t="s">
        <v>7</v>
      </c>
      <c r="I367">
        <v>9057.5235605263188</v>
      </c>
      <c r="J367">
        <v>9099.4585184210537</v>
      </c>
      <c r="K367">
        <v>9049.0094368421069</v>
      </c>
      <c r="L367">
        <v>8902.0782631578968</v>
      </c>
      <c r="M367">
        <v>8945.7650131578957</v>
      </c>
      <c r="N367">
        <v>8935.8947578947373</v>
      </c>
      <c r="O367">
        <v>8686.7988368421065</v>
      </c>
      <c r="P367">
        <v>8367.2195500000016</v>
      </c>
      <c r="Q367">
        <v>8381.3679263157919</v>
      </c>
      <c r="R367">
        <v>8433.0084552631597</v>
      </c>
      <c r="S367">
        <v>8461.7825815789492</v>
      </c>
      <c r="T367">
        <v>8410.5325736842115</v>
      </c>
      <c r="U367">
        <v>8341.0931131578964</v>
      </c>
      <c r="V367">
        <v>8516.5651684210552</v>
      </c>
      <c r="W367">
        <v>8561.4429105263189</v>
      </c>
      <c r="X367">
        <v>8524.3527894736853</v>
      </c>
      <c r="Y367">
        <v>8393.0738052631605</v>
      </c>
      <c r="Z367">
        <v>8410.161873684212</v>
      </c>
      <c r="AA367">
        <v>8435.7479657894746</v>
      </c>
      <c r="AB367">
        <v>8445.6588236842126</v>
      </c>
      <c r="AC367">
        <v>8449.3620026315784</v>
      </c>
      <c r="AD367">
        <v>8498.3297657894745</v>
      </c>
      <c r="AE367">
        <v>8487.0908631578968</v>
      </c>
      <c r="AF367">
        <v>8523.1248894736855</v>
      </c>
    </row>
    <row r="369" spans="6:6" x14ac:dyDescent="0.2">
      <c r="F369" s="3"/>
    </row>
    <row r="370" spans="6:6" x14ac:dyDescent="0.2">
      <c r="F370" s="3"/>
    </row>
  </sheetData>
  <phoneticPr fontId="3" type="noConversion"/>
  <pageMargins left="0.25" right="0.25" top="1" bottom="1" header="0.5" footer="0.5"/>
  <pageSetup fitToWidth="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1"/>
    <pageSetUpPr fitToPage="1"/>
  </sheetPr>
  <dimension ref="A1:Q8785"/>
  <sheetViews>
    <sheetView topLeftCell="A8745" zoomScaleNormal="100" workbookViewId="0">
      <selection activeCell="H2" sqref="H2:H8785"/>
    </sheetView>
  </sheetViews>
  <sheetFormatPr defaultRowHeight="12.75" x14ac:dyDescent="0.2"/>
  <cols>
    <col min="4" max="4" width="15.42578125" style="4" bestFit="1" customWidth="1"/>
    <col min="6" max="6" width="10.5703125" customWidth="1"/>
    <col min="8" max="8" width="13.85546875" customWidth="1"/>
    <col min="10" max="10" width="14.42578125" bestFit="1" customWidth="1"/>
    <col min="14" max="14" width="12.28515625" bestFit="1" customWidth="1"/>
    <col min="17" max="17" width="12.28515625" bestFit="1" customWidth="1"/>
  </cols>
  <sheetData>
    <row r="1" spans="1:17" s="7" customFormat="1" ht="25.5" customHeight="1" x14ac:dyDescent="0.2">
      <c r="A1" s="7" t="s">
        <v>9</v>
      </c>
      <c r="B1" s="7" t="s">
        <v>78</v>
      </c>
      <c r="C1" s="7" t="s">
        <v>16</v>
      </c>
      <c r="D1" s="43" t="s">
        <v>1</v>
      </c>
      <c r="E1" s="7" t="s">
        <v>0</v>
      </c>
      <c r="F1" s="7" t="s">
        <v>2</v>
      </c>
      <c r="G1" s="7" t="s">
        <v>19</v>
      </c>
      <c r="H1" s="7" t="s">
        <v>13</v>
      </c>
      <c r="J1" s="7" t="s">
        <v>98</v>
      </c>
    </row>
    <row r="2" spans="1:17" x14ac:dyDescent="0.2">
      <c r="A2">
        <f t="shared" ref="A2:A65" si="0">MONTH(D2)</f>
        <v>4</v>
      </c>
      <c r="B2" t="b">
        <f t="shared" ref="B2:B65" si="1">IF(ISNA(VLOOKUP(DATE(YEAR(D2),MONTH(D2),DAY(D2)),Holidays,1,FALSE)),FALSE,TRUE)</f>
        <v>0</v>
      </c>
      <c r="C2" t="str">
        <f t="shared" ref="C2:C65" si="2">IF(OR(HOUR(D2)&lt;PkStart,HOUR(D2)&gt;OPkStart-1,WEEKDAY(D2,2)&gt;5,B2)=TRUE,"OFF","ON")</f>
        <v>OFF</v>
      </c>
      <c r="D2" s="4">
        <f>TYBegin</f>
        <v>43556</v>
      </c>
      <c r="E2" t="str">
        <f>'LR 8760 Loads'!A2</f>
        <v>LRKPCIGS</v>
      </c>
      <c r="F2" s="39">
        <v>9636.1025390625</v>
      </c>
      <c r="G2">
        <f t="shared" ref="G2:G65" si="3">IF(SUMIF($A$2:$A$8785,A2,$F$2:$F$8785)=0,0,F2/SUMIF($A$2:$A$8785,A2,$F$2:$F$8785))</f>
        <v>1.3860431312805823E-3</v>
      </c>
      <c r="H2" s="38">
        <f>G2*SUMIF('Manual Inputs'!$B$11:$B$22,'Expanded kW'!A2,'Manual Inputs'!$C$11:$C$22)</f>
        <v>163428.5495301559</v>
      </c>
      <c r="N2" s="4"/>
      <c r="P2" s="3"/>
      <c r="Q2" s="4"/>
    </row>
    <row r="3" spans="1:17" x14ac:dyDescent="0.2">
      <c r="A3">
        <f t="shared" si="0"/>
        <v>4</v>
      </c>
      <c r="B3" t="b">
        <f t="shared" si="1"/>
        <v>0</v>
      </c>
      <c r="C3" t="str">
        <f t="shared" si="2"/>
        <v>OFF</v>
      </c>
      <c r="D3" s="4">
        <f>+D2+1/24</f>
        <v>43556.041666666664</v>
      </c>
      <c r="E3" t="str">
        <f>+E2</f>
        <v>LRKPCIGS</v>
      </c>
      <c r="F3" s="39">
        <v>9728.4697265625</v>
      </c>
      <c r="G3">
        <f t="shared" si="3"/>
        <v>1.3993290946948463E-3</v>
      </c>
      <c r="H3" s="38">
        <f>G3*SUMIF('Manual Inputs'!$B$11:$B$22,'Expanded kW'!A3,'Manual Inputs'!$C$11:$C$22)</f>
        <v>164995.0994310221</v>
      </c>
      <c r="K3" s="3"/>
      <c r="N3" s="4"/>
      <c r="P3" s="3"/>
      <c r="Q3" s="4"/>
    </row>
    <row r="4" spans="1:17" x14ac:dyDescent="0.2">
      <c r="A4">
        <f t="shared" si="0"/>
        <v>4</v>
      </c>
      <c r="B4" t="b">
        <f t="shared" si="1"/>
        <v>0</v>
      </c>
      <c r="C4" t="str">
        <f t="shared" si="2"/>
        <v>OFF</v>
      </c>
      <c r="D4" s="4">
        <f t="shared" ref="D4:D67" si="4">+D3+1/24</f>
        <v>43556.083333333328</v>
      </c>
      <c r="E4" t="str">
        <f t="shared" ref="E4:E67" si="5">+E3</f>
        <v>LRKPCIGS</v>
      </c>
      <c r="F4" s="39">
        <v>9743.0634765625</v>
      </c>
      <c r="G4">
        <f t="shared" si="3"/>
        <v>1.401428238707182E-3</v>
      </c>
      <c r="H4" s="38">
        <f>G4*SUMIF('Manual Inputs'!$B$11:$B$22,'Expanded kW'!A4,'Manual Inputs'!$C$11:$C$22)</f>
        <v>165242.60981035203</v>
      </c>
      <c r="K4" s="3"/>
      <c r="N4" s="4"/>
      <c r="P4" s="3"/>
    </row>
    <row r="5" spans="1:17" x14ac:dyDescent="0.2">
      <c r="A5">
        <f t="shared" si="0"/>
        <v>4</v>
      </c>
      <c r="B5" t="b">
        <f t="shared" si="1"/>
        <v>0</v>
      </c>
      <c r="C5" t="str">
        <f t="shared" si="2"/>
        <v>OFF</v>
      </c>
      <c r="D5" s="4">
        <f t="shared" si="4"/>
        <v>43556.124999999993</v>
      </c>
      <c r="E5" t="str">
        <f t="shared" si="5"/>
        <v>LRKPCIGS</v>
      </c>
      <c r="F5" s="39">
        <v>9646.1767578125</v>
      </c>
      <c r="G5">
        <f t="shared" si="3"/>
        <v>1.3874921924175775E-3</v>
      </c>
      <c r="H5" s="38">
        <f>G5*SUMIF('Manual Inputs'!$B$11:$B$22,'Expanded kW'!A5,'Manual Inputs'!$C$11:$C$22)</f>
        <v>163599.40854201134</v>
      </c>
      <c r="K5" s="3"/>
      <c r="N5" s="4"/>
    </row>
    <row r="6" spans="1:17" x14ac:dyDescent="0.2">
      <c r="A6">
        <f t="shared" si="0"/>
        <v>4</v>
      </c>
      <c r="B6" t="b">
        <f t="shared" si="1"/>
        <v>0</v>
      </c>
      <c r="C6" t="str">
        <f t="shared" si="2"/>
        <v>OFF</v>
      </c>
      <c r="D6" s="4">
        <f t="shared" si="4"/>
        <v>43556.166666666657</v>
      </c>
      <c r="E6" t="str">
        <f t="shared" si="5"/>
        <v>LRKPCIGS</v>
      </c>
      <c r="F6" s="39">
        <v>9768.59375</v>
      </c>
      <c r="G6">
        <f t="shared" si="3"/>
        <v>1.4051004765226593E-3</v>
      </c>
      <c r="H6" s="38">
        <f>G6*SUMIF('Manual Inputs'!$B$11:$B$22,'Expanded kW'!A6,'Manual Inputs'!$C$11:$C$22)</f>
        <v>165675.60391145101</v>
      </c>
      <c r="N6" s="4"/>
    </row>
    <row r="7" spans="1:17" x14ac:dyDescent="0.2">
      <c r="A7">
        <f t="shared" si="0"/>
        <v>4</v>
      </c>
      <c r="B7" t="b">
        <f t="shared" si="1"/>
        <v>0</v>
      </c>
      <c r="C7" t="str">
        <f t="shared" si="2"/>
        <v>OFF</v>
      </c>
      <c r="D7" s="4">
        <f t="shared" si="4"/>
        <v>43556.208333333321</v>
      </c>
      <c r="E7" t="str">
        <f t="shared" si="5"/>
        <v>LRKPCIGS</v>
      </c>
      <c r="F7" s="39">
        <v>9704.146484375</v>
      </c>
      <c r="G7">
        <f t="shared" si="3"/>
        <v>1.3958304745185048E-3</v>
      </c>
      <c r="H7" s="38">
        <f>G7*SUMIF('Manual Inputs'!$B$11:$B$22,'Expanded kW'!A7,'Manual Inputs'!$C$11:$C$22)</f>
        <v>164582.57661129703</v>
      </c>
      <c r="N7" s="4"/>
    </row>
    <row r="8" spans="1:17" x14ac:dyDescent="0.2">
      <c r="A8">
        <f t="shared" si="0"/>
        <v>4</v>
      </c>
      <c r="B8" t="b">
        <f t="shared" si="1"/>
        <v>0</v>
      </c>
      <c r="C8" t="str">
        <f t="shared" si="2"/>
        <v>OFF</v>
      </c>
      <c r="D8" s="4">
        <f t="shared" si="4"/>
        <v>43556.249999999985</v>
      </c>
      <c r="E8" t="str">
        <f t="shared" si="5"/>
        <v>LRKPCIGS</v>
      </c>
      <c r="F8" s="39">
        <v>9627.3583984375</v>
      </c>
      <c r="G8">
        <f t="shared" si="3"/>
        <v>1.3847853866682661E-3</v>
      </c>
      <c r="H8" s="38">
        <f>G8*SUMIF('Manual Inputs'!$B$11:$B$22,'Expanded kW'!A8,'Manual Inputs'!$C$11:$C$22)</f>
        <v>163280.24867787267</v>
      </c>
      <c r="N8" s="4"/>
    </row>
    <row r="9" spans="1:17" x14ac:dyDescent="0.2">
      <c r="A9">
        <f t="shared" si="0"/>
        <v>4</v>
      </c>
      <c r="B9" t="b">
        <f t="shared" si="1"/>
        <v>0</v>
      </c>
      <c r="C9" t="str">
        <f t="shared" si="2"/>
        <v>ON</v>
      </c>
      <c r="D9" s="4">
        <f t="shared" si="4"/>
        <v>43556.29166666665</v>
      </c>
      <c r="E9" t="str">
        <f t="shared" si="5"/>
        <v>LRKPCIGS</v>
      </c>
      <c r="F9" s="39">
        <v>9596.7353515625</v>
      </c>
      <c r="G9">
        <f t="shared" si="3"/>
        <v>1.3803806116455932E-3</v>
      </c>
      <c r="H9" s="38">
        <f>G9*SUMIF('Manual Inputs'!$B$11:$B$22,'Expanded kW'!A9,'Manual Inputs'!$C$11:$C$22)</f>
        <v>162760.88100689912</v>
      </c>
      <c r="N9" s="4"/>
    </row>
    <row r="10" spans="1:17" x14ac:dyDescent="0.2">
      <c r="A10">
        <f t="shared" si="0"/>
        <v>4</v>
      </c>
      <c r="B10" t="b">
        <f t="shared" si="1"/>
        <v>0</v>
      </c>
      <c r="C10" t="str">
        <f t="shared" si="2"/>
        <v>ON</v>
      </c>
      <c r="D10" s="4">
        <f t="shared" si="4"/>
        <v>43556.333333333314</v>
      </c>
      <c r="E10" t="str">
        <f t="shared" si="5"/>
        <v>LRKPCIGS</v>
      </c>
      <c r="F10" s="39">
        <v>9638.8935546875</v>
      </c>
      <c r="G10">
        <f t="shared" si="3"/>
        <v>1.3864445869542477E-3</v>
      </c>
      <c r="H10" s="38">
        <f>G10*SUMIF('Manual Inputs'!$B$11:$B$22,'Expanded kW'!A10,'Manual Inputs'!$C$11:$C$22)</f>
        <v>163475.88522770171</v>
      </c>
    </row>
    <row r="11" spans="1:17" x14ac:dyDescent="0.2">
      <c r="A11">
        <f t="shared" si="0"/>
        <v>4</v>
      </c>
      <c r="B11" t="b">
        <f t="shared" si="1"/>
        <v>0</v>
      </c>
      <c r="C11" t="str">
        <f t="shared" si="2"/>
        <v>ON</v>
      </c>
      <c r="D11" s="4">
        <f t="shared" si="4"/>
        <v>43556.374999999978</v>
      </c>
      <c r="E11" t="str">
        <f t="shared" si="5"/>
        <v>LRKPCIGS</v>
      </c>
      <c r="F11" s="39">
        <v>9614.4833984375</v>
      </c>
      <c r="G11">
        <f t="shared" si="3"/>
        <v>1.3829334651841497E-3</v>
      </c>
      <c r="H11" s="38">
        <f>G11*SUMIF('Manual Inputs'!$B$11:$B$22,'Expanded kW'!A11,'Manual Inputs'!$C$11:$C$22)</f>
        <v>163061.88834321752</v>
      </c>
      <c r="N11" s="4"/>
    </row>
    <row r="12" spans="1:17" x14ac:dyDescent="0.2">
      <c r="A12">
        <f t="shared" si="0"/>
        <v>4</v>
      </c>
      <c r="B12" t="b">
        <f t="shared" si="1"/>
        <v>0</v>
      </c>
      <c r="C12" t="str">
        <f t="shared" si="2"/>
        <v>ON</v>
      </c>
      <c r="D12" s="4">
        <f t="shared" si="4"/>
        <v>43556.416666666642</v>
      </c>
      <c r="E12" t="str">
        <f t="shared" si="5"/>
        <v>LRKPCIGS</v>
      </c>
      <c r="F12" s="39">
        <v>9587.4619140625</v>
      </c>
      <c r="G12">
        <f t="shared" si="3"/>
        <v>1.3790467337319731E-3</v>
      </c>
      <c r="H12" s="38">
        <f>G12*SUMIF('Manual Inputs'!$B$11:$B$22,'Expanded kW'!A12,'Manual Inputs'!$C$11:$C$22)</f>
        <v>162603.60326585808</v>
      </c>
    </row>
    <row r="13" spans="1:17" x14ac:dyDescent="0.2">
      <c r="A13">
        <f t="shared" si="0"/>
        <v>4</v>
      </c>
      <c r="B13" t="b">
        <f t="shared" si="1"/>
        <v>0</v>
      </c>
      <c r="C13" t="str">
        <f t="shared" si="2"/>
        <v>ON</v>
      </c>
      <c r="D13" s="4">
        <f t="shared" si="4"/>
        <v>43556.458333333307</v>
      </c>
      <c r="E13" t="str">
        <f t="shared" si="5"/>
        <v>LRKPCIGS</v>
      </c>
      <c r="F13" s="39">
        <v>9536.1416015625</v>
      </c>
      <c r="G13">
        <f t="shared" si="3"/>
        <v>1.3716648937870943E-3</v>
      </c>
      <c r="H13" s="38">
        <f>G13*SUMIF('Manual Inputs'!$B$11:$B$22,'Expanded kW'!A13,'Manual Inputs'!$C$11:$C$22)</f>
        <v>161733.20943190812</v>
      </c>
    </row>
    <row r="14" spans="1:17" x14ac:dyDescent="0.2">
      <c r="A14">
        <f t="shared" si="0"/>
        <v>4</v>
      </c>
      <c r="B14" t="b">
        <f t="shared" si="1"/>
        <v>0</v>
      </c>
      <c r="C14" t="str">
        <f t="shared" si="2"/>
        <v>ON</v>
      </c>
      <c r="D14" s="4">
        <f t="shared" si="4"/>
        <v>43556.499999999971</v>
      </c>
      <c r="E14" t="str">
        <f t="shared" si="5"/>
        <v>LRKPCIGS</v>
      </c>
      <c r="F14" s="39">
        <v>9712.8486328125</v>
      </c>
      <c r="G14">
        <f t="shared" si="3"/>
        <v>1.3970821790349611E-3</v>
      </c>
      <c r="H14" s="38">
        <f>G14*SUMIF('Manual Inputs'!$B$11:$B$22,'Expanded kW'!A14,'Manual Inputs'!$C$11:$C$22)</f>
        <v>164730.16527498874</v>
      </c>
    </row>
    <row r="15" spans="1:17" x14ac:dyDescent="0.2">
      <c r="A15">
        <f t="shared" si="0"/>
        <v>4</v>
      </c>
      <c r="B15" t="b">
        <f t="shared" si="1"/>
        <v>0</v>
      </c>
      <c r="C15" t="str">
        <f t="shared" si="2"/>
        <v>ON</v>
      </c>
      <c r="D15" s="4">
        <f t="shared" si="4"/>
        <v>43556.541666666635</v>
      </c>
      <c r="E15" t="str">
        <f t="shared" si="5"/>
        <v>LRKPCIGS</v>
      </c>
      <c r="F15" s="39">
        <v>9777.693359375</v>
      </c>
      <c r="G15">
        <f t="shared" si="3"/>
        <v>1.4064093512487664E-3</v>
      </c>
      <c r="H15" s="38">
        <f>G15*SUMIF('Manual Inputs'!$B$11:$B$22,'Expanded kW'!A15,'Manual Inputs'!$C$11:$C$22)</f>
        <v>165829.93352297379</v>
      </c>
    </row>
    <row r="16" spans="1:17" x14ac:dyDescent="0.2">
      <c r="A16">
        <f t="shared" si="0"/>
        <v>4</v>
      </c>
      <c r="B16" t="b">
        <f t="shared" si="1"/>
        <v>0</v>
      </c>
      <c r="C16" t="str">
        <f t="shared" si="2"/>
        <v>ON</v>
      </c>
      <c r="D16" s="4">
        <f t="shared" si="4"/>
        <v>43556.583333333299</v>
      </c>
      <c r="E16" t="str">
        <f t="shared" si="5"/>
        <v>LRKPCIGS</v>
      </c>
      <c r="F16" s="39">
        <v>9692.2666015625</v>
      </c>
      <c r="G16">
        <f t="shared" si="3"/>
        <v>1.3941216892595339E-3</v>
      </c>
      <c r="H16" s="38">
        <f>G16*SUMIF('Manual Inputs'!$B$11:$B$22,'Expanded kW'!A16,'Manual Inputs'!$C$11:$C$22)</f>
        <v>164381.09349000762</v>
      </c>
    </row>
    <row r="17" spans="1:8" x14ac:dyDescent="0.2">
      <c r="A17">
        <f t="shared" si="0"/>
        <v>4</v>
      </c>
      <c r="B17" t="b">
        <f t="shared" si="1"/>
        <v>0</v>
      </c>
      <c r="C17" t="str">
        <f t="shared" si="2"/>
        <v>ON</v>
      </c>
      <c r="D17" s="4">
        <f t="shared" si="4"/>
        <v>43556.624999999964</v>
      </c>
      <c r="E17" t="str">
        <f t="shared" si="5"/>
        <v>LRKPCIGS</v>
      </c>
      <c r="F17" s="39">
        <v>9594.185546875</v>
      </c>
      <c r="G17">
        <f t="shared" si="3"/>
        <v>1.3800138514062858E-3</v>
      </c>
      <c r="H17" s="38">
        <f>G17*SUMIF('Manual Inputs'!$B$11:$B$22,'Expanded kW'!A17,'Manual Inputs'!$C$11:$C$22)</f>
        <v>162717.63625312297</v>
      </c>
    </row>
    <row r="18" spans="1:8" x14ac:dyDescent="0.2">
      <c r="A18">
        <f t="shared" si="0"/>
        <v>4</v>
      </c>
      <c r="B18" t="b">
        <f t="shared" si="1"/>
        <v>0</v>
      </c>
      <c r="C18" t="str">
        <f t="shared" si="2"/>
        <v>ON</v>
      </c>
      <c r="D18" s="4">
        <f t="shared" si="4"/>
        <v>43556.666666666628</v>
      </c>
      <c r="E18" t="str">
        <f t="shared" si="5"/>
        <v>LRKPCIGS</v>
      </c>
      <c r="F18" s="39">
        <v>9576.890625</v>
      </c>
      <c r="G18">
        <f t="shared" si="3"/>
        <v>1.377526174716078E-3</v>
      </c>
      <c r="H18" s="38">
        <f>G18*SUMIF('Manual Inputs'!$B$11:$B$22,'Expanded kW'!A18,'Manual Inputs'!$C$11:$C$22)</f>
        <v>162424.31392858244</v>
      </c>
    </row>
    <row r="19" spans="1:8" x14ac:dyDescent="0.2">
      <c r="A19">
        <f t="shared" si="0"/>
        <v>4</v>
      </c>
      <c r="B19" t="b">
        <f t="shared" si="1"/>
        <v>0</v>
      </c>
      <c r="C19" t="str">
        <f t="shared" si="2"/>
        <v>ON</v>
      </c>
      <c r="D19" s="4">
        <f t="shared" si="4"/>
        <v>43556.708333333292</v>
      </c>
      <c r="E19" t="str">
        <f t="shared" si="5"/>
        <v>LRKPCIGS</v>
      </c>
      <c r="F19" s="39">
        <v>9562.0263671875</v>
      </c>
      <c r="G19">
        <f t="shared" si="3"/>
        <v>1.3753881212490169E-3</v>
      </c>
      <c r="H19" s="38">
        <f>G19*SUMIF('Manual Inputs'!$B$11:$B$22,'Expanded kW'!A19,'Manual Inputs'!$C$11:$C$22)</f>
        <v>162172.2157297213</v>
      </c>
    </row>
    <row r="20" spans="1:8" x14ac:dyDescent="0.2">
      <c r="A20">
        <f t="shared" si="0"/>
        <v>4</v>
      </c>
      <c r="B20" t="b">
        <f t="shared" si="1"/>
        <v>0</v>
      </c>
      <c r="C20" t="str">
        <f t="shared" si="2"/>
        <v>ON</v>
      </c>
      <c r="D20" s="4">
        <f t="shared" si="4"/>
        <v>43556.749999999956</v>
      </c>
      <c r="E20" t="str">
        <f t="shared" si="5"/>
        <v>LRKPCIGS</v>
      </c>
      <c r="F20" s="39">
        <v>9597.009765625</v>
      </c>
      <c r="G20">
        <f t="shared" si="3"/>
        <v>1.380420082969701E-3</v>
      </c>
      <c r="H20" s="38">
        <f>G20*SUMIF('Manual Inputs'!$B$11:$B$22,'Expanded kW'!A20,'Manual Inputs'!$C$11:$C$22)</f>
        <v>162765.53507653187</v>
      </c>
    </row>
    <row r="21" spans="1:8" x14ac:dyDescent="0.2">
      <c r="A21">
        <f t="shared" si="0"/>
        <v>4</v>
      </c>
      <c r="B21" t="b">
        <f t="shared" si="1"/>
        <v>0</v>
      </c>
      <c r="C21" t="str">
        <f t="shared" si="2"/>
        <v>ON</v>
      </c>
      <c r="D21" s="4">
        <f t="shared" si="4"/>
        <v>43556.791666666621</v>
      </c>
      <c r="E21" t="str">
        <f t="shared" si="5"/>
        <v>LRKPCIGS</v>
      </c>
      <c r="F21" s="39">
        <v>9785.306640625</v>
      </c>
      <c r="G21">
        <f t="shared" si="3"/>
        <v>1.4075044346749019E-3</v>
      </c>
      <c r="H21" s="38">
        <f>G21*SUMIF('Manual Inputs'!$B$11:$B$22,'Expanded kW'!A21,'Manual Inputs'!$C$11:$C$22)</f>
        <v>165959.05497086301</v>
      </c>
    </row>
    <row r="22" spans="1:8" x14ac:dyDescent="0.2">
      <c r="A22">
        <f t="shared" si="0"/>
        <v>4</v>
      </c>
      <c r="B22" t="b">
        <f t="shared" si="1"/>
        <v>0</v>
      </c>
      <c r="C22" t="str">
        <f t="shared" si="2"/>
        <v>ON</v>
      </c>
      <c r="D22" s="4">
        <f t="shared" si="4"/>
        <v>43556.833333333285</v>
      </c>
      <c r="E22" t="str">
        <f t="shared" si="5"/>
        <v>LRKPCIGS</v>
      </c>
      <c r="F22" s="39">
        <v>9862.130859375</v>
      </c>
      <c r="G22">
        <f t="shared" si="3"/>
        <v>1.4185547198169272E-3</v>
      </c>
      <c r="H22" s="38">
        <f>G22*SUMIF('Manual Inputs'!$B$11:$B$22,'Expanded kW'!A22,'Manual Inputs'!$C$11:$C$22)</f>
        <v>167261.99571772659</v>
      </c>
    </row>
    <row r="23" spans="1:8" x14ac:dyDescent="0.2">
      <c r="A23">
        <f t="shared" si="0"/>
        <v>4</v>
      </c>
      <c r="B23" t="b">
        <f t="shared" si="1"/>
        <v>0</v>
      </c>
      <c r="C23" t="str">
        <f t="shared" si="2"/>
        <v>OFF</v>
      </c>
      <c r="D23" s="4">
        <f t="shared" si="4"/>
        <v>43556.874999999949</v>
      </c>
      <c r="E23" t="str">
        <f t="shared" si="5"/>
        <v>LRKPCIGS</v>
      </c>
      <c r="F23" s="39">
        <v>10004.9697265625</v>
      </c>
      <c r="G23">
        <f t="shared" si="3"/>
        <v>1.4391004570527613E-3</v>
      </c>
      <c r="H23" s="38">
        <f>G23*SUMIF('Manual Inputs'!$B$11:$B$22,'Expanded kW'!A23,'Manual Inputs'!$C$11:$C$22)</f>
        <v>169684.54661798451</v>
      </c>
    </row>
    <row r="24" spans="1:8" x14ac:dyDescent="0.2">
      <c r="A24">
        <f t="shared" si="0"/>
        <v>4</v>
      </c>
      <c r="B24" t="b">
        <f t="shared" si="1"/>
        <v>0</v>
      </c>
      <c r="C24" t="str">
        <f t="shared" si="2"/>
        <v>OFF</v>
      </c>
      <c r="D24" s="4">
        <f t="shared" si="4"/>
        <v>43556.916666666613</v>
      </c>
      <c r="E24" t="str">
        <f t="shared" si="5"/>
        <v>LRKPCIGS</v>
      </c>
      <c r="F24" s="39">
        <v>10003.7705078125</v>
      </c>
      <c r="G24">
        <f t="shared" si="3"/>
        <v>1.4389279631523901E-3</v>
      </c>
      <c r="H24" s="38">
        <f>G24*SUMIF('Manual Inputs'!$B$11:$B$22,'Expanded kW'!A24,'Manual Inputs'!$C$11:$C$22)</f>
        <v>169664.20783681364</v>
      </c>
    </row>
    <row r="25" spans="1:8" x14ac:dyDescent="0.2">
      <c r="A25">
        <f t="shared" si="0"/>
        <v>4</v>
      </c>
      <c r="B25" t="b">
        <f t="shared" si="1"/>
        <v>0</v>
      </c>
      <c r="C25" t="str">
        <f t="shared" si="2"/>
        <v>OFF</v>
      </c>
      <c r="D25" s="4">
        <f t="shared" si="4"/>
        <v>43556.958333333278</v>
      </c>
      <c r="E25" t="str">
        <f t="shared" si="5"/>
        <v>LRKPCIGS</v>
      </c>
      <c r="F25" s="39">
        <v>9941.78515625</v>
      </c>
      <c r="G25">
        <f t="shared" si="3"/>
        <v>1.4300120793264411E-3</v>
      </c>
      <c r="H25" s="38">
        <f>G25*SUMIF('Manual Inputs'!$B$11:$B$22,'Expanded kW'!A25,'Manual Inputs'!$C$11:$C$22)</f>
        <v>168612.9346631513</v>
      </c>
    </row>
    <row r="26" spans="1:8" x14ac:dyDescent="0.2">
      <c r="A26">
        <f t="shared" si="0"/>
        <v>4</v>
      </c>
      <c r="B26" t="b">
        <f t="shared" si="1"/>
        <v>0</v>
      </c>
      <c r="C26" t="str">
        <f t="shared" si="2"/>
        <v>OFF</v>
      </c>
      <c r="D26" s="4">
        <f t="shared" si="4"/>
        <v>43556.999999999942</v>
      </c>
      <c r="E26" t="str">
        <f t="shared" si="5"/>
        <v>LRKPCIGS</v>
      </c>
      <c r="F26" s="39">
        <v>9910.9619140625</v>
      </c>
      <c r="G26">
        <f t="shared" si="3"/>
        <v>1.4255785084979244E-3</v>
      </c>
      <c r="H26" s="38">
        <f>G26*SUMIF('Manual Inputs'!$B$11:$B$22,'Expanded kW'!A26,'Manual Inputs'!$C$11:$C$22)</f>
        <v>168090.17167447414</v>
      </c>
    </row>
    <row r="27" spans="1:8" x14ac:dyDescent="0.2">
      <c r="A27">
        <f t="shared" si="0"/>
        <v>4</v>
      </c>
      <c r="B27" t="b">
        <f t="shared" si="1"/>
        <v>0</v>
      </c>
      <c r="C27" t="str">
        <f t="shared" si="2"/>
        <v>OFF</v>
      </c>
      <c r="D27" s="4">
        <f t="shared" si="4"/>
        <v>43557.041666666606</v>
      </c>
      <c r="E27" t="str">
        <f t="shared" si="5"/>
        <v>LRKPCIGS</v>
      </c>
      <c r="F27" s="39">
        <v>9867.8994140625</v>
      </c>
      <c r="G27">
        <f t="shared" si="3"/>
        <v>1.4193844604272635E-3</v>
      </c>
      <c r="H27" s="38">
        <f>G27*SUMIF('Manual Inputs'!$B$11:$B$22,'Expanded kW'!A27,'Manual Inputs'!$C$11:$C$22)</f>
        <v>167359.83055516647</v>
      </c>
    </row>
    <row r="28" spans="1:8" x14ac:dyDescent="0.2">
      <c r="A28">
        <f t="shared" si="0"/>
        <v>4</v>
      </c>
      <c r="B28" t="b">
        <f t="shared" si="1"/>
        <v>0</v>
      </c>
      <c r="C28" t="str">
        <f t="shared" si="2"/>
        <v>OFF</v>
      </c>
      <c r="D28" s="4">
        <f t="shared" si="4"/>
        <v>43557.08333333327</v>
      </c>
      <c r="E28" t="str">
        <f t="shared" si="5"/>
        <v>LRKPCIGS</v>
      </c>
      <c r="F28" s="39">
        <v>9736.373046875</v>
      </c>
      <c r="G28">
        <f t="shared" si="3"/>
        <v>1.4004658969226189E-3</v>
      </c>
      <c r="H28" s="38">
        <f>G28*SUMIF('Manual Inputs'!$B$11:$B$22,'Expanded kW'!A28,'Manual Inputs'!$C$11:$C$22)</f>
        <v>165129.13994895018</v>
      </c>
    </row>
    <row r="29" spans="1:8" x14ac:dyDescent="0.2">
      <c r="A29">
        <f t="shared" si="0"/>
        <v>4</v>
      </c>
      <c r="B29" t="b">
        <f t="shared" si="1"/>
        <v>0</v>
      </c>
      <c r="C29" t="str">
        <f t="shared" si="2"/>
        <v>OFF</v>
      </c>
      <c r="D29" s="4">
        <f t="shared" si="4"/>
        <v>43557.124999999935</v>
      </c>
      <c r="E29" t="str">
        <f t="shared" si="5"/>
        <v>LRKPCIGS</v>
      </c>
      <c r="F29" s="39">
        <v>9708.0126953125</v>
      </c>
      <c r="G29">
        <f t="shared" si="3"/>
        <v>1.3963865847396531E-3</v>
      </c>
      <c r="H29" s="38">
        <f>G29*SUMIF('Manual Inputs'!$B$11:$B$22,'Expanded kW'!A29,'Manual Inputs'!$C$11:$C$22)</f>
        <v>164648.14764929004</v>
      </c>
    </row>
    <row r="30" spans="1:8" x14ac:dyDescent="0.2">
      <c r="A30">
        <f t="shared" si="0"/>
        <v>4</v>
      </c>
      <c r="B30" t="b">
        <f t="shared" si="1"/>
        <v>0</v>
      </c>
      <c r="C30" t="str">
        <f t="shared" si="2"/>
        <v>OFF</v>
      </c>
      <c r="D30" s="4">
        <f t="shared" si="4"/>
        <v>43557.166666666599</v>
      </c>
      <c r="E30" t="str">
        <f t="shared" si="5"/>
        <v>LRKPCIGS</v>
      </c>
      <c r="F30" s="39">
        <v>9735.216796875</v>
      </c>
      <c r="G30">
        <f t="shared" si="3"/>
        <v>1.400299583585453E-3</v>
      </c>
      <c r="H30" s="38">
        <f>G30*SUMIF('Manual Inputs'!$B$11:$B$22,'Expanded kW'!A30,'Manual Inputs'!$C$11:$C$22)</f>
        <v>165109.52991889618</v>
      </c>
    </row>
    <row r="31" spans="1:8" x14ac:dyDescent="0.2">
      <c r="A31">
        <f t="shared" si="0"/>
        <v>4</v>
      </c>
      <c r="B31" t="b">
        <f t="shared" si="1"/>
        <v>0</v>
      </c>
      <c r="C31" t="str">
        <f t="shared" si="2"/>
        <v>OFF</v>
      </c>
      <c r="D31" s="4">
        <f t="shared" si="4"/>
        <v>43557.208333333263</v>
      </c>
      <c r="E31" t="str">
        <f t="shared" si="5"/>
        <v>LRKPCIGS</v>
      </c>
      <c r="F31" s="39">
        <v>9897.52734375</v>
      </c>
      <c r="G31">
        <f t="shared" si="3"/>
        <v>1.4236460992247911E-3</v>
      </c>
      <c r="H31" s="38">
        <f>G31*SUMIF('Manual Inputs'!$B$11:$B$22,'Expanded kW'!A31,'Manual Inputs'!$C$11:$C$22)</f>
        <v>167862.32101277431</v>
      </c>
    </row>
    <row r="32" spans="1:8" x14ac:dyDescent="0.2">
      <c r="A32">
        <f t="shared" si="0"/>
        <v>4</v>
      </c>
      <c r="B32" t="b">
        <f t="shared" si="1"/>
        <v>0</v>
      </c>
      <c r="C32" t="str">
        <f t="shared" si="2"/>
        <v>OFF</v>
      </c>
      <c r="D32" s="4">
        <f t="shared" si="4"/>
        <v>43557.249999999927</v>
      </c>
      <c r="E32" t="str">
        <f t="shared" si="5"/>
        <v>LRKPCIGS</v>
      </c>
      <c r="F32" s="39">
        <v>9756.6884765625</v>
      </c>
      <c r="G32">
        <f t="shared" si="3"/>
        <v>1.4033880391127031E-3</v>
      </c>
      <c r="H32" s="38">
        <f>G32*SUMIF('Manual Inputs'!$B$11:$B$22,'Expanded kW'!A32,'Manual Inputs'!$C$11:$C$22)</f>
        <v>165473.69016450163</v>
      </c>
    </row>
    <row r="33" spans="1:8" x14ac:dyDescent="0.2">
      <c r="A33">
        <f t="shared" si="0"/>
        <v>4</v>
      </c>
      <c r="B33" t="b">
        <f t="shared" si="1"/>
        <v>0</v>
      </c>
      <c r="C33" t="str">
        <f t="shared" si="2"/>
        <v>ON</v>
      </c>
      <c r="D33" s="4">
        <f t="shared" si="4"/>
        <v>43557.291666666591</v>
      </c>
      <c r="E33" t="str">
        <f t="shared" si="5"/>
        <v>LRKPCIGS</v>
      </c>
      <c r="F33" s="39">
        <v>9873.7177734375</v>
      </c>
      <c r="G33">
        <f t="shared" si="3"/>
        <v>1.4202213648722244E-3</v>
      </c>
      <c r="H33" s="38">
        <f>G33*SUMIF('Manual Inputs'!$B$11:$B$22,'Expanded kW'!A33,'Manual Inputs'!$C$11:$C$22)</f>
        <v>167458.51008140095</v>
      </c>
    </row>
    <row r="34" spans="1:8" x14ac:dyDescent="0.2">
      <c r="A34">
        <f t="shared" si="0"/>
        <v>4</v>
      </c>
      <c r="B34" t="b">
        <f t="shared" si="1"/>
        <v>0</v>
      </c>
      <c r="C34" t="str">
        <f t="shared" si="2"/>
        <v>ON</v>
      </c>
      <c r="D34" s="4">
        <f t="shared" si="4"/>
        <v>43557.333333333256</v>
      </c>
      <c r="E34" t="str">
        <f t="shared" si="5"/>
        <v>LRKPCIGS</v>
      </c>
      <c r="F34" s="39">
        <v>10068.951171875</v>
      </c>
      <c r="G34">
        <f t="shared" si="3"/>
        <v>1.4483034561330744E-3</v>
      </c>
      <c r="H34" s="38">
        <f>G34*SUMIF('Manual Inputs'!$B$11:$B$22,'Expanded kW'!A34,'Manual Inputs'!$C$11:$C$22)</f>
        <v>170769.67359353058</v>
      </c>
    </row>
    <row r="35" spans="1:8" x14ac:dyDescent="0.2">
      <c r="A35">
        <f t="shared" si="0"/>
        <v>4</v>
      </c>
      <c r="B35" t="b">
        <f t="shared" si="1"/>
        <v>0</v>
      </c>
      <c r="C35" t="str">
        <f t="shared" si="2"/>
        <v>ON</v>
      </c>
      <c r="D35" s="4">
        <f t="shared" si="4"/>
        <v>43557.37499999992</v>
      </c>
      <c r="E35" t="str">
        <f t="shared" si="5"/>
        <v>LRKPCIGS</v>
      </c>
      <c r="F35" s="39">
        <v>10050.5361328125</v>
      </c>
      <c r="G35">
        <f t="shared" si="3"/>
        <v>1.4456546633974873E-3</v>
      </c>
      <c r="H35" s="38">
        <f>G35*SUMIF('Manual Inputs'!$B$11:$B$22,'Expanded kW'!A35,'Manual Inputs'!$C$11:$C$22)</f>
        <v>170457.35405237527</v>
      </c>
    </row>
    <row r="36" spans="1:8" x14ac:dyDescent="0.2">
      <c r="A36">
        <f t="shared" si="0"/>
        <v>4</v>
      </c>
      <c r="B36" t="b">
        <f t="shared" si="1"/>
        <v>0</v>
      </c>
      <c r="C36" t="str">
        <f t="shared" si="2"/>
        <v>ON</v>
      </c>
      <c r="D36" s="4">
        <f t="shared" si="4"/>
        <v>43557.416666666584</v>
      </c>
      <c r="E36" t="str">
        <f t="shared" si="5"/>
        <v>LRKPCIGS</v>
      </c>
      <c r="F36" s="39">
        <v>10097.9306640625</v>
      </c>
      <c r="G36">
        <f t="shared" si="3"/>
        <v>1.4524718246131376E-3</v>
      </c>
      <c r="H36" s="38">
        <f>G36*SUMIF('Manual Inputs'!$B$11:$B$22,'Expanded kW'!A36,'Manual Inputs'!$C$11:$C$22)</f>
        <v>171261.16653428384</v>
      </c>
    </row>
    <row r="37" spans="1:8" x14ac:dyDescent="0.2">
      <c r="A37">
        <f t="shared" si="0"/>
        <v>4</v>
      </c>
      <c r="B37" t="b">
        <f t="shared" si="1"/>
        <v>0</v>
      </c>
      <c r="C37" t="str">
        <f t="shared" si="2"/>
        <v>ON</v>
      </c>
      <c r="D37" s="4">
        <f t="shared" si="4"/>
        <v>43557.458333333248</v>
      </c>
      <c r="E37" t="str">
        <f t="shared" si="5"/>
        <v>LRKPCIGS</v>
      </c>
      <c r="F37" s="39">
        <v>10074.2802734375</v>
      </c>
      <c r="G37">
        <f t="shared" si="3"/>
        <v>1.4490699864379002E-3</v>
      </c>
      <c r="H37" s="38">
        <f>G37*SUMIF('Manual Inputs'!$B$11:$B$22,'Expanded kW'!A37,'Manual Inputs'!$C$11:$C$22)</f>
        <v>170860.05529454796</v>
      </c>
    </row>
    <row r="38" spans="1:8" x14ac:dyDescent="0.2">
      <c r="A38">
        <f t="shared" si="0"/>
        <v>4</v>
      </c>
      <c r="B38" t="b">
        <f t="shared" si="1"/>
        <v>0</v>
      </c>
      <c r="C38" t="str">
        <f t="shared" si="2"/>
        <v>ON</v>
      </c>
      <c r="D38" s="4">
        <f t="shared" si="4"/>
        <v>43557.499999999913</v>
      </c>
      <c r="E38" t="str">
        <f t="shared" si="5"/>
        <v>LRKPCIGS</v>
      </c>
      <c r="F38" s="39">
        <v>10029.1708984375</v>
      </c>
      <c r="G38">
        <f t="shared" si="3"/>
        <v>1.4425815188109053E-3</v>
      </c>
      <c r="H38" s="38">
        <f>G38*SUMIF('Manual Inputs'!$B$11:$B$22,'Expanded kW'!A38,'Manual Inputs'!$C$11:$C$22)</f>
        <v>170094.99912203662</v>
      </c>
    </row>
    <row r="39" spans="1:8" x14ac:dyDescent="0.2">
      <c r="A39">
        <f t="shared" si="0"/>
        <v>4</v>
      </c>
      <c r="B39" t="b">
        <f t="shared" si="1"/>
        <v>0</v>
      </c>
      <c r="C39" t="str">
        <f t="shared" si="2"/>
        <v>ON</v>
      </c>
      <c r="D39" s="4">
        <f t="shared" si="4"/>
        <v>43557.541666666577</v>
      </c>
      <c r="E39" t="str">
        <f t="shared" si="5"/>
        <v>LRKPCIGS</v>
      </c>
      <c r="F39" s="39">
        <v>10062.71875</v>
      </c>
      <c r="G39">
        <f t="shared" si="3"/>
        <v>1.4474069935335879E-3</v>
      </c>
      <c r="H39" s="38">
        <f>G39*SUMIF('Manual Inputs'!$B$11:$B$22,'Expanded kW'!A39,'Manual Inputs'!$C$11:$C$22)</f>
        <v>170663.97155653354</v>
      </c>
    </row>
    <row r="40" spans="1:8" x14ac:dyDescent="0.2">
      <c r="A40">
        <f t="shared" si="0"/>
        <v>4</v>
      </c>
      <c r="B40" t="b">
        <f t="shared" si="1"/>
        <v>0</v>
      </c>
      <c r="C40" t="str">
        <f t="shared" si="2"/>
        <v>ON</v>
      </c>
      <c r="D40" s="4">
        <f t="shared" si="4"/>
        <v>43557.583333333241</v>
      </c>
      <c r="E40" t="str">
        <f t="shared" si="5"/>
        <v>LRKPCIGS</v>
      </c>
      <c r="F40" s="39">
        <v>9917.4853515625</v>
      </c>
      <c r="G40">
        <f t="shared" si="3"/>
        <v>1.4265168303663936E-3</v>
      </c>
      <c r="H40" s="38">
        <f>G40*SUMIF('Manual Inputs'!$B$11:$B$22,'Expanded kW'!A40,'Manual Inputs'!$C$11:$C$22)</f>
        <v>168200.80934403546</v>
      </c>
    </row>
    <row r="41" spans="1:8" x14ac:dyDescent="0.2">
      <c r="A41">
        <f t="shared" si="0"/>
        <v>4</v>
      </c>
      <c r="B41" t="b">
        <f t="shared" si="1"/>
        <v>0</v>
      </c>
      <c r="C41" t="str">
        <f t="shared" si="2"/>
        <v>ON</v>
      </c>
      <c r="D41" s="4">
        <f t="shared" si="4"/>
        <v>43557.624999999905</v>
      </c>
      <c r="E41" t="str">
        <f t="shared" si="5"/>
        <v>LRKPCIGS</v>
      </c>
      <c r="F41" s="39">
        <v>9927.88671875</v>
      </c>
      <c r="G41">
        <f t="shared" si="3"/>
        <v>1.4280129480641575E-3</v>
      </c>
      <c r="H41" s="38">
        <f>G41*SUMIF('Manual Inputs'!$B$11:$B$22,'Expanded kW'!A41,'Manual Inputs'!$C$11:$C$22)</f>
        <v>168377.21680189433</v>
      </c>
    </row>
    <row r="42" spans="1:8" x14ac:dyDescent="0.2">
      <c r="A42">
        <f t="shared" si="0"/>
        <v>4</v>
      </c>
      <c r="B42" t="b">
        <f t="shared" si="1"/>
        <v>0</v>
      </c>
      <c r="C42" t="str">
        <f t="shared" si="2"/>
        <v>ON</v>
      </c>
      <c r="D42" s="4">
        <f t="shared" si="4"/>
        <v>43557.66666666657</v>
      </c>
      <c r="E42" t="str">
        <f t="shared" si="5"/>
        <v>LRKPCIGS</v>
      </c>
      <c r="F42" s="39">
        <v>9977.8525390625</v>
      </c>
      <c r="G42">
        <f t="shared" si="3"/>
        <v>1.4351999598007179E-3</v>
      </c>
      <c r="H42" s="38">
        <f>G42*SUMIF('Manual Inputs'!$B$11:$B$22,'Expanded kW'!A42,'Manual Inputs'!$C$11:$C$22)</f>
        <v>169224.63841313747</v>
      </c>
    </row>
    <row r="43" spans="1:8" x14ac:dyDescent="0.2">
      <c r="A43">
        <f t="shared" si="0"/>
        <v>4</v>
      </c>
      <c r="B43" t="b">
        <f t="shared" si="1"/>
        <v>0</v>
      </c>
      <c r="C43" t="str">
        <f t="shared" si="2"/>
        <v>ON</v>
      </c>
      <c r="D43" s="4">
        <f t="shared" si="4"/>
        <v>43557.708333333234</v>
      </c>
      <c r="E43" t="str">
        <f t="shared" si="5"/>
        <v>LRKPCIGS</v>
      </c>
      <c r="F43" s="39">
        <v>9936.8984375</v>
      </c>
      <c r="G43">
        <f t="shared" si="3"/>
        <v>1.4293091807291627E-3</v>
      </c>
      <c r="H43" s="38">
        <f>G43*SUMIF('Manual Inputs'!$B$11:$B$22,'Expanded kW'!A43,'Manual Inputs'!$C$11:$C$22)</f>
        <v>168530.05578613264</v>
      </c>
    </row>
    <row r="44" spans="1:8" x14ac:dyDescent="0.2">
      <c r="A44">
        <f t="shared" si="0"/>
        <v>4</v>
      </c>
      <c r="B44" t="b">
        <f t="shared" si="1"/>
        <v>0</v>
      </c>
      <c r="C44" t="str">
        <f t="shared" si="2"/>
        <v>ON</v>
      </c>
      <c r="D44" s="4">
        <f t="shared" si="4"/>
        <v>43557.749999999898</v>
      </c>
      <c r="E44" t="str">
        <f t="shared" si="5"/>
        <v>LRKPCIGS</v>
      </c>
      <c r="F44" s="39">
        <v>9788.955078125</v>
      </c>
      <c r="G44">
        <f t="shared" si="3"/>
        <v>1.4080292206779857E-3</v>
      </c>
      <c r="H44" s="38">
        <f>G44*SUMIF('Manual Inputs'!$B$11:$B$22,'Expanded kW'!A44,'Manual Inputs'!$C$11:$C$22)</f>
        <v>166020.93256569549</v>
      </c>
    </row>
    <row r="45" spans="1:8" x14ac:dyDescent="0.2">
      <c r="A45">
        <f t="shared" si="0"/>
        <v>4</v>
      </c>
      <c r="B45" t="b">
        <f t="shared" si="1"/>
        <v>0</v>
      </c>
      <c r="C45" t="str">
        <f t="shared" si="2"/>
        <v>ON</v>
      </c>
      <c r="D45" s="4">
        <f t="shared" si="4"/>
        <v>43557.791666666562</v>
      </c>
      <c r="E45" t="str">
        <f t="shared" si="5"/>
        <v>LRKPCIGS</v>
      </c>
      <c r="F45" s="39">
        <v>9809.24609375</v>
      </c>
      <c r="G45">
        <f t="shared" si="3"/>
        <v>1.4109478511844305E-3</v>
      </c>
      <c r="H45" s="38">
        <f>G45*SUMIF('Manual Inputs'!$B$11:$B$22,'Expanded kW'!A45,'Manual Inputs'!$C$11:$C$22)</f>
        <v>166365.06871811236</v>
      </c>
    </row>
    <row r="46" spans="1:8" x14ac:dyDescent="0.2">
      <c r="A46">
        <f t="shared" si="0"/>
        <v>4</v>
      </c>
      <c r="B46" t="b">
        <f t="shared" si="1"/>
        <v>0</v>
      </c>
      <c r="C46" t="str">
        <f t="shared" si="2"/>
        <v>ON</v>
      </c>
      <c r="D46" s="4">
        <f t="shared" si="4"/>
        <v>43557.833333333227</v>
      </c>
      <c r="E46" t="str">
        <f t="shared" si="5"/>
        <v>LRKPCIGS</v>
      </c>
      <c r="F46" s="39">
        <v>9789.6220703125</v>
      </c>
      <c r="G46">
        <f t="shared" si="3"/>
        <v>1.4081251598750163E-3</v>
      </c>
      <c r="H46" s="38">
        <f>G46*SUMIF('Manual Inputs'!$B$11:$B$22,'Expanded kW'!A46,'Manual Inputs'!$C$11:$C$22)</f>
        <v>166032.24477053236</v>
      </c>
    </row>
    <row r="47" spans="1:8" x14ac:dyDescent="0.2">
      <c r="A47">
        <f t="shared" si="0"/>
        <v>4</v>
      </c>
      <c r="B47" t="b">
        <f t="shared" si="1"/>
        <v>0</v>
      </c>
      <c r="C47" t="str">
        <f t="shared" si="2"/>
        <v>OFF</v>
      </c>
      <c r="D47" s="4">
        <f t="shared" si="4"/>
        <v>43557.874999999891</v>
      </c>
      <c r="E47" t="str">
        <f t="shared" si="5"/>
        <v>LRKPCIGS</v>
      </c>
      <c r="F47" s="39">
        <v>10220.9873046875</v>
      </c>
      <c r="G47">
        <f t="shared" si="3"/>
        <v>1.4701721148295739E-3</v>
      </c>
      <c r="H47" s="38">
        <f>G47*SUMIF('Manual Inputs'!$B$11:$B$22,'Expanded kW'!A47,'Manual Inputs'!$C$11:$C$22)</f>
        <v>173348.21035784966</v>
      </c>
    </row>
    <row r="48" spans="1:8" x14ac:dyDescent="0.2">
      <c r="A48">
        <f t="shared" si="0"/>
        <v>4</v>
      </c>
      <c r="B48" t="b">
        <f t="shared" si="1"/>
        <v>0</v>
      </c>
      <c r="C48" t="str">
        <f t="shared" si="2"/>
        <v>OFF</v>
      </c>
      <c r="D48" s="4">
        <f t="shared" si="4"/>
        <v>43557.916666666555</v>
      </c>
      <c r="E48" t="str">
        <f t="shared" si="5"/>
        <v>LRKPCIGS</v>
      </c>
      <c r="F48" s="39">
        <v>10631.06640625</v>
      </c>
      <c r="G48">
        <f t="shared" si="3"/>
        <v>1.5291573030525411E-3</v>
      </c>
      <c r="H48" s="38">
        <f>G48*SUMIF('Manual Inputs'!$B$11:$B$22,'Expanded kW'!A48,'Manual Inputs'!$C$11:$C$22)</f>
        <v>180303.16257938437</v>
      </c>
    </row>
    <row r="49" spans="1:8" x14ac:dyDescent="0.2">
      <c r="A49">
        <f t="shared" si="0"/>
        <v>4</v>
      </c>
      <c r="B49" t="b">
        <f t="shared" si="1"/>
        <v>0</v>
      </c>
      <c r="C49" t="str">
        <f t="shared" si="2"/>
        <v>OFF</v>
      </c>
      <c r="D49" s="4">
        <f t="shared" si="4"/>
        <v>43557.958333333219</v>
      </c>
      <c r="E49" t="str">
        <f t="shared" si="5"/>
        <v>LRKPCIGS</v>
      </c>
      <c r="F49" s="39">
        <v>10597.169921875</v>
      </c>
      <c r="G49">
        <f t="shared" si="3"/>
        <v>1.5242816814874868E-3</v>
      </c>
      <c r="H49" s="38">
        <f>G49*SUMIF('Manual Inputs'!$B$11:$B$22,'Expanded kW'!A49,'Manual Inputs'!$C$11:$C$22)</f>
        <v>179728.27732332557</v>
      </c>
    </row>
    <row r="50" spans="1:8" x14ac:dyDescent="0.2">
      <c r="A50">
        <f t="shared" si="0"/>
        <v>4</v>
      </c>
      <c r="B50" t="b">
        <f t="shared" si="1"/>
        <v>0</v>
      </c>
      <c r="C50" t="str">
        <f t="shared" si="2"/>
        <v>OFF</v>
      </c>
      <c r="D50" s="4">
        <f t="shared" si="4"/>
        <v>43557.999999999884</v>
      </c>
      <c r="E50" t="str">
        <f t="shared" si="5"/>
        <v>LRKPCIGS</v>
      </c>
      <c r="F50" s="39">
        <v>10570.2900390625</v>
      </c>
      <c r="G50">
        <f t="shared" si="3"/>
        <v>1.520415317800419E-3</v>
      </c>
      <c r="H50" s="38">
        <f>G50*SUMIF('Manual Inputs'!$B$11:$B$22,'Expanded kW'!A50,'Manual Inputs'!$C$11:$C$22)</f>
        <v>179272.39381214668</v>
      </c>
    </row>
    <row r="51" spans="1:8" x14ac:dyDescent="0.2">
      <c r="A51">
        <f t="shared" si="0"/>
        <v>4</v>
      </c>
      <c r="B51" t="b">
        <f t="shared" si="1"/>
        <v>0</v>
      </c>
      <c r="C51" t="str">
        <f t="shared" si="2"/>
        <v>OFF</v>
      </c>
      <c r="D51" s="4">
        <f t="shared" si="4"/>
        <v>43558.041666666548</v>
      </c>
      <c r="E51" t="str">
        <f t="shared" si="5"/>
        <v>LRKPCIGS</v>
      </c>
      <c r="F51" s="39">
        <v>10520.5517578125</v>
      </c>
      <c r="G51">
        <f t="shared" si="3"/>
        <v>1.5132610349553788E-3</v>
      </c>
      <c r="H51" s="38">
        <f>G51*SUMIF('Manual Inputs'!$B$11:$B$22,'Expanded kW'!A51,'Manual Inputs'!$C$11:$C$22)</f>
        <v>178428.83126931792</v>
      </c>
    </row>
    <row r="52" spans="1:8" x14ac:dyDescent="0.2">
      <c r="A52">
        <f t="shared" si="0"/>
        <v>4</v>
      </c>
      <c r="B52" t="b">
        <f t="shared" si="1"/>
        <v>0</v>
      </c>
      <c r="C52" t="str">
        <f t="shared" si="2"/>
        <v>OFF</v>
      </c>
      <c r="D52" s="4">
        <f t="shared" si="4"/>
        <v>43558.083333333212</v>
      </c>
      <c r="E52" t="str">
        <f t="shared" si="5"/>
        <v>LRKPCIGS</v>
      </c>
      <c r="F52" s="39">
        <v>10269.1689453125</v>
      </c>
      <c r="G52">
        <f t="shared" si="3"/>
        <v>1.4771024927257609E-3</v>
      </c>
      <c r="H52" s="38">
        <f>G52*SUMIF('Manual Inputs'!$B$11:$B$22,'Expanded kW'!A52,'Manual Inputs'!$C$11:$C$22)</f>
        <v>174165.37223521728</v>
      </c>
    </row>
    <row r="53" spans="1:8" x14ac:dyDescent="0.2">
      <c r="A53">
        <f t="shared" si="0"/>
        <v>4</v>
      </c>
      <c r="B53" t="b">
        <f t="shared" si="1"/>
        <v>0</v>
      </c>
      <c r="C53" t="str">
        <f t="shared" si="2"/>
        <v>OFF</v>
      </c>
      <c r="D53" s="4">
        <f t="shared" si="4"/>
        <v>43558.124999999876</v>
      </c>
      <c r="E53" t="str">
        <f t="shared" si="5"/>
        <v>LRKPCIGS</v>
      </c>
      <c r="F53" s="39">
        <v>10146.1962890625</v>
      </c>
      <c r="G53">
        <f t="shared" si="3"/>
        <v>1.4594142827010445E-3</v>
      </c>
      <c r="H53" s="38">
        <f>G53*SUMIF('Manual Inputs'!$B$11:$B$22,'Expanded kW'!A53,'Manual Inputs'!$C$11:$C$22)</f>
        <v>172079.75278883442</v>
      </c>
    </row>
    <row r="54" spans="1:8" x14ac:dyDescent="0.2">
      <c r="A54">
        <f t="shared" si="0"/>
        <v>4</v>
      </c>
      <c r="B54" t="b">
        <f t="shared" si="1"/>
        <v>0</v>
      </c>
      <c r="C54" t="str">
        <f t="shared" si="2"/>
        <v>OFF</v>
      </c>
      <c r="D54" s="4">
        <f t="shared" si="4"/>
        <v>43558.166666666541</v>
      </c>
      <c r="E54" t="str">
        <f t="shared" si="5"/>
        <v>LRKPCIGS</v>
      </c>
      <c r="F54" s="39">
        <v>10129.0625</v>
      </c>
      <c r="G54">
        <f t="shared" si="3"/>
        <v>1.4569497831228573E-3</v>
      </c>
      <c r="H54" s="38">
        <f>G54*SUMIF('Manual Inputs'!$B$11:$B$22,'Expanded kW'!A54,'Manual Inputs'!$C$11:$C$22)</f>
        <v>171789.16328098217</v>
      </c>
    </row>
    <row r="55" spans="1:8" x14ac:dyDescent="0.2">
      <c r="A55">
        <f t="shared" si="0"/>
        <v>4</v>
      </c>
      <c r="B55" t="b">
        <f t="shared" si="1"/>
        <v>0</v>
      </c>
      <c r="C55" t="str">
        <f t="shared" si="2"/>
        <v>OFF</v>
      </c>
      <c r="D55" s="4">
        <f t="shared" si="4"/>
        <v>43558.208333333205</v>
      </c>
      <c r="E55" t="str">
        <f t="shared" si="5"/>
        <v>LRKPCIGS</v>
      </c>
      <c r="F55" s="39">
        <v>10166.2998046875</v>
      </c>
      <c r="G55">
        <f t="shared" si="3"/>
        <v>1.4623059434771381E-3</v>
      </c>
      <c r="H55" s="38">
        <f>G55*SUMIF('Manual Inputs'!$B$11:$B$22,'Expanded kW'!A55,'Manual Inputs'!$C$11:$C$22)</f>
        <v>172420.70893637769</v>
      </c>
    </row>
    <row r="56" spans="1:8" x14ac:dyDescent="0.2">
      <c r="A56">
        <f t="shared" si="0"/>
        <v>4</v>
      </c>
      <c r="B56" t="b">
        <f t="shared" si="1"/>
        <v>0</v>
      </c>
      <c r="C56" t="str">
        <f t="shared" si="2"/>
        <v>OFF</v>
      </c>
      <c r="D56" s="4">
        <f t="shared" si="4"/>
        <v>43558.249999999869</v>
      </c>
      <c r="E56" t="str">
        <f t="shared" si="5"/>
        <v>LRKPCIGS</v>
      </c>
      <c r="F56" s="39">
        <v>10206.0625</v>
      </c>
      <c r="G56">
        <f t="shared" si="3"/>
        <v>1.4680253523870867E-3</v>
      </c>
      <c r="H56" s="38">
        <f>G56*SUMIF('Manual Inputs'!$B$11:$B$22,'Expanded kW'!A56,'Manual Inputs'!$C$11:$C$22)</f>
        <v>173095.08528241472</v>
      </c>
    </row>
    <row r="57" spans="1:8" x14ac:dyDescent="0.2">
      <c r="A57">
        <f t="shared" si="0"/>
        <v>4</v>
      </c>
      <c r="B57" t="b">
        <f t="shared" si="1"/>
        <v>0</v>
      </c>
      <c r="C57" t="str">
        <f t="shared" si="2"/>
        <v>ON</v>
      </c>
      <c r="D57" s="4">
        <f t="shared" si="4"/>
        <v>43558.291666666533</v>
      </c>
      <c r="E57" t="str">
        <f t="shared" si="5"/>
        <v>LRKPCIGS</v>
      </c>
      <c r="F57" s="39">
        <v>10201.3447265625</v>
      </c>
      <c r="G57">
        <f t="shared" si="3"/>
        <v>1.4673467546405935E-3</v>
      </c>
      <c r="H57" s="38">
        <f>G57*SUMIF('Manual Inputs'!$B$11:$B$22,'Expanded kW'!A57,'Manual Inputs'!$C$11:$C$22)</f>
        <v>173015.07172228739</v>
      </c>
    </row>
    <row r="58" spans="1:8" x14ac:dyDescent="0.2">
      <c r="A58">
        <f t="shared" si="0"/>
        <v>4</v>
      </c>
      <c r="B58" t="b">
        <f t="shared" si="1"/>
        <v>0</v>
      </c>
      <c r="C58" t="str">
        <f t="shared" si="2"/>
        <v>ON</v>
      </c>
      <c r="D58" s="4">
        <f t="shared" si="4"/>
        <v>43558.333333333198</v>
      </c>
      <c r="E58" t="str">
        <f t="shared" si="5"/>
        <v>LRKPCIGS</v>
      </c>
      <c r="F58" s="39">
        <v>10126.4833984375</v>
      </c>
      <c r="G58">
        <f t="shared" si="3"/>
        <v>1.4565788088631824E-3</v>
      </c>
      <c r="H58" s="38">
        <f>G58*SUMIF('Manual Inputs'!$B$11:$B$22,'Expanded kW'!A58,'Manual Inputs'!$C$11:$C$22)</f>
        <v>171745.42165144451</v>
      </c>
    </row>
    <row r="59" spans="1:8" x14ac:dyDescent="0.2">
      <c r="A59">
        <f t="shared" si="0"/>
        <v>4</v>
      </c>
      <c r="B59" t="b">
        <f t="shared" si="1"/>
        <v>0</v>
      </c>
      <c r="C59" t="str">
        <f t="shared" si="2"/>
        <v>ON</v>
      </c>
      <c r="D59" s="4">
        <f t="shared" si="4"/>
        <v>43558.374999999862</v>
      </c>
      <c r="E59" t="str">
        <f t="shared" si="5"/>
        <v>LRKPCIGS</v>
      </c>
      <c r="F59" s="39">
        <v>9942.2578125</v>
      </c>
      <c r="G59">
        <f t="shared" si="3"/>
        <v>1.4300800655217014E-3</v>
      </c>
      <c r="H59" s="38">
        <f>G59*SUMIF('Manual Inputs'!$B$11:$B$22,'Expanded kW'!A59,'Manual Inputs'!$C$11:$C$22)</f>
        <v>168620.95092543689</v>
      </c>
    </row>
    <row r="60" spans="1:8" x14ac:dyDescent="0.2">
      <c r="A60">
        <f t="shared" si="0"/>
        <v>4</v>
      </c>
      <c r="B60" t="b">
        <f t="shared" si="1"/>
        <v>0</v>
      </c>
      <c r="C60" t="str">
        <f t="shared" si="2"/>
        <v>ON</v>
      </c>
      <c r="D60" s="4">
        <f t="shared" si="4"/>
        <v>43558.416666666526</v>
      </c>
      <c r="E60" t="str">
        <f t="shared" si="5"/>
        <v>LRKPCIGS</v>
      </c>
      <c r="F60" s="39">
        <v>9741.6171875</v>
      </c>
      <c r="G60">
        <f t="shared" si="3"/>
        <v>1.4012202065683793E-3</v>
      </c>
      <c r="H60" s="38">
        <f>G60*SUMIF('Manual Inputs'!$B$11:$B$22,'Expanded kW'!A60,'Manual Inputs'!$C$11:$C$22)</f>
        <v>165218.08071025921</v>
      </c>
    </row>
    <row r="61" spans="1:8" x14ac:dyDescent="0.2">
      <c r="A61">
        <f t="shared" si="0"/>
        <v>4</v>
      </c>
      <c r="B61" t="b">
        <f t="shared" si="1"/>
        <v>0</v>
      </c>
      <c r="C61" t="str">
        <f t="shared" si="2"/>
        <v>ON</v>
      </c>
      <c r="D61" s="4">
        <f t="shared" si="4"/>
        <v>43558.45833333319</v>
      </c>
      <c r="E61" t="str">
        <f t="shared" si="5"/>
        <v>LRKPCIGS</v>
      </c>
      <c r="F61" s="39">
        <v>9741.4658203125</v>
      </c>
      <c r="G61">
        <f t="shared" si="3"/>
        <v>1.4011984341298143E-3</v>
      </c>
      <c r="H61" s="38">
        <f>G61*SUMIF('Manual Inputs'!$B$11:$B$22,'Expanded kW'!A61,'Manual Inputs'!$C$11:$C$22)</f>
        <v>165215.51351882474</v>
      </c>
    </row>
    <row r="62" spans="1:8" x14ac:dyDescent="0.2">
      <c r="A62">
        <f t="shared" si="0"/>
        <v>4</v>
      </c>
      <c r="B62" t="b">
        <f t="shared" si="1"/>
        <v>0</v>
      </c>
      <c r="C62" t="str">
        <f t="shared" si="2"/>
        <v>ON</v>
      </c>
      <c r="D62" s="4">
        <f t="shared" si="4"/>
        <v>43558.499999999854</v>
      </c>
      <c r="E62" t="str">
        <f t="shared" si="5"/>
        <v>LRKPCIGS</v>
      </c>
      <c r="F62" s="39">
        <v>9788.3720703125</v>
      </c>
      <c r="G62">
        <f t="shared" si="3"/>
        <v>1.407945361672675E-3</v>
      </c>
      <c r="H62" s="38">
        <f>G62*SUMIF('Manual Inputs'!$B$11:$B$22,'Expanded kW'!A62,'Manual Inputs'!$C$11:$C$22)</f>
        <v>166011.04473804159</v>
      </c>
    </row>
    <row r="63" spans="1:8" x14ac:dyDescent="0.2">
      <c r="A63">
        <f t="shared" si="0"/>
        <v>4</v>
      </c>
      <c r="B63" t="b">
        <f t="shared" si="1"/>
        <v>0</v>
      </c>
      <c r="C63" t="str">
        <f t="shared" si="2"/>
        <v>ON</v>
      </c>
      <c r="D63" s="4">
        <f t="shared" si="4"/>
        <v>43558.541666666519</v>
      </c>
      <c r="E63" t="str">
        <f t="shared" si="5"/>
        <v>LRKPCIGS</v>
      </c>
      <c r="F63" s="39">
        <v>9738.6552734375</v>
      </c>
      <c r="G63">
        <f t="shared" si="3"/>
        <v>1.4007941691092374E-3</v>
      </c>
      <c r="H63" s="38">
        <f>G63*SUMIF('Manual Inputs'!$B$11:$B$22,'Expanded kW'!A63,'Manual Inputs'!$C$11:$C$22)</f>
        <v>165167.84657077125</v>
      </c>
    </row>
    <row r="64" spans="1:8" x14ac:dyDescent="0.2">
      <c r="A64">
        <f t="shared" si="0"/>
        <v>4</v>
      </c>
      <c r="B64" t="b">
        <f t="shared" si="1"/>
        <v>0</v>
      </c>
      <c r="C64" t="str">
        <f t="shared" si="2"/>
        <v>ON</v>
      </c>
      <c r="D64" s="4">
        <f t="shared" si="4"/>
        <v>43558.583333333183</v>
      </c>
      <c r="E64" t="str">
        <f t="shared" si="5"/>
        <v>LRKPCIGS</v>
      </c>
      <c r="F64" s="39">
        <v>9623.3193359375</v>
      </c>
      <c r="G64">
        <f t="shared" si="3"/>
        <v>1.3842044137269505E-3</v>
      </c>
      <c r="H64" s="38">
        <f>G64*SUMIF('Manual Inputs'!$B$11:$B$22,'Expanded kW'!A64,'Manual Inputs'!$C$11:$C$22)</f>
        <v>163211.7460728868</v>
      </c>
    </row>
    <row r="65" spans="1:8" x14ac:dyDescent="0.2">
      <c r="A65">
        <f t="shared" si="0"/>
        <v>4</v>
      </c>
      <c r="B65" t="b">
        <f t="shared" si="1"/>
        <v>0</v>
      </c>
      <c r="C65" t="str">
        <f t="shared" si="2"/>
        <v>ON</v>
      </c>
      <c r="D65" s="4">
        <f t="shared" si="4"/>
        <v>43558.624999999847</v>
      </c>
      <c r="E65" t="str">
        <f t="shared" si="5"/>
        <v>LRKPCIGS</v>
      </c>
      <c r="F65" s="39">
        <v>9645.9140625</v>
      </c>
      <c r="G65">
        <f t="shared" si="3"/>
        <v>1.3874544067016166E-3</v>
      </c>
      <c r="H65" s="38">
        <f>G65*SUMIF('Manual Inputs'!$B$11:$B$22,'Expanded kW'!A65,'Manual Inputs'!$C$11:$C$22)</f>
        <v>163594.95322268319</v>
      </c>
    </row>
    <row r="66" spans="1:8" x14ac:dyDescent="0.2">
      <c r="A66">
        <f t="shared" ref="A66:A129" si="6">MONTH(D66)</f>
        <v>4</v>
      </c>
      <c r="B66" t="b">
        <f t="shared" ref="B66:B129" si="7">IF(ISNA(VLOOKUP(DATE(YEAR(D66),MONTH(D66),DAY(D66)),Holidays,1,FALSE)),FALSE,TRUE)</f>
        <v>0</v>
      </c>
      <c r="C66" t="str">
        <f t="shared" ref="C66:C129" si="8">IF(OR(HOUR(D66)&lt;PkStart,HOUR(D66)&gt;OPkStart-1,WEEKDAY(D66,2)&gt;5,B66)=TRUE,"OFF","ON")</f>
        <v>ON</v>
      </c>
      <c r="D66" s="4">
        <f t="shared" si="4"/>
        <v>43558.666666666511</v>
      </c>
      <c r="E66" t="str">
        <f t="shared" si="5"/>
        <v>LRKPCIGS</v>
      </c>
      <c r="F66" s="39">
        <v>9613.7412109375</v>
      </c>
      <c r="G66">
        <f t="shared" ref="G66:G129" si="9">IF(SUMIF($A$2:$A$8785,A66,$F$2:$F$8785)=0,0,F66/SUMIF($A$2:$A$8785,A66,$F$2:$F$8785))</f>
        <v>1.3828267100015096E-3</v>
      </c>
      <c r="H66" s="38">
        <f>G66*SUMIF('Manual Inputs'!$B$11:$B$22,'Expanded kW'!A66,'Manual Inputs'!$C$11:$C$22)</f>
        <v>163049.30082392614</v>
      </c>
    </row>
    <row r="67" spans="1:8" x14ac:dyDescent="0.2">
      <c r="A67">
        <f t="shared" si="6"/>
        <v>4</v>
      </c>
      <c r="B67" t="b">
        <f t="shared" si="7"/>
        <v>0</v>
      </c>
      <c r="C67" t="str">
        <f t="shared" si="8"/>
        <v>ON</v>
      </c>
      <c r="D67" s="4">
        <f t="shared" si="4"/>
        <v>43558.708333333176</v>
      </c>
      <c r="E67" t="str">
        <f t="shared" si="5"/>
        <v>LRKPCIGS</v>
      </c>
      <c r="F67" s="39">
        <v>9681.7392578125</v>
      </c>
      <c r="G67">
        <f t="shared" si="9"/>
        <v>1.3926074512741898E-3</v>
      </c>
      <c r="H67" s="38">
        <f>G67*SUMIF('Manual Inputs'!$B$11:$B$22,'Expanded kW'!A67,'Manual Inputs'!$C$11:$C$22)</f>
        <v>164202.54946637424</v>
      </c>
    </row>
    <row r="68" spans="1:8" x14ac:dyDescent="0.2">
      <c r="A68">
        <f t="shared" si="6"/>
        <v>4</v>
      </c>
      <c r="B68" t="b">
        <f t="shared" si="7"/>
        <v>0</v>
      </c>
      <c r="C68" t="str">
        <f t="shared" si="8"/>
        <v>ON</v>
      </c>
      <c r="D68" s="4">
        <f t="shared" ref="D68:D131" si="10">+D67+1/24</f>
        <v>43558.74999999984</v>
      </c>
      <c r="E68" t="str">
        <f t="shared" ref="E68:E131" si="11">+E67</f>
        <v>LRKPCIGS</v>
      </c>
      <c r="F68" s="39">
        <v>9647.9365234375</v>
      </c>
      <c r="G68">
        <f t="shared" si="9"/>
        <v>1.3877453145743112E-3</v>
      </c>
      <c r="H68" s="38">
        <f>G68*SUMIF('Manual Inputs'!$B$11:$B$22,'Expanded kW'!A68,'Manual Inputs'!$C$11:$C$22)</f>
        <v>163629.25421275228</v>
      </c>
    </row>
    <row r="69" spans="1:8" x14ac:dyDescent="0.2">
      <c r="A69">
        <f t="shared" si="6"/>
        <v>4</v>
      </c>
      <c r="B69" t="b">
        <f t="shared" si="7"/>
        <v>0</v>
      </c>
      <c r="C69" t="str">
        <f t="shared" si="8"/>
        <v>ON</v>
      </c>
      <c r="D69" s="4">
        <f t="shared" si="10"/>
        <v>43558.791666666504</v>
      </c>
      <c r="E69" t="str">
        <f t="shared" si="11"/>
        <v>LRKPCIGS</v>
      </c>
      <c r="F69" s="39">
        <v>9553.9326171875</v>
      </c>
      <c r="G69">
        <f t="shared" si="9"/>
        <v>1.3742239278888564E-3</v>
      </c>
      <c r="H69" s="38">
        <f>G69*SUMIF('Manual Inputs'!$B$11:$B$22,'Expanded kW'!A69,'Manual Inputs'!$C$11:$C$22)</f>
        <v>162034.94551934343</v>
      </c>
    </row>
    <row r="70" spans="1:8" x14ac:dyDescent="0.2">
      <c r="A70">
        <f t="shared" si="6"/>
        <v>4</v>
      </c>
      <c r="B70" t="b">
        <f t="shared" si="7"/>
        <v>0</v>
      </c>
      <c r="C70" t="str">
        <f t="shared" si="8"/>
        <v>ON</v>
      </c>
      <c r="D70" s="4">
        <f t="shared" si="10"/>
        <v>43558.833333333168</v>
      </c>
      <c r="E70" t="str">
        <f t="shared" si="11"/>
        <v>LRKPCIGS</v>
      </c>
      <c r="F70" s="39">
        <v>9554.7275390625</v>
      </c>
      <c r="G70">
        <f t="shared" si="9"/>
        <v>1.3743382683081579E-3</v>
      </c>
      <c r="H70" s="38">
        <f>G70*SUMIF('Manual Inputs'!$B$11:$B$22,'Expanded kW'!A70,'Manual Inputs'!$C$11:$C$22)</f>
        <v>162048.42741500554</v>
      </c>
    </row>
    <row r="71" spans="1:8" x14ac:dyDescent="0.2">
      <c r="A71">
        <f t="shared" si="6"/>
        <v>4</v>
      </c>
      <c r="B71" t="b">
        <f t="shared" si="7"/>
        <v>0</v>
      </c>
      <c r="C71" t="str">
        <f t="shared" si="8"/>
        <v>OFF</v>
      </c>
      <c r="D71" s="4">
        <f t="shared" si="10"/>
        <v>43558.874999999833</v>
      </c>
      <c r="E71" t="str">
        <f t="shared" si="11"/>
        <v>LRKPCIGS</v>
      </c>
      <c r="F71" s="39">
        <v>9789.79296875</v>
      </c>
      <c r="G71">
        <f t="shared" si="9"/>
        <v>1.4081497416604928E-3</v>
      </c>
      <c r="H71" s="38">
        <f>G71*SUMIF('Manual Inputs'!$B$11:$B$22,'Expanded kW'!A71,'Manual Inputs'!$C$11:$C$22)</f>
        <v>166035.14321247448</v>
      </c>
    </row>
    <row r="72" spans="1:8" x14ac:dyDescent="0.2">
      <c r="A72">
        <f t="shared" si="6"/>
        <v>4</v>
      </c>
      <c r="B72" t="b">
        <f t="shared" si="7"/>
        <v>0</v>
      </c>
      <c r="C72" t="str">
        <f t="shared" si="8"/>
        <v>OFF</v>
      </c>
      <c r="D72" s="4">
        <f t="shared" si="10"/>
        <v>43558.916666666497</v>
      </c>
      <c r="E72" t="str">
        <f t="shared" si="11"/>
        <v>LRKPCIGS</v>
      </c>
      <c r="F72" s="39">
        <v>9854.2333984375</v>
      </c>
      <c r="G72">
        <f t="shared" si="9"/>
        <v>1.4174187603932281E-3</v>
      </c>
      <c r="H72" s="38">
        <f>G72*SUMIF('Manual Inputs'!$B$11:$B$22,'Expanded kW'!A72,'Manual Inputs'!$C$11:$C$22)</f>
        <v>167128.05457495077</v>
      </c>
    </row>
    <row r="73" spans="1:8" x14ac:dyDescent="0.2">
      <c r="A73">
        <f t="shared" si="6"/>
        <v>4</v>
      </c>
      <c r="B73" t="b">
        <f t="shared" si="7"/>
        <v>0</v>
      </c>
      <c r="C73" t="str">
        <f t="shared" si="8"/>
        <v>OFF</v>
      </c>
      <c r="D73" s="4">
        <f t="shared" si="10"/>
        <v>43558.958333333161</v>
      </c>
      <c r="E73" t="str">
        <f t="shared" si="11"/>
        <v>LRKPCIGS</v>
      </c>
      <c r="F73" s="39">
        <v>10051.8759765625</v>
      </c>
      <c r="G73">
        <f t="shared" si="9"/>
        <v>1.4458473845956219E-3</v>
      </c>
      <c r="H73" s="38">
        <f>G73*SUMIF('Manual Inputs'!$B$11:$B$22,'Expanded kW'!A73,'Manual Inputs'!$C$11:$C$22)</f>
        <v>170480.07783720133</v>
      </c>
    </row>
    <row r="74" spans="1:8" x14ac:dyDescent="0.2">
      <c r="A74">
        <f t="shared" si="6"/>
        <v>4</v>
      </c>
      <c r="B74" t="b">
        <f t="shared" si="7"/>
        <v>0</v>
      </c>
      <c r="C74" t="str">
        <f t="shared" si="8"/>
        <v>OFF</v>
      </c>
      <c r="D74" s="4">
        <f t="shared" si="10"/>
        <v>43558.999999999825</v>
      </c>
      <c r="E74" t="str">
        <f t="shared" si="11"/>
        <v>LRKPCIGS</v>
      </c>
      <c r="F74" s="39">
        <v>10120.626953125</v>
      </c>
      <c r="G74">
        <f t="shared" si="9"/>
        <v>1.455736426191744E-3</v>
      </c>
      <c r="H74" s="38">
        <f>G74*SUMIF('Manual Inputs'!$B$11:$B$22,'Expanded kW'!A74,'Manual Inputs'!$C$11:$C$22)</f>
        <v>171646.0961867201</v>
      </c>
    </row>
    <row r="75" spans="1:8" x14ac:dyDescent="0.2">
      <c r="A75">
        <f t="shared" si="6"/>
        <v>4</v>
      </c>
      <c r="B75" t="b">
        <f t="shared" si="7"/>
        <v>0</v>
      </c>
      <c r="C75" t="str">
        <f t="shared" si="8"/>
        <v>OFF</v>
      </c>
      <c r="D75" s="4">
        <f t="shared" si="10"/>
        <v>43559.04166666649</v>
      </c>
      <c r="E75" t="str">
        <f t="shared" si="11"/>
        <v>LRKPCIGS</v>
      </c>
      <c r="F75" s="39">
        <v>10005.455078125</v>
      </c>
      <c r="G75">
        <f t="shared" si="9"/>
        <v>1.4391702693235143E-3</v>
      </c>
      <c r="H75" s="38">
        <f>G75*SUMIF('Manual Inputs'!$B$11:$B$22,'Expanded kW'!A75,'Manual Inputs'!$C$11:$C$22)</f>
        <v>169692.77819310006</v>
      </c>
    </row>
    <row r="76" spans="1:8" x14ac:dyDescent="0.2">
      <c r="A76">
        <f t="shared" si="6"/>
        <v>4</v>
      </c>
      <c r="B76" t="b">
        <f t="shared" si="7"/>
        <v>0</v>
      </c>
      <c r="C76" t="str">
        <f t="shared" si="8"/>
        <v>OFF</v>
      </c>
      <c r="D76" s="4">
        <f t="shared" si="10"/>
        <v>43559.083333333154</v>
      </c>
      <c r="E76" t="str">
        <f t="shared" si="11"/>
        <v>LRKPCIGS</v>
      </c>
      <c r="F76" s="39">
        <v>10003.3056640625</v>
      </c>
      <c r="G76">
        <f t="shared" si="9"/>
        <v>1.4388611006958944E-3</v>
      </c>
      <c r="H76" s="38">
        <f>G76*SUMIF('Manual Inputs'!$B$11:$B$22,'Expanded kW'!A76,'Manual Inputs'!$C$11:$C$22)</f>
        <v>169656.32407473115</v>
      </c>
    </row>
    <row r="77" spans="1:8" x14ac:dyDescent="0.2">
      <c r="A77">
        <f t="shared" si="6"/>
        <v>4</v>
      </c>
      <c r="B77" t="b">
        <f t="shared" si="7"/>
        <v>0</v>
      </c>
      <c r="C77" t="str">
        <f t="shared" si="8"/>
        <v>OFF</v>
      </c>
      <c r="D77" s="4">
        <f t="shared" si="10"/>
        <v>43559.124999999818</v>
      </c>
      <c r="E77" t="str">
        <f t="shared" si="11"/>
        <v>LRKPCIGS</v>
      </c>
      <c r="F77" s="39">
        <v>9963.6689453125</v>
      </c>
      <c r="G77">
        <f t="shared" si="9"/>
        <v>1.4331598120735254E-3</v>
      </c>
      <c r="H77" s="38">
        <f>G77*SUMIF('Manual Inputs'!$B$11:$B$22,'Expanded kW'!A77,'Manual Inputs'!$C$11:$C$22)</f>
        <v>168984.08429446854</v>
      </c>
    </row>
    <row r="78" spans="1:8" x14ac:dyDescent="0.2">
      <c r="A78">
        <f t="shared" si="6"/>
        <v>4</v>
      </c>
      <c r="B78" t="b">
        <f t="shared" si="7"/>
        <v>0</v>
      </c>
      <c r="C78" t="str">
        <f t="shared" si="8"/>
        <v>OFF</v>
      </c>
      <c r="D78" s="4">
        <f t="shared" si="10"/>
        <v>43559.166666666482</v>
      </c>
      <c r="E78" t="str">
        <f t="shared" si="11"/>
        <v>LRKPCIGS</v>
      </c>
      <c r="F78" s="39">
        <v>9971.072265625</v>
      </c>
      <c r="G78">
        <f t="shared" si="9"/>
        <v>1.4342246950203614E-3</v>
      </c>
      <c r="H78" s="38">
        <f>G78*SUMIF('Manual Inputs'!$B$11:$B$22,'Expanded kW'!A78,'Manual Inputs'!$C$11:$C$22)</f>
        <v>169109.6447994003</v>
      </c>
    </row>
    <row r="79" spans="1:8" x14ac:dyDescent="0.2">
      <c r="A79">
        <f t="shared" si="6"/>
        <v>4</v>
      </c>
      <c r="B79" t="b">
        <f t="shared" si="7"/>
        <v>0</v>
      </c>
      <c r="C79" t="str">
        <f t="shared" si="8"/>
        <v>OFF</v>
      </c>
      <c r="D79" s="4">
        <f t="shared" si="10"/>
        <v>43559.208333333147</v>
      </c>
      <c r="E79" t="str">
        <f t="shared" si="11"/>
        <v>LRKPCIGS</v>
      </c>
      <c r="F79" s="39">
        <v>9923.34765625</v>
      </c>
      <c r="G79">
        <f t="shared" si="9"/>
        <v>1.4273600558419054E-3</v>
      </c>
      <c r="H79" s="38">
        <f>G79*SUMIF('Manual Inputs'!$B$11:$B$22,'Expanded kW'!A79,'Manual Inputs'!$C$11:$C$22)</f>
        <v>168300.23418391217</v>
      </c>
    </row>
    <row r="80" spans="1:8" x14ac:dyDescent="0.2">
      <c r="A80">
        <f t="shared" si="6"/>
        <v>4</v>
      </c>
      <c r="B80" t="b">
        <f t="shared" si="7"/>
        <v>0</v>
      </c>
      <c r="C80" t="str">
        <f t="shared" si="8"/>
        <v>OFF</v>
      </c>
      <c r="D80" s="4">
        <f t="shared" si="10"/>
        <v>43559.249999999811</v>
      </c>
      <c r="E80" t="str">
        <f t="shared" si="11"/>
        <v>LRKPCIGS</v>
      </c>
      <c r="F80" s="39">
        <v>9929.0205078125</v>
      </c>
      <c r="G80">
        <f t="shared" si="9"/>
        <v>1.4281760306523751E-3</v>
      </c>
      <c r="H80" s="38">
        <f>G80*SUMIF('Manual Inputs'!$B$11:$B$22,'Expanded kW'!A80,'Manual Inputs'!$C$11:$C$22)</f>
        <v>168396.4458938645</v>
      </c>
    </row>
    <row r="81" spans="1:8" x14ac:dyDescent="0.2">
      <c r="A81">
        <f t="shared" si="6"/>
        <v>4</v>
      </c>
      <c r="B81" t="b">
        <f t="shared" si="7"/>
        <v>0</v>
      </c>
      <c r="C81" t="str">
        <f t="shared" si="8"/>
        <v>ON</v>
      </c>
      <c r="D81" s="4">
        <f t="shared" si="10"/>
        <v>43559.291666666475</v>
      </c>
      <c r="E81" t="str">
        <f t="shared" si="11"/>
        <v>LRKPCIGS</v>
      </c>
      <c r="F81" s="39">
        <v>9881.6962890625</v>
      </c>
      <c r="G81">
        <f t="shared" si="9"/>
        <v>1.4213689830856065E-3</v>
      </c>
      <c r="H81" s="38">
        <f>G81*SUMIF('Manual Inputs'!$B$11:$B$22,'Expanded kW'!A81,'Manual Inputs'!$C$11:$C$22)</f>
        <v>167593.82591378354</v>
      </c>
    </row>
    <row r="82" spans="1:8" x14ac:dyDescent="0.2">
      <c r="A82">
        <f t="shared" si="6"/>
        <v>4</v>
      </c>
      <c r="B82" t="b">
        <f t="shared" si="7"/>
        <v>0</v>
      </c>
      <c r="C82" t="str">
        <f t="shared" si="8"/>
        <v>ON</v>
      </c>
      <c r="D82" s="4">
        <f t="shared" si="10"/>
        <v>43559.333333333139</v>
      </c>
      <c r="E82" t="str">
        <f t="shared" si="11"/>
        <v>LRKPCIGS</v>
      </c>
      <c r="F82" s="39">
        <v>9954.341796875</v>
      </c>
      <c r="G82">
        <f t="shared" si="9"/>
        <v>1.4318182084558984E-3</v>
      </c>
      <c r="H82" s="38">
        <f>G82*SUMIF('Manual Inputs'!$B$11:$B$22,'Expanded kW'!A82,'Manual Inputs'!$C$11:$C$22)</f>
        <v>168825.89561453142</v>
      </c>
    </row>
    <row r="83" spans="1:8" x14ac:dyDescent="0.2">
      <c r="A83">
        <f t="shared" si="6"/>
        <v>4</v>
      </c>
      <c r="B83" t="b">
        <f t="shared" si="7"/>
        <v>0</v>
      </c>
      <c r="C83" t="str">
        <f t="shared" si="8"/>
        <v>ON</v>
      </c>
      <c r="D83" s="4">
        <f t="shared" si="10"/>
        <v>43559.374999999804</v>
      </c>
      <c r="E83" t="str">
        <f t="shared" si="11"/>
        <v>LRKPCIGS</v>
      </c>
      <c r="F83" s="39">
        <v>10057.2392578125</v>
      </c>
      <c r="G83">
        <f t="shared" si="9"/>
        <v>1.446618831257543E-3</v>
      </c>
      <c r="H83" s="38">
        <f>G83*SUMIF('Manual Inputs'!$B$11:$B$22,'Expanded kW'!A83,'Manual Inputs'!$C$11:$C$22)</f>
        <v>170571.03922660713</v>
      </c>
    </row>
    <row r="84" spans="1:8" x14ac:dyDescent="0.2">
      <c r="A84">
        <f t="shared" si="6"/>
        <v>4</v>
      </c>
      <c r="B84" t="b">
        <f t="shared" si="7"/>
        <v>0</v>
      </c>
      <c r="C84" t="str">
        <f t="shared" si="8"/>
        <v>ON</v>
      </c>
      <c r="D84" s="4">
        <f t="shared" si="10"/>
        <v>43559.416666666468</v>
      </c>
      <c r="E84" t="str">
        <f t="shared" si="11"/>
        <v>LRKPCIGS</v>
      </c>
      <c r="F84" s="39">
        <v>9971.1337890625</v>
      </c>
      <c r="G84">
        <f t="shared" si="9"/>
        <v>1.434233544463133E-3</v>
      </c>
      <c r="H84" s="38">
        <f>G84*SUMIF('Manual Inputs'!$B$11:$B$22,'Expanded kW'!A84,'Manual Inputs'!$C$11:$C$22)</f>
        <v>169110.68823849948</v>
      </c>
    </row>
    <row r="85" spans="1:8" x14ac:dyDescent="0.2">
      <c r="A85">
        <f t="shared" si="6"/>
        <v>4</v>
      </c>
      <c r="B85" t="b">
        <f t="shared" si="7"/>
        <v>0</v>
      </c>
      <c r="C85" t="str">
        <f t="shared" si="8"/>
        <v>ON</v>
      </c>
      <c r="D85" s="4">
        <f t="shared" si="10"/>
        <v>43559.458333333132</v>
      </c>
      <c r="E85" t="str">
        <f t="shared" si="11"/>
        <v>LRKPCIGS</v>
      </c>
      <c r="F85" s="39">
        <v>10059.1123046875</v>
      </c>
      <c r="G85">
        <f t="shared" si="9"/>
        <v>1.446888247626364E-3</v>
      </c>
      <c r="H85" s="38">
        <f>G85*SUMIF('Manual Inputs'!$B$11:$B$22,'Expanded kW'!A85,'Manual Inputs'!$C$11:$C$22)</f>
        <v>170602.80615029254</v>
      </c>
    </row>
    <row r="86" spans="1:8" x14ac:dyDescent="0.2">
      <c r="A86">
        <f t="shared" si="6"/>
        <v>4</v>
      </c>
      <c r="B86" t="b">
        <f t="shared" si="7"/>
        <v>0</v>
      </c>
      <c r="C86" t="str">
        <f t="shared" si="8"/>
        <v>ON</v>
      </c>
      <c r="D86" s="4">
        <f t="shared" si="10"/>
        <v>43559.499999999796</v>
      </c>
      <c r="E86" t="str">
        <f t="shared" si="11"/>
        <v>LRKPCIGS</v>
      </c>
      <c r="F86" s="39">
        <v>9880.9482421875</v>
      </c>
      <c r="G86">
        <f t="shared" si="9"/>
        <v>1.4212613850988929E-3</v>
      </c>
      <c r="H86" s="38">
        <f>G86*SUMIF('Manual Inputs'!$B$11:$B$22,'Expanded kW'!A86,'Manual Inputs'!$C$11:$C$22)</f>
        <v>167581.13901933984</v>
      </c>
    </row>
    <row r="87" spans="1:8" x14ac:dyDescent="0.2">
      <c r="A87">
        <f t="shared" si="6"/>
        <v>4</v>
      </c>
      <c r="B87" t="b">
        <f t="shared" si="7"/>
        <v>0</v>
      </c>
      <c r="C87" t="str">
        <f t="shared" si="8"/>
        <v>ON</v>
      </c>
      <c r="D87" s="4">
        <f t="shared" si="10"/>
        <v>43559.541666666461</v>
      </c>
      <c r="E87" t="str">
        <f t="shared" si="11"/>
        <v>LRKPCIGS</v>
      </c>
      <c r="F87" s="39">
        <v>9997.0458984375</v>
      </c>
      <c r="G87">
        <f t="shared" si="9"/>
        <v>1.4379607050107317E-3</v>
      </c>
      <c r="H87" s="38">
        <f>G87*SUMIF('Manual Inputs'!$B$11:$B$22,'Expanded kW'!A87,'Manual Inputs'!$C$11:$C$22)</f>
        <v>169550.15828702337</v>
      </c>
    </row>
    <row r="88" spans="1:8" x14ac:dyDescent="0.2">
      <c r="A88">
        <f t="shared" si="6"/>
        <v>4</v>
      </c>
      <c r="B88" t="b">
        <f t="shared" si="7"/>
        <v>0</v>
      </c>
      <c r="C88" t="str">
        <f t="shared" si="8"/>
        <v>ON</v>
      </c>
      <c r="D88" s="4">
        <f t="shared" si="10"/>
        <v>43559.583333333125</v>
      </c>
      <c r="E88" t="str">
        <f t="shared" si="11"/>
        <v>LRKPCIGS</v>
      </c>
      <c r="F88" s="39">
        <v>9927.52734375</v>
      </c>
      <c r="G88">
        <f t="shared" si="9"/>
        <v>1.4279612560809845E-3</v>
      </c>
      <c r="H88" s="38">
        <f>G88*SUMIF('Manual Inputs'!$B$11:$B$22,'Expanded kW'!A88,'Manual Inputs'!$C$11:$C$22)</f>
        <v>168371.12179255323</v>
      </c>
    </row>
    <row r="89" spans="1:8" x14ac:dyDescent="0.2">
      <c r="A89">
        <f t="shared" si="6"/>
        <v>4</v>
      </c>
      <c r="B89" t="b">
        <f t="shared" si="7"/>
        <v>0</v>
      </c>
      <c r="C89" t="str">
        <f t="shared" si="8"/>
        <v>ON</v>
      </c>
      <c r="D89" s="4">
        <f t="shared" si="10"/>
        <v>43559.624999999789</v>
      </c>
      <c r="E89" t="str">
        <f t="shared" si="11"/>
        <v>LRKPCIGS</v>
      </c>
      <c r="F89" s="39">
        <v>9765.55859375</v>
      </c>
      <c r="G89">
        <f t="shared" si="9"/>
        <v>1.4046639040125992E-3</v>
      </c>
      <c r="H89" s="38">
        <f>G89*SUMIF('Manual Inputs'!$B$11:$B$22,'Expanded kW'!A89,'Manual Inputs'!$C$11:$C$22)</f>
        <v>165624.12758255933</v>
      </c>
    </row>
    <row r="90" spans="1:8" x14ac:dyDescent="0.2">
      <c r="A90">
        <f t="shared" si="6"/>
        <v>4</v>
      </c>
      <c r="B90" t="b">
        <f t="shared" si="7"/>
        <v>0</v>
      </c>
      <c r="C90" t="str">
        <f t="shared" si="8"/>
        <v>ON</v>
      </c>
      <c r="D90" s="4">
        <f t="shared" si="10"/>
        <v>43559.666666666453</v>
      </c>
      <c r="E90" t="str">
        <f t="shared" si="11"/>
        <v>LRKPCIGS</v>
      </c>
      <c r="F90" s="39">
        <v>9800.2412109375</v>
      </c>
      <c r="G90">
        <f t="shared" si="9"/>
        <v>1.4096526017908448E-3</v>
      </c>
      <c r="H90" s="38">
        <f>G90*SUMIF('Manual Inputs'!$B$11:$B$22,'Expanded kW'!A90,'Manual Inputs'!$C$11:$C$22)</f>
        <v>166212.3456715518</v>
      </c>
    </row>
    <row r="91" spans="1:8" x14ac:dyDescent="0.2">
      <c r="A91">
        <f t="shared" si="6"/>
        <v>4</v>
      </c>
      <c r="B91" t="b">
        <f t="shared" si="7"/>
        <v>0</v>
      </c>
      <c r="C91" t="str">
        <f t="shared" si="8"/>
        <v>ON</v>
      </c>
      <c r="D91" s="4">
        <f t="shared" si="10"/>
        <v>43559.708333333117</v>
      </c>
      <c r="E91" t="str">
        <f t="shared" si="11"/>
        <v>LRKPCIGS</v>
      </c>
      <c r="F91" s="39">
        <v>9725.232421875</v>
      </c>
      <c r="G91">
        <f t="shared" si="9"/>
        <v>1.3988634454442511E-3</v>
      </c>
      <c r="H91" s="38">
        <f>G91*SUMIF('Manual Inputs'!$B$11:$B$22,'Expanded kW'!A91,'Manual Inputs'!$C$11:$C$22)</f>
        <v>164940.19465937602</v>
      </c>
    </row>
    <row r="92" spans="1:8" x14ac:dyDescent="0.2">
      <c r="A92">
        <f t="shared" si="6"/>
        <v>4</v>
      </c>
      <c r="B92" t="b">
        <f t="shared" si="7"/>
        <v>0</v>
      </c>
      <c r="C92" t="str">
        <f t="shared" si="8"/>
        <v>ON</v>
      </c>
      <c r="D92" s="4">
        <f t="shared" si="10"/>
        <v>43559.749999999782</v>
      </c>
      <c r="E92" t="str">
        <f t="shared" si="11"/>
        <v>LRKPCIGS</v>
      </c>
      <c r="F92" s="39">
        <v>9677.3271484375</v>
      </c>
      <c r="G92">
        <f t="shared" si="9"/>
        <v>1.391972819806863E-3</v>
      </c>
      <c r="H92" s="38">
        <f>G92*SUMIF('Manual Inputs'!$B$11:$B$22,'Expanded kW'!A92,'Manual Inputs'!$C$11:$C$22)</f>
        <v>164127.71997669194</v>
      </c>
    </row>
    <row r="93" spans="1:8" x14ac:dyDescent="0.2">
      <c r="A93">
        <f t="shared" si="6"/>
        <v>4</v>
      </c>
      <c r="B93" t="b">
        <f t="shared" si="7"/>
        <v>0</v>
      </c>
      <c r="C93" t="str">
        <f t="shared" si="8"/>
        <v>ON</v>
      </c>
      <c r="D93" s="4">
        <f t="shared" si="10"/>
        <v>43559.791666666446</v>
      </c>
      <c r="E93" t="str">
        <f t="shared" si="11"/>
        <v>LRKPCIGS</v>
      </c>
      <c r="F93" s="39">
        <v>9671.80859375</v>
      </c>
      <c r="G93">
        <f t="shared" si="9"/>
        <v>1.391179038836995E-3</v>
      </c>
      <c r="H93" s="38">
        <f>G93*SUMIF('Manual Inputs'!$B$11:$B$22,'Expanded kW'!A93,'Manual Inputs'!$C$11:$C$22)</f>
        <v>164034.12514575018</v>
      </c>
    </row>
    <row r="94" spans="1:8" x14ac:dyDescent="0.2">
      <c r="A94">
        <f t="shared" si="6"/>
        <v>4</v>
      </c>
      <c r="B94" t="b">
        <f t="shared" si="7"/>
        <v>0</v>
      </c>
      <c r="C94" t="str">
        <f t="shared" si="8"/>
        <v>ON</v>
      </c>
      <c r="D94" s="4">
        <f t="shared" si="10"/>
        <v>43559.83333333311</v>
      </c>
      <c r="E94" t="str">
        <f t="shared" si="11"/>
        <v>LRKPCIGS</v>
      </c>
      <c r="F94" s="39">
        <v>9633.509765625</v>
      </c>
      <c r="G94">
        <f t="shared" si="9"/>
        <v>1.3856701904780694E-3</v>
      </c>
      <c r="H94" s="38">
        <f>G94*SUMIF('Manual Inputs'!$B$11:$B$22,'Expanded kW'!A94,'Manual Inputs'!$C$11:$C$22)</f>
        <v>163384.57602526285</v>
      </c>
    </row>
    <row r="95" spans="1:8" x14ac:dyDescent="0.2">
      <c r="A95">
        <f t="shared" si="6"/>
        <v>4</v>
      </c>
      <c r="B95" t="b">
        <f t="shared" si="7"/>
        <v>0</v>
      </c>
      <c r="C95" t="str">
        <f t="shared" si="8"/>
        <v>OFF</v>
      </c>
      <c r="D95" s="4">
        <f t="shared" si="10"/>
        <v>43559.874999999774</v>
      </c>
      <c r="E95" t="str">
        <f t="shared" si="11"/>
        <v>LRKPCIGS</v>
      </c>
      <c r="F95" s="39">
        <v>9725.880859375</v>
      </c>
      <c r="G95">
        <f t="shared" si="9"/>
        <v>1.3989567157617158E-3</v>
      </c>
      <c r="H95" s="38">
        <f>G95*SUMIF('Manual Inputs'!$B$11:$B$22,'Expanded kW'!A95,'Manual Inputs'!$C$11:$C$22)</f>
        <v>164951.1921762306</v>
      </c>
    </row>
    <row r="96" spans="1:8" x14ac:dyDescent="0.2">
      <c r="A96">
        <f t="shared" si="6"/>
        <v>4</v>
      </c>
      <c r="B96" t="b">
        <f t="shared" si="7"/>
        <v>0</v>
      </c>
      <c r="C96" t="str">
        <f t="shared" si="8"/>
        <v>OFF</v>
      </c>
      <c r="D96" s="4">
        <f t="shared" si="10"/>
        <v>43559.916666666439</v>
      </c>
      <c r="E96" t="str">
        <f t="shared" si="11"/>
        <v>LRKPCIGS</v>
      </c>
      <c r="F96" s="39">
        <v>9738.3330078125</v>
      </c>
      <c r="G96">
        <f t="shared" si="9"/>
        <v>1.4007478148851964E-3</v>
      </c>
      <c r="H96" s="38">
        <f>G96*SUMIF('Manual Inputs'!$B$11:$B$22,'Expanded kW'!A96,'Manual Inputs'!$C$11:$C$22)</f>
        <v>165162.38093739472</v>
      </c>
    </row>
    <row r="97" spans="1:8" x14ac:dyDescent="0.2">
      <c r="A97">
        <f t="shared" si="6"/>
        <v>4</v>
      </c>
      <c r="B97" t="b">
        <f t="shared" si="7"/>
        <v>0</v>
      </c>
      <c r="C97" t="str">
        <f t="shared" si="8"/>
        <v>OFF</v>
      </c>
      <c r="D97" s="4">
        <f t="shared" si="10"/>
        <v>43559.958333333103</v>
      </c>
      <c r="E97" t="str">
        <f t="shared" si="11"/>
        <v>LRKPCIGS</v>
      </c>
      <c r="F97" s="39">
        <v>9655.1962890625</v>
      </c>
      <c r="G97">
        <f t="shared" si="9"/>
        <v>1.388789548821347E-3</v>
      </c>
      <c r="H97" s="38">
        <f>G97*SUMIF('Manual Inputs'!$B$11:$B$22,'Expanded kW'!A97,'Manual Inputs'!$C$11:$C$22)</f>
        <v>163752.38002645268</v>
      </c>
    </row>
    <row r="98" spans="1:8" x14ac:dyDescent="0.2">
      <c r="A98">
        <f t="shared" si="6"/>
        <v>4</v>
      </c>
      <c r="B98" t="b">
        <f t="shared" si="7"/>
        <v>0</v>
      </c>
      <c r="C98" t="str">
        <f t="shared" si="8"/>
        <v>OFF</v>
      </c>
      <c r="D98" s="4">
        <f t="shared" si="10"/>
        <v>43559.999999999767</v>
      </c>
      <c r="E98" t="str">
        <f t="shared" si="11"/>
        <v>LRKPCIGS</v>
      </c>
      <c r="F98" s="39">
        <v>9654.0029296875</v>
      </c>
      <c r="G98">
        <f t="shared" si="9"/>
        <v>1.3886178977250492E-3</v>
      </c>
      <c r="H98" s="38">
        <f>G98*SUMIF('Manual Inputs'!$B$11:$B$22,'Expanded kW'!A98,'Manual Inputs'!$C$11:$C$22)</f>
        <v>163732.14062043413</v>
      </c>
    </row>
    <row r="99" spans="1:8" x14ac:dyDescent="0.2">
      <c r="A99">
        <f t="shared" si="6"/>
        <v>4</v>
      </c>
      <c r="B99" t="b">
        <f t="shared" si="7"/>
        <v>0</v>
      </c>
      <c r="C99" t="str">
        <f t="shared" si="8"/>
        <v>OFF</v>
      </c>
      <c r="D99" s="4">
        <f t="shared" si="10"/>
        <v>43560.041666666431</v>
      </c>
      <c r="E99" t="str">
        <f t="shared" si="11"/>
        <v>LRKPCIGS</v>
      </c>
      <c r="F99" s="39">
        <v>9605.3349609375</v>
      </c>
      <c r="G99">
        <f t="shared" si="9"/>
        <v>1.3816175670907636E-3</v>
      </c>
      <c r="H99" s="38">
        <f>G99*SUMIF('Manual Inputs'!$B$11:$B$22,'Expanded kW'!A99,'Manual Inputs'!$C$11:$C$22)</f>
        <v>162906.73060542558</v>
      </c>
    </row>
    <row r="100" spans="1:8" x14ac:dyDescent="0.2">
      <c r="A100">
        <f t="shared" si="6"/>
        <v>4</v>
      </c>
      <c r="B100" t="b">
        <f t="shared" si="7"/>
        <v>0</v>
      </c>
      <c r="C100" t="str">
        <f t="shared" si="8"/>
        <v>OFF</v>
      </c>
      <c r="D100" s="4">
        <f t="shared" si="10"/>
        <v>43560.083333333096</v>
      </c>
      <c r="E100" t="str">
        <f t="shared" si="11"/>
        <v>LRKPCIGS</v>
      </c>
      <c r="F100" s="39">
        <v>9437.03515625</v>
      </c>
      <c r="G100">
        <f t="shared" si="9"/>
        <v>1.3574095652209882E-3</v>
      </c>
      <c r="H100" s="38">
        <f>G100*SUMIF('Manual Inputs'!$B$11:$B$22,'Expanded kW'!A100,'Manual Inputs'!$C$11:$C$22)</f>
        <v>160052.36154337088</v>
      </c>
    </row>
    <row r="101" spans="1:8" x14ac:dyDescent="0.2">
      <c r="A101">
        <f t="shared" si="6"/>
        <v>4</v>
      </c>
      <c r="B101" t="b">
        <f t="shared" si="7"/>
        <v>0</v>
      </c>
      <c r="C101" t="str">
        <f t="shared" si="8"/>
        <v>OFF</v>
      </c>
      <c r="D101" s="4">
        <f t="shared" si="10"/>
        <v>43560.12499999976</v>
      </c>
      <c r="E101" t="str">
        <f t="shared" si="11"/>
        <v>LRKPCIGS</v>
      </c>
      <c r="F101" s="39">
        <v>9313.76953125</v>
      </c>
      <c r="G101">
        <f t="shared" si="9"/>
        <v>1.339679214992598E-3</v>
      </c>
      <c r="H101" s="38">
        <f>G101*SUMIF('Manual Inputs'!$B$11:$B$22,'Expanded kW'!A101,'Manual Inputs'!$C$11:$C$22)</f>
        <v>157961.773339373</v>
      </c>
    </row>
    <row r="102" spans="1:8" x14ac:dyDescent="0.2">
      <c r="A102">
        <f t="shared" si="6"/>
        <v>4</v>
      </c>
      <c r="B102" t="b">
        <f t="shared" si="7"/>
        <v>0</v>
      </c>
      <c r="C102" t="str">
        <f t="shared" si="8"/>
        <v>OFF</v>
      </c>
      <c r="D102" s="4">
        <f t="shared" si="10"/>
        <v>43560.166666666424</v>
      </c>
      <c r="E102" t="str">
        <f t="shared" si="11"/>
        <v>LRKPCIGS</v>
      </c>
      <c r="F102" s="39">
        <v>9498.041015625</v>
      </c>
      <c r="G102">
        <f t="shared" si="9"/>
        <v>1.3661845602993216E-3</v>
      </c>
      <c r="H102" s="38">
        <f>G102*SUMIF('Manual Inputs'!$B$11:$B$22,'Expanded kW'!A102,'Manual Inputs'!$C$11:$C$22)</f>
        <v>161087.02250407368</v>
      </c>
    </row>
    <row r="103" spans="1:8" x14ac:dyDescent="0.2">
      <c r="A103">
        <f t="shared" si="6"/>
        <v>4</v>
      </c>
      <c r="B103" t="b">
        <f t="shared" si="7"/>
        <v>0</v>
      </c>
      <c r="C103" t="str">
        <f t="shared" si="8"/>
        <v>OFF</v>
      </c>
      <c r="D103" s="4">
        <f t="shared" si="10"/>
        <v>43560.208333333088</v>
      </c>
      <c r="E103" t="str">
        <f t="shared" si="11"/>
        <v>LRKPCIGS</v>
      </c>
      <c r="F103" s="39">
        <v>9490.119140625</v>
      </c>
      <c r="G103">
        <f t="shared" si="9"/>
        <v>1.3650450891919829E-3</v>
      </c>
      <c r="H103" s="38">
        <f>G103*SUMIF('Manual Inputs'!$B$11:$B$22,'Expanded kW'!A103,'Manual Inputs'!$C$11:$C$22)</f>
        <v>160952.66729816329</v>
      </c>
    </row>
    <row r="104" spans="1:8" x14ac:dyDescent="0.2">
      <c r="A104">
        <f t="shared" si="6"/>
        <v>4</v>
      </c>
      <c r="B104" t="b">
        <f t="shared" si="7"/>
        <v>0</v>
      </c>
      <c r="C104" t="str">
        <f t="shared" si="8"/>
        <v>OFF</v>
      </c>
      <c r="D104" s="4">
        <f t="shared" si="10"/>
        <v>43560.249999999753</v>
      </c>
      <c r="E104" t="str">
        <f t="shared" si="11"/>
        <v>LRKPCIGS</v>
      </c>
      <c r="F104" s="39">
        <v>9412.4892578125</v>
      </c>
      <c r="G104">
        <f t="shared" si="9"/>
        <v>1.3538789184898549E-3</v>
      </c>
      <c r="H104" s="38">
        <f>G104*SUMIF('Manual Inputs'!$B$11:$B$22,'Expanded kW'!A104,'Manual Inputs'!$C$11:$C$22)</f>
        <v>159636.06246785843</v>
      </c>
    </row>
    <row r="105" spans="1:8" x14ac:dyDescent="0.2">
      <c r="A105">
        <f t="shared" si="6"/>
        <v>4</v>
      </c>
      <c r="B105" t="b">
        <f t="shared" si="7"/>
        <v>0</v>
      </c>
      <c r="C105" t="str">
        <f t="shared" si="8"/>
        <v>ON</v>
      </c>
      <c r="D105" s="4">
        <f t="shared" si="10"/>
        <v>43560.291666666417</v>
      </c>
      <c r="E105" t="str">
        <f t="shared" si="11"/>
        <v>LRKPCIGS</v>
      </c>
      <c r="F105" s="39">
        <v>9821.1591796875</v>
      </c>
      <c r="G105">
        <f t="shared" si="9"/>
        <v>1.4126614123331513E-3</v>
      </c>
      <c r="H105" s="38">
        <f>G105*SUMIF('Manual Inputs'!$B$11:$B$22,'Expanded kW'!A105,'Manual Inputs'!$C$11:$C$22)</f>
        <v>166567.1149652648</v>
      </c>
    </row>
    <row r="106" spans="1:8" x14ac:dyDescent="0.2">
      <c r="A106">
        <f t="shared" si="6"/>
        <v>4</v>
      </c>
      <c r="B106" t="b">
        <f t="shared" si="7"/>
        <v>0</v>
      </c>
      <c r="C106" t="str">
        <f t="shared" si="8"/>
        <v>ON</v>
      </c>
      <c r="D106" s="4">
        <f t="shared" si="10"/>
        <v>43560.333333333081</v>
      </c>
      <c r="E106" t="str">
        <f t="shared" si="11"/>
        <v>LRKPCIGS</v>
      </c>
      <c r="F106" s="39">
        <v>9905.1337890625</v>
      </c>
      <c r="G106">
        <f t="shared" si="9"/>
        <v>1.4247401993795076E-3</v>
      </c>
      <c r="H106" s="38">
        <f>G106*SUMIF('Manual Inputs'!$B$11:$B$22,'Expanded kW'!A106,'Manual Inputs'!$C$11:$C$22)</f>
        <v>167991.32652298582</v>
      </c>
    </row>
    <row r="107" spans="1:8" x14ac:dyDescent="0.2">
      <c r="A107">
        <f t="shared" si="6"/>
        <v>4</v>
      </c>
      <c r="B107" t="b">
        <f t="shared" si="7"/>
        <v>0</v>
      </c>
      <c r="C107" t="str">
        <f t="shared" si="8"/>
        <v>ON</v>
      </c>
      <c r="D107" s="4">
        <f t="shared" si="10"/>
        <v>43560.374999999745</v>
      </c>
      <c r="E107" t="str">
        <f t="shared" si="11"/>
        <v>LRKPCIGS</v>
      </c>
      <c r="F107" s="39">
        <v>9846.8359375</v>
      </c>
      <c r="G107">
        <f t="shared" si="9"/>
        <v>1.4163547202504655E-3</v>
      </c>
      <c r="H107" s="38">
        <f>G107*SUMIF('Manual Inputs'!$B$11:$B$22,'Expanded kW'!A107,'Manual Inputs'!$C$11:$C$22)</f>
        <v>167002.59344517131</v>
      </c>
    </row>
    <row r="108" spans="1:8" x14ac:dyDescent="0.2">
      <c r="A108">
        <f t="shared" si="6"/>
        <v>4</v>
      </c>
      <c r="B108" t="b">
        <f t="shared" si="7"/>
        <v>0</v>
      </c>
      <c r="C108" t="str">
        <f t="shared" si="8"/>
        <v>ON</v>
      </c>
      <c r="D108" s="4">
        <f t="shared" si="10"/>
        <v>43560.41666666641</v>
      </c>
      <c r="E108" t="str">
        <f t="shared" si="11"/>
        <v>LRKPCIGS</v>
      </c>
      <c r="F108" s="39">
        <v>9733.5771484375</v>
      </c>
      <c r="G108">
        <f t="shared" si="9"/>
        <v>1.4000637389122255E-3</v>
      </c>
      <c r="H108" s="38">
        <f>G108*SUMIF('Manual Inputs'!$B$11:$B$22,'Expanded kW'!A108,'Manual Inputs'!$C$11:$C$22)</f>
        <v>165081.7214387774</v>
      </c>
    </row>
    <row r="109" spans="1:8" x14ac:dyDescent="0.2">
      <c r="A109">
        <f t="shared" si="6"/>
        <v>4</v>
      </c>
      <c r="B109" t="b">
        <f t="shared" si="7"/>
        <v>0</v>
      </c>
      <c r="C109" t="str">
        <f t="shared" si="8"/>
        <v>ON</v>
      </c>
      <c r="D109" s="4">
        <f t="shared" si="10"/>
        <v>43560.458333333074</v>
      </c>
      <c r="E109" t="str">
        <f t="shared" si="11"/>
        <v>LRKPCIGS</v>
      </c>
      <c r="F109" s="39">
        <v>9727.2109375</v>
      </c>
      <c r="G109">
        <f t="shared" si="9"/>
        <v>1.3991480322863947E-3</v>
      </c>
      <c r="H109" s="38">
        <f>G109*SUMIF('Manual Inputs'!$B$11:$B$22,'Expanded kW'!A109,'Manual Inputs'!$C$11:$C$22)</f>
        <v>164973.75033580285</v>
      </c>
    </row>
    <row r="110" spans="1:8" x14ac:dyDescent="0.2">
      <c r="A110">
        <f t="shared" si="6"/>
        <v>4</v>
      </c>
      <c r="B110" t="b">
        <f t="shared" si="7"/>
        <v>0</v>
      </c>
      <c r="C110" t="str">
        <f t="shared" si="8"/>
        <v>ON</v>
      </c>
      <c r="D110" s="4">
        <f t="shared" si="10"/>
        <v>43560.499999999738</v>
      </c>
      <c r="E110" t="str">
        <f t="shared" si="11"/>
        <v>LRKPCIGS</v>
      </c>
      <c r="F110" s="39">
        <v>9598.447265625</v>
      </c>
      <c r="G110">
        <f t="shared" si="9"/>
        <v>1.3806268509023935E-3</v>
      </c>
      <c r="H110" s="38">
        <f>G110*SUMIF('Manual Inputs'!$B$11:$B$22,'Expanded kW'!A110,'Manual Inputs'!$C$11:$C$22)</f>
        <v>162789.91511389625</v>
      </c>
    </row>
    <row r="111" spans="1:8" x14ac:dyDescent="0.2">
      <c r="A111">
        <f t="shared" si="6"/>
        <v>4</v>
      </c>
      <c r="B111" t="b">
        <f t="shared" si="7"/>
        <v>0</v>
      </c>
      <c r="C111" t="str">
        <f t="shared" si="8"/>
        <v>ON</v>
      </c>
      <c r="D111" s="4">
        <f t="shared" si="10"/>
        <v>43560.541666666402</v>
      </c>
      <c r="E111" t="str">
        <f t="shared" si="11"/>
        <v>LRKPCIGS</v>
      </c>
      <c r="F111" s="39">
        <v>9672.361328125</v>
      </c>
      <c r="G111">
        <f t="shared" si="9"/>
        <v>1.3912585433545927E-3</v>
      </c>
      <c r="H111" s="38">
        <f>G111*SUMIF('Manual Inputs'!$B$11:$B$22,'Expanded kW'!A111,'Manual Inputs'!$C$11:$C$22)</f>
        <v>164043.49953511718</v>
      </c>
    </row>
    <row r="112" spans="1:8" x14ac:dyDescent="0.2">
      <c r="A112">
        <f t="shared" si="6"/>
        <v>4</v>
      </c>
      <c r="B112" t="b">
        <f t="shared" si="7"/>
        <v>0</v>
      </c>
      <c r="C112" t="str">
        <f t="shared" si="8"/>
        <v>ON</v>
      </c>
      <c r="D112" s="4">
        <f t="shared" si="10"/>
        <v>43560.583333333067</v>
      </c>
      <c r="E112" t="str">
        <f t="shared" si="11"/>
        <v>LRKPCIGS</v>
      </c>
      <c r="F112" s="39">
        <v>9656.07421875</v>
      </c>
      <c r="G112">
        <f t="shared" si="9"/>
        <v>1.3889158289650226E-3</v>
      </c>
      <c r="H112" s="38">
        <f>G112*SUMIF('Manual Inputs'!$B$11:$B$22,'Expanded kW'!A112,'Manual Inputs'!$C$11:$C$22)</f>
        <v>163767.26973677237</v>
      </c>
    </row>
    <row r="113" spans="1:8" x14ac:dyDescent="0.2">
      <c r="A113">
        <f t="shared" si="6"/>
        <v>4</v>
      </c>
      <c r="B113" t="b">
        <f t="shared" si="7"/>
        <v>0</v>
      </c>
      <c r="C113" t="str">
        <f t="shared" si="8"/>
        <v>ON</v>
      </c>
      <c r="D113" s="4">
        <f t="shared" si="10"/>
        <v>43560.624999999731</v>
      </c>
      <c r="E113" t="str">
        <f t="shared" si="11"/>
        <v>LRKPCIGS</v>
      </c>
      <c r="F113" s="39">
        <v>9597.76171875</v>
      </c>
      <c r="G113">
        <f t="shared" si="9"/>
        <v>1.380528242825797E-3</v>
      </c>
      <c r="H113" s="38">
        <f>G113*SUMIF('Manual Inputs'!$B$11:$B$22,'Expanded kW'!A113,'Manual Inputs'!$C$11:$C$22)</f>
        <v>162778.28822107709</v>
      </c>
    </row>
    <row r="114" spans="1:8" x14ac:dyDescent="0.2">
      <c r="A114">
        <f t="shared" si="6"/>
        <v>4</v>
      </c>
      <c r="B114" t="b">
        <f t="shared" si="7"/>
        <v>0</v>
      </c>
      <c r="C114" t="str">
        <f t="shared" si="8"/>
        <v>ON</v>
      </c>
      <c r="D114" s="4">
        <f t="shared" si="10"/>
        <v>43560.666666666395</v>
      </c>
      <c r="E114" t="str">
        <f t="shared" si="11"/>
        <v>LRKPCIGS</v>
      </c>
      <c r="F114" s="39">
        <v>9468.185546875</v>
      </c>
      <c r="G114">
        <f t="shared" si="9"/>
        <v>1.3618901926102738E-3</v>
      </c>
      <c r="H114" s="38">
        <f>G114*SUMIF('Manual Inputs'!$B$11:$B$22,'Expanded kW'!A114,'Manual Inputs'!$C$11:$C$22)</f>
        <v>160580.67297805147</v>
      </c>
    </row>
    <row r="115" spans="1:8" x14ac:dyDescent="0.2">
      <c r="A115">
        <f t="shared" si="6"/>
        <v>4</v>
      </c>
      <c r="B115" t="b">
        <f t="shared" si="7"/>
        <v>0</v>
      </c>
      <c r="C115" t="str">
        <f t="shared" si="8"/>
        <v>ON</v>
      </c>
      <c r="D115" s="4">
        <f t="shared" si="10"/>
        <v>43560.708333333059</v>
      </c>
      <c r="E115" t="str">
        <f t="shared" si="11"/>
        <v>LRKPCIGS</v>
      </c>
      <c r="F115" s="39">
        <v>9446.7099609375</v>
      </c>
      <c r="G115">
        <f t="shared" si="9"/>
        <v>1.3588011752136415E-3</v>
      </c>
      <c r="H115" s="38">
        <f>G115*SUMIF('Manual Inputs'!$B$11:$B$22,'Expanded kW'!A115,'Manual Inputs'!$C$11:$C$22)</f>
        <v>160216.44648234453</v>
      </c>
    </row>
    <row r="116" spans="1:8" x14ac:dyDescent="0.2">
      <c r="A116">
        <f t="shared" si="6"/>
        <v>4</v>
      </c>
      <c r="B116" t="b">
        <f t="shared" si="7"/>
        <v>0</v>
      </c>
      <c r="C116" t="str">
        <f t="shared" si="8"/>
        <v>ON</v>
      </c>
      <c r="D116" s="4">
        <f t="shared" si="10"/>
        <v>43560.749999999724</v>
      </c>
      <c r="E116" t="str">
        <f t="shared" si="11"/>
        <v>LRKPCIGS</v>
      </c>
      <c r="F116" s="39">
        <v>9442.3681640625</v>
      </c>
      <c r="G116">
        <f t="shared" si="9"/>
        <v>1.3581766573951962E-3</v>
      </c>
      <c r="H116" s="38">
        <f>G116*SUMIF('Manual Inputs'!$B$11:$B$22,'Expanded kW'!A116,'Manual Inputs'!$C$11:$C$22)</f>
        <v>160142.80949448977</v>
      </c>
    </row>
    <row r="117" spans="1:8" x14ac:dyDescent="0.2">
      <c r="A117">
        <f t="shared" si="6"/>
        <v>4</v>
      </c>
      <c r="B117" t="b">
        <f t="shared" si="7"/>
        <v>0</v>
      </c>
      <c r="C117" t="str">
        <f t="shared" si="8"/>
        <v>ON</v>
      </c>
      <c r="D117" s="4">
        <f t="shared" si="10"/>
        <v>43560.791666666388</v>
      </c>
      <c r="E117" t="str">
        <f t="shared" si="11"/>
        <v>LRKPCIGS</v>
      </c>
      <c r="F117" s="39">
        <v>9429.3017578125</v>
      </c>
      <c r="G117">
        <f t="shared" si="9"/>
        <v>1.3562972043113465E-3</v>
      </c>
      <c r="H117" s="38">
        <f>G117*SUMIF('Manual Inputs'!$B$11:$B$22,'Expanded kW'!A117,'Manual Inputs'!$C$11:$C$22)</f>
        <v>159921.20290485953</v>
      </c>
    </row>
    <row r="118" spans="1:8" x14ac:dyDescent="0.2">
      <c r="A118">
        <f t="shared" si="6"/>
        <v>4</v>
      </c>
      <c r="B118" t="b">
        <f t="shared" si="7"/>
        <v>0</v>
      </c>
      <c r="C118" t="str">
        <f t="shared" si="8"/>
        <v>ON</v>
      </c>
      <c r="D118" s="4">
        <f t="shared" si="10"/>
        <v>43560.833333333052</v>
      </c>
      <c r="E118" t="str">
        <f t="shared" si="11"/>
        <v>LRKPCIGS</v>
      </c>
      <c r="F118" s="39">
        <v>9435.794921875</v>
      </c>
      <c r="G118">
        <f t="shared" si="9"/>
        <v>1.3572311716921026E-3</v>
      </c>
      <c r="H118" s="38">
        <f>G118*SUMIF('Manual Inputs'!$B$11:$B$22,'Expanded kW'!A118,'Manual Inputs'!$C$11:$C$22)</f>
        <v>160031.32713613391</v>
      </c>
    </row>
    <row r="119" spans="1:8" x14ac:dyDescent="0.2">
      <c r="A119">
        <f t="shared" si="6"/>
        <v>4</v>
      </c>
      <c r="B119" t="b">
        <f t="shared" si="7"/>
        <v>0</v>
      </c>
      <c r="C119" t="str">
        <f t="shared" si="8"/>
        <v>OFF</v>
      </c>
      <c r="D119" s="4">
        <f t="shared" si="10"/>
        <v>43560.874999999716</v>
      </c>
      <c r="E119" t="str">
        <f t="shared" si="11"/>
        <v>LRKPCIGS</v>
      </c>
      <c r="F119" s="39">
        <v>9616.705078125</v>
      </c>
      <c r="G119">
        <f t="shared" si="9"/>
        <v>1.3832530283953424E-3</v>
      </c>
      <c r="H119" s="38">
        <f>G119*SUMIF('Manual Inputs'!$B$11:$B$22,'Expanded kW'!A119,'Manual Inputs'!$C$11:$C$22)</f>
        <v>163099.56808846482</v>
      </c>
    </row>
    <row r="120" spans="1:8" x14ac:dyDescent="0.2">
      <c r="A120">
        <f t="shared" si="6"/>
        <v>4</v>
      </c>
      <c r="B120" t="b">
        <f t="shared" si="7"/>
        <v>0</v>
      </c>
      <c r="C120" t="str">
        <f t="shared" si="8"/>
        <v>OFF</v>
      </c>
      <c r="D120" s="4">
        <f t="shared" si="10"/>
        <v>43560.91666666638</v>
      </c>
      <c r="E120" t="str">
        <f t="shared" si="11"/>
        <v>LRKPCIGS</v>
      </c>
      <c r="F120" s="39">
        <v>9739.6845703125</v>
      </c>
      <c r="G120">
        <f t="shared" si="9"/>
        <v>1.400942221691478E-3</v>
      </c>
      <c r="H120" s="38">
        <f>G120*SUMIF('Manual Inputs'!$B$11:$B$22,'Expanded kW'!A120,'Manual Inputs'!$C$11:$C$22)</f>
        <v>165185.30347252538</v>
      </c>
    </row>
    <row r="121" spans="1:8" x14ac:dyDescent="0.2">
      <c r="A121">
        <f t="shared" si="6"/>
        <v>4</v>
      </c>
      <c r="B121" t="b">
        <f t="shared" si="7"/>
        <v>0</v>
      </c>
      <c r="C121" t="str">
        <f t="shared" si="8"/>
        <v>OFF</v>
      </c>
      <c r="D121" s="4">
        <f t="shared" si="10"/>
        <v>43560.958333333045</v>
      </c>
      <c r="E121" t="str">
        <f t="shared" si="11"/>
        <v>LRKPCIGS</v>
      </c>
      <c r="F121" s="39">
        <v>9806.2626953125</v>
      </c>
      <c r="G121">
        <f t="shared" si="9"/>
        <v>1.4105187234436862E-3</v>
      </c>
      <c r="H121" s="38">
        <f>G121*SUMIF('Manual Inputs'!$B$11:$B$22,'Expanded kW'!A121,'Manual Inputs'!$C$11:$C$22)</f>
        <v>166314.47020306601</v>
      </c>
    </row>
    <row r="122" spans="1:8" x14ac:dyDescent="0.2">
      <c r="A122">
        <f t="shared" si="6"/>
        <v>4</v>
      </c>
      <c r="B122" t="b">
        <f t="shared" si="7"/>
        <v>0</v>
      </c>
      <c r="C122" t="str">
        <f t="shared" si="8"/>
        <v>OFF</v>
      </c>
      <c r="D122" s="4">
        <f t="shared" si="10"/>
        <v>43560.999999999709</v>
      </c>
      <c r="E122" t="str">
        <f t="shared" si="11"/>
        <v>LRKPCIGS</v>
      </c>
      <c r="F122" s="39">
        <v>9767.970703125</v>
      </c>
      <c r="G122">
        <f t="shared" si="9"/>
        <v>1.4050108583561797E-3</v>
      </c>
      <c r="H122" s="38">
        <f>G122*SUMIF('Manual Inputs'!$B$11:$B$22,'Expanded kW'!A122,'Manual Inputs'!$C$11:$C$22)</f>
        <v>165665.03702025639</v>
      </c>
    </row>
    <row r="123" spans="1:8" x14ac:dyDescent="0.2">
      <c r="A123">
        <f t="shared" si="6"/>
        <v>4</v>
      </c>
      <c r="B123" t="b">
        <f t="shared" si="7"/>
        <v>0</v>
      </c>
      <c r="C123" t="str">
        <f t="shared" si="8"/>
        <v>OFF</v>
      </c>
      <c r="D123" s="4">
        <f t="shared" si="10"/>
        <v>43561.041666666373</v>
      </c>
      <c r="E123" t="str">
        <f t="shared" si="11"/>
        <v>LRKPCIGS</v>
      </c>
      <c r="F123" s="39">
        <v>9698.8935546875</v>
      </c>
      <c r="G123">
        <f t="shared" si="9"/>
        <v>1.3950749006666342E-3</v>
      </c>
      <c r="H123" s="38">
        <f>G123*SUMIF('Manual Inputs'!$B$11:$B$22,'Expanded kW'!A123,'Manual Inputs'!$C$11:$C$22)</f>
        <v>164493.48678725955</v>
      </c>
    </row>
    <row r="124" spans="1:8" x14ac:dyDescent="0.2">
      <c r="A124">
        <f t="shared" si="6"/>
        <v>4</v>
      </c>
      <c r="B124" t="b">
        <f t="shared" si="7"/>
        <v>0</v>
      </c>
      <c r="C124" t="str">
        <f t="shared" si="8"/>
        <v>OFF</v>
      </c>
      <c r="D124" s="4">
        <f t="shared" si="10"/>
        <v>43561.083333333037</v>
      </c>
      <c r="E124" t="str">
        <f t="shared" si="11"/>
        <v>LRKPCIGS</v>
      </c>
      <c r="F124" s="39">
        <v>9601.7802734375</v>
      </c>
      <c r="G124">
        <f t="shared" si="9"/>
        <v>1.3811062659528554E-3</v>
      </c>
      <c r="H124" s="38">
        <f>G124*SUMIF('Manual Inputs'!$B$11:$B$22,'Expanded kW'!A124,'Manual Inputs'!$C$11:$C$22)</f>
        <v>162846.4430130299</v>
      </c>
    </row>
    <row r="125" spans="1:8" x14ac:dyDescent="0.2">
      <c r="A125">
        <f t="shared" si="6"/>
        <v>4</v>
      </c>
      <c r="B125" t="b">
        <f t="shared" si="7"/>
        <v>0</v>
      </c>
      <c r="C125" t="str">
        <f t="shared" si="8"/>
        <v>OFF</v>
      </c>
      <c r="D125" s="4">
        <f t="shared" si="10"/>
        <v>43561.124999999702</v>
      </c>
      <c r="E125" t="str">
        <f t="shared" si="11"/>
        <v>LRKPCIGS</v>
      </c>
      <c r="F125" s="39">
        <v>9664.19921875</v>
      </c>
      <c r="G125">
        <f t="shared" si="9"/>
        <v>1.3900845172802416E-3</v>
      </c>
      <c r="H125" s="38">
        <f>G125*SUMIF('Manual Inputs'!$B$11:$B$22,'Expanded kW'!A125,'Manual Inputs'!$C$11:$C$22)</f>
        <v>163905.0699479625</v>
      </c>
    </row>
    <row r="126" spans="1:8" x14ac:dyDescent="0.2">
      <c r="A126">
        <f t="shared" si="6"/>
        <v>4</v>
      </c>
      <c r="B126" t="b">
        <f t="shared" si="7"/>
        <v>0</v>
      </c>
      <c r="C126" t="str">
        <f t="shared" si="8"/>
        <v>OFF</v>
      </c>
      <c r="D126" s="4">
        <f t="shared" si="10"/>
        <v>43561.166666666366</v>
      </c>
      <c r="E126" t="str">
        <f t="shared" si="11"/>
        <v>LRKPCIGS</v>
      </c>
      <c r="F126" s="39">
        <v>9667.4755859375</v>
      </c>
      <c r="G126">
        <f t="shared" si="9"/>
        <v>1.3905557852246599E-3</v>
      </c>
      <c r="H126" s="38">
        <f>G126*SUMIF('Manual Inputs'!$B$11:$B$22,'Expanded kW'!A126,'Manual Inputs'!$C$11:$C$22)</f>
        <v>163960.6372206239</v>
      </c>
    </row>
    <row r="127" spans="1:8" x14ac:dyDescent="0.2">
      <c r="A127">
        <f t="shared" si="6"/>
        <v>4</v>
      </c>
      <c r="B127" t="b">
        <f t="shared" si="7"/>
        <v>0</v>
      </c>
      <c r="C127" t="str">
        <f t="shared" si="8"/>
        <v>OFF</v>
      </c>
      <c r="D127" s="4">
        <f t="shared" si="10"/>
        <v>43561.20833333303</v>
      </c>
      <c r="E127" t="str">
        <f t="shared" si="11"/>
        <v>LRKPCIGS</v>
      </c>
      <c r="F127" s="39">
        <v>9717.03125</v>
      </c>
      <c r="G127">
        <f t="shared" si="9"/>
        <v>1.3976838006760769E-3</v>
      </c>
      <c r="H127" s="38">
        <f>G127*SUMIF('Manual Inputs'!$B$11:$B$22,'Expanded kW'!A127,'Manual Inputs'!$C$11:$C$22)</f>
        <v>164801.10257120599</v>
      </c>
    </row>
    <row r="128" spans="1:8" x14ac:dyDescent="0.2">
      <c r="A128">
        <f t="shared" si="6"/>
        <v>4</v>
      </c>
      <c r="B128" t="b">
        <f t="shared" si="7"/>
        <v>0</v>
      </c>
      <c r="C128" t="str">
        <f t="shared" si="8"/>
        <v>OFF</v>
      </c>
      <c r="D128" s="4">
        <f t="shared" si="10"/>
        <v>43561.249999999694</v>
      </c>
      <c r="E128" t="str">
        <f t="shared" si="11"/>
        <v>LRKPCIGS</v>
      </c>
      <c r="F128" s="39">
        <v>9765.8193359375</v>
      </c>
      <c r="G128">
        <f t="shared" si="9"/>
        <v>1.4047014087938687E-3</v>
      </c>
      <c r="H128" s="38">
        <f>G128*SUMIF('Manual Inputs'!$B$11:$B$22,'Expanded kW'!A128,'Manual Inputs'!$C$11:$C$22)</f>
        <v>165628.54977683671</v>
      </c>
    </row>
    <row r="129" spans="1:8" x14ac:dyDescent="0.2">
      <c r="A129">
        <f t="shared" si="6"/>
        <v>4</v>
      </c>
      <c r="B129" t="b">
        <f t="shared" si="7"/>
        <v>0</v>
      </c>
      <c r="C129" t="str">
        <f t="shared" si="8"/>
        <v>OFF</v>
      </c>
      <c r="D129" s="4">
        <f t="shared" si="10"/>
        <v>43561.291666666359</v>
      </c>
      <c r="E129" t="str">
        <f t="shared" si="11"/>
        <v>LRKPCIGS</v>
      </c>
      <c r="F129" s="39">
        <v>9901.8154296875</v>
      </c>
      <c r="G129">
        <f t="shared" si="9"/>
        <v>1.4242628913392296E-3</v>
      </c>
      <c r="H129" s="38">
        <f>G129*SUMIF('Manual Inputs'!$B$11:$B$22,'Expanded kW'!A129,'Manual Inputs'!$C$11:$C$22)</f>
        <v>167935.04706173297</v>
      </c>
    </row>
    <row r="130" spans="1:8" x14ac:dyDescent="0.2">
      <c r="A130">
        <f t="shared" ref="A130:A193" si="12">MONTH(D130)</f>
        <v>4</v>
      </c>
      <c r="B130" t="b">
        <f t="shared" ref="B130:B193" si="13">IF(ISNA(VLOOKUP(DATE(YEAR(D130),MONTH(D130),DAY(D130)),Holidays,1,FALSE)),FALSE,TRUE)</f>
        <v>0</v>
      </c>
      <c r="C130" t="str">
        <f t="shared" ref="C130:C193" si="14">IF(OR(HOUR(D130)&lt;PkStart,HOUR(D130)&gt;OPkStart-1,WEEKDAY(D130,2)&gt;5,B130)=TRUE,"OFF","ON")</f>
        <v>OFF</v>
      </c>
      <c r="D130" s="4">
        <f t="shared" si="10"/>
        <v>43561.333333333023</v>
      </c>
      <c r="E130" t="str">
        <f t="shared" si="11"/>
        <v>LRKPCIGS</v>
      </c>
      <c r="F130" s="39">
        <v>9949.1455078125</v>
      </c>
      <c r="G130">
        <f t="shared" ref="G130:G193" si="15">IF(SUMIF($A$2:$A$8785,A130,$F$2:$F$8785)=0,0,F130/SUMIF($A$2:$A$8785,A130,$F$2:$F$8785))</f>
        <v>1.4310707817100715E-3</v>
      </c>
      <c r="H130" s="38">
        <f>G130*SUMIF('Manual Inputs'!$B$11:$B$22,'Expanded kW'!A130,'Manual Inputs'!$C$11:$C$22)</f>
        <v>168737.76641696619</v>
      </c>
    </row>
    <row r="131" spans="1:8" x14ac:dyDescent="0.2">
      <c r="A131">
        <f t="shared" si="12"/>
        <v>4</v>
      </c>
      <c r="B131" t="b">
        <f t="shared" si="13"/>
        <v>0</v>
      </c>
      <c r="C131" t="str">
        <f t="shared" si="14"/>
        <v>OFF</v>
      </c>
      <c r="D131" s="4">
        <f t="shared" si="10"/>
        <v>43561.374999999687</v>
      </c>
      <c r="E131" t="str">
        <f t="shared" si="11"/>
        <v>LRKPCIGS</v>
      </c>
      <c r="F131" s="39">
        <v>9966.234375</v>
      </c>
      <c r="G131">
        <f t="shared" si="15"/>
        <v>1.433528819790362E-3</v>
      </c>
      <c r="H131" s="38">
        <f>G131*SUMIF('Manual Inputs'!$B$11:$B$22,'Expanded kW'!A131,'Manual Inputs'!$C$11:$C$22)</f>
        <v>169027.59404865082</v>
      </c>
    </row>
    <row r="132" spans="1:8" x14ac:dyDescent="0.2">
      <c r="A132">
        <f t="shared" si="12"/>
        <v>4</v>
      </c>
      <c r="B132" t="b">
        <f t="shared" si="13"/>
        <v>0</v>
      </c>
      <c r="C132" t="str">
        <f t="shared" si="14"/>
        <v>OFF</v>
      </c>
      <c r="D132" s="4">
        <f t="shared" ref="D132:D195" si="16">+D131+1/24</f>
        <v>43561.416666666351</v>
      </c>
      <c r="E132" t="str">
        <f t="shared" ref="E132:E195" si="17">+E131</f>
        <v>LRKPCIGS</v>
      </c>
      <c r="F132" s="39">
        <v>9899.4267578125</v>
      </c>
      <c r="G132">
        <f t="shared" si="15"/>
        <v>1.4239193082119428E-3</v>
      </c>
      <c r="H132" s="38">
        <f>G132*SUMIF('Manual Inputs'!$B$11:$B$22,'Expanded kW'!A132,'Manual Inputs'!$C$11:$C$22)</f>
        <v>167894.5351246451</v>
      </c>
    </row>
    <row r="133" spans="1:8" x14ac:dyDescent="0.2">
      <c r="A133">
        <f t="shared" si="12"/>
        <v>4</v>
      </c>
      <c r="B133" t="b">
        <f t="shared" si="13"/>
        <v>0</v>
      </c>
      <c r="C133" t="str">
        <f t="shared" si="14"/>
        <v>OFF</v>
      </c>
      <c r="D133" s="4">
        <f t="shared" si="16"/>
        <v>43561.458333333016</v>
      </c>
      <c r="E133" t="str">
        <f t="shared" si="17"/>
        <v>LRKPCIGS</v>
      </c>
      <c r="F133" s="39">
        <v>9885.921875</v>
      </c>
      <c r="G133">
        <f t="shared" si="15"/>
        <v>1.4219767852899278E-3</v>
      </c>
      <c r="H133" s="38">
        <f>G133*SUMIF('Manual Inputs'!$B$11:$B$22,'Expanded kW'!A133,'Manual Inputs'!$C$11:$C$22)</f>
        <v>167665.49196111766</v>
      </c>
    </row>
    <row r="134" spans="1:8" x14ac:dyDescent="0.2">
      <c r="A134">
        <f t="shared" si="12"/>
        <v>4</v>
      </c>
      <c r="B134" t="b">
        <f t="shared" si="13"/>
        <v>0</v>
      </c>
      <c r="C134" t="str">
        <f t="shared" si="14"/>
        <v>OFF</v>
      </c>
      <c r="D134" s="4">
        <f t="shared" si="16"/>
        <v>43561.49999999968</v>
      </c>
      <c r="E134" t="str">
        <f t="shared" si="17"/>
        <v>LRKPCIGS</v>
      </c>
      <c r="F134" s="39">
        <v>9897.4208984375</v>
      </c>
      <c r="G134">
        <f t="shared" si="15"/>
        <v>1.423630788284123E-3</v>
      </c>
      <c r="H134" s="38">
        <f>G134*SUMIF('Manual Inputs'!$B$11:$B$22,'Expanded kW'!A134,'Manual Inputs'!$C$11:$C$22)</f>
        <v>167860.51569750751</v>
      </c>
    </row>
    <row r="135" spans="1:8" x14ac:dyDescent="0.2">
      <c r="A135">
        <f t="shared" si="12"/>
        <v>4</v>
      </c>
      <c r="B135" t="b">
        <f t="shared" si="13"/>
        <v>0</v>
      </c>
      <c r="C135" t="str">
        <f t="shared" si="14"/>
        <v>OFF</v>
      </c>
      <c r="D135" s="4">
        <f t="shared" si="16"/>
        <v>43561.541666666344</v>
      </c>
      <c r="E135" t="str">
        <f t="shared" si="17"/>
        <v>LRKPCIGS</v>
      </c>
      <c r="F135" s="39">
        <v>9850.96484375</v>
      </c>
      <c r="G135">
        <f t="shared" si="15"/>
        <v>1.4169486161875744E-3</v>
      </c>
      <c r="H135" s="38">
        <f>G135*SUMIF('Manual Inputs'!$B$11:$B$22,'Expanded kW'!A135,'Manual Inputs'!$C$11:$C$22)</f>
        <v>167072.61980249244</v>
      </c>
    </row>
    <row r="136" spans="1:8" x14ac:dyDescent="0.2">
      <c r="A136">
        <f t="shared" si="12"/>
        <v>4</v>
      </c>
      <c r="B136" t="b">
        <f t="shared" si="13"/>
        <v>0</v>
      </c>
      <c r="C136" t="str">
        <f t="shared" si="14"/>
        <v>OFF</v>
      </c>
      <c r="D136" s="4">
        <f t="shared" si="16"/>
        <v>43561.583333333008</v>
      </c>
      <c r="E136" t="str">
        <f t="shared" si="17"/>
        <v>LRKPCIGS</v>
      </c>
      <c r="F136" s="39">
        <v>9750.9560546875</v>
      </c>
      <c r="G136">
        <f t="shared" si="15"/>
        <v>1.4025634957941532E-3</v>
      </c>
      <c r="H136" s="38">
        <f>G136*SUMIF('Manual Inputs'!$B$11:$B$22,'Expanded kW'!A136,'Manual Inputs'!$C$11:$C$22)</f>
        <v>165376.46814050092</v>
      </c>
    </row>
    <row r="137" spans="1:8" x14ac:dyDescent="0.2">
      <c r="A137">
        <f t="shared" si="12"/>
        <v>4</v>
      </c>
      <c r="B137" t="b">
        <f t="shared" si="13"/>
        <v>0</v>
      </c>
      <c r="C137" t="str">
        <f t="shared" si="14"/>
        <v>OFF</v>
      </c>
      <c r="D137" s="4">
        <f t="shared" si="16"/>
        <v>43561.624999999673</v>
      </c>
      <c r="E137" t="str">
        <f t="shared" si="17"/>
        <v>LRKPCIGS</v>
      </c>
      <c r="F137" s="39">
        <v>9671.2275390625</v>
      </c>
      <c r="G137">
        <f t="shared" si="15"/>
        <v>1.3910954607663753E-3</v>
      </c>
      <c r="H137" s="38">
        <f>G137*SUMIF('Manual Inputs'!$B$11:$B$22,'Expanded kW'!A137,'Manual Inputs'!$C$11:$C$22)</f>
        <v>164024.27044314705</v>
      </c>
    </row>
    <row r="138" spans="1:8" x14ac:dyDescent="0.2">
      <c r="A138">
        <f t="shared" si="12"/>
        <v>4</v>
      </c>
      <c r="B138" t="b">
        <f t="shared" si="13"/>
        <v>0</v>
      </c>
      <c r="C138" t="str">
        <f t="shared" si="14"/>
        <v>OFF</v>
      </c>
      <c r="D138" s="4">
        <f t="shared" si="16"/>
        <v>43561.666666666337</v>
      </c>
      <c r="E138" t="str">
        <f t="shared" si="17"/>
        <v>LRKPCIGS</v>
      </c>
      <c r="F138" s="39">
        <v>9645.5576171875</v>
      </c>
      <c r="G138">
        <f t="shared" si="15"/>
        <v>1.3874031361204803E-3</v>
      </c>
      <c r="H138" s="38">
        <f>G138*SUMIF('Manual Inputs'!$B$11:$B$22,'Expanded kW'!A138,'Manual Inputs'!$C$11:$C$22)</f>
        <v>163588.90790091825</v>
      </c>
    </row>
    <row r="139" spans="1:8" x14ac:dyDescent="0.2">
      <c r="A139">
        <f t="shared" si="12"/>
        <v>4</v>
      </c>
      <c r="B139" t="b">
        <f t="shared" si="13"/>
        <v>0</v>
      </c>
      <c r="C139" t="str">
        <f t="shared" si="14"/>
        <v>OFF</v>
      </c>
      <c r="D139" s="4">
        <f t="shared" si="16"/>
        <v>43561.708333333001</v>
      </c>
      <c r="E139" t="str">
        <f t="shared" si="17"/>
        <v>LRKPCIGS</v>
      </c>
      <c r="F139" s="39">
        <v>9656.595703125</v>
      </c>
      <c r="G139">
        <f t="shared" si="15"/>
        <v>1.3889908385275619E-3</v>
      </c>
      <c r="H139" s="38">
        <f>G139*SUMIF('Manual Inputs'!$B$11:$B$22,'Expanded kW'!A139,'Manual Inputs'!$C$11:$C$22)</f>
        <v>163776.11412532712</v>
      </c>
    </row>
    <row r="140" spans="1:8" x14ac:dyDescent="0.2">
      <c r="A140">
        <f t="shared" si="12"/>
        <v>4</v>
      </c>
      <c r="B140" t="b">
        <f t="shared" si="13"/>
        <v>0</v>
      </c>
      <c r="C140" t="str">
        <f t="shared" si="14"/>
        <v>OFF</v>
      </c>
      <c r="D140" s="4">
        <f t="shared" si="16"/>
        <v>43561.749999999665</v>
      </c>
      <c r="E140" t="str">
        <f t="shared" si="17"/>
        <v>LRKPCIGS</v>
      </c>
      <c r="F140" s="39">
        <v>9594.0458984375</v>
      </c>
      <c r="G140">
        <f t="shared" si="15"/>
        <v>1.379993764575868E-3</v>
      </c>
      <c r="H140" s="38">
        <f>G140*SUMIF('Manual Inputs'!$B$11:$B$22,'Expanded kW'!A140,'Manual Inputs'!$C$11:$C$22)</f>
        <v>162715.26781199314</v>
      </c>
    </row>
    <row r="141" spans="1:8" x14ac:dyDescent="0.2">
      <c r="A141">
        <f t="shared" si="12"/>
        <v>4</v>
      </c>
      <c r="B141" t="b">
        <f t="shared" si="13"/>
        <v>0</v>
      </c>
      <c r="C141" t="str">
        <f t="shared" si="14"/>
        <v>OFF</v>
      </c>
      <c r="D141" s="4">
        <f t="shared" si="16"/>
        <v>43561.79166666633</v>
      </c>
      <c r="E141" t="str">
        <f t="shared" si="17"/>
        <v>LRKPCIGS</v>
      </c>
      <c r="F141" s="39">
        <v>9609.5830078125</v>
      </c>
      <c r="G141">
        <f t="shared" si="15"/>
        <v>1.3822286000440332E-3</v>
      </c>
      <c r="H141" s="38">
        <f>G141*SUMIF('Manual Inputs'!$B$11:$B$22,'Expanded kW'!A141,'Manual Inputs'!$C$11:$C$22)</f>
        <v>162978.7775908435</v>
      </c>
    </row>
    <row r="142" spans="1:8" x14ac:dyDescent="0.2">
      <c r="A142">
        <f t="shared" si="12"/>
        <v>4</v>
      </c>
      <c r="B142" t="b">
        <f t="shared" si="13"/>
        <v>0</v>
      </c>
      <c r="C142" t="str">
        <f t="shared" si="14"/>
        <v>OFF</v>
      </c>
      <c r="D142" s="4">
        <f t="shared" si="16"/>
        <v>43561.833333332994</v>
      </c>
      <c r="E142" t="str">
        <f t="shared" si="17"/>
        <v>LRKPCIGS</v>
      </c>
      <c r="F142" s="39">
        <v>9551.8740234375</v>
      </c>
      <c r="G142">
        <f t="shared" si="15"/>
        <v>1.3739278227243754E-3</v>
      </c>
      <c r="H142" s="38">
        <f>G142*SUMIF('Manual Inputs'!$B$11:$B$22,'Expanded kW'!A142,'Manual Inputs'!$C$11:$C$22)</f>
        <v>162000.03171583518</v>
      </c>
    </row>
    <row r="143" spans="1:8" x14ac:dyDescent="0.2">
      <c r="A143">
        <f t="shared" si="12"/>
        <v>4</v>
      </c>
      <c r="B143" t="b">
        <f t="shared" si="13"/>
        <v>0</v>
      </c>
      <c r="C143" t="str">
        <f t="shared" si="14"/>
        <v>OFF</v>
      </c>
      <c r="D143" s="4">
        <f t="shared" si="16"/>
        <v>43561.874999999658</v>
      </c>
      <c r="E143" t="str">
        <f t="shared" si="17"/>
        <v>LRKPCIGS</v>
      </c>
      <c r="F143" s="39">
        <v>9571.78125</v>
      </c>
      <c r="G143">
        <f t="shared" si="15"/>
        <v>1.3767912495640075E-3</v>
      </c>
      <c r="H143" s="38">
        <f>G143*SUMIF('Manual Inputs'!$B$11:$B$22,'Expanded kW'!A143,'Manual Inputs'!$C$11:$C$22)</f>
        <v>162337.65879577634</v>
      </c>
    </row>
    <row r="144" spans="1:8" x14ac:dyDescent="0.2">
      <c r="A144">
        <f t="shared" si="12"/>
        <v>4</v>
      </c>
      <c r="B144" t="b">
        <f t="shared" si="13"/>
        <v>0</v>
      </c>
      <c r="C144" t="str">
        <f t="shared" si="14"/>
        <v>OFF</v>
      </c>
      <c r="D144" s="4">
        <f t="shared" si="16"/>
        <v>43561.916666666322</v>
      </c>
      <c r="E144" t="str">
        <f t="shared" si="17"/>
        <v>LRKPCIGS</v>
      </c>
      <c r="F144" s="39">
        <v>9577.1455078125</v>
      </c>
      <c r="G144">
        <f t="shared" si="15"/>
        <v>1.3775628366932743E-3</v>
      </c>
      <c r="H144" s="38">
        <f>G144*SUMIF('Manual Inputs'!$B$11:$B$22,'Expanded kW'!A144,'Manual Inputs'!$C$11:$C$22)</f>
        <v>162428.63674770753</v>
      </c>
    </row>
    <row r="145" spans="1:8" x14ac:dyDescent="0.2">
      <c r="A145">
        <f t="shared" si="12"/>
        <v>4</v>
      </c>
      <c r="B145" t="b">
        <f t="shared" si="13"/>
        <v>0</v>
      </c>
      <c r="C145" t="str">
        <f t="shared" si="14"/>
        <v>OFF</v>
      </c>
      <c r="D145" s="4">
        <f t="shared" si="16"/>
        <v>43561.958333332987</v>
      </c>
      <c r="E145" t="str">
        <f t="shared" si="17"/>
        <v>LRKPCIGS</v>
      </c>
      <c r="F145" s="39">
        <v>9576.5673828125</v>
      </c>
      <c r="G145">
        <f t="shared" si="15"/>
        <v>1.3774796800246913E-3</v>
      </c>
      <c r="H145" s="38">
        <f>G145*SUMIF('Manual Inputs'!$B$11:$B$22,'Expanded kW'!A145,'Manual Inputs'!$C$11:$C$22)</f>
        <v>162418.83173268053</v>
      </c>
    </row>
    <row r="146" spans="1:8" x14ac:dyDescent="0.2">
      <c r="A146">
        <f t="shared" si="12"/>
        <v>4</v>
      </c>
      <c r="B146" t="b">
        <f t="shared" si="13"/>
        <v>0</v>
      </c>
      <c r="C146" t="str">
        <f t="shared" si="14"/>
        <v>OFF</v>
      </c>
      <c r="D146" s="4">
        <f t="shared" si="16"/>
        <v>43561.999999999651</v>
      </c>
      <c r="E146" t="str">
        <f t="shared" si="17"/>
        <v>LRKPCIGS</v>
      </c>
      <c r="F146" s="39">
        <v>9564.8984375</v>
      </c>
      <c r="G146">
        <f t="shared" si="15"/>
        <v>1.3758012357123653E-3</v>
      </c>
      <c r="H146" s="38">
        <f>G146*SUMIF('Manual Inputs'!$B$11:$B$22,'Expanded kW'!A146,'Manual Inputs'!$C$11:$C$22)</f>
        <v>162220.92611687395</v>
      </c>
    </row>
    <row r="147" spans="1:8" x14ac:dyDescent="0.2">
      <c r="A147">
        <f t="shared" si="12"/>
        <v>4</v>
      </c>
      <c r="B147" t="b">
        <f t="shared" si="13"/>
        <v>0</v>
      </c>
      <c r="C147" t="str">
        <f t="shared" si="14"/>
        <v>OFF</v>
      </c>
      <c r="D147" s="4">
        <f t="shared" si="16"/>
        <v>43562.041666666315</v>
      </c>
      <c r="E147" t="str">
        <f t="shared" si="17"/>
        <v>LRKPCIGS</v>
      </c>
      <c r="F147" s="39">
        <v>9517.6923828125</v>
      </c>
      <c r="G147">
        <f t="shared" si="15"/>
        <v>1.3690111846944119E-3</v>
      </c>
      <c r="H147" s="38">
        <f>G147*SUMIF('Manual Inputs'!$B$11:$B$22,'Expanded kW'!A147,'Manual Inputs'!$C$11:$C$22)</f>
        <v>161420.3102023644</v>
      </c>
    </row>
    <row r="148" spans="1:8" x14ac:dyDescent="0.2">
      <c r="A148">
        <f t="shared" si="12"/>
        <v>4</v>
      </c>
      <c r="B148" t="b">
        <f t="shared" si="13"/>
        <v>0</v>
      </c>
      <c r="C148" t="str">
        <f t="shared" si="14"/>
        <v>OFF</v>
      </c>
      <c r="D148" s="4">
        <f t="shared" si="16"/>
        <v>43562.083333332979</v>
      </c>
      <c r="E148" t="str">
        <f t="shared" si="17"/>
        <v>LRKPCIGS</v>
      </c>
      <c r="F148" s="39">
        <v>9495.8466796875</v>
      </c>
      <c r="G148">
        <f t="shared" si="15"/>
        <v>1.3658689301738051E-3</v>
      </c>
      <c r="H148" s="38">
        <f>G148*SUMIF('Manual Inputs'!$B$11:$B$22,'Expanded kW'!A148,'Manual Inputs'!$C$11:$C$22)</f>
        <v>161049.80650953713</v>
      </c>
    </row>
    <row r="149" spans="1:8" x14ac:dyDescent="0.2">
      <c r="A149">
        <f t="shared" si="12"/>
        <v>4</v>
      </c>
      <c r="B149" t="b">
        <f t="shared" si="13"/>
        <v>0</v>
      </c>
      <c r="C149" t="str">
        <f t="shared" si="14"/>
        <v>OFF</v>
      </c>
      <c r="D149" s="4">
        <f t="shared" si="16"/>
        <v>43562.124999999643</v>
      </c>
      <c r="E149" t="str">
        <f t="shared" si="17"/>
        <v>LRKPCIGS</v>
      </c>
      <c r="F149" s="39">
        <v>9480.4306640625</v>
      </c>
      <c r="G149">
        <f t="shared" si="15"/>
        <v>1.3636515126564915E-3</v>
      </c>
      <c r="H149" s="38">
        <f>G149*SUMIF('Manual Inputs'!$B$11:$B$22,'Expanded kW'!A149,'Manual Inputs'!$C$11:$C$22)</f>
        <v>160788.35048383428</v>
      </c>
    </row>
    <row r="150" spans="1:8" x14ac:dyDescent="0.2">
      <c r="A150">
        <f t="shared" si="12"/>
        <v>4</v>
      </c>
      <c r="B150" t="b">
        <f t="shared" si="13"/>
        <v>0</v>
      </c>
      <c r="C150" t="str">
        <f t="shared" si="14"/>
        <v>OFF</v>
      </c>
      <c r="D150" s="4">
        <f t="shared" si="16"/>
        <v>43562.166666666308</v>
      </c>
      <c r="E150" t="str">
        <f t="shared" si="17"/>
        <v>LRKPCIGS</v>
      </c>
      <c r="F150" s="39">
        <v>9436.9755859375</v>
      </c>
      <c r="G150">
        <f t="shared" si="15"/>
        <v>1.3574009967129079E-3</v>
      </c>
      <c r="H150" s="38">
        <f>G150*SUMIF('Manual Inputs'!$B$11:$B$22,'Expanded kW'!A150,'Manual Inputs'!$C$11:$C$22)</f>
        <v>160051.35122932249</v>
      </c>
    </row>
    <row r="151" spans="1:8" x14ac:dyDescent="0.2">
      <c r="A151">
        <f t="shared" si="12"/>
        <v>4</v>
      </c>
      <c r="B151" t="b">
        <f t="shared" si="13"/>
        <v>0</v>
      </c>
      <c r="C151" t="str">
        <f t="shared" si="14"/>
        <v>OFF</v>
      </c>
      <c r="D151" s="4">
        <f t="shared" si="16"/>
        <v>43562.208333332972</v>
      </c>
      <c r="E151" t="str">
        <f t="shared" si="17"/>
        <v>LRKPCIGS</v>
      </c>
      <c r="F151" s="39">
        <v>9461.28515625</v>
      </c>
      <c r="G151">
        <f t="shared" si="15"/>
        <v>1.3608976503464113E-3</v>
      </c>
      <c r="H151" s="38">
        <f>G151*SUMIF('Manual Inputs'!$B$11:$B$22,'Expanded kW'!A151,'Manual Inputs'!$C$11:$C$22)</f>
        <v>160463.64217369221</v>
      </c>
    </row>
    <row r="152" spans="1:8" x14ac:dyDescent="0.2">
      <c r="A152">
        <f t="shared" si="12"/>
        <v>4</v>
      </c>
      <c r="B152" t="b">
        <f t="shared" si="13"/>
        <v>0</v>
      </c>
      <c r="C152" t="str">
        <f t="shared" si="14"/>
        <v>OFF</v>
      </c>
      <c r="D152" s="4">
        <f t="shared" si="16"/>
        <v>43562.249999999636</v>
      </c>
      <c r="E152" t="str">
        <f t="shared" si="17"/>
        <v>LRKPCIGS</v>
      </c>
      <c r="F152" s="39">
        <v>9406.51953125</v>
      </c>
      <c r="G152">
        <f t="shared" si="15"/>
        <v>1.353020241606329E-3</v>
      </c>
      <c r="H152" s="38">
        <f>G152*SUMIF('Manual Inputs'!$B$11:$B$22,'Expanded kW'!A152,'Manual Inputs'!$C$11:$C$22)</f>
        <v>159534.8157501895</v>
      </c>
    </row>
    <row r="153" spans="1:8" x14ac:dyDescent="0.2">
      <c r="A153">
        <f t="shared" si="12"/>
        <v>4</v>
      </c>
      <c r="B153" t="b">
        <f t="shared" si="13"/>
        <v>0</v>
      </c>
      <c r="C153" t="str">
        <f t="shared" si="14"/>
        <v>OFF</v>
      </c>
      <c r="D153" s="4">
        <f t="shared" si="16"/>
        <v>43562.2916666663</v>
      </c>
      <c r="E153" t="str">
        <f t="shared" si="17"/>
        <v>LRKPCIGS</v>
      </c>
      <c r="F153" s="39">
        <v>9387.740234375</v>
      </c>
      <c r="G153">
        <f t="shared" si="15"/>
        <v>1.3503190545508408E-3</v>
      </c>
      <c r="H153" s="38">
        <f>G153*SUMIF('Manual Inputs'!$B$11:$B$22,'Expanded kW'!A153,'Manual Inputs'!$C$11:$C$22)</f>
        <v>159216.31838706619</v>
      </c>
    </row>
    <row r="154" spans="1:8" x14ac:dyDescent="0.2">
      <c r="A154">
        <f t="shared" si="12"/>
        <v>4</v>
      </c>
      <c r="B154" t="b">
        <f t="shared" si="13"/>
        <v>0</v>
      </c>
      <c r="C154" t="str">
        <f t="shared" si="14"/>
        <v>OFF</v>
      </c>
      <c r="D154" s="4">
        <f t="shared" si="16"/>
        <v>43562.333333332965</v>
      </c>
      <c r="E154" t="str">
        <f t="shared" si="17"/>
        <v>LRKPCIGS</v>
      </c>
      <c r="F154" s="39">
        <v>9391.39453125</v>
      </c>
      <c r="G154">
        <f t="shared" si="15"/>
        <v>1.3508446833579984E-3</v>
      </c>
      <c r="H154" s="38">
        <f>G154*SUMIF('Manual Inputs'!$B$11:$B$22,'Expanded kW'!A154,'Manual Inputs'!$C$11:$C$22)</f>
        <v>159278.29535705099</v>
      </c>
    </row>
    <row r="155" spans="1:8" x14ac:dyDescent="0.2">
      <c r="A155">
        <f t="shared" si="12"/>
        <v>4</v>
      </c>
      <c r="B155" t="b">
        <f t="shared" si="13"/>
        <v>0</v>
      </c>
      <c r="C155" t="str">
        <f t="shared" si="14"/>
        <v>OFF</v>
      </c>
      <c r="D155" s="4">
        <f t="shared" si="16"/>
        <v>43562.374999999629</v>
      </c>
      <c r="E155" t="str">
        <f t="shared" si="17"/>
        <v>LRKPCIGS</v>
      </c>
      <c r="F155" s="39">
        <v>9462.7578125</v>
      </c>
      <c r="G155">
        <f t="shared" si="15"/>
        <v>1.3611094751035447E-3</v>
      </c>
      <c r="H155" s="38">
        <f>G155*SUMIF('Manual Inputs'!$B$11:$B$22,'Expanded kW'!A155,'Manual Inputs'!$C$11:$C$22)</f>
        <v>160488.61846197041</v>
      </c>
    </row>
    <row r="156" spans="1:8" x14ac:dyDescent="0.2">
      <c r="A156">
        <f t="shared" si="12"/>
        <v>4</v>
      </c>
      <c r="B156" t="b">
        <f t="shared" si="13"/>
        <v>0</v>
      </c>
      <c r="C156" t="str">
        <f t="shared" si="14"/>
        <v>OFF</v>
      </c>
      <c r="D156" s="4">
        <f t="shared" si="16"/>
        <v>43562.416666666293</v>
      </c>
      <c r="E156" t="str">
        <f t="shared" si="17"/>
        <v>LRKPCIGS</v>
      </c>
      <c r="F156" s="39">
        <v>9506.8232421875</v>
      </c>
      <c r="G156">
        <f t="shared" si="15"/>
        <v>1.3674477831381153E-3</v>
      </c>
      <c r="H156" s="38">
        <f>G156*SUMIF('Manual Inputs'!$B$11:$B$22,'Expanded kW'!A156,'Manual Inputs'!$C$11:$C$22)</f>
        <v>161235.96929484684</v>
      </c>
    </row>
    <row r="157" spans="1:8" x14ac:dyDescent="0.2">
      <c r="A157">
        <f t="shared" si="12"/>
        <v>4</v>
      </c>
      <c r="B157" t="b">
        <f t="shared" si="13"/>
        <v>0</v>
      </c>
      <c r="C157" t="str">
        <f t="shared" si="14"/>
        <v>OFF</v>
      </c>
      <c r="D157" s="4">
        <f t="shared" si="16"/>
        <v>43562.458333332957</v>
      </c>
      <c r="E157" t="str">
        <f t="shared" si="17"/>
        <v>LRKPCIGS</v>
      </c>
      <c r="F157" s="39">
        <v>9487.041015625</v>
      </c>
      <c r="G157">
        <f t="shared" si="15"/>
        <v>1.3646023361187172E-3</v>
      </c>
      <c r="H157" s="38">
        <f>G157*SUMIF('Manual Inputs'!$B$11:$B$22,'Expanded kW'!A157,'Manual Inputs'!$C$11:$C$22)</f>
        <v>160900.46221815472</v>
      </c>
    </row>
    <row r="158" spans="1:8" x14ac:dyDescent="0.2">
      <c r="A158">
        <f t="shared" si="12"/>
        <v>4</v>
      </c>
      <c r="B158" t="b">
        <f t="shared" si="13"/>
        <v>0</v>
      </c>
      <c r="C158" t="str">
        <f t="shared" si="14"/>
        <v>OFF</v>
      </c>
      <c r="D158" s="4">
        <f t="shared" si="16"/>
        <v>43562.499999999622</v>
      </c>
      <c r="E158" t="str">
        <f t="shared" si="17"/>
        <v>LRKPCIGS</v>
      </c>
      <c r="F158" s="39">
        <v>9459.4951171875</v>
      </c>
      <c r="G158">
        <f t="shared" si="15"/>
        <v>1.3606401737019645E-3</v>
      </c>
      <c r="H158" s="38">
        <f>G158*SUMIF('Manual Inputs'!$B$11:$B$22,'Expanded kW'!A158,'Manual Inputs'!$C$11:$C$22)</f>
        <v>160433.28306466437</v>
      </c>
    </row>
    <row r="159" spans="1:8" x14ac:dyDescent="0.2">
      <c r="A159">
        <f t="shared" si="12"/>
        <v>4</v>
      </c>
      <c r="B159" t="b">
        <f t="shared" si="13"/>
        <v>0</v>
      </c>
      <c r="C159" t="str">
        <f t="shared" si="14"/>
        <v>OFF</v>
      </c>
      <c r="D159" s="4">
        <f t="shared" si="16"/>
        <v>43562.541666666286</v>
      </c>
      <c r="E159" t="str">
        <f t="shared" si="17"/>
        <v>LRKPCIGS</v>
      </c>
      <c r="F159" s="39">
        <v>9452.2255859375</v>
      </c>
      <c r="G159">
        <f t="shared" si="15"/>
        <v>1.3595945347814728E-3</v>
      </c>
      <c r="H159" s="38">
        <f>G159*SUMIF('Manual Inputs'!$B$11:$B$22,'Expanded kW'!A159,'Manual Inputs'!$C$11:$C$22)</f>
        <v>160309.9916257101</v>
      </c>
    </row>
    <row r="160" spans="1:8" x14ac:dyDescent="0.2">
      <c r="A160">
        <f t="shared" si="12"/>
        <v>4</v>
      </c>
      <c r="B160" t="b">
        <f t="shared" si="13"/>
        <v>0</v>
      </c>
      <c r="C160" t="str">
        <f t="shared" si="14"/>
        <v>OFF</v>
      </c>
      <c r="D160" s="4">
        <f t="shared" si="16"/>
        <v>43562.58333333295</v>
      </c>
      <c r="E160" t="str">
        <f t="shared" si="17"/>
        <v>LRKPCIGS</v>
      </c>
      <c r="F160" s="39">
        <v>9450.2646484375</v>
      </c>
      <c r="G160">
        <f t="shared" si="15"/>
        <v>1.3593124763515499E-3</v>
      </c>
      <c r="H160" s="38">
        <f>G160*SUMIF('Manual Inputs'!$B$11:$B$22,'Expanded kW'!A160,'Manual Inputs'!$C$11:$C$22)</f>
        <v>160276.7340747402</v>
      </c>
    </row>
    <row r="161" spans="1:8" x14ac:dyDescent="0.2">
      <c r="A161">
        <f t="shared" si="12"/>
        <v>4</v>
      </c>
      <c r="B161" t="b">
        <f t="shared" si="13"/>
        <v>0</v>
      </c>
      <c r="C161" t="str">
        <f t="shared" si="14"/>
        <v>OFF</v>
      </c>
      <c r="D161" s="4">
        <f t="shared" si="16"/>
        <v>43562.624999999614</v>
      </c>
      <c r="E161" t="str">
        <f t="shared" si="17"/>
        <v>LRKPCIGS</v>
      </c>
      <c r="F161" s="39">
        <v>9432.423828125</v>
      </c>
      <c r="G161">
        <f t="shared" si="15"/>
        <v>1.3567462784151631E-3</v>
      </c>
      <c r="H161" s="38">
        <f>G161*SUMIF('Manual Inputs'!$B$11:$B$22,'Expanded kW'!A161,'Manual Inputs'!$C$11:$C$22)</f>
        <v>159974.15329851033</v>
      </c>
    </row>
    <row r="162" spans="1:8" x14ac:dyDescent="0.2">
      <c r="A162">
        <f t="shared" si="12"/>
        <v>4</v>
      </c>
      <c r="B162" t="b">
        <f t="shared" si="13"/>
        <v>0</v>
      </c>
      <c r="C162" t="str">
        <f t="shared" si="14"/>
        <v>OFF</v>
      </c>
      <c r="D162" s="4">
        <f t="shared" si="16"/>
        <v>43562.666666666279</v>
      </c>
      <c r="E162" t="str">
        <f t="shared" si="17"/>
        <v>LRKPCIGS</v>
      </c>
      <c r="F162" s="39">
        <v>9409.9365234375</v>
      </c>
      <c r="G162">
        <f t="shared" si="15"/>
        <v>1.3535117368485108E-3</v>
      </c>
      <c r="H162" s="38">
        <f>G162*SUMIF('Manual Inputs'!$B$11:$B$22,'Expanded kW'!A162,'Manual Inputs'!$C$11:$C$22)</f>
        <v>159592.76802650612</v>
      </c>
    </row>
    <row r="163" spans="1:8" x14ac:dyDescent="0.2">
      <c r="A163">
        <f t="shared" si="12"/>
        <v>4</v>
      </c>
      <c r="B163" t="b">
        <f t="shared" si="13"/>
        <v>0</v>
      </c>
      <c r="C163" t="str">
        <f t="shared" si="14"/>
        <v>OFF</v>
      </c>
      <c r="D163" s="4">
        <f t="shared" si="16"/>
        <v>43562.708333332943</v>
      </c>
      <c r="E163" t="str">
        <f t="shared" si="17"/>
        <v>LRKPCIGS</v>
      </c>
      <c r="F163" s="39">
        <v>9355.337890625</v>
      </c>
      <c r="G163">
        <f t="shared" si="15"/>
        <v>1.3456583480245226E-3</v>
      </c>
      <c r="H163" s="38">
        <f>G163*SUMIF('Manual Inputs'!$B$11:$B$22,'Expanded kW'!A163,'Manual Inputs'!$C$11:$C$22)</f>
        <v>158666.77379484402</v>
      </c>
    </row>
    <row r="164" spans="1:8" x14ac:dyDescent="0.2">
      <c r="A164">
        <f t="shared" si="12"/>
        <v>4</v>
      </c>
      <c r="B164" t="b">
        <f t="shared" si="13"/>
        <v>0</v>
      </c>
      <c r="C164" t="str">
        <f t="shared" si="14"/>
        <v>OFF</v>
      </c>
      <c r="D164" s="4">
        <f t="shared" si="16"/>
        <v>43562.749999999607</v>
      </c>
      <c r="E164" t="str">
        <f t="shared" si="17"/>
        <v>LRKPCIGS</v>
      </c>
      <c r="F164" s="39">
        <v>9328.869140625</v>
      </c>
      <c r="G164">
        <f t="shared" si="15"/>
        <v>1.3418511210899439E-3</v>
      </c>
      <c r="H164" s="38">
        <f>G164*SUMIF('Manual Inputs'!$B$11:$B$22,'Expanded kW'!A164,'Manual Inputs'!$C$11:$C$22)</f>
        <v>158217.86310685158</v>
      </c>
    </row>
    <row r="165" spans="1:8" x14ac:dyDescent="0.2">
      <c r="A165">
        <f t="shared" si="12"/>
        <v>4</v>
      </c>
      <c r="B165" t="b">
        <f t="shared" si="13"/>
        <v>0</v>
      </c>
      <c r="C165" t="str">
        <f t="shared" si="14"/>
        <v>OFF</v>
      </c>
      <c r="D165" s="4">
        <f t="shared" si="16"/>
        <v>43562.791666666271</v>
      </c>
      <c r="E165" t="str">
        <f t="shared" si="17"/>
        <v>LRKPCIGS</v>
      </c>
      <c r="F165" s="39">
        <v>9383.294921875</v>
      </c>
      <c r="G165">
        <f t="shared" si="15"/>
        <v>1.3496796471937644E-3</v>
      </c>
      <c r="H165" s="38">
        <f>G165*SUMIF('Manual Inputs'!$B$11:$B$22,'Expanded kW'!A165,'Manual Inputs'!$C$11:$C$22)</f>
        <v>159140.92577152082</v>
      </c>
    </row>
    <row r="166" spans="1:8" x14ac:dyDescent="0.2">
      <c r="A166">
        <f t="shared" si="12"/>
        <v>4</v>
      </c>
      <c r="B166" t="b">
        <f t="shared" si="13"/>
        <v>0</v>
      </c>
      <c r="C166" t="str">
        <f t="shared" si="14"/>
        <v>OFF</v>
      </c>
      <c r="D166" s="4">
        <f t="shared" si="16"/>
        <v>43562.833333332936</v>
      </c>
      <c r="E166" t="str">
        <f t="shared" si="17"/>
        <v>LRKPCIGS</v>
      </c>
      <c r="F166" s="39">
        <v>9408.763671875</v>
      </c>
      <c r="G166">
        <f t="shared" si="15"/>
        <v>1.35334303556647E-3</v>
      </c>
      <c r="H166" s="38">
        <f>G166*SUMIF('Manual Inputs'!$B$11:$B$22,'Expanded kW'!A166,'Manual Inputs'!$C$11:$C$22)</f>
        <v>159572.87643352064</v>
      </c>
    </row>
    <row r="167" spans="1:8" x14ac:dyDescent="0.2">
      <c r="A167">
        <f t="shared" si="12"/>
        <v>4</v>
      </c>
      <c r="B167" t="b">
        <f t="shared" si="13"/>
        <v>0</v>
      </c>
      <c r="C167" t="str">
        <f t="shared" si="14"/>
        <v>OFF</v>
      </c>
      <c r="D167" s="4">
        <f t="shared" si="16"/>
        <v>43562.8749999996</v>
      </c>
      <c r="E167" t="str">
        <f t="shared" si="17"/>
        <v>LRKPCIGS</v>
      </c>
      <c r="F167" s="39">
        <v>9301.3466796875</v>
      </c>
      <c r="G167">
        <f t="shared" si="15"/>
        <v>1.3378923298894849E-3</v>
      </c>
      <c r="H167" s="38">
        <f>G167*SUMIF('Manual Inputs'!$B$11:$B$22,'Expanded kW'!A167,'Manual Inputs'!$C$11:$C$22)</f>
        <v>157751.0814539704</v>
      </c>
    </row>
    <row r="168" spans="1:8" x14ac:dyDescent="0.2">
      <c r="A168">
        <f t="shared" si="12"/>
        <v>4</v>
      </c>
      <c r="B168" t="b">
        <f t="shared" si="13"/>
        <v>0</v>
      </c>
      <c r="C168" t="str">
        <f t="shared" si="14"/>
        <v>OFF</v>
      </c>
      <c r="D168" s="4">
        <f t="shared" si="16"/>
        <v>43562.916666666264</v>
      </c>
      <c r="E168" t="str">
        <f t="shared" si="17"/>
        <v>LRKPCIGS</v>
      </c>
      <c r="F168" s="39">
        <v>9037.50390625</v>
      </c>
      <c r="G168">
        <f t="shared" si="15"/>
        <v>1.2999415647976219E-3</v>
      </c>
      <c r="H168" s="38">
        <f>G168*SUMIF('Manual Inputs'!$B$11:$B$22,'Expanded kW'!A168,'Manual Inputs'!$C$11:$C$22)</f>
        <v>153276.30115850261</v>
      </c>
    </row>
    <row r="169" spans="1:8" x14ac:dyDescent="0.2">
      <c r="A169">
        <f t="shared" si="12"/>
        <v>4</v>
      </c>
      <c r="B169" t="b">
        <f t="shared" si="13"/>
        <v>0</v>
      </c>
      <c r="C169" t="str">
        <f t="shared" si="14"/>
        <v>OFF</v>
      </c>
      <c r="D169" s="4">
        <f t="shared" si="16"/>
        <v>43562.958333332928</v>
      </c>
      <c r="E169" t="str">
        <f t="shared" si="17"/>
        <v>LRKPCIGS</v>
      </c>
      <c r="F169" s="39">
        <v>9075.861328125</v>
      </c>
      <c r="G169">
        <f t="shared" si="15"/>
        <v>1.3054588411972822E-3</v>
      </c>
      <c r="H169" s="38">
        <f>G169*SUMIF('Manual Inputs'!$B$11:$B$22,'Expanded kW'!A169,'Manual Inputs'!$C$11:$C$22)</f>
        <v>153926.84403051293</v>
      </c>
    </row>
    <row r="170" spans="1:8" x14ac:dyDescent="0.2">
      <c r="A170">
        <f t="shared" si="12"/>
        <v>4</v>
      </c>
      <c r="B170" t="b">
        <f t="shared" si="13"/>
        <v>0</v>
      </c>
      <c r="C170" t="str">
        <f t="shared" si="14"/>
        <v>OFF</v>
      </c>
      <c r="D170" s="4">
        <f t="shared" si="16"/>
        <v>43562.999999999593</v>
      </c>
      <c r="E170" t="str">
        <f t="shared" si="17"/>
        <v>LRKPCIGS</v>
      </c>
      <c r="F170" s="39">
        <v>9042.9599609375</v>
      </c>
      <c r="G170">
        <f t="shared" si="15"/>
        <v>1.300726355857373E-3</v>
      </c>
      <c r="H170" s="38">
        <f>G170*SUMIF('Manual Inputs'!$B$11:$B$22,'Expanded kW'!A170,'Manual Inputs'!$C$11:$C$22)</f>
        <v>153368.83598781982</v>
      </c>
    </row>
    <row r="171" spans="1:8" x14ac:dyDescent="0.2">
      <c r="A171">
        <f t="shared" si="12"/>
        <v>4</v>
      </c>
      <c r="B171" t="b">
        <f t="shared" si="13"/>
        <v>0</v>
      </c>
      <c r="C171" t="str">
        <f t="shared" si="14"/>
        <v>OFF</v>
      </c>
      <c r="D171" s="4">
        <f t="shared" si="16"/>
        <v>43563.041666666257</v>
      </c>
      <c r="E171" t="str">
        <f t="shared" si="17"/>
        <v>LRKPCIGS</v>
      </c>
      <c r="F171" s="39">
        <v>9008.3515625</v>
      </c>
      <c r="G171">
        <f t="shared" si="15"/>
        <v>1.2957483335973912E-3</v>
      </c>
      <c r="H171" s="38">
        <f>G171*SUMIF('Manual Inputs'!$B$11:$B$22,'Expanded kW'!A171,'Manual Inputs'!$C$11:$C$22)</f>
        <v>152781.87665075649</v>
      </c>
    </row>
    <row r="172" spans="1:8" x14ac:dyDescent="0.2">
      <c r="A172">
        <f t="shared" si="12"/>
        <v>4</v>
      </c>
      <c r="B172" t="b">
        <f t="shared" si="13"/>
        <v>0</v>
      </c>
      <c r="C172" t="str">
        <f t="shared" si="14"/>
        <v>OFF</v>
      </c>
      <c r="D172" s="4">
        <f t="shared" si="16"/>
        <v>43563.083333332921</v>
      </c>
      <c r="E172" t="str">
        <f t="shared" si="17"/>
        <v>LRKPCIGS</v>
      </c>
      <c r="F172" s="39">
        <v>9006.5947265625</v>
      </c>
      <c r="G172">
        <f t="shared" si="15"/>
        <v>1.2954956328426943E-3</v>
      </c>
      <c r="H172" s="38">
        <f>G172*SUMIF('Manual Inputs'!$B$11:$B$22,'Expanded kW'!A172,'Manual Inputs'!$C$11:$C$22)</f>
        <v>152752.08066759171</v>
      </c>
    </row>
    <row r="173" spans="1:8" x14ac:dyDescent="0.2">
      <c r="A173">
        <f t="shared" si="12"/>
        <v>4</v>
      </c>
      <c r="B173" t="b">
        <f t="shared" si="13"/>
        <v>0</v>
      </c>
      <c r="C173" t="str">
        <f t="shared" si="14"/>
        <v>OFF</v>
      </c>
      <c r="D173" s="4">
        <f t="shared" si="16"/>
        <v>43563.124999999585</v>
      </c>
      <c r="E173" t="str">
        <f t="shared" si="17"/>
        <v>LRKPCIGS</v>
      </c>
      <c r="F173" s="39">
        <v>9007.1396484375</v>
      </c>
      <c r="G173">
        <f t="shared" si="15"/>
        <v>1.2955740136215276E-3</v>
      </c>
      <c r="H173" s="38">
        <f>G173*SUMIF('Manual Inputs'!$B$11:$B$22,'Expanded kW'!A173,'Manual Inputs'!$C$11:$C$22)</f>
        <v>152761.32255675568</v>
      </c>
    </row>
    <row r="174" spans="1:8" x14ac:dyDescent="0.2">
      <c r="A174">
        <f t="shared" si="12"/>
        <v>4</v>
      </c>
      <c r="B174" t="b">
        <f t="shared" si="13"/>
        <v>0</v>
      </c>
      <c r="C174" t="str">
        <f t="shared" si="14"/>
        <v>OFF</v>
      </c>
      <c r="D174" s="4">
        <f t="shared" si="16"/>
        <v>43563.16666666625</v>
      </c>
      <c r="E174" t="str">
        <f t="shared" si="17"/>
        <v>LRKPCIGS</v>
      </c>
      <c r="F174" s="39">
        <v>8999.2421875</v>
      </c>
      <c r="G174">
        <f t="shared" si="15"/>
        <v>1.2944380541978285E-3</v>
      </c>
      <c r="H174" s="38">
        <f>G174*SUMIF('Manual Inputs'!$B$11:$B$22,'Expanded kW'!A174,'Manual Inputs'!$C$11:$C$22)</f>
        <v>152627.38141397986</v>
      </c>
    </row>
    <row r="175" spans="1:8" x14ac:dyDescent="0.2">
      <c r="A175">
        <f t="shared" si="12"/>
        <v>4</v>
      </c>
      <c r="B175" t="b">
        <f t="shared" si="13"/>
        <v>0</v>
      </c>
      <c r="C175" t="str">
        <f t="shared" si="14"/>
        <v>OFF</v>
      </c>
      <c r="D175" s="4">
        <f t="shared" si="16"/>
        <v>43563.208333332914</v>
      </c>
      <c r="E175" t="str">
        <f t="shared" si="17"/>
        <v>LRKPCIGS</v>
      </c>
      <c r="F175" s="39">
        <v>9046.2919921875</v>
      </c>
      <c r="G175">
        <f t="shared" si="15"/>
        <v>1.3012056304404892E-3</v>
      </c>
      <c r="H175" s="38">
        <f>G175*SUMIF('Manual Inputs'!$B$11:$B$22,'Expanded kW'!A175,'Manual Inputs'!$C$11:$C$22)</f>
        <v>153425.34732442809</v>
      </c>
    </row>
    <row r="176" spans="1:8" x14ac:dyDescent="0.2">
      <c r="A176">
        <f t="shared" si="12"/>
        <v>4</v>
      </c>
      <c r="B176" t="b">
        <f t="shared" si="13"/>
        <v>0</v>
      </c>
      <c r="C176" t="str">
        <f t="shared" si="14"/>
        <v>OFF</v>
      </c>
      <c r="D176" s="4">
        <f t="shared" si="16"/>
        <v>43563.249999999578</v>
      </c>
      <c r="E176" t="str">
        <f t="shared" si="17"/>
        <v>LRKPCIGS</v>
      </c>
      <c r="F176" s="39">
        <v>9177.693359375</v>
      </c>
      <c r="G176">
        <f t="shared" si="15"/>
        <v>1.3201062141248998E-3</v>
      </c>
      <c r="H176" s="38">
        <f>G176*SUMIF('Manual Inputs'!$B$11:$B$22,'Expanded kW'!A176,'Manual Inputs'!$C$11:$C$22)</f>
        <v>155653.91792739532</v>
      </c>
    </row>
    <row r="177" spans="1:8" x14ac:dyDescent="0.2">
      <c r="A177">
        <f t="shared" si="12"/>
        <v>4</v>
      </c>
      <c r="B177" t="b">
        <f t="shared" si="13"/>
        <v>0</v>
      </c>
      <c r="C177" t="str">
        <f t="shared" si="14"/>
        <v>ON</v>
      </c>
      <c r="D177" s="4">
        <f t="shared" si="16"/>
        <v>43563.291666666242</v>
      </c>
      <c r="E177" t="str">
        <f t="shared" si="17"/>
        <v>LRKPCIGS</v>
      </c>
      <c r="F177" s="39">
        <v>9527.9326171875</v>
      </c>
      <c r="G177">
        <f t="shared" si="15"/>
        <v>1.3704841252801555E-3</v>
      </c>
      <c r="H177" s="38">
        <f>G177*SUMIF('Manual Inputs'!$B$11:$B$22,'Expanded kW'!A177,'Manual Inputs'!$C$11:$C$22)</f>
        <v>161593.98484353503</v>
      </c>
    </row>
    <row r="178" spans="1:8" x14ac:dyDescent="0.2">
      <c r="A178">
        <f t="shared" si="12"/>
        <v>4</v>
      </c>
      <c r="B178" t="b">
        <f t="shared" si="13"/>
        <v>0</v>
      </c>
      <c r="C178" t="str">
        <f t="shared" si="14"/>
        <v>ON</v>
      </c>
      <c r="D178" s="4">
        <f t="shared" si="16"/>
        <v>43563.333333332906</v>
      </c>
      <c r="E178" t="str">
        <f t="shared" si="17"/>
        <v>LRKPCIGS</v>
      </c>
      <c r="F178" s="39">
        <v>9629.01171875</v>
      </c>
      <c r="G178">
        <f t="shared" si="15"/>
        <v>1.3850231978843317E-3</v>
      </c>
      <c r="H178" s="38">
        <f>G178*SUMIF('Manual Inputs'!$B$11:$B$22,'Expanded kW'!A178,'Manual Inputs'!$C$11:$C$22)</f>
        <v>163308.28903334681</v>
      </c>
    </row>
    <row r="179" spans="1:8" x14ac:dyDescent="0.2">
      <c r="A179">
        <f t="shared" si="12"/>
        <v>4</v>
      </c>
      <c r="B179" t="b">
        <f t="shared" si="13"/>
        <v>0</v>
      </c>
      <c r="C179" t="str">
        <f t="shared" si="14"/>
        <v>ON</v>
      </c>
      <c r="D179" s="4">
        <f t="shared" si="16"/>
        <v>43563.374999999571</v>
      </c>
      <c r="E179" t="str">
        <f t="shared" si="17"/>
        <v>LRKPCIGS</v>
      </c>
      <c r="F179" s="39">
        <v>9754.1875</v>
      </c>
      <c r="G179">
        <f t="shared" si="15"/>
        <v>1.4030283022406747E-3</v>
      </c>
      <c r="H179" s="38">
        <f>G179*SUMIF('Manual Inputs'!$B$11:$B$22,'Expanded kW'!A179,'Manual Inputs'!$C$11:$C$22)</f>
        <v>165431.27353699467</v>
      </c>
    </row>
    <row r="180" spans="1:8" x14ac:dyDescent="0.2">
      <c r="A180">
        <f t="shared" si="12"/>
        <v>4</v>
      </c>
      <c r="B180" t="b">
        <f t="shared" si="13"/>
        <v>0</v>
      </c>
      <c r="C180" t="str">
        <f t="shared" si="14"/>
        <v>ON</v>
      </c>
      <c r="D180" s="4">
        <f t="shared" si="16"/>
        <v>43563.416666666235</v>
      </c>
      <c r="E180" t="str">
        <f t="shared" si="17"/>
        <v>LRKPCIGS</v>
      </c>
      <c r="F180" s="39">
        <v>9578.845703125</v>
      </c>
      <c r="G180">
        <f t="shared" si="15"/>
        <v>1.3778073903419276E-3</v>
      </c>
      <c r="H180" s="38">
        <f>G180*SUMIF('Manual Inputs'!$B$11:$B$22,'Expanded kW'!A180,'Manual Inputs'!$C$11:$C$22)</f>
        <v>162457.47210440008</v>
      </c>
    </row>
    <row r="181" spans="1:8" x14ac:dyDescent="0.2">
      <c r="A181">
        <f t="shared" si="12"/>
        <v>4</v>
      </c>
      <c r="B181" t="b">
        <f t="shared" si="13"/>
        <v>0</v>
      </c>
      <c r="C181" t="str">
        <f t="shared" si="14"/>
        <v>ON</v>
      </c>
      <c r="D181" s="4">
        <f t="shared" si="16"/>
        <v>43563.458333332899</v>
      </c>
      <c r="E181" t="str">
        <f t="shared" si="17"/>
        <v>LRKPCIGS</v>
      </c>
      <c r="F181" s="39">
        <v>9775.65625</v>
      </c>
      <c r="G181">
        <f t="shared" si="15"/>
        <v>1.4061163363658881E-3</v>
      </c>
      <c r="H181" s="38">
        <f>G181*SUMIF('Manual Inputs'!$B$11:$B$22,'Expanded kW'!A181,'Manual Inputs'!$C$11:$C$22)</f>
        <v>165795.38409502397</v>
      </c>
    </row>
    <row r="182" spans="1:8" x14ac:dyDescent="0.2">
      <c r="A182">
        <f t="shared" si="12"/>
        <v>4</v>
      </c>
      <c r="B182" t="b">
        <f t="shared" si="13"/>
        <v>0</v>
      </c>
      <c r="C182" t="str">
        <f t="shared" si="14"/>
        <v>ON</v>
      </c>
      <c r="D182" s="4">
        <f t="shared" si="16"/>
        <v>43563.499999999563</v>
      </c>
      <c r="E182" t="str">
        <f t="shared" si="17"/>
        <v>LRKPCIGS</v>
      </c>
      <c r="F182" s="39">
        <v>9674.25390625</v>
      </c>
      <c r="G182">
        <f t="shared" si="15"/>
        <v>1.3915307690703252E-3</v>
      </c>
      <c r="H182" s="38">
        <f>G182*SUMIF('Manual Inputs'!$B$11:$B$22,'Expanded kW'!A182,'Manual Inputs'!$C$11:$C$22)</f>
        <v>164075.59770931027</v>
      </c>
    </row>
    <row r="183" spans="1:8" x14ac:dyDescent="0.2">
      <c r="A183">
        <f t="shared" si="12"/>
        <v>4</v>
      </c>
      <c r="B183" t="b">
        <f t="shared" si="13"/>
        <v>0</v>
      </c>
      <c r="C183" t="str">
        <f t="shared" si="14"/>
        <v>ON</v>
      </c>
      <c r="D183" s="4">
        <f t="shared" si="16"/>
        <v>43563.541666666228</v>
      </c>
      <c r="E183" t="str">
        <f t="shared" si="17"/>
        <v>LRKPCIGS</v>
      </c>
      <c r="F183" s="39">
        <v>9774.4248046875</v>
      </c>
      <c r="G183">
        <f t="shared" si="15"/>
        <v>1.4059392070431126E-3</v>
      </c>
      <c r="H183" s="38">
        <f>G183*SUMIF('Manual Inputs'!$B$11:$B$22,'Expanded kW'!A183,'Manual Inputs'!$C$11:$C$22)</f>
        <v>165774.49875051546</v>
      </c>
    </row>
    <row r="184" spans="1:8" x14ac:dyDescent="0.2">
      <c r="A184">
        <f t="shared" si="12"/>
        <v>4</v>
      </c>
      <c r="B184" t="b">
        <f t="shared" si="13"/>
        <v>0</v>
      </c>
      <c r="C184" t="str">
        <f t="shared" si="14"/>
        <v>ON</v>
      </c>
      <c r="D184" s="4">
        <f t="shared" si="16"/>
        <v>43563.583333332892</v>
      </c>
      <c r="E184" t="str">
        <f t="shared" si="17"/>
        <v>LRKPCIGS</v>
      </c>
      <c r="F184" s="39">
        <v>9823.5869140625</v>
      </c>
      <c r="G184">
        <f t="shared" si="15"/>
        <v>1.4130106141542612E-3</v>
      </c>
      <c r="H184" s="38">
        <f>G184*SUMIF('Manual Inputs'!$B$11:$B$22,'Expanded kW'!A184,'Manual Inputs'!$C$11:$C$22)</f>
        <v>166608.28940336802</v>
      </c>
    </row>
    <row r="185" spans="1:8" x14ac:dyDescent="0.2">
      <c r="A185">
        <f t="shared" si="12"/>
        <v>4</v>
      </c>
      <c r="B185" t="b">
        <f t="shared" si="13"/>
        <v>0</v>
      </c>
      <c r="C185" t="str">
        <f t="shared" si="14"/>
        <v>ON</v>
      </c>
      <c r="D185" s="4">
        <f t="shared" si="16"/>
        <v>43563.624999999556</v>
      </c>
      <c r="E185" t="str">
        <f t="shared" si="17"/>
        <v>LRKPCIGS</v>
      </c>
      <c r="F185" s="39">
        <v>9651.267578125</v>
      </c>
      <c r="G185">
        <f t="shared" si="15"/>
        <v>1.3882244486900818E-3</v>
      </c>
      <c r="H185" s="38">
        <f>G185*SUMIF('Manual Inputs'!$B$11:$B$22,'Expanded kW'!A185,'Manual Inputs'!$C$11:$C$22)</f>
        <v>163685.74898683513</v>
      </c>
    </row>
    <row r="186" spans="1:8" x14ac:dyDescent="0.2">
      <c r="A186">
        <f t="shared" si="12"/>
        <v>4</v>
      </c>
      <c r="B186" t="b">
        <f t="shared" si="13"/>
        <v>0</v>
      </c>
      <c r="C186" t="str">
        <f t="shared" si="14"/>
        <v>ON</v>
      </c>
      <c r="D186" s="4">
        <f t="shared" si="16"/>
        <v>43563.66666666622</v>
      </c>
      <c r="E186" t="str">
        <f t="shared" si="17"/>
        <v>LRKPCIGS</v>
      </c>
      <c r="F186" s="39">
        <v>9537.130859375</v>
      </c>
      <c r="G186">
        <f t="shared" si="15"/>
        <v>1.3718071872081661E-3</v>
      </c>
      <c r="H186" s="38">
        <f>G186*SUMIF('Manual Inputs'!$B$11:$B$22,'Expanded kW'!A186,'Manual Inputs'!$C$11:$C$22)</f>
        <v>161749.98727012155</v>
      </c>
    </row>
    <row r="187" spans="1:8" x14ac:dyDescent="0.2">
      <c r="A187">
        <f t="shared" si="12"/>
        <v>4</v>
      </c>
      <c r="B187" t="b">
        <f t="shared" si="13"/>
        <v>0</v>
      </c>
      <c r="C187" t="str">
        <f t="shared" si="14"/>
        <v>ON</v>
      </c>
      <c r="D187" s="4">
        <f t="shared" si="16"/>
        <v>43563.708333332885</v>
      </c>
      <c r="E187" t="str">
        <f t="shared" si="17"/>
        <v>LRKPCIGS</v>
      </c>
      <c r="F187" s="39">
        <v>9590.3759765625</v>
      </c>
      <c r="G187">
        <f t="shared" si="15"/>
        <v>1.3794658882911814E-3</v>
      </c>
      <c r="H187" s="38">
        <f>G187*SUMIF('Manual Inputs'!$B$11:$B$22,'Expanded kW'!A187,'Manual Inputs'!$C$11:$C$22)</f>
        <v>162653.02584160221</v>
      </c>
    </row>
    <row r="188" spans="1:8" x14ac:dyDescent="0.2">
      <c r="A188">
        <f t="shared" si="12"/>
        <v>4</v>
      </c>
      <c r="B188" t="b">
        <f t="shared" si="13"/>
        <v>0</v>
      </c>
      <c r="C188" t="str">
        <f t="shared" si="14"/>
        <v>ON</v>
      </c>
      <c r="D188" s="4">
        <f t="shared" si="16"/>
        <v>43563.749999999549</v>
      </c>
      <c r="E188" t="str">
        <f t="shared" si="17"/>
        <v>LRKPCIGS</v>
      </c>
      <c r="F188" s="39">
        <v>9542.494140625</v>
      </c>
      <c r="G188">
        <f t="shared" si="15"/>
        <v>1.372578633870087E-3</v>
      </c>
      <c r="H188" s="38">
        <f>G188*SUMIF('Manual Inputs'!$B$11:$B$22,'Expanded kW'!A188,'Manual Inputs'!$C$11:$C$22)</f>
        <v>161840.94865952732</v>
      </c>
    </row>
    <row r="189" spans="1:8" x14ac:dyDescent="0.2">
      <c r="A189">
        <f t="shared" si="12"/>
        <v>4</v>
      </c>
      <c r="B189" t="b">
        <f t="shared" si="13"/>
        <v>0</v>
      </c>
      <c r="C189" t="str">
        <f t="shared" si="14"/>
        <v>ON</v>
      </c>
      <c r="D189" s="4">
        <f t="shared" si="16"/>
        <v>43563.791666666213</v>
      </c>
      <c r="E189" t="str">
        <f t="shared" si="17"/>
        <v>LRKPCIGS</v>
      </c>
      <c r="F189" s="39">
        <v>9459.453125</v>
      </c>
      <c r="G189">
        <f t="shared" si="15"/>
        <v>1.3606341336061046E-3</v>
      </c>
      <c r="H189" s="38">
        <f>G189*SUMIF('Manual Inputs'!$B$11:$B$22,'Expanded kW'!A189,'Manual Inputs'!$C$11:$C$22)</f>
        <v>160432.57087607289</v>
      </c>
    </row>
    <row r="190" spans="1:8" x14ac:dyDescent="0.2">
      <c r="A190">
        <f t="shared" si="12"/>
        <v>4</v>
      </c>
      <c r="B190" t="b">
        <f t="shared" si="13"/>
        <v>0</v>
      </c>
      <c r="C190" t="str">
        <f t="shared" si="14"/>
        <v>ON</v>
      </c>
      <c r="D190" s="4">
        <f t="shared" si="16"/>
        <v>43563.833333332877</v>
      </c>
      <c r="E190" t="str">
        <f t="shared" si="17"/>
        <v>LRKPCIGS</v>
      </c>
      <c r="F190" s="39">
        <v>9596.07421875</v>
      </c>
      <c r="G190">
        <f t="shared" si="15"/>
        <v>1.3802855152526361E-3</v>
      </c>
      <c r="H190" s="38">
        <f>G190*SUMIF('Manual Inputs'!$B$11:$B$22,'Expanded kW'!A190,'Manual Inputs'!$C$11:$C$22)</f>
        <v>162749.66817721454</v>
      </c>
    </row>
    <row r="191" spans="1:8" x14ac:dyDescent="0.2">
      <c r="A191">
        <f t="shared" si="12"/>
        <v>4</v>
      </c>
      <c r="B191" t="b">
        <f t="shared" si="13"/>
        <v>0</v>
      </c>
      <c r="C191" t="str">
        <f t="shared" si="14"/>
        <v>OFF</v>
      </c>
      <c r="D191" s="4">
        <f t="shared" si="16"/>
        <v>43563.874999999542</v>
      </c>
      <c r="E191" t="str">
        <f t="shared" si="17"/>
        <v>LRKPCIGS</v>
      </c>
      <c r="F191" s="39">
        <v>9687.009765625</v>
      </c>
      <c r="G191">
        <f t="shared" si="15"/>
        <v>1.3933655535382809E-3</v>
      </c>
      <c r="H191" s="38">
        <f>G191*SUMIF('Manual Inputs'!$B$11:$B$22,'Expanded kW'!A191,'Manual Inputs'!$C$11:$C$22)</f>
        <v>164291.93741586863</v>
      </c>
    </row>
    <row r="192" spans="1:8" x14ac:dyDescent="0.2">
      <c r="A192">
        <f t="shared" si="12"/>
        <v>4</v>
      </c>
      <c r="B192" t="b">
        <f t="shared" si="13"/>
        <v>0</v>
      </c>
      <c r="C192" t="str">
        <f t="shared" si="14"/>
        <v>OFF</v>
      </c>
      <c r="D192" s="4">
        <f t="shared" si="16"/>
        <v>43563.916666666206</v>
      </c>
      <c r="E192" t="str">
        <f t="shared" si="17"/>
        <v>LRKPCIGS</v>
      </c>
      <c r="F192" s="39">
        <v>9756.58203125</v>
      </c>
      <c r="G192">
        <f t="shared" si="15"/>
        <v>1.403372728172035E-3</v>
      </c>
      <c r="H192" s="38">
        <f>G192*SUMIF('Manual Inputs'!$B$11:$B$22,'Expanded kW'!A192,'Manual Inputs'!$C$11:$C$22)</f>
        <v>165471.88484923483</v>
      </c>
    </row>
    <row r="193" spans="1:8" x14ac:dyDescent="0.2">
      <c r="A193">
        <f t="shared" si="12"/>
        <v>4</v>
      </c>
      <c r="B193" t="b">
        <f t="shared" si="13"/>
        <v>0</v>
      </c>
      <c r="C193" t="str">
        <f t="shared" si="14"/>
        <v>OFF</v>
      </c>
      <c r="D193" s="4">
        <f t="shared" si="16"/>
        <v>43563.95833333287</v>
      </c>
      <c r="E193" t="str">
        <f t="shared" si="17"/>
        <v>LRKPCIGS</v>
      </c>
      <c r="F193" s="39">
        <v>9653.7041015625</v>
      </c>
      <c r="G193">
        <f t="shared" si="15"/>
        <v>1.388574914717302E-3</v>
      </c>
      <c r="H193" s="38">
        <f>G193*SUMIF('Manual Inputs'!$B$11:$B$22,'Expanded kW'!A193,'Manual Inputs'!$C$11:$C$22)</f>
        <v>163727.0724876668</v>
      </c>
    </row>
    <row r="194" spans="1:8" x14ac:dyDescent="0.2">
      <c r="A194">
        <f t="shared" ref="A194:A257" si="18">MONTH(D194)</f>
        <v>4</v>
      </c>
      <c r="B194" t="b">
        <f t="shared" ref="B194:B257" si="19">IF(ISNA(VLOOKUP(DATE(YEAR(D194),MONTH(D194),DAY(D194)),Holidays,1,FALSE)),FALSE,TRUE)</f>
        <v>0</v>
      </c>
      <c r="C194" t="str">
        <f t="shared" ref="C194:C257" si="20">IF(OR(HOUR(D194)&lt;PkStart,HOUR(D194)&gt;OPkStart-1,WEEKDAY(D194,2)&gt;5,B194)=TRUE,"OFF","ON")</f>
        <v>OFF</v>
      </c>
      <c r="D194" s="4">
        <f t="shared" si="16"/>
        <v>43563.999999999534</v>
      </c>
      <c r="E194" t="str">
        <f t="shared" si="17"/>
        <v>LRKPCIGS</v>
      </c>
      <c r="F194" s="39">
        <v>9585.47265625</v>
      </c>
      <c r="G194">
        <f t="shared" ref="G194:G257" si="21">IF(SUMIF($A$2:$A$8785,A194,$F$2:$F$8785)=0,0,F194/SUMIF($A$2:$A$8785,A194,$F$2:$F$8785))</f>
        <v>1.3787606017490281E-3</v>
      </c>
      <c r="H194" s="38">
        <f>G194*SUMIF('Manual Inputs'!$B$11:$B$22,'Expanded kW'!A194,'Manual Inputs'!$C$11:$C$22)</f>
        <v>162569.86540165203</v>
      </c>
    </row>
    <row r="195" spans="1:8" x14ac:dyDescent="0.2">
      <c r="A195">
        <f t="shared" si="18"/>
        <v>4</v>
      </c>
      <c r="B195" t="b">
        <f t="shared" si="19"/>
        <v>0</v>
      </c>
      <c r="C195" t="str">
        <f t="shared" si="20"/>
        <v>OFF</v>
      </c>
      <c r="D195" s="4">
        <f t="shared" si="16"/>
        <v>43564.041666666199</v>
      </c>
      <c r="E195" t="str">
        <f t="shared" si="17"/>
        <v>LRKPCIGS</v>
      </c>
      <c r="F195" s="39">
        <v>9598.7958984375</v>
      </c>
      <c r="G195">
        <f t="shared" si="21"/>
        <v>1.3806769977447652E-3</v>
      </c>
      <c r="H195" s="38">
        <f>G195*SUMIF('Manual Inputs'!$B$11:$B$22,'Expanded kW'!A195,'Manual Inputs'!$C$11:$C$22)</f>
        <v>162795.82793545813</v>
      </c>
    </row>
    <row r="196" spans="1:8" x14ac:dyDescent="0.2">
      <c r="A196">
        <f t="shared" si="18"/>
        <v>4</v>
      </c>
      <c r="B196" t="b">
        <f t="shared" si="19"/>
        <v>0</v>
      </c>
      <c r="C196" t="str">
        <f t="shared" si="20"/>
        <v>OFF</v>
      </c>
      <c r="D196" s="4">
        <f t="shared" ref="D196:D259" si="22">+D195+1/24</f>
        <v>43564.083333332863</v>
      </c>
      <c r="E196" t="str">
        <f t="shared" ref="E196:E259" si="23">+E195</f>
        <v>LRKPCIGS</v>
      </c>
      <c r="F196" s="39">
        <v>9429.89453125</v>
      </c>
      <c r="G196">
        <f t="shared" si="21"/>
        <v>1.356382467990113E-3</v>
      </c>
      <c r="H196" s="38">
        <f>G196*SUMIF('Manual Inputs'!$B$11:$B$22,'Expanded kW'!A196,'Manual Inputs'!$C$11:$C$22)</f>
        <v>159931.25635776724</v>
      </c>
    </row>
    <row r="197" spans="1:8" x14ac:dyDescent="0.2">
      <c r="A197">
        <f t="shared" si="18"/>
        <v>4</v>
      </c>
      <c r="B197" t="b">
        <f t="shared" si="19"/>
        <v>0</v>
      </c>
      <c r="C197" t="str">
        <f t="shared" si="20"/>
        <v>OFF</v>
      </c>
      <c r="D197" s="4">
        <f t="shared" si="22"/>
        <v>43564.124999999527</v>
      </c>
      <c r="E197" t="str">
        <f t="shared" si="23"/>
        <v>LRKPCIGS</v>
      </c>
      <c r="F197" s="39">
        <v>9323.4814453125</v>
      </c>
      <c r="G197">
        <f t="shared" si="21"/>
        <v>1.3410761627443834E-3</v>
      </c>
      <c r="H197" s="38">
        <f>G197*SUMIF('Manual Inputs'!$B$11:$B$22,'Expanded kW'!A197,'Manual Inputs'!$C$11:$C$22)</f>
        <v>158126.4876543112</v>
      </c>
    </row>
    <row r="198" spans="1:8" x14ac:dyDescent="0.2">
      <c r="A198">
        <f t="shared" si="18"/>
        <v>4</v>
      </c>
      <c r="B198" t="b">
        <f t="shared" si="19"/>
        <v>0</v>
      </c>
      <c r="C198" t="str">
        <f t="shared" si="20"/>
        <v>OFF</v>
      </c>
      <c r="D198" s="4">
        <f t="shared" si="22"/>
        <v>43564.166666666191</v>
      </c>
      <c r="E198" t="str">
        <f t="shared" si="23"/>
        <v>LRKPCIGS</v>
      </c>
      <c r="F198" s="39">
        <v>9388.59375</v>
      </c>
      <c r="G198">
        <f t="shared" si="21"/>
        <v>1.3504418230108771E-3</v>
      </c>
      <c r="H198" s="38">
        <f>G198*SUMIF('Manual Inputs'!$B$11:$B$22,'Expanded kW'!A198,'Manual Inputs'!$C$11:$C$22)</f>
        <v>159230.7940342513</v>
      </c>
    </row>
    <row r="199" spans="1:8" x14ac:dyDescent="0.2">
      <c r="A199">
        <f t="shared" si="18"/>
        <v>4</v>
      </c>
      <c r="B199" t="b">
        <f t="shared" si="19"/>
        <v>0</v>
      </c>
      <c r="C199" t="str">
        <f t="shared" si="20"/>
        <v>OFF</v>
      </c>
      <c r="D199" s="4">
        <f t="shared" si="22"/>
        <v>43564.208333332856</v>
      </c>
      <c r="E199" t="str">
        <f t="shared" si="23"/>
        <v>LRKPCIGS</v>
      </c>
      <c r="F199" s="39">
        <v>9299.6748046875</v>
      </c>
      <c r="G199">
        <f t="shared" si="21"/>
        <v>1.3376518497938534E-3</v>
      </c>
      <c r="H199" s="38">
        <f>G199*SUMIF('Manual Inputs'!$B$11:$B$22,'Expanded kW'!A199,'Manual Inputs'!$C$11:$C$22)</f>
        <v>157722.72641051398</v>
      </c>
    </row>
    <row r="200" spans="1:8" x14ac:dyDescent="0.2">
      <c r="A200">
        <f t="shared" si="18"/>
        <v>4</v>
      </c>
      <c r="B200" t="b">
        <f t="shared" si="19"/>
        <v>0</v>
      </c>
      <c r="C200" t="str">
        <f t="shared" si="20"/>
        <v>OFF</v>
      </c>
      <c r="D200" s="4">
        <f t="shared" si="22"/>
        <v>43564.24999999952</v>
      </c>
      <c r="E200" t="str">
        <f t="shared" si="23"/>
        <v>LRKPCIGS</v>
      </c>
      <c r="F200" s="39">
        <v>9334.2958984375</v>
      </c>
      <c r="G200">
        <f t="shared" si="21"/>
        <v>1.3426316981293275E-3</v>
      </c>
      <c r="H200" s="38">
        <f>G200*SUMIF('Manual Inputs'!$B$11:$B$22,'Expanded kW'!A200,'Manual Inputs'!$C$11:$C$22)</f>
        <v>158309.90106040728</v>
      </c>
    </row>
    <row r="201" spans="1:8" x14ac:dyDescent="0.2">
      <c r="A201">
        <f t="shared" si="18"/>
        <v>4</v>
      </c>
      <c r="B201" t="b">
        <f t="shared" si="19"/>
        <v>0</v>
      </c>
      <c r="C201" t="str">
        <f t="shared" si="20"/>
        <v>ON</v>
      </c>
      <c r="D201" s="4">
        <f t="shared" si="22"/>
        <v>43564.291666666184</v>
      </c>
      <c r="E201" t="str">
        <f t="shared" si="23"/>
        <v>LRKPCIGS</v>
      </c>
      <c r="F201" s="39">
        <v>9502.2734375</v>
      </c>
      <c r="G201">
        <f t="shared" si="21"/>
        <v>1.3667933457750618E-3</v>
      </c>
      <c r="H201" s="38">
        <f>G201*SUMIF('Manual Inputs'!$B$11:$B$22,'Expanded kW'!A201,'Manual Inputs'!$C$11:$C$22)</f>
        <v>161158.80448908545</v>
      </c>
    </row>
    <row r="202" spans="1:8" x14ac:dyDescent="0.2">
      <c r="A202">
        <f t="shared" si="18"/>
        <v>4</v>
      </c>
      <c r="B202" t="b">
        <f t="shared" si="19"/>
        <v>0</v>
      </c>
      <c r="C202" t="str">
        <f t="shared" si="20"/>
        <v>ON</v>
      </c>
      <c r="D202" s="4">
        <f t="shared" si="22"/>
        <v>43564.333333332848</v>
      </c>
      <c r="E202" t="str">
        <f t="shared" si="23"/>
        <v>LRKPCIGS</v>
      </c>
      <c r="F202" s="39">
        <v>9599.6220703125</v>
      </c>
      <c r="G202">
        <f t="shared" si="21"/>
        <v>1.3807958331191253E-3</v>
      </c>
      <c r="H202" s="38">
        <f>G202*SUMIF('Manual Inputs'!$B$11:$B$22,'Expanded kW'!A202,'Manual Inputs'!$C$11:$C$22)</f>
        <v>162809.83983193254</v>
      </c>
    </row>
    <row r="203" spans="1:8" x14ac:dyDescent="0.2">
      <c r="A203">
        <f t="shared" si="18"/>
        <v>4</v>
      </c>
      <c r="B203" t="b">
        <f t="shared" si="19"/>
        <v>0</v>
      </c>
      <c r="C203" t="str">
        <f t="shared" si="20"/>
        <v>ON</v>
      </c>
      <c r="D203" s="4">
        <f t="shared" si="22"/>
        <v>43564.374999999513</v>
      </c>
      <c r="E203" t="str">
        <f t="shared" si="23"/>
        <v>LRKPCIGS</v>
      </c>
      <c r="F203" s="39">
        <v>9557.1025390625</v>
      </c>
      <c r="G203">
        <f t="shared" si="21"/>
        <v>1.3746798848926064E-3</v>
      </c>
      <c r="H203" s="38">
        <f>G203*SUMIF('Manual Inputs'!$B$11:$B$22,'Expanded kW'!A203,'Manual Inputs'!$C$11:$C$22)</f>
        <v>162088.70747673803</v>
      </c>
    </row>
    <row r="204" spans="1:8" x14ac:dyDescent="0.2">
      <c r="A204">
        <f t="shared" si="18"/>
        <v>4</v>
      </c>
      <c r="B204" t="b">
        <f t="shared" si="19"/>
        <v>0</v>
      </c>
      <c r="C204" t="str">
        <f t="shared" si="20"/>
        <v>ON</v>
      </c>
      <c r="D204" s="4">
        <f t="shared" si="22"/>
        <v>43564.416666666177</v>
      </c>
      <c r="E204" t="str">
        <f t="shared" si="23"/>
        <v>LRKPCIGS</v>
      </c>
      <c r="F204" s="39">
        <v>9707.859375</v>
      </c>
      <c r="G204">
        <f t="shared" si="21"/>
        <v>1.396364531366397E-3</v>
      </c>
      <c r="H204" s="38">
        <f>G204*SUMIF('Manual Inputs'!$B$11:$B$22,'Expanded kW'!A204,'Manual Inputs'!$C$11:$C$22)</f>
        <v>164645.54733280482</v>
      </c>
    </row>
    <row r="205" spans="1:8" x14ac:dyDescent="0.2">
      <c r="A205">
        <f t="shared" si="18"/>
        <v>4</v>
      </c>
      <c r="B205" t="b">
        <f t="shared" si="19"/>
        <v>0</v>
      </c>
      <c r="C205" t="str">
        <f t="shared" si="20"/>
        <v>ON</v>
      </c>
      <c r="D205" s="4">
        <f t="shared" si="22"/>
        <v>43564.458333332841</v>
      </c>
      <c r="E205" t="str">
        <f t="shared" si="23"/>
        <v>LRKPCIGS</v>
      </c>
      <c r="F205" s="39">
        <v>9709.22265625</v>
      </c>
      <c r="G205">
        <f t="shared" si="21"/>
        <v>1.3965606237808256E-3</v>
      </c>
      <c r="H205" s="38">
        <f>G205*SUMIF('Manual Inputs'!$B$11:$B$22,'Expanded kW'!A205,'Manual Inputs'!$C$11:$C$22)</f>
        <v>164668.6686182401</v>
      </c>
    </row>
    <row r="206" spans="1:8" x14ac:dyDescent="0.2">
      <c r="A206">
        <f t="shared" si="18"/>
        <v>4</v>
      </c>
      <c r="B206" t="b">
        <f t="shared" si="19"/>
        <v>0</v>
      </c>
      <c r="C206" t="str">
        <f t="shared" si="20"/>
        <v>ON</v>
      </c>
      <c r="D206" s="4">
        <f t="shared" si="22"/>
        <v>43564.499999999505</v>
      </c>
      <c r="E206" t="str">
        <f t="shared" si="23"/>
        <v>LRKPCIGS</v>
      </c>
      <c r="F206" s="39">
        <v>9798.0986328125</v>
      </c>
      <c r="G206">
        <f t="shared" si="21"/>
        <v>1.409344416434644E-3</v>
      </c>
      <c r="H206" s="38">
        <f>G206*SUMIF('Manual Inputs'!$B$11:$B$22,'Expanded kW'!A206,'Manual Inputs'!$C$11:$C$22)</f>
        <v>166176.00749086056</v>
      </c>
    </row>
    <row r="207" spans="1:8" x14ac:dyDescent="0.2">
      <c r="A207">
        <f t="shared" si="18"/>
        <v>4</v>
      </c>
      <c r="B207" t="b">
        <f t="shared" si="19"/>
        <v>0</v>
      </c>
      <c r="C207" t="str">
        <f t="shared" si="20"/>
        <v>ON</v>
      </c>
      <c r="D207" s="4">
        <f t="shared" si="22"/>
        <v>43564.541666666169</v>
      </c>
      <c r="E207" t="str">
        <f t="shared" si="23"/>
        <v>LRKPCIGS</v>
      </c>
      <c r="F207" s="39">
        <v>9896.7900390625</v>
      </c>
      <c r="G207">
        <f t="shared" si="21"/>
        <v>1.4235400463788789E-3</v>
      </c>
      <c r="H207" s="38">
        <f>G207*SUMIF('Manual Inputs'!$B$11:$B$22,'Expanded kW'!A207,'Manual Inputs'!$C$11:$C$22)</f>
        <v>167849.81630610983</v>
      </c>
    </row>
    <row r="208" spans="1:8" x14ac:dyDescent="0.2">
      <c r="A208">
        <f t="shared" si="18"/>
        <v>4</v>
      </c>
      <c r="B208" t="b">
        <f t="shared" si="19"/>
        <v>0</v>
      </c>
      <c r="C208" t="str">
        <f t="shared" si="20"/>
        <v>ON</v>
      </c>
      <c r="D208" s="4">
        <f t="shared" si="22"/>
        <v>43564.583333332834</v>
      </c>
      <c r="E208" t="str">
        <f t="shared" si="23"/>
        <v>LRKPCIGS</v>
      </c>
      <c r="F208" s="39">
        <v>9949.4853515625</v>
      </c>
      <c r="G208">
        <f t="shared" si="21"/>
        <v>1.4311196643463329E-3</v>
      </c>
      <c r="H208" s="38">
        <f>G208*SUMIF('Manual Inputs'!$B$11:$B$22,'Expanded kW'!A208,'Manual Inputs'!$C$11:$C$22)</f>
        <v>168743.53017579962</v>
      </c>
    </row>
    <row r="209" spans="1:8" x14ac:dyDescent="0.2">
      <c r="A209">
        <f t="shared" si="18"/>
        <v>4</v>
      </c>
      <c r="B209" t="b">
        <f t="shared" si="19"/>
        <v>0</v>
      </c>
      <c r="C209" t="str">
        <f t="shared" si="20"/>
        <v>ON</v>
      </c>
      <c r="D209" s="4">
        <f t="shared" si="22"/>
        <v>43564.624999999498</v>
      </c>
      <c r="E209" t="str">
        <f t="shared" si="23"/>
        <v>LRKPCIGS</v>
      </c>
      <c r="F209" s="39">
        <v>9846.931640625</v>
      </c>
      <c r="G209">
        <f t="shared" si="21"/>
        <v>1.4163684860503322E-3</v>
      </c>
      <c r="H209" s="38">
        <f>G209*SUMIF('Manual Inputs'!$B$11:$B$22,'Expanded kW'!A209,'Manual Inputs'!$C$11:$C$22)</f>
        <v>167004.21657265889</v>
      </c>
    </row>
    <row r="210" spans="1:8" x14ac:dyDescent="0.2">
      <c r="A210">
        <f t="shared" si="18"/>
        <v>4</v>
      </c>
      <c r="B210" t="b">
        <f t="shared" si="19"/>
        <v>0</v>
      </c>
      <c r="C210" t="str">
        <f t="shared" si="20"/>
        <v>ON</v>
      </c>
      <c r="D210" s="4">
        <f t="shared" si="22"/>
        <v>43564.666666666162</v>
      </c>
      <c r="E210" t="str">
        <f t="shared" si="23"/>
        <v>LRKPCIGS</v>
      </c>
      <c r="F210" s="39">
        <v>9753.4912109375</v>
      </c>
      <c r="G210">
        <f t="shared" si="21"/>
        <v>1.4029281490232767E-3</v>
      </c>
      <c r="H210" s="38">
        <f>G210*SUMIF('Manual Inputs'!$B$11:$B$22,'Expanded kW'!A210,'Manual Inputs'!$C$11:$C$22)</f>
        <v>165419.46445639629</v>
      </c>
    </row>
    <row r="211" spans="1:8" x14ac:dyDescent="0.2">
      <c r="A211">
        <f t="shared" si="18"/>
        <v>4</v>
      </c>
      <c r="B211" t="b">
        <f t="shared" si="19"/>
        <v>0</v>
      </c>
      <c r="C211" t="str">
        <f t="shared" si="20"/>
        <v>ON</v>
      </c>
      <c r="D211" s="4">
        <f t="shared" si="22"/>
        <v>43564.708333332826</v>
      </c>
      <c r="E211" t="str">
        <f t="shared" si="23"/>
        <v>LRKPCIGS</v>
      </c>
      <c r="F211" s="39">
        <v>9745.8828125</v>
      </c>
      <c r="G211">
        <f t="shared" si="21"/>
        <v>1.4018337679338692E-3</v>
      </c>
      <c r="H211" s="38">
        <f>G211*SUMIF('Manual Inputs'!$B$11:$B$22,'Expanded kW'!A211,'Manual Inputs'!$C$11:$C$22)</f>
        <v>165290.42582113401</v>
      </c>
    </row>
    <row r="212" spans="1:8" x14ac:dyDescent="0.2">
      <c r="A212">
        <f t="shared" si="18"/>
        <v>4</v>
      </c>
      <c r="B212" t="b">
        <f t="shared" si="19"/>
        <v>0</v>
      </c>
      <c r="C212" t="str">
        <f t="shared" si="20"/>
        <v>ON</v>
      </c>
      <c r="D212" s="4">
        <f t="shared" si="22"/>
        <v>43564.749999999491</v>
      </c>
      <c r="E212" t="str">
        <f t="shared" si="23"/>
        <v>LRKPCIGS</v>
      </c>
      <c r="F212" s="39">
        <v>9705.48046875</v>
      </c>
      <c r="G212">
        <f t="shared" si="21"/>
        <v>1.3960223529125662E-3</v>
      </c>
      <c r="H212" s="38">
        <f>G212*SUMIF('Manual Inputs'!$B$11:$B$22,'Expanded kW'!A212,'Manual Inputs'!$C$11:$C$22)</f>
        <v>164605.2010209708</v>
      </c>
    </row>
    <row r="213" spans="1:8" x14ac:dyDescent="0.2">
      <c r="A213">
        <f t="shared" si="18"/>
        <v>4</v>
      </c>
      <c r="B213" t="b">
        <f t="shared" si="19"/>
        <v>0</v>
      </c>
      <c r="C213" t="str">
        <f t="shared" si="20"/>
        <v>ON</v>
      </c>
      <c r="D213" s="4">
        <f t="shared" si="22"/>
        <v>43564.791666666155</v>
      </c>
      <c r="E213" t="str">
        <f t="shared" si="23"/>
        <v>LRKPCIGS</v>
      </c>
      <c r="F213" s="39">
        <v>9679.4423828125</v>
      </c>
      <c r="G213">
        <f t="shared" si="21"/>
        <v>1.3922770720773876E-3</v>
      </c>
      <c r="H213" s="38">
        <f>G213*SUMIF('Manual Inputs'!$B$11:$B$22,'Expanded kW'!A213,'Manual Inputs'!$C$11:$C$22)</f>
        <v>164163.59440667243</v>
      </c>
    </row>
    <row r="214" spans="1:8" x14ac:dyDescent="0.2">
      <c r="A214">
        <f t="shared" si="18"/>
        <v>4</v>
      </c>
      <c r="B214" t="b">
        <f t="shared" si="19"/>
        <v>0</v>
      </c>
      <c r="C214" t="str">
        <f t="shared" si="20"/>
        <v>ON</v>
      </c>
      <c r="D214" s="4">
        <f t="shared" si="22"/>
        <v>43564.833333332819</v>
      </c>
      <c r="E214" t="str">
        <f t="shared" si="23"/>
        <v>LRKPCIGS</v>
      </c>
      <c r="F214" s="39">
        <v>9609.0126953125</v>
      </c>
      <c r="G214">
        <f t="shared" si="21"/>
        <v>1.3821465671142151E-3</v>
      </c>
      <c r="H214" s="38">
        <f>G214*SUMIF('Manual Inputs'!$B$11:$B$22,'Expanded kW'!A214,'Manual Inputs'!$C$11:$C$22)</f>
        <v>162969.10507601959</v>
      </c>
    </row>
    <row r="215" spans="1:8" x14ac:dyDescent="0.2">
      <c r="A215">
        <f t="shared" si="18"/>
        <v>4</v>
      </c>
      <c r="B215" t="b">
        <f t="shared" si="19"/>
        <v>0</v>
      </c>
      <c r="C215" t="str">
        <f t="shared" si="20"/>
        <v>OFF</v>
      </c>
      <c r="D215" s="4">
        <f t="shared" si="22"/>
        <v>43564.874999999483</v>
      </c>
      <c r="E215" t="str">
        <f t="shared" si="23"/>
        <v>LRKPCIGS</v>
      </c>
      <c r="F215" s="39">
        <v>9511.470703125</v>
      </c>
      <c r="G215">
        <f t="shared" si="21"/>
        <v>1.3681162672357268E-3</v>
      </c>
      <c r="H215" s="38">
        <f>G215*SUMIF('Manual Inputs'!$B$11:$B$22,'Expanded kW'!A215,'Manual Inputs'!$C$11:$C$22)</f>
        <v>161314.79035314659</v>
      </c>
    </row>
    <row r="216" spans="1:8" x14ac:dyDescent="0.2">
      <c r="A216">
        <f t="shared" si="18"/>
        <v>4</v>
      </c>
      <c r="B216" t="b">
        <f t="shared" si="19"/>
        <v>0</v>
      </c>
      <c r="C216" t="str">
        <f t="shared" si="20"/>
        <v>OFF</v>
      </c>
      <c r="D216" s="4">
        <f t="shared" si="22"/>
        <v>43564.916666666148</v>
      </c>
      <c r="E216" t="str">
        <f t="shared" si="23"/>
        <v>LRKPCIGS</v>
      </c>
      <c r="F216" s="39">
        <v>9438.5986328125</v>
      </c>
      <c r="G216">
        <f t="shared" si="21"/>
        <v>1.3576344534412606E-3</v>
      </c>
      <c r="H216" s="38">
        <f>G216*SUMIF('Manual Inputs'!$B$11:$B$22,'Expanded kW'!A216,'Manual Inputs'!$C$11:$C$22)</f>
        <v>160078.87814650976</v>
      </c>
    </row>
    <row r="217" spans="1:8" x14ac:dyDescent="0.2">
      <c r="A217">
        <f t="shared" si="18"/>
        <v>4</v>
      </c>
      <c r="B217" t="b">
        <f t="shared" si="19"/>
        <v>0</v>
      </c>
      <c r="C217" t="str">
        <f t="shared" si="20"/>
        <v>OFF</v>
      </c>
      <c r="D217" s="4">
        <f t="shared" si="22"/>
        <v>43564.958333332812</v>
      </c>
      <c r="E217" t="str">
        <f t="shared" si="23"/>
        <v>LRKPCIGS</v>
      </c>
      <c r="F217" s="39">
        <v>9467.40234375</v>
      </c>
      <c r="G217">
        <f t="shared" si="21"/>
        <v>1.3617775377991193E-3</v>
      </c>
      <c r="H217" s="38">
        <f>G217*SUMIF('Manual Inputs'!$B$11:$B$22,'Expanded kW'!A217,'Manual Inputs'!$C$11:$C$22)</f>
        <v>160567.38983269397</v>
      </c>
    </row>
    <row r="218" spans="1:8" x14ac:dyDescent="0.2">
      <c r="A218">
        <f t="shared" si="18"/>
        <v>4</v>
      </c>
      <c r="B218" t="b">
        <f t="shared" si="19"/>
        <v>0</v>
      </c>
      <c r="C218" t="str">
        <f t="shared" si="20"/>
        <v>OFF</v>
      </c>
      <c r="D218" s="4">
        <f t="shared" si="22"/>
        <v>43564.999999999476</v>
      </c>
      <c r="E218" t="str">
        <f t="shared" si="23"/>
        <v>LRKPCIGS</v>
      </c>
      <c r="F218" s="39">
        <v>9446.962890625</v>
      </c>
      <c r="G218">
        <f t="shared" si="21"/>
        <v>1.3588375562561465E-3</v>
      </c>
      <c r="H218" s="38">
        <f>G218*SUMIF('Manual Inputs'!$B$11:$B$22,'Expanded kW'!A218,'Manual Inputs'!$C$11:$C$22)</f>
        <v>160220.73617641884</v>
      </c>
    </row>
    <row r="219" spans="1:8" x14ac:dyDescent="0.2">
      <c r="A219">
        <f t="shared" si="18"/>
        <v>4</v>
      </c>
      <c r="B219" t="b">
        <f t="shared" si="19"/>
        <v>0</v>
      </c>
      <c r="C219" t="str">
        <f t="shared" si="20"/>
        <v>OFF</v>
      </c>
      <c r="D219" s="4">
        <f t="shared" si="22"/>
        <v>43565.04166666614</v>
      </c>
      <c r="E219" t="str">
        <f t="shared" si="23"/>
        <v>LRKPCIGS</v>
      </c>
      <c r="F219" s="39">
        <v>9374.20703125</v>
      </c>
      <c r="G219">
        <f t="shared" si="21"/>
        <v>1.3483724580758041E-3</v>
      </c>
      <c r="H219" s="38">
        <f>G219*SUMIF('Manual Inputs'!$B$11:$B$22,'Expanded kW'!A219,'Manual Inputs'!$C$11:$C$22)</f>
        <v>158986.79491030262</v>
      </c>
    </row>
    <row r="220" spans="1:8" x14ac:dyDescent="0.2">
      <c r="A220">
        <f t="shared" si="18"/>
        <v>4</v>
      </c>
      <c r="B220" t="b">
        <f t="shared" si="19"/>
        <v>0</v>
      </c>
      <c r="C220" t="str">
        <f t="shared" si="20"/>
        <v>OFF</v>
      </c>
      <c r="D220" s="4">
        <f t="shared" si="22"/>
        <v>43565.083333332805</v>
      </c>
      <c r="E220" t="str">
        <f t="shared" si="23"/>
        <v>LRKPCIGS</v>
      </c>
      <c r="F220" s="39">
        <v>9267.287109375</v>
      </c>
      <c r="G220">
        <f t="shared" si="21"/>
        <v>1.3329932502777189E-3</v>
      </c>
      <c r="H220" s="38">
        <f>G220*SUMIF('Manual Inputs'!$B$11:$B$22,'Expanded kW'!A220,'Manual Inputs'!$C$11:$C$22)</f>
        <v>157173.43025617258</v>
      </c>
    </row>
    <row r="221" spans="1:8" x14ac:dyDescent="0.2">
      <c r="A221">
        <f t="shared" si="18"/>
        <v>4</v>
      </c>
      <c r="B221" t="b">
        <f t="shared" si="19"/>
        <v>0</v>
      </c>
      <c r="C221" t="str">
        <f t="shared" si="20"/>
        <v>OFF</v>
      </c>
      <c r="D221" s="4">
        <f t="shared" si="22"/>
        <v>43565.124999999469</v>
      </c>
      <c r="E221" t="str">
        <f t="shared" si="23"/>
        <v>LRKPCIGS</v>
      </c>
      <c r="F221" s="39">
        <v>9201.5439453125</v>
      </c>
      <c r="G221">
        <f t="shared" si="21"/>
        <v>1.3235368481059808E-3</v>
      </c>
      <c r="H221" s="38">
        <f>G221*SUMIF('Manual Inputs'!$B$11:$B$22,'Expanded kW'!A221,'Manual Inputs'!$C$11:$C$22)</f>
        <v>156058.42448483477</v>
      </c>
    </row>
    <row r="222" spans="1:8" x14ac:dyDescent="0.2">
      <c r="A222">
        <f t="shared" si="18"/>
        <v>4</v>
      </c>
      <c r="B222" t="b">
        <f t="shared" si="19"/>
        <v>0</v>
      </c>
      <c r="C222" t="str">
        <f t="shared" si="20"/>
        <v>OFF</v>
      </c>
      <c r="D222" s="4">
        <f t="shared" si="22"/>
        <v>43565.166666666133</v>
      </c>
      <c r="E222" t="str">
        <f t="shared" si="23"/>
        <v>LRKPCIGS</v>
      </c>
      <c r="F222" s="39">
        <v>9170.142578125</v>
      </c>
      <c r="G222">
        <f t="shared" si="21"/>
        <v>1.3190201206088813E-3</v>
      </c>
      <c r="H222" s="38">
        <f>G222*SUMIF('Manual Inputs'!$B$11:$B$22,'Expanded kW'!A222,'Manual Inputs'!$C$11:$C$22)</f>
        <v>155525.85648113064</v>
      </c>
    </row>
    <row r="223" spans="1:8" x14ac:dyDescent="0.2">
      <c r="A223">
        <f t="shared" si="18"/>
        <v>4</v>
      </c>
      <c r="B223" t="b">
        <f t="shared" si="19"/>
        <v>0</v>
      </c>
      <c r="C223" t="str">
        <f t="shared" si="20"/>
        <v>OFF</v>
      </c>
      <c r="D223" s="4">
        <f t="shared" si="22"/>
        <v>43565.208333332797</v>
      </c>
      <c r="E223" t="str">
        <f t="shared" si="23"/>
        <v>LRKPCIGS</v>
      </c>
      <c r="F223" s="39">
        <v>9224.25390625</v>
      </c>
      <c r="G223">
        <f t="shared" si="21"/>
        <v>1.3268034162274255E-3</v>
      </c>
      <c r="H223" s="38">
        <f>G223*SUMIF('Manual Inputs'!$B$11:$B$22,'Expanded kW'!A223,'Manual Inputs'!$C$11:$C$22)</f>
        <v>156443.58601262642</v>
      </c>
    </row>
    <row r="224" spans="1:8" x14ac:dyDescent="0.2">
      <c r="A224">
        <f t="shared" si="18"/>
        <v>4</v>
      </c>
      <c r="B224" t="b">
        <f t="shared" si="19"/>
        <v>0</v>
      </c>
      <c r="C224" t="str">
        <f t="shared" si="20"/>
        <v>OFF</v>
      </c>
      <c r="D224" s="4">
        <f t="shared" si="22"/>
        <v>43565.249999999462</v>
      </c>
      <c r="E224" t="str">
        <f t="shared" si="23"/>
        <v>LRKPCIGS</v>
      </c>
      <c r="F224" s="39">
        <v>9398.9609375</v>
      </c>
      <c r="G224">
        <f t="shared" si="21"/>
        <v>1.351933024351546E-3</v>
      </c>
      <c r="H224" s="38">
        <f>G224*SUMIF('Manual Inputs'!$B$11:$B$22,'Expanded kW'!A224,'Manual Inputs'!$C$11:$C$22)</f>
        <v>159406.62180372176</v>
      </c>
    </row>
    <row r="225" spans="1:8" x14ac:dyDescent="0.2">
      <c r="A225">
        <f t="shared" si="18"/>
        <v>4</v>
      </c>
      <c r="B225" t="b">
        <f t="shared" si="19"/>
        <v>0</v>
      </c>
      <c r="C225" t="str">
        <f t="shared" si="20"/>
        <v>ON</v>
      </c>
      <c r="D225" s="4">
        <f t="shared" si="22"/>
        <v>43565.291666666126</v>
      </c>
      <c r="E225" t="str">
        <f t="shared" si="23"/>
        <v>LRKPCIGS</v>
      </c>
      <c r="F225" s="39">
        <v>9782.5400390625</v>
      </c>
      <c r="G225">
        <f t="shared" si="21"/>
        <v>1.407106490684876E-3</v>
      </c>
      <c r="H225" s="38">
        <f>G225*SUMIF('Manual Inputs'!$B$11:$B$22,'Expanded kW'!A225,'Manual Inputs'!$C$11:$C$22)</f>
        <v>165912.13333645175</v>
      </c>
    </row>
    <row r="226" spans="1:8" x14ac:dyDescent="0.2">
      <c r="A226">
        <f t="shared" si="18"/>
        <v>4</v>
      </c>
      <c r="B226" t="b">
        <f t="shared" si="19"/>
        <v>0</v>
      </c>
      <c r="C226" t="str">
        <f t="shared" si="20"/>
        <v>ON</v>
      </c>
      <c r="D226" s="4">
        <f t="shared" si="22"/>
        <v>43565.33333333279</v>
      </c>
      <c r="E226" t="str">
        <f t="shared" si="23"/>
        <v>LRKPCIGS</v>
      </c>
      <c r="F226" s="39">
        <v>9828.3017578125</v>
      </c>
      <c r="G226">
        <f t="shared" si="21"/>
        <v>1.4136887904987177E-3</v>
      </c>
      <c r="H226" s="38">
        <f>G226*SUMIF('Manual Inputs'!$B$11:$B$22,'Expanded kW'!A226,'Manual Inputs'!$C$11:$C$22)</f>
        <v>166688.25327591921</v>
      </c>
    </row>
    <row r="227" spans="1:8" x14ac:dyDescent="0.2">
      <c r="A227">
        <f t="shared" si="18"/>
        <v>4</v>
      </c>
      <c r="B227" t="b">
        <f t="shared" si="19"/>
        <v>0</v>
      </c>
      <c r="C227" t="str">
        <f t="shared" si="20"/>
        <v>ON</v>
      </c>
      <c r="D227" s="4">
        <f t="shared" si="22"/>
        <v>43565.374999999454</v>
      </c>
      <c r="E227" t="str">
        <f t="shared" si="23"/>
        <v>LRKPCIGS</v>
      </c>
      <c r="F227" s="39">
        <v>9873.6396484375</v>
      </c>
      <c r="G227">
        <f t="shared" si="21"/>
        <v>1.4202101274845781E-3</v>
      </c>
      <c r="H227" s="38">
        <f>G227*SUMIF('Manual Inputs'!$B$11:$B$22,'Expanded kW'!A227,'Manual Inputs'!$C$11:$C$22)</f>
        <v>167457.18507937028</v>
      </c>
    </row>
    <row r="228" spans="1:8" x14ac:dyDescent="0.2">
      <c r="A228">
        <f t="shared" si="18"/>
        <v>4</v>
      </c>
      <c r="B228" t="b">
        <f t="shared" si="19"/>
        <v>0</v>
      </c>
      <c r="C228" t="str">
        <f t="shared" si="20"/>
        <v>ON</v>
      </c>
      <c r="D228" s="4">
        <f t="shared" si="22"/>
        <v>43565.416666666119</v>
      </c>
      <c r="E228" t="str">
        <f t="shared" si="23"/>
        <v>LRKPCIGS</v>
      </c>
      <c r="F228" s="39">
        <v>9920.4814453125</v>
      </c>
      <c r="G228">
        <f t="shared" si="21"/>
        <v>1.4269477841826305E-3</v>
      </c>
      <c r="H228" s="38">
        <f>G228*SUMIF('Manual Inputs'!$B$11:$B$22,'Expanded kW'!A228,'Manual Inputs'!$C$11:$C$22)</f>
        <v>168251.62317191181</v>
      </c>
    </row>
    <row r="229" spans="1:8" x14ac:dyDescent="0.2">
      <c r="A229">
        <f t="shared" si="18"/>
        <v>4</v>
      </c>
      <c r="B229" t="b">
        <f t="shared" si="19"/>
        <v>0</v>
      </c>
      <c r="C229" t="str">
        <f t="shared" si="20"/>
        <v>ON</v>
      </c>
      <c r="D229" s="4">
        <f t="shared" si="22"/>
        <v>43565.458333332783</v>
      </c>
      <c r="E229" t="str">
        <f t="shared" si="23"/>
        <v>LRKPCIGS</v>
      </c>
      <c r="F229" s="39">
        <v>9741.42578125</v>
      </c>
      <c r="G229">
        <f t="shared" si="21"/>
        <v>1.4011926749686455E-3</v>
      </c>
      <c r="H229" s="38">
        <f>G229*SUMIF('Manual Inputs'!$B$11:$B$22,'Expanded kW'!A229,'Manual Inputs'!$C$11:$C$22)</f>
        <v>165214.83445528403</v>
      </c>
    </row>
    <row r="230" spans="1:8" x14ac:dyDescent="0.2">
      <c r="A230">
        <f t="shared" si="18"/>
        <v>4</v>
      </c>
      <c r="B230" t="b">
        <f t="shared" si="19"/>
        <v>0</v>
      </c>
      <c r="C230" t="str">
        <f t="shared" si="20"/>
        <v>ON</v>
      </c>
      <c r="D230" s="4">
        <f t="shared" si="22"/>
        <v>43565.499999999447</v>
      </c>
      <c r="E230" t="str">
        <f t="shared" si="23"/>
        <v>LRKPCIGS</v>
      </c>
      <c r="F230" s="39">
        <v>9712.99609375</v>
      </c>
      <c r="G230">
        <f t="shared" si="21"/>
        <v>1.3971033896041437E-3</v>
      </c>
      <c r="H230" s="38">
        <f>G230*SUMIF('Manual Inputs'!$B$11:$B$22,'Expanded kW'!A230,'Manual Inputs'!$C$11:$C$22)</f>
        <v>164732.66621632167</v>
      </c>
    </row>
    <row r="231" spans="1:8" x14ac:dyDescent="0.2">
      <c r="A231">
        <f t="shared" si="18"/>
        <v>4</v>
      </c>
      <c r="B231" t="b">
        <f t="shared" si="19"/>
        <v>0</v>
      </c>
      <c r="C231" t="str">
        <f t="shared" si="20"/>
        <v>ON</v>
      </c>
      <c r="D231" s="4">
        <f t="shared" si="22"/>
        <v>43565.541666666111</v>
      </c>
      <c r="E231" t="str">
        <f t="shared" si="23"/>
        <v>LRKPCIGS</v>
      </c>
      <c r="F231" s="39">
        <v>9832.798828125</v>
      </c>
      <c r="G231">
        <f t="shared" si="21"/>
        <v>1.4143356426251099E-3</v>
      </c>
      <c r="H231" s="38">
        <f>G231*SUMIF('Manual Inputs'!$B$11:$B$22,'Expanded kW'!A231,'Manual Inputs'!$C$11:$C$22)</f>
        <v>166764.5237053099</v>
      </c>
    </row>
    <row r="232" spans="1:8" x14ac:dyDescent="0.2">
      <c r="A232">
        <f t="shared" si="18"/>
        <v>4</v>
      </c>
      <c r="B232" t="b">
        <f t="shared" si="19"/>
        <v>0</v>
      </c>
      <c r="C232" t="str">
        <f t="shared" si="20"/>
        <v>ON</v>
      </c>
      <c r="D232" s="4">
        <f t="shared" si="22"/>
        <v>43565.583333332776</v>
      </c>
      <c r="E232" t="str">
        <f t="shared" si="23"/>
        <v>LRKPCIGS</v>
      </c>
      <c r="F232" s="39">
        <v>9836.146484375</v>
      </c>
      <c r="G232">
        <f t="shared" si="21"/>
        <v>1.4148171646857556E-3</v>
      </c>
      <c r="H232" s="38">
        <f>G232*SUMIF('Manual Inputs'!$B$11:$B$22,'Expanded kW'!A232,'Manual Inputs'!$C$11:$C$22)</f>
        <v>166821.30004232429</v>
      </c>
    </row>
    <row r="233" spans="1:8" x14ac:dyDescent="0.2">
      <c r="A233">
        <f t="shared" si="18"/>
        <v>4</v>
      </c>
      <c r="B233" t="b">
        <f t="shared" si="19"/>
        <v>0</v>
      </c>
      <c r="C233" t="str">
        <f t="shared" si="20"/>
        <v>ON</v>
      </c>
      <c r="D233" s="4">
        <f t="shared" si="22"/>
        <v>43565.62499999944</v>
      </c>
      <c r="E233" t="str">
        <f t="shared" si="23"/>
        <v>LRKPCIGS</v>
      </c>
      <c r="F233" s="39">
        <v>9850.810546875</v>
      </c>
      <c r="G233">
        <f t="shared" si="21"/>
        <v>1.4169264223469729E-3</v>
      </c>
      <c r="H233" s="38">
        <f>G233*SUMIF('Manual Inputs'!$B$11:$B$22,'Expanded kW'!A233,'Manual Inputs'!$C$11:$C$22)</f>
        <v>167070.00292348186</v>
      </c>
    </row>
    <row r="234" spans="1:8" x14ac:dyDescent="0.2">
      <c r="A234">
        <f t="shared" si="18"/>
        <v>4</v>
      </c>
      <c r="B234" t="b">
        <f t="shared" si="19"/>
        <v>0</v>
      </c>
      <c r="C234" t="str">
        <f t="shared" si="20"/>
        <v>ON</v>
      </c>
      <c r="D234" s="4">
        <f t="shared" si="22"/>
        <v>43565.666666666104</v>
      </c>
      <c r="E234" t="str">
        <f t="shared" si="23"/>
        <v>LRKPCIGS</v>
      </c>
      <c r="F234" s="39">
        <v>9660.79296875</v>
      </c>
      <c r="G234">
        <f t="shared" si="21"/>
        <v>1.3895945671788615E-3</v>
      </c>
      <c r="H234" s="38">
        <f>G234*SUMIF('Manual Inputs'!$B$11:$B$22,'Expanded kW'!A234,'Manual Inputs'!$C$11:$C$22)</f>
        <v>163847.29985942511</v>
      </c>
    </row>
    <row r="235" spans="1:8" x14ac:dyDescent="0.2">
      <c r="A235">
        <f t="shared" si="18"/>
        <v>4</v>
      </c>
      <c r="B235" t="b">
        <f t="shared" si="19"/>
        <v>0</v>
      </c>
      <c r="C235" t="str">
        <f t="shared" si="20"/>
        <v>ON</v>
      </c>
      <c r="D235" s="4">
        <f t="shared" si="22"/>
        <v>43565.708333332768</v>
      </c>
      <c r="E235" t="str">
        <f t="shared" si="23"/>
        <v>LRKPCIGS</v>
      </c>
      <c r="F235" s="39">
        <v>9639.326171875</v>
      </c>
      <c r="G235">
        <f t="shared" si="21"/>
        <v>1.3865068139883392E-3</v>
      </c>
      <c r="H235" s="38">
        <f>G235*SUMIF('Manual Inputs'!$B$11:$B$22,'Expanded kW'!A235,'Manual Inputs'!$C$11:$C$22)</f>
        <v>163483.22242644656</v>
      </c>
    </row>
    <row r="236" spans="1:8" x14ac:dyDescent="0.2">
      <c r="A236">
        <f t="shared" si="18"/>
        <v>4</v>
      </c>
      <c r="B236" t="b">
        <f t="shared" si="19"/>
        <v>0</v>
      </c>
      <c r="C236" t="str">
        <f t="shared" si="20"/>
        <v>ON</v>
      </c>
      <c r="D236" s="4">
        <f t="shared" si="22"/>
        <v>43565.749999999432</v>
      </c>
      <c r="E236" t="str">
        <f t="shared" si="23"/>
        <v>LRKPCIGS</v>
      </c>
      <c r="F236" s="39">
        <v>9568.4951171875</v>
      </c>
      <c r="G236">
        <f t="shared" si="21"/>
        <v>1.3763185769461335E-3</v>
      </c>
      <c r="H236" s="38">
        <f>G236*SUMIF('Manual Inputs'!$B$11:$B$22,'Expanded kW'!A236,'Manual Inputs'!$C$11:$C$22)</f>
        <v>162281.9258978611</v>
      </c>
    </row>
    <row r="237" spans="1:8" x14ac:dyDescent="0.2">
      <c r="A237">
        <f t="shared" si="18"/>
        <v>4</v>
      </c>
      <c r="B237" t="b">
        <f t="shared" si="19"/>
        <v>0</v>
      </c>
      <c r="C237" t="str">
        <f t="shared" si="20"/>
        <v>ON</v>
      </c>
      <c r="D237" s="4">
        <f t="shared" si="22"/>
        <v>43565.791666666097</v>
      </c>
      <c r="E237" t="str">
        <f t="shared" si="23"/>
        <v>LRKPCIGS</v>
      </c>
      <c r="F237" s="39">
        <v>9547.462890625</v>
      </c>
      <c r="G237">
        <f t="shared" si="21"/>
        <v>1.3732933317243941E-3</v>
      </c>
      <c r="H237" s="38">
        <f>G237*SUMIF('Manual Inputs'!$B$11:$B$22,'Expanded kW'!A237,'Manual Inputs'!$C$11:$C$22)</f>
        <v>161925.2187886782</v>
      </c>
    </row>
    <row r="238" spans="1:8" x14ac:dyDescent="0.2">
      <c r="A238">
        <f t="shared" si="18"/>
        <v>4</v>
      </c>
      <c r="B238" t="b">
        <f t="shared" si="19"/>
        <v>0</v>
      </c>
      <c r="C238" t="str">
        <f t="shared" si="20"/>
        <v>ON</v>
      </c>
      <c r="D238" s="4">
        <f t="shared" si="22"/>
        <v>43565.833333332761</v>
      </c>
      <c r="E238" t="str">
        <f t="shared" si="23"/>
        <v>LRKPCIGS</v>
      </c>
      <c r="F238" s="39">
        <v>9485.955078125</v>
      </c>
      <c r="G238">
        <f t="shared" si="21"/>
        <v>1.3644461364304332E-3</v>
      </c>
      <c r="H238" s="38">
        <f>G238*SUMIF('Manual Inputs'!$B$11:$B$22,'Expanded kW'!A238,'Manual Inputs'!$C$11:$C$22)</f>
        <v>160882.04468992836</v>
      </c>
    </row>
    <row r="239" spans="1:8" x14ac:dyDescent="0.2">
      <c r="A239">
        <f t="shared" si="18"/>
        <v>4</v>
      </c>
      <c r="B239" t="b">
        <f t="shared" si="19"/>
        <v>0</v>
      </c>
      <c r="C239" t="str">
        <f t="shared" si="20"/>
        <v>OFF</v>
      </c>
      <c r="D239" s="4">
        <f t="shared" si="22"/>
        <v>43565.874999999425</v>
      </c>
      <c r="E239" t="str">
        <f t="shared" si="23"/>
        <v>LRKPCIGS</v>
      </c>
      <c r="F239" s="39">
        <v>9819.009765625</v>
      </c>
      <c r="G239">
        <f t="shared" si="21"/>
        <v>1.4123522437055316E-3</v>
      </c>
      <c r="H239" s="38">
        <f>G239*SUMIF('Manual Inputs'!$B$11:$B$22,'Expanded kW'!A239,'Manual Inputs'!$C$11:$C$22)</f>
        <v>166530.66084689592</v>
      </c>
    </row>
    <row r="240" spans="1:8" x14ac:dyDescent="0.2">
      <c r="A240">
        <f t="shared" si="18"/>
        <v>4</v>
      </c>
      <c r="B240" t="b">
        <f t="shared" si="19"/>
        <v>0</v>
      </c>
      <c r="C240" t="str">
        <f t="shared" si="20"/>
        <v>OFF</v>
      </c>
      <c r="D240" s="4">
        <f t="shared" si="22"/>
        <v>43565.916666666089</v>
      </c>
      <c r="E240" t="str">
        <f t="shared" si="23"/>
        <v>LRKPCIGS</v>
      </c>
      <c r="F240" s="39">
        <v>9981.7197265625</v>
      </c>
      <c r="G240">
        <f t="shared" si="21"/>
        <v>1.4357562104892116E-3</v>
      </c>
      <c r="H240" s="38">
        <f>G240*SUMIF('Manual Inputs'!$B$11:$B$22,'Expanded kW'!A240,'Manual Inputs'!$C$11:$C$22)</f>
        <v>169290.22601365583</v>
      </c>
    </row>
    <row r="241" spans="1:8" x14ac:dyDescent="0.2">
      <c r="A241">
        <f t="shared" si="18"/>
        <v>4</v>
      </c>
      <c r="B241" t="b">
        <f t="shared" si="19"/>
        <v>0</v>
      </c>
      <c r="C241" t="str">
        <f t="shared" si="20"/>
        <v>OFF</v>
      </c>
      <c r="D241" s="4">
        <f t="shared" si="22"/>
        <v>43565.958333332754</v>
      </c>
      <c r="E241" t="str">
        <f t="shared" si="23"/>
        <v>LRKPCIGS</v>
      </c>
      <c r="F241" s="39">
        <v>9904.3486328125</v>
      </c>
      <c r="G241">
        <f t="shared" si="21"/>
        <v>1.4246272636336619E-3</v>
      </c>
      <c r="H241" s="38">
        <f>G241*SUMIF('Manual Inputs'!$B$11:$B$22,'Expanded kW'!A241,'Manual Inputs'!$C$11:$C$22)</f>
        <v>167978.01025257757</v>
      </c>
    </row>
    <row r="242" spans="1:8" x14ac:dyDescent="0.2">
      <c r="A242">
        <f t="shared" si="18"/>
        <v>4</v>
      </c>
      <c r="B242" t="b">
        <f t="shared" si="19"/>
        <v>0</v>
      </c>
      <c r="C242" t="str">
        <f t="shared" si="20"/>
        <v>OFF</v>
      </c>
      <c r="D242" s="4">
        <f t="shared" si="22"/>
        <v>43565.999999999418</v>
      </c>
      <c r="E242" t="str">
        <f t="shared" si="23"/>
        <v>LRKPCIGS</v>
      </c>
      <c r="F242" s="39">
        <v>9846.5322265625</v>
      </c>
      <c r="G242">
        <f t="shared" si="21"/>
        <v>1.4163110349059904E-3</v>
      </c>
      <c r="H242" s="38">
        <f>G242*SUMIF('Manual Inputs'!$B$11:$B$22,'Expanded kW'!A242,'Manual Inputs'!$C$11:$C$22)</f>
        <v>166997.44249977707</v>
      </c>
    </row>
    <row r="243" spans="1:8" x14ac:dyDescent="0.2">
      <c r="A243">
        <f t="shared" si="18"/>
        <v>4</v>
      </c>
      <c r="B243" t="b">
        <f t="shared" si="19"/>
        <v>0</v>
      </c>
      <c r="C243" t="str">
        <f t="shared" si="20"/>
        <v>OFF</v>
      </c>
      <c r="D243" s="4">
        <f t="shared" si="22"/>
        <v>43566.041666666082</v>
      </c>
      <c r="E243" t="str">
        <f t="shared" si="23"/>
        <v>LRKPCIGS</v>
      </c>
      <c r="F243" s="39">
        <v>9744.8828125</v>
      </c>
      <c r="G243">
        <f t="shared" si="21"/>
        <v>1.401689929371996E-3</v>
      </c>
      <c r="H243" s="38">
        <f>G243*SUMIF('Manual Inputs'!$B$11:$B$22,'Expanded kW'!A243,'Manual Inputs'!$C$11:$C$22)</f>
        <v>165273.46579514135</v>
      </c>
    </row>
    <row r="244" spans="1:8" x14ac:dyDescent="0.2">
      <c r="A244">
        <f t="shared" si="18"/>
        <v>4</v>
      </c>
      <c r="B244" t="b">
        <f t="shared" si="19"/>
        <v>0</v>
      </c>
      <c r="C244" t="str">
        <f t="shared" si="20"/>
        <v>OFF</v>
      </c>
      <c r="D244" s="4">
        <f t="shared" si="22"/>
        <v>43566.083333332746</v>
      </c>
      <c r="E244" t="str">
        <f t="shared" si="23"/>
        <v>LRKPCIGS</v>
      </c>
      <c r="F244" s="39">
        <v>9744.974609375</v>
      </c>
      <c r="G244">
        <f t="shared" si="21"/>
        <v>1.4017031333024804E-3</v>
      </c>
      <c r="H244" s="38">
        <f>G244*SUMIF('Manual Inputs'!$B$11:$B$22,'Expanded kW'!A244,'Manual Inputs'!$C$11:$C$22)</f>
        <v>165275.02267252741</v>
      </c>
    </row>
    <row r="245" spans="1:8" x14ac:dyDescent="0.2">
      <c r="A245">
        <f t="shared" si="18"/>
        <v>4</v>
      </c>
      <c r="B245" t="b">
        <f t="shared" si="19"/>
        <v>0</v>
      </c>
      <c r="C245" t="str">
        <f t="shared" si="20"/>
        <v>OFF</v>
      </c>
      <c r="D245" s="4">
        <f t="shared" si="22"/>
        <v>43566.124999999411</v>
      </c>
      <c r="E245" t="str">
        <f t="shared" si="23"/>
        <v>LRKPCIGS</v>
      </c>
      <c r="F245" s="39">
        <v>9577.3095703125</v>
      </c>
      <c r="G245">
        <f t="shared" si="21"/>
        <v>1.3775864352073316E-3</v>
      </c>
      <c r="H245" s="38">
        <f>G245*SUMIF('Manual Inputs'!$B$11:$B$22,'Expanded kW'!A245,'Manual Inputs'!$C$11:$C$22)</f>
        <v>162431.41925197197</v>
      </c>
    </row>
    <row r="246" spans="1:8" x14ac:dyDescent="0.2">
      <c r="A246">
        <f t="shared" si="18"/>
        <v>4</v>
      </c>
      <c r="B246" t="b">
        <f t="shared" si="19"/>
        <v>0</v>
      </c>
      <c r="C246" t="str">
        <f t="shared" si="20"/>
        <v>OFF</v>
      </c>
      <c r="D246" s="4">
        <f t="shared" si="22"/>
        <v>43566.166666666075</v>
      </c>
      <c r="E246" t="str">
        <f t="shared" si="23"/>
        <v>LRKPCIGS</v>
      </c>
      <c r="F246" s="39">
        <v>9599.3876953125</v>
      </c>
      <c r="G246">
        <f t="shared" si="21"/>
        <v>1.3807621209561863E-3</v>
      </c>
      <c r="H246" s="38">
        <f>G246*SUMIF('Manual Inputs'!$B$11:$B$22,'Expanded kW'!A246,'Manual Inputs'!$C$11:$C$22)</f>
        <v>162805.86482584049</v>
      </c>
    </row>
    <row r="247" spans="1:8" x14ac:dyDescent="0.2">
      <c r="A247">
        <f t="shared" si="18"/>
        <v>4</v>
      </c>
      <c r="B247" t="b">
        <f t="shared" si="19"/>
        <v>0</v>
      </c>
      <c r="C247" t="str">
        <f t="shared" si="20"/>
        <v>OFF</v>
      </c>
      <c r="D247" s="4">
        <f t="shared" si="22"/>
        <v>43566.208333332739</v>
      </c>
      <c r="E247" t="str">
        <f t="shared" si="23"/>
        <v>LRKPCIGS</v>
      </c>
      <c r="F247" s="39">
        <v>9724.2802734375</v>
      </c>
      <c r="G247">
        <f t="shared" si="21"/>
        <v>1.3987264897823114E-3</v>
      </c>
      <c r="H247" s="38">
        <f>G247*SUMIF('Manual Inputs'!$B$11:$B$22,'Expanded kW'!A247,'Manual Inputs'!$C$11:$C$22)</f>
        <v>164924.04619712717</v>
      </c>
    </row>
    <row r="248" spans="1:8" x14ac:dyDescent="0.2">
      <c r="A248">
        <f t="shared" si="18"/>
        <v>4</v>
      </c>
      <c r="B248" t="b">
        <f t="shared" si="19"/>
        <v>0</v>
      </c>
      <c r="C248" t="str">
        <f t="shared" si="20"/>
        <v>OFF</v>
      </c>
      <c r="D248" s="4">
        <f t="shared" si="22"/>
        <v>43566.249999999403</v>
      </c>
      <c r="E248" t="str">
        <f t="shared" si="23"/>
        <v>LRKPCIGS</v>
      </c>
      <c r="F248" s="39">
        <v>9867.818359375</v>
      </c>
      <c r="G248">
        <f t="shared" si="21"/>
        <v>1.4193728016375804E-3</v>
      </c>
      <c r="H248" s="38">
        <f>G248*SUMIF('Manual Inputs'!$B$11:$B$22,'Expanded kW'!A248,'Manual Inputs'!$C$11:$C$22)</f>
        <v>167358.45586555966</v>
      </c>
    </row>
    <row r="249" spans="1:8" x14ac:dyDescent="0.2">
      <c r="A249">
        <f t="shared" si="18"/>
        <v>4</v>
      </c>
      <c r="B249" t="b">
        <f t="shared" si="19"/>
        <v>0</v>
      </c>
      <c r="C249" t="str">
        <f t="shared" si="20"/>
        <v>ON</v>
      </c>
      <c r="D249" s="4">
        <f t="shared" si="22"/>
        <v>43566.291666666068</v>
      </c>
      <c r="E249" t="str">
        <f t="shared" si="23"/>
        <v>LRKPCIGS</v>
      </c>
      <c r="F249" s="39">
        <v>9683.6083984375</v>
      </c>
      <c r="G249">
        <f t="shared" si="21"/>
        <v>1.3928763057736286E-3</v>
      </c>
      <c r="H249" s="38">
        <f>G249*SUMIF('Manual Inputs'!$B$11:$B$22,'Expanded kW'!A249,'Manual Inputs'!$C$11:$C$22)</f>
        <v>164234.25013995814</v>
      </c>
    </row>
    <row r="250" spans="1:8" x14ac:dyDescent="0.2">
      <c r="A250">
        <f t="shared" si="18"/>
        <v>4</v>
      </c>
      <c r="B250" t="b">
        <f t="shared" si="19"/>
        <v>0</v>
      </c>
      <c r="C250" t="str">
        <f t="shared" si="20"/>
        <v>ON</v>
      </c>
      <c r="D250" s="4">
        <f t="shared" si="22"/>
        <v>43566.333333332732</v>
      </c>
      <c r="E250" t="str">
        <f t="shared" si="23"/>
        <v>LRKPCIGS</v>
      </c>
      <c r="F250" s="39">
        <v>9729.6640625</v>
      </c>
      <c r="G250">
        <f t="shared" si="21"/>
        <v>1.3995008862584897E-3</v>
      </c>
      <c r="H250" s="38">
        <f>G250*SUMIF('Manual Inputs'!$B$11:$B$22,'Expanded kW'!A250,'Manual Inputs'!$C$11:$C$22)</f>
        <v>165015.35539956603</v>
      </c>
    </row>
    <row r="251" spans="1:8" x14ac:dyDescent="0.2">
      <c r="A251">
        <f t="shared" si="18"/>
        <v>4</v>
      </c>
      <c r="B251" t="b">
        <f t="shared" si="19"/>
        <v>0</v>
      </c>
      <c r="C251" t="str">
        <f t="shared" si="20"/>
        <v>ON</v>
      </c>
      <c r="D251" s="4">
        <f t="shared" si="22"/>
        <v>43566.374999999396</v>
      </c>
      <c r="E251" t="str">
        <f t="shared" si="23"/>
        <v>LRKPCIGS</v>
      </c>
      <c r="F251" s="39">
        <v>9672.33984375</v>
      </c>
      <c r="G251">
        <f t="shared" si="21"/>
        <v>1.39125545307299E-3</v>
      </c>
      <c r="H251" s="38">
        <f>G251*SUMIF('Manual Inputs'!$B$11:$B$22,'Expanded kW'!A251,'Manual Inputs'!$C$11:$C$22)</f>
        <v>164043.13515955876</v>
      </c>
    </row>
    <row r="252" spans="1:8" x14ac:dyDescent="0.2">
      <c r="A252">
        <f t="shared" si="18"/>
        <v>4</v>
      </c>
      <c r="B252" t="b">
        <f t="shared" si="19"/>
        <v>0</v>
      </c>
      <c r="C252" t="str">
        <f t="shared" si="20"/>
        <v>ON</v>
      </c>
      <c r="D252" s="4">
        <f t="shared" si="22"/>
        <v>43566.41666666606</v>
      </c>
      <c r="E252" t="str">
        <f t="shared" si="23"/>
        <v>LRKPCIGS</v>
      </c>
      <c r="F252" s="39">
        <v>9749.4296875</v>
      </c>
      <c r="G252">
        <f t="shared" si="21"/>
        <v>1.4023439453330129E-3</v>
      </c>
      <c r="H252" s="38">
        <f>G252*SUMIF('Manual Inputs'!$B$11:$B$22,'Expanded kW'!A252,'Manual Inputs'!$C$11:$C$22)</f>
        <v>165350.58091332662</v>
      </c>
    </row>
    <row r="253" spans="1:8" x14ac:dyDescent="0.2">
      <c r="A253">
        <f t="shared" si="18"/>
        <v>4</v>
      </c>
      <c r="B253" t="b">
        <f t="shared" si="19"/>
        <v>0</v>
      </c>
      <c r="C253" t="str">
        <f t="shared" si="20"/>
        <v>ON</v>
      </c>
      <c r="D253" s="4">
        <f t="shared" si="22"/>
        <v>43566.458333332725</v>
      </c>
      <c r="E253" t="str">
        <f t="shared" si="23"/>
        <v>LRKPCIGS</v>
      </c>
      <c r="F253" s="39">
        <v>9688.6337890625</v>
      </c>
      <c r="G253">
        <f t="shared" si="21"/>
        <v>1.393599150733979E-3</v>
      </c>
      <c r="H253" s="38">
        <f>G253*SUMIF('Manual Inputs'!$B$11:$B$22,'Expanded kW'!A253,'Manual Inputs'!$C$11:$C$22)</f>
        <v>164319.48089558125</v>
      </c>
    </row>
    <row r="254" spans="1:8" x14ac:dyDescent="0.2">
      <c r="A254">
        <f t="shared" si="18"/>
        <v>4</v>
      </c>
      <c r="B254" t="b">
        <f t="shared" si="19"/>
        <v>0</v>
      </c>
      <c r="C254" t="str">
        <f t="shared" si="20"/>
        <v>ON</v>
      </c>
      <c r="D254" s="4">
        <f t="shared" si="22"/>
        <v>43566.499999999389</v>
      </c>
      <c r="E254" t="str">
        <f t="shared" si="23"/>
        <v>LRKPCIGS</v>
      </c>
      <c r="F254" s="39">
        <v>9566.9716796875</v>
      </c>
      <c r="G254">
        <f t="shared" si="21"/>
        <v>1.37609944788703E-3</v>
      </c>
      <c r="H254" s="38">
        <f>G254*SUMIF('Manual Inputs'!$B$11:$B$22,'Expanded kW'!A254,'Manual Inputs'!$C$11:$C$22)</f>
        <v>162256.08835826296</v>
      </c>
    </row>
    <row r="255" spans="1:8" x14ac:dyDescent="0.2">
      <c r="A255">
        <f t="shared" si="18"/>
        <v>4</v>
      </c>
      <c r="B255" t="b">
        <f t="shared" si="19"/>
        <v>0</v>
      </c>
      <c r="C255" t="str">
        <f t="shared" si="20"/>
        <v>ON</v>
      </c>
      <c r="D255" s="4">
        <f t="shared" si="22"/>
        <v>43566.541666666053</v>
      </c>
      <c r="E255" t="str">
        <f t="shared" si="23"/>
        <v>LRKPCIGS</v>
      </c>
      <c r="F255" s="39">
        <v>9559.142578125</v>
      </c>
      <c r="G255">
        <f t="shared" si="21"/>
        <v>1.3749733211775215E-3</v>
      </c>
      <c r="H255" s="38">
        <f>G255*SUMIF('Manual Inputs'!$B$11:$B$22,'Expanded kW'!A255,'Manual Inputs'!$C$11:$C$22)</f>
        <v>162123.30659226404</v>
      </c>
    </row>
    <row r="256" spans="1:8" x14ac:dyDescent="0.2">
      <c r="A256">
        <f t="shared" si="18"/>
        <v>4</v>
      </c>
      <c r="B256" t="b">
        <f t="shared" si="19"/>
        <v>0</v>
      </c>
      <c r="C256" t="str">
        <f t="shared" si="20"/>
        <v>ON</v>
      </c>
      <c r="D256" s="4">
        <f t="shared" si="22"/>
        <v>43566.583333332717</v>
      </c>
      <c r="E256" t="str">
        <f t="shared" si="23"/>
        <v>LRKPCIGS</v>
      </c>
      <c r="F256" s="39">
        <v>9556.9765625</v>
      </c>
      <c r="G256">
        <f t="shared" si="21"/>
        <v>1.3746617646050268E-3</v>
      </c>
      <c r="H256" s="38">
        <f>G256*SUMIF('Manual Inputs'!$B$11:$B$22,'Expanded kW'!A256,'Manual Inputs'!$C$11:$C$22)</f>
        <v>162086.57091096358</v>
      </c>
    </row>
    <row r="257" spans="1:8" x14ac:dyDescent="0.2">
      <c r="A257">
        <f t="shared" si="18"/>
        <v>4</v>
      </c>
      <c r="B257" t="b">
        <f t="shared" si="19"/>
        <v>0</v>
      </c>
      <c r="C257" t="str">
        <f t="shared" si="20"/>
        <v>ON</v>
      </c>
      <c r="D257" s="4">
        <f t="shared" si="22"/>
        <v>43566.624999999382</v>
      </c>
      <c r="E257" t="str">
        <f t="shared" si="23"/>
        <v>LRKPCIGS</v>
      </c>
      <c r="F257" s="39">
        <v>9559.63671875</v>
      </c>
      <c r="G257">
        <f t="shared" si="21"/>
        <v>1.3750443976543846E-3</v>
      </c>
      <c r="H257" s="38">
        <f>G257*SUMIF('Manual Inputs'!$B$11:$B$22,'Expanded kW'!A257,'Manual Inputs'!$C$11:$C$22)</f>
        <v>162131.68723010804</v>
      </c>
    </row>
    <row r="258" spans="1:8" x14ac:dyDescent="0.2">
      <c r="A258">
        <f t="shared" ref="A258:A321" si="24">MONTH(D258)</f>
        <v>4</v>
      </c>
      <c r="B258" t="b">
        <f t="shared" ref="B258:B321" si="25">IF(ISNA(VLOOKUP(DATE(YEAR(D258),MONTH(D258),DAY(D258)),Holidays,1,FALSE)),FALSE,TRUE)</f>
        <v>0</v>
      </c>
      <c r="C258" t="str">
        <f t="shared" ref="C258:C321" si="26">IF(OR(HOUR(D258)&lt;PkStart,HOUR(D258)&gt;OPkStart-1,WEEKDAY(D258,2)&gt;5,B258)=TRUE,"OFF","ON")</f>
        <v>ON</v>
      </c>
      <c r="D258" s="4">
        <f t="shared" si="22"/>
        <v>43566.666666666046</v>
      </c>
      <c r="E258" t="str">
        <f t="shared" si="23"/>
        <v>LRKPCIGS</v>
      </c>
      <c r="F258" s="39">
        <v>9519.9638671875</v>
      </c>
      <c r="G258">
        <f t="shared" ref="G258:G321" si="27">IF(SUMIF($A$2:$A$8785,A258,$F$2:$F$8785)=0,0,F258/SUMIF($A$2:$A$8785,A258,$F$2:$F$8785))</f>
        <v>1.3693379117402291E-3</v>
      </c>
      <c r="H258" s="38">
        <f>G258*SUMIF('Manual Inputs'!$B$11:$B$22,'Expanded kW'!A258,'Manual Inputs'!$C$11:$C$22)</f>
        <v>161458.83463640625</v>
      </c>
    </row>
    <row r="259" spans="1:8" x14ac:dyDescent="0.2">
      <c r="A259">
        <f t="shared" si="24"/>
        <v>4</v>
      </c>
      <c r="B259" t="b">
        <f t="shared" si="25"/>
        <v>0</v>
      </c>
      <c r="C259" t="str">
        <f t="shared" si="26"/>
        <v>ON</v>
      </c>
      <c r="D259" s="4">
        <f t="shared" si="22"/>
        <v>43566.70833333271</v>
      </c>
      <c r="E259" t="str">
        <f t="shared" si="23"/>
        <v>LRKPCIGS</v>
      </c>
      <c r="F259" s="39">
        <v>9454.326171875</v>
      </c>
      <c r="G259">
        <f t="shared" si="27"/>
        <v>1.3598966800418136E-3</v>
      </c>
      <c r="H259" s="38">
        <f>G259*SUMIF('Manual Inputs'!$B$11:$B$22,'Expanded kW'!A259,'Manual Inputs'!$C$11:$C$22)</f>
        <v>160345.61761780985</v>
      </c>
    </row>
    <row r="260" spans="1:8" x14ac:dyDescent="0.2">
      <c r="A260">
        <f t="shared" si="24"/>
        <v>4</v>
      </c>
      <c r="B260" t="b">
        <f t="shared" si="25"/>
        <v>0</v>
      </c>
      <c r="C260" t="str">
        <f t="shared" si="26"/>
        <v>ON</v>
      </c>
      <c r="D260" s="4">
        <f t="shared" ref="D260:D323" si="28">+D259+1/24</f>
        <v>43566.749999999374</v>
      </c>
      <c r="E260" t="str">
        <f t="shared" ref="E260:E323" si="29">+E259</f>
        <v>LRKPCIGS</v>
      </c>
      <c r="F260" s="39">
        <v>9526.328125</v>
      </c>
      <c r="G260">
        <f t="shared" si="27"/>
        <v>1.370253337431369E-3</v>
      </c>
      <c r="H260" s="38">
        <f>G260*SUMIF('Manual Inputs'!$B$11:$B$22,'Expanded kW'!A260,'Manual Inputs'!$C$11:$C$22)</f>
        <v>161566.77261433008</v>
      </c>
    </row>
    <row r="261" spans="1:8" x14ac:dyDescent="0.2">
      <c r="A261">
        <f t="shared" si="24"/>
        <v>4</v>
      </c>
      <c r="B261" t="b">
        <f t="shared" si="25"/>
        <v>0</v>
      </c>
      <c r="C261" t="str">
        <f t="shared" si="26"/>
        <v>ON</v>
      </c>
      <c r="D261" s="4">
        <f t="shared" si="28"/>
        <v>43566.791666666039</v>
      </c>
      <c r="E261" t="str">
        <f t="shared" si="29"/>
        <v>LRKPCIGS</v>
      </c>
      <c r="F261" s="39">
        <v>9441.1259765625</v>
      </c>
      <c r="G261">
        <f t="shared" si="27"/>
        <v>1.3579979829316195E-3</v>
      </c>
      <c r="H261" s="38">
        <f>G261*SUMIF('Manual Inputs'!$B$11:$B$22,'Expanded kW'!A261,'Manual Inputs'!$C$11:$C$22)</f>
        <v>160121.74196220207</v>
      </c>
    </row>
    <row r="262" spans="1:8" x14ac:dyDescent="0.2">
      <c r="A262">
        <f t="shared" si="24"/>
        <v>4</v>
      </c>
      <c r="B262" t="b">
        <f t="shared" si="25"/>
        <v>0</v>
      </c>
      <c r="C262" t="str">
        <f t="shared" si="26"/>
        <v>ON</v>
      </c>
      <c r="D262" s="4">
        <f t="shared" si="28"/>
        <v>43566.833333332703</v>
      </c>
      <c r="E262" t="str">
        <f t="shared" si="29"/>
        <v>LRKPCIGS</v>
      </c>
      <c r="F262" s="39">
        <v>9517.8076171875</v>
      </c>
      <c r="G262">
        <f t="shared" si="27"/>
        <v>1.3690277598411903E-3</v>
      </c>
      <c r="H262" s="38">
        <f>G262*SUMIF('Manual Inputs'!$B$11:$B$22,'Expanded kW'!A262,'Manual Inputs'!$C$11:$C$22)</f>
        <v>161422.26458035965</v>
      </c>
    </row>
    <row r="263" spans="1:8" x14ac:dyDescent="0.2">
      <c r="A263">
        <f t="shared" si="24"/>
        <v>4</v>
      </c>
      <c r="B263" t="b">
        <f t="shared" si="25"/>
        <v>0</v>
      </c>
      <c r="C263" t="str">
        <f t="shared" si="26"/>
        <v>OFF</v>
      </c>
      <c r="D263" s="4">
        <f t="shared" si="28"/>
        <v>43566.874999999367</v>
      </c>
      <c r="E263" t="str">
        <f t="shared" si="29"/>
        <v>LRKPCIGS</v>
      </c>
      <c r="F263" s="39">
        <v>9650.1865234375</v>
      </c>
      <c r="G263">
        <f t="shared" si="27"/>
        <v>1.3880689513385256E-3</v>
      </c>
      <c r="H263" s="38">
        <f>G263*SUMIF('Manual Inputs'!$B$11:$B$22,'Expanded kW'!A263,'Manual Inputs'!$C$11:$C$22)</f>
        <v>163667.4142712357</v>
      </c>
    </row>
    <row r="264" spans="1:8" x14ac:dyDescent="0.2">
      <c r="A264">
        <f t="shared" si="24"/>
        <v>4</v>
      </c>
      <c r="B264" t="b">
        <f t="shared" si="25"/>
        <v>0</v>
      </c>
      <c r="C264" t="str">
        <f t="shared" si="26"/>
        <v>OFF</v>
      </c>
      <c r="D264" s="4">
        <f t="shared" si="28"/>
        <v>43566.916666666031</v>
      </c>
      <c r="E264" t="str">
        <f t="shared" si="29"/>
        <v>LRKPCIGS</v>
      </c>
      <c r="F264" s="39">
        <v>9650.630859375</v>
      </c>
      <c r="G264">
        <f t="shared" si="27"/>
        <v>1.3881328639807641E-3</v>
      </c>
      <c r="H264" s="38">
        <f>G264*SUMIF('Manual Inputs'!$B$11:$B$22,'Expanded kW'!A264,'Manual Inputs'!$C$11:$C$22)</f>
        <v>163674.95022028513</v>
      </c>
    </row>
    <row r="265" spans="1:8" x14ac:dyDescent="0.2">
      <c r="A265">
        <f t="shared" si="24"/>
        <v>4</v>
      </c>
      <c r="B265" t="b">
        <f t="shared" si="25"/>
        <v>0</v>
      </c>
      <c r="C265" t="str">
        <f t="shared" si="26"/>
        <v>OFF</v>
      </c>
      <c r="D265" s="4">
        <f t="shared" si="28"/>
        <v>43566.958333332695</v>
      </c>
      <c r="E265" t="str">
        <f t="shared" si="29"/>
        <v>LRKPCIGS</v>
      </c>
      <c r="F265" s="39">
        <v>9698.068359375</v>
      </c>
      <c r="G265">
        <f t="shared" si="27"/>
        <v>1.3949562057596198E-3</v>
      </c>
      <c r="H265" s="38">
        <f>G265*SUMIF('Manual Inputs'!$B$11:$B$22,'Expanded kW'!A265,'Manual Inputs'!$C$11:$C$22)</f>
        <v>164479.49145331056</v>
      </c>
    </row>
    <row r="266" spans="1:8" x14ac:dyDescent="0.2">
      <c r="A266">
        <f t="shared" si="24"/>
        <v>4</v>
      </c>
      <c r="B266" t="b">
        <f t="shared" si="25"/>
        <v>0</v>
      </c>
      <c r="C266" t="str">
        <f t="shared" si="26"/>
        <v>OFF</v>
      </c>
      <c r="D266" s="4">
        <f t="shared" si="28"/>
        <v>43566.99999999936</v>
      </c>
      <c r="E266" t="str">
        <f t="shared" si="29"/>
        <v>LRKPCIGS</v>
      </c>
      <c r="F266" s="39">
        <v>9634.5146484375</v>
      </c>
      <c r="G266">
        <f t="shared" si="27"/>
        <v>1.3858147313766706E-3</v>
      </c>
      <c r="H266" s="38">
        <f>G266*SUMIF('Manual Inputs'!$B$11:$B$22,'Expanded kW'!A266,'Manual Inputs'!$C$11:$C$22)</f>
        <v>163401.61886388244</v>
      </c>
    </row>
    <row r="267" spans="1:8" x14ac:dyDescent="0.2">
      <c r="A267">
        <f t="shared" si="24"/>
        <v>4</v>
      </c>
      <c r="B267" t="b">
        <f t="shared" si="25"/>
        <v>0</v>
      </c>
      <c r="C267" t="str">
        <f t="shared" si="26"/>
        <v>OFF</v>
      </c>
      <c r="D267" s="4">
        <f t="shared" si="28"/>
        <v>43567.041666666024</v>
      </c>
      <c r="E267" t="str">
        <f t="shared" si="29"/>
        <v>LRKPCIGS</v>
      </c>
      <c r="F267" s="39">
        <v>9535.2548828125</v>
      </c>
      <c r="G267">
        <f t="shared" si="27"/>
        <v>1.3715373494373084E-3</v>
      </c>
      <c r="H267" s="38">
        <f>G267*SUMIF('Manual Inputs'!$B$11:$B$22,'Expanded kW'!A267,'Manual Inputs'!$C$11:$C$22)</f>
        <v>161718.17065885998</v>
      </c>
    </row>
    <row r="268" spans="1:8" x14ac:dyDescent="0.2">
      <c r="A268">
        <f t="shared" si="24"/>
        <v>4</v>
      </c>
      <c r="B268" t="b">
        <f t="shared" si="25"/>
        <v>0</v>
      </c>
      <c r="C268" t="str">
        <f t="shared" si="26"/>
        <v>OFF</v>
      </c>
      <c r="D268" s="4">
        <f t="shared" si="28"/>
        <v>43567.083333332688</v>
      </c>
      <c r="E268" t="str">
        <f t="shared" si="29"/>
        <v>LRKPCIGS</v>
      </c>
      <c r="F268" s="39">
        <v>9428.6328125</v>
      </c>
      <c r="G268">
        <f t="shared" si="27"/>
        <v>1.3562009841796246E-3</v>
      </c>
      <c r="H268" s="38">
        <f>G268*SUMIF('Manual Inputs'!$B$11:$B$22,'Expanded kW'!A268,'Manual Inputs'!$C$11:$C$22)</f>
        <v>159909.85757497186</v>
      </c>
    </row>
    <row r="269" spans="1:8" x14ac:dyDescent="0.2">
      <c r="A269">
        <f t="shared" si="24"/>
        <v>4</v>
      </c>
      <c r="B269" t="b">
        <f t="shared" si="25"/>
        <v>0</v>
      </c>
      <c r="C269" t="str">
        <f t="shared" si="26"/>
        <v>OFF</v>
      </c>
      <c r="D269" s="4">
        <f t="shared" si="28"/>
        <v>43567.124999999352</v>
      </c>
      <c r="E269" t="str">
        <f t="shared" si="29"/>
        <v>LRKPCIGS</v>
      </c>
      <c r="F269" s="39">
        <v>9386.2734375</v>
      </c>
      <c r="G269">
        <f t="shared" si="27"/>
        <v>1.3501080725977809E-3</v>
      </c>
      <c r="H269" s="38">
        <f>G269*SUMIF('Manual Inputs'!$B$11:$B$22,'Expanded kW'!A269,'Manual Inputs'!$C$11:$C$22)</f>
        <v>159191.44147394027</v>
      </c>
    </row>
    <row r="270" spans="1:8" x14ac:dyDescent="0.2">
      <c r="A270">
        <f t="shared" si="24"/>
        <v>4</v>
      </c>
      <c r="B270" t="b">
        <f t="shared" si="25"/>
        <v>0</v>
      </c>
      <c r="C270" t="str">
        <f t="shared" si="26"/>
        <v>OFF</v>
      </c>
      <c r="D270" s="4">
        <f t="shared" si="28"/>
        <v>43567.166666666017</v>
      </c>
      <c r="E270" t="str">
        <f t="shared" si="29"/>
        <v>LRKPCIGS</v>
      </c>
      <c r="F270" s="39">
        <v>9368.9248046875</v>
      </c>
      <c r="G270">
        <f t="shared" si="27"/>
        <v>1.3476126702035662E-3</v>
      </c>
      <c r="H270" s="38">
        <f>G270*SUMIF('Manual Inputs'!$B$11:$B$22,'Expanded kW'!A270,'Manual Inputs'!$C$11:$C$22)</f>
        <v>158897.20821050365</v>
      </c>
    </row>
    <row r="271" spans="1:8" x14ac:dyDescent="0.2">
      <c r="A271">
        <f t="shared" si="24"/>
        <v>4</v>
      </c>
      <c r="B271" t="b">
        <f t="shared" si="25"/>
        <v>0</v>
      </c>
      <c r="C271" t="str">
        <f t="shared" si="26"/>
        <v>OFF</v>
      </c>
      <c r="D271" s="4">
        <f t="shared" si="28"/>
        <v>43567.208333332681</v>
      </c>
      <c r="E271" t="str">
        <f t="shared" si="29"/>
        <v>LRKPCIGS</v>
      </c>
      <c r="F271" s="39">
        <v>9339.859375</v>
      </c>
      <c r="G271">
        <f t="shared" si="27"/>
        <v>1.3434319405970921E-3</v>
      </c>
      <c r="H271" s="38">
        <f>G271*SUMIF('Manual Inputs'!$B$11:$B$22,'Expanded kW'!A271,'Manual Inputs'!$C$11:$C$22)</f>
        <v>158404.25776751668</v>
      </c>
    </row>
    <row r="272" spans="1:8" x14ac:dyDescent="0.2">
      <c r="A272">
        <f t="shared" si="24"/>
        <v>4</v>
      </c>
      <c r="B272" t="b">
        <f t="shared" si="25"/>
        <v>0</v>
      </c>
      <c r="C272" t="str">
        <f t="shared" si="26"/>
        <v>OFF</v>
      </c>
      <c r="D272" s="4">
        <f t="shared" si="28"/>
        <v>43567.249999999345</v>
      </c>
      <c r="E272" t="str">
        <f t="shared" si="29"/>
        <v>LRKPCIGS</v>
      </c>
      <c r="F272" s="39">
        <v>9370.64453125</v>
      </c>
      <c r="G272">
        <f t="shared" si="27"/>
        <v>1.3478600331991311E-3</v>
      </c>
      <c r="H272" s="38">
        <f>G272*SUMIF('Manual Inputs'!$B$11:$B$22,'Expanded kW'!A272,'Manual Inputs'!$C$11:$C$22)</f>
        <v>158926.37481770388</v>
      </c>
    </row>
    <row r="273" spans="1:8" x14ac:dyDescent="0.2">
      <c r="A273">
        <f t="shared" si="24"/>
        <v>4</v>
      </c>
      <c r="B273" t="b">
        <f t="shared" si="25"/>
        <v>0</v>
      </c>
      <c r="C273" t="str">
        <f t="shared" si="26"/>
        <v>ON</v>
      </c>
      <c r="D273" s="4">
        <f t="shared" si="28"/>
        <v>43567.291666666009</v>
      </c>
      <c r="E273" t="str">
        <f t="shared" si="29"/>
        <v>LRKPCIGS</v>
      </c>
      <c r="F273" s="39">
        <v>9391.318359375</v>
      </c>
      <c r="G273">
        <f t="shared" si="27"/>
        <v>1.3508337269050432E-3</v>
      </c>
      <c r="H273" s="38">
        <f>G273*SUMIF('Manual Inputs'!$B$11:$B$22,'Expanded kW'!A273,'Manual Inputs'!$C$11:$C$22)</f>
        <v>159277.00348007109</v>
      </c>
    </row>
    <row r="274" spans="1:8" x14ac:dyDescent="0.2">
      <c r="A274">
        <f t="shared" si="24"/>
        <v>4</v>
      </c>
      <c r="B274" t="b">
        <f t="shared" si="25"/>
        <v>0</v>
      </c>
      <c r="C274" t="str">
        <f t="shared" si="26"/>
        <v>ON</v>
      </c>
      <c r="D274" s="4">
        <f t="shared" si="28"/>
        <v>43567.333333332674</v>
      </c>
      <c r="E274" t="str">
        <f t="shared" si="29"/>
        <v>LRKPCIGS</v>
      </c>
      <c r="F274" s="39">
        <v>9404.34765625</v>
      </c>
      <c r="G274">
        <f t="shared" si="27"/>
        <v>1.3527078422297608E-3</v>
      </c>
      <c r="H274" s="38">
        <f>G274*SUMIF('Manual Inputs'!$B$11:$B$22,'Expanded kW'!A274,'Manual Inputs'!$C$11:$C$22)</f>
        <v>159497.98069373675</v>
      </c>
    </row>
    <row r="275" spans="1:8" x14ac:dyDescent="0.2">
      <c r="A275">
        <f t="shared" si="24"/>
        <v>4</v>
      </c>
      <c r="B275" t="b">
        <f t="shared" si="25"/>
        <v>0</v>
      </c>
      <c r="C275" t="str">
        <f t="shared" si="26"/>
        <v>ON</v>
      </c>
      <c r="D275" s="4">
        <f t="shared" si="28"/>
        <v>43567.374999999338</v>
      </c>
      <c r="E275" t="str">
        <f t="shared" si="29"/>
        <v>LRKPCIGS</v>
      </c>
      <c r="F275" s="39">
        <v>9401.740234375</v>
      </c>
      <c r="G275">
        <f t="shared" si="27"/>
        <v>1.3523327944170644E-3</v>
      </c>
      <c r="H275" s="38">
        <f>G275*SUMIF('Manual Inputs'!$B$11:$B$22,'Expanded kW'!A275,'Manual Inputs'!$C$11:$C$22)</f>
        <v>159453.758750963</v>
      </c>
    </row>
    <row r="276" spans="1:8" x14ac:dyDescent="0.2">
      <c r="A276">
        <f t="shared" si="24"/>
        <v>4</v>
      </c>
      <c r="B276" t="b">
        <f t="shared" si="25"/>
        <v>0</v>
      </c>
      <c r="C276" t="str">
        <f t="shared" si="26"/>
        <v>ON</v>
      </c>
      <c r="D276" s="4">
        <f t="shared" si="28"/>
        <v>43567.416666666002</v>
      </c>
      <c r="E276" t="str">
        <f t="shared" si="29"/>
        <v>LRKPCIGS</v>
      </c>
      <c r="F276" s="39">
        <v>9411.0478515625</v>
      </c>
      <c r="G276">
        <f t="shared" si="27"/>
        <v>1.3536715886877798E-3</v>
      </c>
      <c r="H276" s="38">
        <f>G276*SUMIF('Manual Inputs'!$B$11:$B$22,'Expanded kW'!A276,'Manual Inputs'!$C$11:$C$22)</f>
        <v>159611.61618039248</v>
      </c>
    </row>
    <row r="277" spans="1:8" x14ac:dyDescent="0.2">
      <c r="A277">
        <f t="shared" si="24"/>
        <v>4</v>
      </c>
      <c r="B277" t="b">
        <f t="shared" si="25"/>
        <v>0</v>
      </c>
      <c r="C277" t="str">
        <f t="shared" si="26"/>
        <v>ON</v>
      </c>
      <c r="D277" s="4">
        <f t="shared" si="28"/>
        <v>43567.458333332666</v>
      </c>
      <c r="E277" t="str">
        <f t="shared" si="29"/>
        <v>LRKPCIGS</v>
      </c>
      <c r="F277" s="39">
        <v>9355.78125</v>
      </c>
      <c r="G277">
        <f t="shared" si="27"/>
        <v>1.3457221201994157E-3</v>
      </c>
      <c r="H277" s="38">
        <f>G277*SUMIF('Manual Inputs'!$B$11:$B$22,'Expanded kW'!A277,'Manual Inputs'!$C$11:$C$22)</f>
        <v>158674.29318136809</v>
      </c>
    </row>
    <row r="278" spans="1:8" x14ac:dyDescent="0.2">
      <c r="A278">
        <f t="shared" si="24"/>
        <v>4</v>
      </c>
      <c r="B278" t="b">
        <f t="shared" si="25"/>
        <v>0</v>
      </c>
      <c r="C278" t="str">
        <f t="shared" si="26"/>
        <v>ON</v>
      </c>
      <c r="D278" s="4">
        <f t="shared" si="28"/>
        <v>43567.499999999331</v>
      </c>
      <c r="E278" t="str">
        <f t="shared" si="29"/>
        <v>LRKPCIGS</v>
      </c>
      <c r="F278" s="39">
        <v>9350.46875</v>
      </c>
      <c r="G278">
        <f t="shared" si="27"/>
        <v>1.3449579778394647E-3</v>
      </c>
      <c r="H278" s="38">
        <f>G278*SUMIF('Manual Inputs'!$B$11:$B$22,'Expanded kW'!A278,'Manual Inputs'!$C$11:$C$22)</f>
        <v>158584.19304328226</v>
      </c>
    </row>
    <row r="279" spans="1:8" x14ac:dyDescent="0.2">
      <c r="A279">
        <f t="shared" si="24"/>
        <v>4</v>
      </c>
      <c r="B279" t="b">
        <f t="shared" si="25"/>
        <v>0</v>
      </c>
      <c r="C279" t="str">
        <f t="shared" si="26"/>
        <v>ON</v>
      </c>
      <c r="D279" s="4">
        <f t="shared" si="28"/>
        <v>43567.541666665995</v>
      </c>
      <c r="E279" t="str">
        <f t="shared" si="29"/>
        <v>LRKPCIGS</v>
      </c>
      <c r="F279" s="39">
        <v>9614.986328125</v>
      </c>
      <c r="G279">
        <f t="shared" si="27"/>
        <v>1.3830058058671231E-3</v>
      </c>
      <c r="H279" s="38">
        <f>G279*SUMIF('Manual Inputs'!$B$11:$B$22,'Expanded kW'!A279,'Manual Inputs'!$C$11:$C$22)</f>
        <v>163070.41804379001</v>
      </c>
    </row>
    <row r="280" spans="1:8" x14ac:dyDescent="0.2">
      <c r="A280">
        <f t="shared" si="24"/>
        <v>4</v>
      </c>
      <c r="B280" t="b">
        <f t="shared" si="25"/>
        <v>0</v>
      </c>
      <c r="C280" t="str">
        <f t="shared" si="26"/>
        <v>ON</v>
      </c>
      <c r="D280" s="4">
        <f t="shared" si="28"/>
        <v>43567.583333332659</v>
      </c>
      <c r="E280" t="str">
        <f t="shared" si="29"/>
        <v>LRKPCIGS</v>
      </c>
      <c r="F280" s="39">
        <v>9576.7724609375</v>
      </c>
      <c r="G280">
        <f t="shared" si="27"/>
        <v>1.3775091781672629E-3</v>
      </c>
      <c r="H280" s="38">
        <f>G280*SUMIF('Manual Inputs'!$B$11:$B$22,'Expanded kW'!A280,'Manual Inputs'!$C$11:$C$22)</f>
        <v>162422.30986301106</v>
      </c>
    </row>
    <row r="281" spans="1:8" x14ac:dyDescent="0.2">
      <c r="A281">
        <f t="shared" si="24"/>
        <v>4</v>
      </c>
      <c r="B281" t="b">
        <f t="shared" si="25"/>
        <v>0</v>
      </c>
      <c r="C281" t="str">
        <f t="shared" si="26"/>
        <v>ON</v>
      </c>
      <c r="D281" s="4">
        <f t="shared" si="28"/>
        <v>43567.624999999323</v>
      </c>
      <c r="E281" t="str">
        <f t="shared" si="29"/>
        <v>LRKPCIGS</v>
      </c>
      <c r="F281" s="39">
        <v>9510.6181640625</v>
      </c>
      <c r="G281">
        <f t="shared" si="27"/>
        <v>1.3679936392430362E-3</v>
      </c>
      <c r="H281" s="38">
        <f>G281*SUMIF('Manual Inputs'!$B$11:$B$22,'Expanded kW'!A281,'Manual Inputs'!$C$11:$C$22)</f>
        <v>161300.33126848686</v>
      </c>
    </row>
    <row r="282" spans="1:8" x14ac:dyDescent="0.2">
      <c r="A282">
        <f t="shared" si="24"/>
        <v>4</v>
      </c>
      <c r="B282" t="b">
        <f t="shared" si="25"/>
        <v>0</v>
      </c>
      <c r="C282" t="str">
        <f t="shared" si="26"/>
        <v>ON</v>
      </c>
      <c r="D282" s="4">
        <f t="shared" si="28"/>
        <v>43567.666666665988</v>
      </c>
      <c r="E282" t="str">
        <f t="shared" si="29"/>
        <v>LRKPCIGS</v>
      </c>
      <c r="F282" s="39">
        <v>9446.94921875</v>
      </c>
      <c r="G282">
        <f t="shared" si="27"/>
        <v>1.3588355897133084E-3</v>
      </c>
      <c r="H282" s="38">
        <f>G282*SUMIF('Manual Inputs'!$B$11:$B$22,'Expanded kW'!A282,'Manual Inputs'!$C$11:$C$22)</f>
        <v>160220.50430106345</v>
      </c>
    </row>
    <row r="283" spans="1:8" x14ac:dyDescent="0.2">
      <c r="A283">
        <f t="shared" si="24"/>
        <v>4</v>
      </c>
      <c r="B283" t="b">
        <f t="shared" si="25"/>
        <v>0</v>
      </c>
      <c r="C283" t="str">
        <f t="shared" si="26"/>
        <v>ON</v>
      </c>
      <c r="D283" s="4">
        <f t="shared" si="28"/>
        <v>43567.708333332652</v>
      </c>
      <c r="E283" t="str">
        <f t="shared" si="29"/>
        <v>LRKPCIGS</v>
      </c>
      <c r="F283" s="39">
        <v>9402.802734375</v>
      </c>
      <c r="G283">
        <f t="shared" si="27"/>
        <v>1.3524856228890546E-3</v>
      </c>
      <c r="H283" s="38">
        <f>G283*SUMIF('Manual Inputs'!$B$11:$B$22,'Expanded kW'!A283,'Manual Inputs'!$C$11:$C$22)</f>
        <v>159471.77877858019</v>
      </c>
    </row>
    <row r="284" spans="1:8" x14ac:dyDescent="0.2">
      <c r="A284">
        <f t="shared" si="24"/>
        <v>4</v>
      </c>
      <c r="B284" t="b">
        <f t="shared" si="25"/>
        <v>0</v>
      </c>
      <c r="C284" t="str">
        <f t="shared" si="26"/>
        <v>ON</v>
      </c>
      <c r="D284" s="4">
        <f t="shared" si="28"/>
        <v>43567.749999999316</v>
      </c>
      <c r="E284" t="str">
        <f t="shared" si="29"/>
        <v>LRKPCIGS</v>
      </c>
      <c r="F284" s="39">
        <v>9382.5087890625</v>
      </c>
      <c r="G284">
        <f t="shared" si="27"/>
        <v>1.3495665709805731E-3</v>
      </c>
      <c r="H284" s="38">
        <f>G284*SUMIF('Manual Inputs'!$B$11:$B$22,'Expanded kW'!A284,'Manual Inputs'!$C$11:$C$22)</f>
        <v>159127.59293858716</v>
      </c>
    </row>
    <row r="285" spans="1:8" x14ac:dyDescent="0.2">
      <c r="A285">
        <f t="shared" si="24"/>
        <v>4</v>
      </c>
      <c r="B285" t="b">
        <f t="shared" si="25"/>
        <v>0</v>
      </c>
      <c r="C285" t="str">
        <f t="shared" si="26"/>
        <v>ON</v>
      </c>
      <c r="D285" s="4">
        <f t="shared" si="28"/>
        <v>43567.79166666598</v>
      </c>
      <c r="E285" t="str">
        <f t="shared" si="29"/>
        <v>LRKPCIGS</v>
      </c>
      <c r="F285" s="39">
        <v>9402.513671875</v>
      </c>
      <c r="G285">
        <f t="shared" si="27"/>
        <v>1.3524440445547633E-3</v>
      </c>
      <c r="H285" s="38">
        <f>G285*SUMIF('Manual Inputs'!$B$11:$B$22,'Expanded kW'!A285,'Manual Inputs'!$C$11:$C$22)</f>
        <v>159466.87627106669</v>
      </c>
    </row>
    <row r="286" spans="1:8" x14ac:dyDescent="0.2">
      <c r="A286">
        <f t="shared" si="24"/>
        <v>4</v>
      </c>
      <c r="B286" t="b">
        <f t="shared" si="25"/>
        <v>0</v>
      </c>
      <c r="C286" t="str">
        <f t="shared" si="26"/>
        <v>ON</v>
      </c>
      <c r="D286" s="4">
        <f t="shared" si="28"/>
        <v>43567.833333332645</v>
      </c>
      <c r="E286" t="str">
        <f t="shared" si="29"/>
        <v>LRKPCIGS</v>
      </c>
      <c r="F286" s="39">
        <v>9403.4599609375</v>
      </c>
      <c r="G286">
        <f t="shared" si="27"/>
        <v>1.3525801574126295E-3</v>
      </c>
      <c r="H286" s="38">
        <f>G286*SUMIF('Manual Inputs'!$B$11:$B$22,'Expanded kW'!A286,'Manual Inputs'!$C$11:$C$22)</f>
        <v>159482.92535816325</v>
      </c>
    </row>
    <row r="287" spans="1:8" x14ac:dyDescent="0.2">
      <c r="A287">
        <f t="shared" si="24"/>
        <v>4</v>
      </c>
      <c r="B287" t="b">
        <f t="shared" si="25"/>
        <v>0</v>
      </c>
      <c r="C287" t="str">
        <f t="shared" si="26"/>
        <v>OFF</v>
      </c>
      <c r="D287" s="4">
        <f t="shared" si="28"/>
        <v>43567.874999999309</v>
      </c>
      <c r="E287" t="str">
        <f t="shared" si="29"/>
        <v>LRKPCIGS</v>
      </c>
      <c r="F287" s="39">
        <v>9513.4716796875</v>
      </c>
      <c r="G287">
        <f t="shared" si="27"/>
        <v>1.3684040848268187E-3</v>
      </c>
      <c r="H287" s="38">
        <f>G287*SUMIF('Manual Inputs'!$B$11:$B$22,'Expanded kW'!A287,'Manual Inputs'!$C$11:$C$22)</f>
        <v>161348.72696765725</v>
      </c>
    </row>
    <row r="288" spans="1:8" x14ac:dyDescent="0.2">
      <c r="A288">
        <f t="shared" si="24"/>
        <v>4</v>
      </c>
      <c r="B288" t="b">
        <f t="shared" si="25"/>
        <v>0</v>
      </c>
      <c r="C288" t="str">
        <f t="shared" si="26"/>
        <v>OFF</v>
      </c>
      <c r="D288" s="4">
        <f t="shared" si="28"/>
        <v>43567.916666665973</v>
      </c>
      <c r="E288" t="str">
        <f t="shared" si="29"/>
        <v>LRKPCIGS</v>
      </c>
      <c r="F288" s="39">
        <v>9691.90234375</v>
      </c>
      <c r="G288">
        <f t="shared" si="27"/>
        <v>1.3940692949396328E-3</v>
      </c>
      <c r="H288" s="38">
        <f>G288*SUMIF('Manual Inputs'!$B$11:$B$22,'Expanded kW'!A288,'Manual Inputs'!$C$11:$C$22)</f>
        <v>164374.91566803961</v>
      </c>
    </row>
    <row r="289" spans="1:8" x14ac:dyDescent="0.2">
      <c r="A289">
        <f t="shared" si="24"/>
        <v>4</v>
      </c>
      <c r="B289" t="b">
        <f t="shared" si="25"/>
        <v>0</v>
      </c>
      <c r="C289" t="str">
        <f t="shared" si="26"/>
        <v>OFF</v>
      </c>
      <c r="D289" s="4">
        <f t="shared" si="28"/>
        <v>43567.958333332637</v>
      </c>
      <c r="E289" t="str">
        <f t="shared" si="29"/>
        <v>LRKPCIGS</v>
      </c>
      <c r="F289" s="39">
        <v>9845.8779296875</v>
      </c>
      <c r="G289">
        <f t="shared" si="27"/>
        <v>1.4162169217844522E-3</v>
      </c>
      <c r="H289" s="38">
        <f>G289*SUMIF('Manual Inputs'!$B$11:$B$22,'Expanded kW'!A289,'Manual Inputs'!$C$11:$C$22)</f>
        <v>166986.34560777014</v>
      </c>
    </row>
    <row r="290" spans="1:8" x14ac:dyDescent="0.2">
      <c r="A290">
        <f t="shared" si="24"/>
        <v>4</v>
      </c>
      <c r="B290" t="b">
        <f t="shared" si="25"/>
        <v>0</v>
      </c>
      <c r="C290" t="str">
        <f t="shared" si="26"/>
        <v>OFF</v>
      </c>
      <c r="D290" s="4">
        <f t="shared" si="28"/>
        <v>43567.999999999302</v>
      </c>
      <c r="E290" t="str">
        <f t="shared" si="29"/>
        <v>LRKPCIGS</v>
      </c>
      <c r="F290" s="39">
        <v>9810.35546875</v>
      </c>
      <c r="G290">
        <f t="shared" si="27"/>
        <v>1.4111074220890085E-3</v>
      </c>
      <c r="H290" s="38">
        <f>G290*SUMIF('Manual Inputs'!$B$11:$B$22,'Expanded kW'!A290,'Manual Inputs'!$C$11:$C$22)</f>
        <v>166383.88374694795</v>
      </c>
    </row>
    <row r="291" spans="1:8" x14ac:dyDescent="0.2">
      <c r="A291">
        <f t="shared" si="24"/>
        <v>4</v>
      </c>
      <c r="B291" t="b">
        <f t="shared" si="25"/>
        <v>0</v>
      </c>
      <c r="C291" t="str">
        <f t="shared" si="26"/>
        <v>OFF</v>
      </c>
      <c r="D291" s="4">
        <f t="shared" si="28"/>
        <v>43568.041666665966</v>
      </c>
      <c r="E291" t="str">
        <f t="shared" si="29"/>
        <v>LRKPCIGS</v>
      </c>
      <c r="F291" s="39">
        <v>9630.1923828125</v>
      </c>
      <c r="G291">
        <f t="shared" si="27"/>
        <v>1.3851930229051368E-3</v>
      </c>
      <c r="H291" s="38">
        <f>G291*SUMIF('Manual Inputs'!$B$11:$B$22,'Expanded kW'!A291,'Manual Inputs'!$C$11:$C$22)</f>
        <v>163328.31312653536</v>
      </c>
    </row>
    <row r="292" spans="1:8" x14ac:dyDescent="0.2">
      <c r="A292">
        <f t="shared" si="24"/>
        <v>4</v>
      </c>
      <c r="B292" t="b">
        <f t="shared" si="25"/>
        <v>0</v>
      </c>
      <c r="C292" t="str">
        <f t="shared" si="26"/>
        <v>OFF</v>
      </c>
      <c r="D292" s="4">
        <f t="shared" si="28"/>
        <v>43568.08333333263</v>
      </c>
      <c r="E292" t="str">
        <f t="shared" si="29"/>
        <v>LRKPCIGS</v>
      </c>
      <c r="F292" s="39">
        <v>9506.5009765625</v>
      </c>
      <c r="G292">
        <f t="shared" si="27"/>
        <v>1.3674014289140743E-3</v>
      </c>
      <c r="H292" s="38">
        <f>G292*SUMIF('Manual Inputs'!$B$11:$B$22,'Expanded kW'!A292,'Manual Inputs'!$C$11:$C$22)</f>
        <v>161230.50366147031</v>
      </c>
    </row>
    <row r="293" spans="1:8" x14ac:dyDescent="0.2">
      <c r="A293">
        <f t="shared" si="24"/>
        <v>4</v>
      </c>
      <c r="B293" t="b">
        <f t="shared" si="25"/>
        <v>0</v>
      </c>
      <c r="C293" t="str">
        <f t="shared" si="26"/>
        <v>OFF</v>
      </c>
      <c r="D293" s="4">
        <f t="shared" si="28"/>
        <v>43568.124999999294</v>
      </c>
      <c r="E293" t="str">
        <f t="shared" si="29"/>
        <v>LRKPCIGS</v>
      </c>
      <c r="F293" s="39">
        <v>9447.7353515625</v>
      </c>
      <c r="G293">
        <f t="shared" si="27"/>
        <v>1.3589486659264997E-3</v>
      </c>
      <c r="H293" s="38">
        <f>G293*SUMIF('Manual Inputs'!$B$11:$B$22,'Expanded kW'!A293,'Manual Inputs'!$C$11:$C$22)</f>
        <v>160233.83713399712</v>
      </c>
    </row>
    <row r="294" spans="1:8" x14ac:dyDescent="0.2">
      <c r="A294">
        <f t="shared" si="24"/>
        <v>4</v>
      </c>
      <c r="B294" t="b">
        <f t="shared" si="25"/>
        <v>0</v>
      </c>
      <c r="C294" t="str">
        <f t="shared" si="26"/>
        <v>OFF</v>
      </c>
      <c r="D294" s="4">
        <f t="shared" si="28"/>
        <v>43568.166666665958</v>
      </c>
      <c r="E294" t="str">
        <f t="shared" si="29"/>
        <v>LRKPCIGS</v>
      </c>
      <c r="F294" s="39">
        <v>9421.333984375</v>
      </c>
      <c r="G294">
        <f t="shared" si="27"/>
        <v>1.3551511312387657E-3</v>
      </c>
      <c r="H294" s="38">
        <f>G294*SUMIF('Manual Inputs'!$B$11:$B$22,'Expanded kW'!A294,'Manual Inputs'!$C$11:$C$22)</f>
        <v>159786.06926025613</v>
      </c>
    </row>
    <row r="295" spans="1:8" x14ac:dyDescent="0.2">
      <c r="A295">
        <f t="shared" si="24"/>
        <v>4</v>
      </c>
      <c r="B295" t="b">
        <f t="shared" si="25"/>
        <v>0</v>
      </c>
      <c r="C295" t="str">
        <f t="shared" si="26"/>
        <v>OFF</v>
      </c>
      <c r="D295" s="4">
        <f t="shared" si="28"/>
        <v>43568.208333332623</v>
      </c>
      <c r="E295" t="str">
        <f t="shared" si="29"/>
        <v>LRKPCIGS</v>
      </c>
      <c r="F295" s="39">
        <v>9412.0869140625</v>
      </c>
      <c r="G295">
        <f t="shared" si="27"/>
        <v>1.3538210459434761E-3</v>
      </c>
      <c r="H295" s="38">
        <f>G295*SUMIF('Manual Inputs'!$B$11:$B$22,'Expanded kW'!A295,'Manual Inputs'!$C$11:$C$22)</f>
        <v>159629.23870740042</v>
      </c>
    </row>
    <row r="296" spans="1:8" x14ac:dyDescent="0.2">
      <c r="A296">
        <f t="shared" si="24"/>
        <v>4</v>
      </c>
      <c r="B296" t="b">
        <f t="shared" si="25"/>
        <v>0</v>
      </c>
      <c r="C296" t="str">
        <f t="shared" si="26"/>
        <v>OFF</v>
      </c>
      <c r="D296" s="4">
        <f t="shared" si="28"/>
        <v>43568.249999999287</v>
      </c>
      <c r="E296" t="str">
        <f t="shared" si="29"/>
        <v>LRKPCIGS</v>
      </c>
      <c r="F296" s="39">
        <v>9488.3369140625</v>
      </c>
      <c r="G296">
        <f t="shared" si="27"/>
        <v>1.3647887362863008E-3</v>
      </c>
      <c r="H296" s="38">
        <f>G296*SUMIF('Manual Inputs'!$B$11:$B$22,'Expanded kW'!A296,'Manual Inputs'!$C$11:$C$22)</f>
        <v>160922.44068933855</v>
      </c>
    </row>
    <row r="297" spans="1:8" x14ac:dyDescent="0.2">
      <c r="A297">
        <f t="shared" si="24"/>
        <v>4</v>
      </c>
      <c r="B297" t="b">
        <f t="shared" si="25"/>
        <v>0</v>
      </c>
      <c r="C297" t="str">
        <f t="shared" si="26"/>
        <v>OFF</v>
      </c>
      <c r="D297" s="4">
        <f t="shared" si="28"/>
        <v>43568.291666665951</v>
      </c>
      <c r="E297" t="str">
        <f t="shared" si="29"/>
        <v>LRKPCIGS</v>
      </c>
      <c r="F297" s="39">
        <v>9620.8544921875</v>
      </c>
      <c r="G297">
        <f t="shared" si="27"/>
        <v>1.3838498741467085E-3</v>
      </c>
      <c r="H297" s="38">
        <f>G297*SUMIF('Manual Inputs'!$B$11:$B$22,'Expanded kW'!A297,'Manual Inputs'!$C$11:$C$22)</f>
        <v>163169.94225881904</v>
      </c>
    </row>
    <row r="298" spans="1:8" x14ac:dyDescent="0.2">
      <c r="A298">
        <f t="shared" si="24"/>
        <v>4</v>
      </c>
      <c r="B298" t="b">
        <f t="shared" si="25"/>
        <v>0</v>
      </c>
      <c r="C298" t="str">
        <f t="shared" si="26"/>
        <v>OFF</v>
      </c>
      <c r="D298" s="4">
        <f t="shared" si="28"/>
        <v>43568.333333332615</v>
      </c>
      <c r="E298" t="str">
        <f t="shared" si="29"/>
        <v>LRKPCIGS</v>
      </c>
      <c r="F298" s="39">
        <v>9622.5703125</v>
      </c>
      <c r="G298">
        <f t="shared" si="27"/>
        <v>1.3840966752728912E-3</v>
      </c>
      <c r="H298" s="38">
        <f>G298*SUMIF('Manual Inputs'!$B$11:$B$22,'Expanded kW'!A298,'Manual Inputs'!$C$11:$C$22)</f>
        <v>163199.04261591772</v>
      </c>
    </row>
    <row r="299" spans="1:8" x14ac:dyDescent="0.2">
      <c r="A299">
        <f t="shared" si="24"/>
        <v>4</v>
      </c>
      <c r="B299" t="b">
        <f t="shared" si="25"/>
        <v>0</v>
      </c>
      <c r="C299" t="str">
        <f t="shared" si="26"/>
        <v>OFF</v>
      </c>
      <c r="D299" s="4">
        <f t="shared" si="28"/>
        <v>43568.37499999928</v>
      </c>
      <c r="E299" t="str">
        <f t="shared" si="29"/>
        <v>LRKPCIGS</v>
      </c>
      <c r="F299" s="39">
        <v>9624.615234375</v>
      </c>
      <c r="G299">
        <f t="shared" si="27"/>
        <v>1.3843908138945341E-3</v>
      </c>
      <c r="H299" s="38">
        <f>G299*SUMIF('Manual Inputs'!$B$11:$B$22,'Expanded kW'!A299,'Manual Inputs'!$C$11:$C$22)</f>
        <v>163233.72454407063</v>
      </c>
    </row>
    <row r="300" spans="1:8" x14ac:dyDescent="0.2">
      <c r="A300">
        <f t="shared" si="24"/>
        <v>4</v>
      </c>
      <c r="B300" t="b">
        <f t="shared" si="25"/>
        <v>0</v>
      </c>
      <c r="C300" t="str">
        <f t="shared" si="26"/>
        <v>OFF</v>
      </c>
      <c r="D300" s="4">
        <f t="shared" si="28"/>
        <v>43568.416666665944</v>
      </c>
      <c r="E300" t="str">
        <f t="shared" si="29"/>
        <v>LRKPCIGS</v>
      </c>
      <c r="F300" s="39">
        <v>9649.8896484375</v>
      </c>
      <c r="G300">
        <f t="shared" si="27"/>
        <v>1.3880262492654695E-3</v>
      </c>
      <c r="H300" s="38">
        <f>G300*SUMIF('Manual Inputs'!$B$11:$B$22,'Expanded kW'!A300,'Manual Inputs'!$C$11:$C$22)</f>
        <v>163662.37926351911</v>
      </c>
    </row>
    <row r="301" spans="1:8" x14ac:dyDescent="0.2">
      <c r="A301">
        <f t="shared" si="24"/>
        <v>4</v>
      </c>
      <c r="B301" t="b">
        <f t="shared" si="25"/>
        <v>0</v>
      </c>
      <c r="C301" t="str">
        <f t="shared" si="26"/>
        <v>OFF</v>
      </c>
      <c r="D301" s="4">
        <f t="shared" si="28"/>
        <v>43568.458333332608</v>
      </c>
      <c r="E301" t="str">
        <f t="shared" si="29"/>
        <v>LRKPCIGS</v>
      </c>
      <c r="F301" s="39">
        <v>9628.779296875</v>
      </c>
      <c r="G301">
        <f t="shared" si="27"/>
        <v>1.3849897666560838E-3</v>
      </c>
      <c r="H301" s="38">
        <f>G301*SUMIF('Manual Inputs'!$B$11:$B$22,'Expanded kW'!A301,'Manual Inputs'!$C$11:$C$22)</f>
        <v>163304.34715230553</v>
      </c>
    </row>
    <row r="302" spans="1:8" x14ac:dyDescent="0.2">
      <c r="A302">
        <f t="shared" si="24"/>
        <v>4</v>
      </c>
      <c r="B302" t="b">
        <f t="shared" si="25"/>
        <v>0</v>
      </c>
      <c r="C302" t="str">
        <f t="shared" si="26"/>
        <v>OFF</v>
      </c>
      <c r="D302" s="4">
        <f t="shared" si="28"/>
        <v>43568.499999999272</v>
      </c>
      <c r="E302" t="str">
        <f t="shared" si="29"/>
        <v>LRKPCIGS</v>
      </c>
      <c r="F302" s="39">
        <v>9557.0478515625</v>
      </c>
      <c r="G302">
        <f t="shared" si="27"/>
        <v>1.3746720187212541E-3</v>
      </c>
      <c r="H302" s="38">
        <f>G302*SUMIF('Manual Inputs'!$B$11:$B$22,'Expanded kW'!A302,'Manual Inputs'!$C$11:$C$22)</f>
        <v>162087.77997531657</v>
      </c>
    </row>
    <row r="303" spans="1:8" x14ac:dyDescent="0.2">
      <c r="A303">
        <f t="shared" si="24"/>
        <v>4</v>
      </c>
      <c r="B303" t="b">
        <f t="shared" si="25"/>
        <v>0</v>
      </c>
      <c r="C303" t="str">
        <f t="shared" si="26"/>
        <v>OFF</v>
      </c>
      <c r="D303" s="4">
        <f t="shared" si="28"/>
        <v>43568.541666665937</v>
      </c>
      <c r="E303" t="str">
        <f t="shared" si="29"/>
        <v>LRKPCIGS</v>
      </c>
      <c r="F303" s="39">
        <v>9574.859375</v>
      </c>
      <c r="G303">
        <f t="shared" si="27"/>
        <v>1.3772340026372734E-3</v>
      </c>
      <c r="H303" s="38">
        <f>G303*SUMIF('Manual Inputs'!$B$11:$B$22,'Expanded kW'!A303,'Manual Inputs'!$C$11:$C$22)</f>
        <v>162389.86387578494</v>
      </c>
    </row>
    <row r="304" spans="1:8" x14ac:dyDescent="0.2">
      <c r="A304">
        <f t="shared" si="24"/>
        <v>4</v>
      </c>
      <c r="B304" t="b">
        <f t="shared" si="25"/>
        <v>0</v>
      </c>
      <c r="C304" t="str">
        <f t="shared" si="26"/>
        <v>OFF</v>
      </c>
      <c r="D304" s="4">
        <f t="shared" si="28"/>
        <v>43568.583333332601</v>
      </c>
      <c r="E304" t="str">
        <f t="shared" si="29"/>
        <v>LRKPCIGS</v>
      </c>
      <c r="F304" s="39">
        <v>9566.662109375</v>
      </c>
      <c r="G304">
        <f t="shared" si="27"/>
        <v>1.3760549197384814E-3</v>
      </c>
      <c r="H304" s="38">
        <f>G304*SUMIF('Manual Inputs'!$B$11:$B$22,'Expanded kW'!A304,'Manual Inputs'!$C$11:$C$22)</f>
        <v>162250.83803771643</v>
      </c>
    </row>
    <row r="305" spans="1:8" x14ac:dyDescent="0.2">
      <c r="A305">
        <f t="shared" si="24"/>
        <v>4</v>
      </c>
      <c r="B305" t="b">
        <f t="shared" si="25"/>
        <v>0</v>
      </c>
      <c r="C305" t="str">
        <f t="shared" si="26"/>
        <v>OFF</v>
      </c>
      <c r="D305" s="4">
        <f t="shared" si="28"/>
        <v>43568.624999999265</v>
      </c>
      <c r="E305" t="str">
        <f t="shared" si="29"/>
        <v>LRKPCIGS</v>
      </c>
      <c r="F305" s="39">
        <v>9616.177734375</v>
      </c>
      <c r="G305">
        <f t="shared" si="27"/>
        <v>1.3831771760287298E-3</v>
      </c>
      <c r="H305" s="38">
        <f>G305*SUMIF('Manual Inputs'!$B$11:$B$22,'Expanded kW'!A305,'Manual Inputs'!$C$11:$C$22)</f>
        <v>163090.62432475781</v>
      </c>
    </row>
    <row r="306" spans="1:8" x14ac:dyDescent="0.2">
      <c r="A306">
        <f t="shared" si="24"/>
        <v>4</v>
      </c>
      <c r="B306" t="b">
        <f t="shared" si="25"/>
        <v>0</v>
      </c>
      <c r="C306" t="str">
        <f t="shared" si="26"/>
        <v>OFF</v>
      </c>
      <c r="D306" s="4">
        <f t="shared" si="28"/>
        <v>43568.666666665929</v>
      </c>
      <c r="E306" t="str">
        <f t="shared" si="29"/>
        <v>LRKPCIGS</v>
      </c>
      <c r="F306" s="39">
        <v>9606.7607421875</v>
      </c>
      <c r="G306">
        <f t="shared" si="27"/>
        <v>1.3818226494153093E-3</v>
      </c>
      <c r="H306" s="38">
        <f>G306*SUMIF('Manual Inputs'!$B$11:$B$22,'Expanded kW'!A306,'Manual Inputs'!$C$11:$C$22)</f>
        <v>162930.91189248537</v>
      </c>
    </row>
    <row r="307" spans="1:8" x14ac:dyDescent="0.2">
      <c r="A307">
        <f t="shared" si="24"/>
        <v>4</v>
      </c>
      <c r="B307" t="b">
        <f t="shared" si="25"/>
        <v>0</v>
      </c>
      <c r="C307" t="str">
        <f t="shared" si="26"/>
        <v>OFF</v>
      </c>
      <c r="D307" s="4">
        <f t="shared" si="28"/>
        <v>43568.708333332594</v>
      </c>
      <c r="E307" t="str">
        <f t="shared" si="29"/>
        <v>LRKPCIGS</v>
      </c>
      <c r="F307" s="39">
        <v>9625.9794921875</v>
      </c>
      <c r="G307">
        <f t="shared" si="27"/>
        <v>1.3845870467763081E-3</v>
      </c>
      <c r="H307" s="38">
        <f>G307*SUMIF('Manual Inputs'!$B$11:$B$22,'Expanded kW'!A307,'Manual Inputs'!$C$11:$C$22)</f>
        <v>163256.86239203127</v>
      </c>
    </row>
    <row r="308" spans="1:8" x14ac:dyDescent="0.2">
      <c r="A308">
        <f t="shared" si="24"/>
        <v>4</v>
      </c>
      <c r="B308" t="b">
        <f t="shared" si="25"/>
        <v>0</v>
      </c>
      <c r="C308" t="str">
        <f t="shared" si="26"/>
        <v>OFF</v>
      </c>
      <c r="D308" s="4">
        <f t="shared" si="28"/>
        <v>43568.749999999258</v>
      </c>
      <c r="E308" t="str">
        <f t="shared" si="29"/>
        <v>LRKPCIGS</v>
      </c>
      <c r="F308" s="39">
        <v>9606.712890625</v>
      </c>
      <c r="G308">
        <f t="shared" si="27"/>
        <v>1.3818157665153759E-3</v>
      </c>
      <c r="H308" s="38">
        <f>G308*SUMIF('Manual Inputs'!$B$11:$B$22,'Expanded kW'!A308,'Manual Inputs'!$C$11:$C$22)</f>
        <v>162930.1003287416</v>
      </c>
    </row>
    <row r="309" spans="1:8" x14ac:dyDescent="0.2">
      <c r="A309">
        <f t="shared" si="24"/>
        <v>4</v>
      </c>
      <c r="B309" t="b">
        <f t="shared" si="25"/>
        <v>0</v>
      </c>
      <c r="C309" t="str">
        <f t="shared" si="26"/>
        <v>OFF</v>
      </c>
      <c r="D309" s="4">
        <f t="shared" si="28"/>
        <v>43568.791666665922</v>
      </c>
      <c r="E309" t="str">
        <f t="shared" si="29"/>
        <v>LRKPCIGS</v>
      </c>
      <c r="F309" s="39">
        <v>9651.0439453125</v>
      </c>
      <c r="G309">
        <f t="shared" si="27"/>
        <v>1.3881922816679443E-3</v>
      </c>
      <c r="H309" s="38">
        <f>G309*SUMIF('Manual Inputs'!$B$11:$B$22,'Expanded kW'!A309,'Manual Inputs'!$C$11:$C$22)</f>
        <v>163681.95616852236</v>
      </c>
    </row>
    <row r="310" spans="1:8" x14ac:dyDescent="0.2">
      <c r="A310">
        <f t="shared" si="24"/>
        <v>4</v>
      </c>
      <c r="B310" t="b">
        <f t="shared" si="25"/>
        <v>0</v>
      </c>
      <c r="C310" t="str">
        <f t="shared" si="26"/>
        <v>OFF</v>
      </c>
      <c r="D310" s="4">
        <f t="shared" si="28"/>
        <v>43568.833333332586</v>
      </c>
      <c r="E310" t="str">
        <f t="shared" si="29"/>
        <v>LRKPCIGS</v>
      </c>
      <c r="F310" s="39">
        <v>9644.1162109375</v>
      </c>
      <c r="G310">
        <f t="shared" si="27"/>
        <v>1.3871958063184052E-3</v>
      </c>
      <c r="H310" s="38">
        <f>G310*SUMIF('Manual Inputs'!$B$11:$B$22,'Expanded kW'!A310,'Manual Inputs'!$C$11:$C$22)</f>
        <v>163564.46161345229</v>
      </c>
    </row>
    <row r="311" spans="1:8" x14ac:dyDescent="0.2">
      <c r="A311">
        <f t="shared" si="24"/>
        <v>4</v>
      </c>
      <c r="B311" t="b">
        <f t="shared" si="25"/>
        <v>0</v>
      </c>
      <c r="C311" t="str">
        <f t="shared" si="26"/>
        <v>OFF</v>
      </c>
      <c r="D311" s="4">
        <f t="shared" si="28"/>
        <v>43568.874999999251</v>
      </c>
      <c r="E311" t="str">
        <f t="shared" si="29"/>
        <v>LRKPCIGS</v>
      </c>
      <c r="F311" s="39">
        <v>9636.9052734375</v>
      </c>
      <c r="G311">
        <f t="shared" si="27"/>
        <v>1.3861585954386484E-3</v>
      </c>
      <c r="H311" s="38">
        <f>G311*SUMIF('Manual Inputs'!$B$11:$B$22,'Expanded kW'!A311,'Manual Inputs'!$C$11:$C$22)</f>
        <v>163442.16392602105</v>
      </c>
    </row>
    <row r="312" spans="1:8" x14ac:dyDescent="0.2">
      <c r="A312">
        <f t="shared" si="24"/>
        <v>4</v>
      </c>
      <c r="B312" t="b">
        <f t="shared" si="25"/>
        <v>0</v>
      </c>
      <c r="C312" t="str">
        <f t="shared" si="26"/>
        <v>OFF</v>
      </c>
      <c r="D312" s="4">
        <f t="shared" si="28"/>
        <v>43568.916666665915</v>
      </c>
      <c r="E312" t="str">
        <f t="shared" si="29"/>
        <v>LRKPCIGS</v>
      </c>
      <c r="F312" s="39">
        <v>9564.7470703125</v>
      </c>
      <c r="G312">
        <f t="shared" si="27"/>
        <v>1.3757794632738005E-3</v>
      </c>
      <c r="H312" s="38">
        <f>G312*SUMIF('Manual Inputs'!$B$11:$B$22,'Expanded kW'!A312,'Manual Inputs'!$C$11:$C$22)</f>
        <v>162218.35892543953</v>
      </c>
    </row>
    <row r="313" spans="1:8" x14ac:dyDescent="0.2">
      <c r="A313">
        <f t="shared" si="24"/>
        <v>4</v>
      </c>
      <c r="B313" t="b">
        <f t="shared" si="25"/>
        <v>0</v>
      </c>
      <c r="C313" t="str">
        <f t="shared" si="26"/>
        <v>OFF</v>
      </c>
      <c r="D313" s="4">
        <f t="shared" si="28"/>
        <v>43568.958333332579</v>
      </c>
      <c r="E313" t="str">
        <f t="shared" si="29"/>
        <v>LRKPCIGS</v>
      </c>
      <c r="F313" s="39">
        <v>9556.171875</v>
      </c>
      <c r="G313">
        <f t="shared" si="27"/>
        <v>1.3745460195122695E-3</v>
      </c>
      <c r="H313" s="38">
        <f>G313*SUMIF('Manual Inputs'!$B$11:$B$22,'Expanded kW'!A313,'Manual Inputs'!$C$11:$C$22)</f>
        <v>162072.92339004762</v>
      </c>
    </row>
    <row r="314" spans="1:8" x14ac:dyDescent="0.2">
      <c r="A314">
        <f t="shared" si="24"/>
        <v>4</v>
      </c>
      <c r="B314" t="b">
        <f t="shared" si="25"/>
        <v>0</v>
      </c>
      <c r="C314" t="str">
        <f t="shared" si="26"/>
        <v>OFF</v>
      </c>
      <c r="D314" s="4">
        <f t="shared" si="28"/>
        <v>43568.999999999243</v>
      </c>
      <c r="E314" t="str">
        <f t="shared" si="29"/>
        <v>LRKPCIGS</v>
      </c>
      <c r="F314" s="39">
        <v>9522.9267578125</v>
      </c>
      <c r="G314">
        <f t="shared" si="27"/>
        <v>1.3697640896667164E-3</v>
      </c>
      <c r="H314" s="38">
        <f>G314*SUMIF('Manual Inputs'!$B$11:$B$22,'Expanded kW'!A314,'Manual Inputs'!$C$11:$C$22)</f>
        <v>161509.08533841957</v>
      </c>
    </row>
    <row r="315" spans="1:8" x14ac:dyDescent="0.2">
      <c r="A315">
        <f t="shared" si="24"/>
        <v>4</v>
      </c>
      <c r="B315" t="b">
        <f t="shared" si="25"/>
        <v>0</v>
      </c>
      <c r="C315" t="str">
        <f t="shared" si="26"/>
        <v>OFF</v>
      </c>
      <c r="D315" s="4">
        <f t="shared" si="28"/>
        <v>43569.041666665908</v>
      </c>
      <c r="E315" t="str">
        <f t="shared" si="29"/>
        <v>LRKPCIGS</v>
      </c>
      <c r="F315" s="39">
        <v>9495.3369140625</v>
      </c>
      <c r="G315">
        <f t="shared" si="27"/>
        <v>1.3657956062194127E-3</v>
      </c>
      <c r="H315" s="38">
        <f>G315*SUMIF('Manual Inputs'!$B$11:$B$22,'Expanded kW'!A315,'Manual Inputs'!$C$11:$C$22)</f>
        <v>161041.16087128696</v>
      </c>
    </row>
    <row r="316" spans="1:8" x14ac:dyDescent="0.2">
      <c r="A316">
        <f t="shared" si="24"/>
        <v>4</v>
      </c>
      <c r="B316" t="b">
        <f t="shared" si="25"/>
        <v>0</v>
      </c>
      <c r="C316" t="str">
        <f t="shared" si="26"/>
        <v>OFF</v>
      </c>
      <c r="D316" s="4">
        <f t="shared" si="28"/>
        <v>43569.083333332572</v>
      </c>
      <c r="E316" t="str">
        <f t="shared" si="29"/>
        <v>LRKPCIGS</v>
      </c>
      <c r="F316" s="39">
        <v>9447.2724609375</v>
      </c>
      <c r="G316">
        <f t="shared" si="27"/>
        <v>1.3588820844046951E-3</v>
      </c>
      <c r="H316" s="38">
        <f>G316*SUMIF('Manual Inputs'!$B$11:$B$22,'Expanded kW'!A316,'Manual Inputs'!$C$11:$C$22)</f>
        <v>160225.98649696537</v>
      </c>
    </row>
    <row r="317" spans="1:8" x14ac:dyDescent="0.2">
      <c r="A317">
        <f t="shared" si="24"/>
        <v>4</v>
      </c>
      <c r="B317" t="b">
        <f t="shared" si="25"/>
        <v>0</v>
      </c>
      <c r="C317" t="str">
        <f t="shared" si="26"/>
        <v>OFF</v>
      </c>
      <c r="D317" s="4">
        <f t="shared" si="28"/>
        <v>43569.124999999236</v>
      </c>
      <c r="E317" t="str">
        <f t="shared" si="29"/>
        <v>LRKPCIGS</v>
      </c>
      <c r="F317" s="39">
        <v>9447.634765625</v>
      </c>
      <c r="G317">
        <f t="shared" si="27"/>
        <v>1.3589341977899049E-3</v>
      </c>
      <c r="H317" s="38">
        <f>G317*SUMIF('Manual Inputs'!$B$11:$B$22,'Expanded kW'!A317,'Manual Inputs'!$C$11:$C$22)</f>
        <v>160232.13119388261</v>
      </c>
    </row>
    <row r="318" spans="1:8" x14ac:dyDescent="0.2">
      <c r="A318">
        <f t="shared" si="24"/>
        <v>4</v>
      </c>
      <c r="B318" t="b">
        <f t="shared" si="25"/>
        <v>0</v>
      </c>
      <c r="C318" t="str">
        <f t="shared" si="26"/>
        <v>OFF</v>
      </c>
      <c r="D318" s="4">
        <f t="shared" si="28"/>
        <v>43569.1666666659</v>
      </c>
      <c r="E318" t="str">
        <f t="shared" si="29"/>
        <v>LRKPCIGS</v>
      </c>
      <c r="F318" s="39">
        <v>9464.9052734375</v>
      </c>
      <c r="G318">
        <f t="shared" si="27"/>
        <v>1.3614183627964733E-3</v>
      </c>
      <c r="H318" s="38">
        <f>G318*SUMIF('Manual Inputs'!$B$11:$B$22,'Expanded kW'!A318,'Manual Inputs'!$C$11:$C$22)</f>
        <v>160525.03945528856</v>
      </c>
    </row>
    <row r="319" spans="1:8" x14ac:dyDescent="0.2">
      <c r="A319">
        <f t="shared" si="24"/>
        <v>4</v>
      </c>
      <c r="B319" t="b">
        <f t="shared" si="25"/>
        <v>0</v>
      </c>
      <c r="C319" t="str">
        <f t="shared" si="26"/>
        <v>OFF</v>
      </c>
      <c r="D319" s="4">
        <f t="shared" si="28"/>
        <v>43569.208333332565</v>
      </c>
      <c r="E319" t="str">
        <f t="shared" si="29"/>
        <v>LRKPCIGS</v>
      </c>
      <c r="F319" s="39">
        <v>9401.6162109375</v>
      </c>
      <c r="G319">
        <f t="shared" si="27"/>
        <v>1.3523149550641758E-3</v>
      </c>
      <c r="H319" s="38">
        <f>G319*SUMIF('Manual Inputs'!$B$11:$B$22,'Expanded kW'!A319,'Manual Inputs'!$C$11:$C$22)</f>
        <v>159451.65531023932</v>
      </c>
    </row>
    <row r="320" spans="1:8" x14ac:dyDescent="0.2">
      <c r="A320">
        <f t="shared" si="24"/>
        <v>4</v>
      </c>
      <c r="B320" t="b">
        <f t="shared" si="25"/>
        <v>0</v>
      </c>
      <c r="C320" t="str">
        <f t="shared" si="26"/>
        <v>OFF</v>
      </c>
      <c r="D320" s="4">
        <f t="shared" si="28"/>
        <v>43569.249999999229</v>
      </c>
      <c r="E320" t="str">
        <f t="shared" si="29"/>
        <v>LRKPCIGS</v>
      </c>
      <c r="F320" s="39">
        <v>9419.48046875</v>
      </c>
      <c r="G320">
        <f t="shared" si="27"/>
        <v>1.3548845242168563E-3</v>
      </c>
      <c r="H320" s="38">
        <f>G320*SUMIF('Manual Inputs'!$B$11:$B$22,'Expanded kW'!A320,'Manual Inputs'!$C$11:$C$22)</f>
        <v>159754.63358707837</v>
      </c>
    </row>
    <row r="321" spans="1:8" x14ac:dyDescent="0.2">
      <c r="A321">
        <f t="shared" si="24"/>
        <v>4</v>
      </c>
      <c r="B321" t="b">
        <f t="shared" si="25"/>
        <v>0</v>
      </c>
      <c r="C321" t="str">
        <f t="shared" si="26"/>
        <v>OFF</v>
      </c>
      <c r="D321" s="4">
        <f t="shared" si="28"/>
        <v>43569.291666665893</v>
      </c>
      <c r="E321" t="str">
        <f t="shared" si="29"/>
        <v>LRKPCIGS</v>
      </c>
      <c r="F321" s="39">
        <v>9432.2001953125</v>
      </c>
      <c r="G321">
        <f t="shared" si="27"/>
        <v>1.3567141113930256E-3</v>
      </c>
      <c r="H321" s="38">
        <f>G321*SUMIF('Manual Inputs'!$B$11:$B$22,'Expanded kW'!A321,'Manual Inputs'!$C$11:$C$22)</f>
        <v>159970.36048019753</v>
      </c>
    </row>
    <row r="322" spans="1:8" x14ac:dyDescent="0.2">
      <c r="A322">
        <f t="shared" ref="A322:A385" si="30">MONTH(D322)</f>
        <v>4</v>
      </c>
      <c r="B322" t="b">
        <f t="shared" ref="B322:B385" si="31">IF(ISNA(VLOOKUP(DATE(YEAR(D322),MONTH(D322),DAY(D322)),Holidays,1,FALSE)),FALSE,TRUE)</f>
        <v>0</v>
      </c>
      <c r="C322" t="str">
        <f t="shared" ref="C322:C385" si="32">IF(OR(HOUR(D322)&lt;PkStart,HOUR(D322)&gt;OPkStart-1,WEEKDAY(D322,2)&gt;5,B322)=TRUE,"OFF","ON")</f>
        <v>OFF</v>
      </c>
      <c r="D322" s="4">
        <f t="shared" si="28"/>
        <v>43569.333333332557</v>
      </c>
      <c r="E322" t="str">
        <f t="shared" si="29"/>
        <v>LRKPCIGS</v>
      </c>
      <c r="F322" s="39">
        <v>9235.0859375</v>
      </c>
      <c r="G322">
        <f t="shared" ref="G322:G385" si="33">IF(SUMIF($A$2:$A$8785,A322,$F$2:$F$8785)=0,0,F322/SUMIF($A$2:$A$8785,A322,$F$2:$F$8785))</f>
        <v>1.3283614800245899E-3</v>
      </c>
      <c r="H322" s="38">
        <f>G322*SUMIF('Manual Inputs'!$B$11:$B$22,'Expanded kW'!A322,'Manual Inputs'!$C$11:$C$22)</f>
        <v>156627.2975441794</v>
      </c>
    </row>
    <row r="323" spans="1:8" x14ac:dyDescent="0.2">
      <c r="A323">
        <f t="shared" si="30"/>
        <v>4</v>
      </c>
      <c r="B323" t="b">
        <f t="shared" si="31"/>
        <v>0</v>
      </c>
      <c r="C323" t="str">
        <f t="shared" si="32"/>
        <v>OFF</v>
      </c>
      <c r="D323" s="4">
        <f t="shared" si="28"/>
        <v>43569.374999999221</v>
      </c>
      <c r="E323" t="str">
        <f t="shared" si="29"/>
        <v>LRKPCIGS</v>
      </c>
      <c r="F323" s="39">
        <v>8947.6708984375</v>
      </c>
      <c r="G323">
        <f t="shared" si="33"/>
        <v>1.2870201141451359E-3</v>
      </c>
      <c r="H323" s="38">
        <f>G323*SUMIF('Manual Inputs'!$B$11:$B$22,'Expanded kW'!A323,'Manual Inputs'!$C$11:$C$22)</f>
        <v>151752.7310110064</v>
      </c>
    </row>
    <row r="324" spans="1:8" x14ac:dyDescent="0.2">
      <c r="A324">
        <f t="shared" si="30"/>
        <v>4</v>
      </c>
      <c r="B324" t="b">
        <f t="shared" si="31"/>
        <v>0</v>
      </c>
      <c r="C324" t="str">
        <f t="shared" si="32"/>
        <v>OFF</v>
      </c>
      <c r="D324" s="4">
        <f t="shared" ref="D324:D387" si="34">+D323+1/24</f>
        <v>43569.416666665886</v>
      </c>
      <c r="E324" t="str">
        <f t="shared" ref="E324:E387" si="35">+E323</f>
        <v>LRKPCIGS</v>
      </c>
      <c r="F324" s="39">
        <v>8940.4052734375</v>
      </c>
      <c r="G324">
        <f t="shared" si="33"/>
        <v>1.2859750370940266E-3</v>
      </c>
      <c r="H324" s="38">
        <f>G324*SUMIF('Manual Inputs'!$B$11:$B$22,'Expanded kW'!A324,'Manual Inputs'!$C$11:$C$22)</f>
        <v>151629.50582215367</v>
      </c>
    </row>
    <row r="325" spans="1:8" x14ac:dyDescent="0.2">
      <c r="A325">
        <f t="shared" si="30"/>
        <v>4</v>
      </c>
      <c r="B325" t="b">
        <f t="shared" si="31"/>
        <v>0</v>
      </c>
      <c r="C325" t="str">
        <f t="shared" si="32"/>
        <v>OFF</v>
      </c>
      <c r="D325" s="4">
        <f t="shared" si="34"/>
        <v>43569.45833333255</v>
      </c>
      <c r="E325" t="str">
        <f t="shared" si="35"/>
        <v>LRKPCIGS</v>
      </c>
      <c r="F325" s="39">
        <v>8962.1748046875</v>
      </c>
      <c r="G325">
        <f t="shared" si="33"/>
        <v>1.2891063351616785E-3</v>
      </c>
      <c r="H325" s="38">
        <f>G325*SUMIF('Manual Inputs'!$B$11:$B$22,'Expanded kW'!A325,'Manual Inputs'!$C$11:$C$22)</f>
        <v>151998.71763800108</v>
      </c>
    </row>
    <row r="326" spans="1:8" x14ac:dyDescent="0.2">
      <c r="A326">
        <f t="shared" si="30"/>
        <v>4</v>
      </c>
      <c r="B326" t="b">
        <f t="shared" si="31"/>
        <v>0</v>
      </c>
      <c r="C326" t="str">
        <f t="shared" si="32"/>
        <v>OFF</v>
      </c>
      <c r="D326" s="4">
        <f t="shared" si="34"/>
        <v>43569.499999999214</v>
      </c>
      <c r="E326" t="str">
        <f t="shared" si="35"/>
        <v>LRKPCIGS</v>
      </c>
      <c r="F326" s="39">
        <v>8919.0849609375</v>
      </c>
      <c r="G326">
        <f t="shared" si="33"/>
        <v>1.2829083540053415E-3</v>
      </c>
      <c r="H326" s="38">
        <f>G326*SUMIF('Manual Inputs'!$B$11:$B$22,'Expanded kW'!A326,'Manual Inputs'!$C$11:$C$22)</f>
        <v>151267.91276798269</v>
      </c>
    </row>
    <row r="327" spans="1:8" x14ac:dyDescent="0.2">
      <c r="A327">
        <f t="shared" si="30"/>
        <v>4</v>
      </c>
      <c r="B327" t="b">
        <f t="shared" si="31"/>
        <v>0</v>
      </c>
      <c r="C327" t="str">
        <f t="shared" si="32"/>
        <v>OFF</v>
      </c>
      <c r="D327" s="4">
        <f t="shared" si="34"/>
        <v>43569.541666665878</v>
      </c>
      <c r="E327" t="str">
        <f t="shared" si="35"/>
        <v>LRKPCIGS</v>
      </c>
      <c r="F327" s="39">
        <v>8928.7900390625</v>
      </c>
      <c r="G327">
        <f t="shared" si="33"/>
        <v>1.2843043184857076E-3</v>
      </c>
      <c r="H327" s="38">
        <f>G327*SUMIF('Manual Inputs'!$B$11:$B$22,'Expanded kW'!A327,'Manual Inputs'!$C$11:$C$22)</f>
        <v>151432.51114524319</v>
      </c>
    </row>
    <row r="328" spans="1:8" x14ac:dyDescent="0.2">
      <c r="A328">
        <f t="shared" si="30"/>
        <v>4</v>
      </c>
      <c r="B328" t="b">
        <f t="shared" si="31"/>
        <v>0</v>
      </c>
      <c r="C328" t="str">
        <f t="shared" si="32"/>
        <v>OFF</v>
      </c>
      <c r="D328" s="4">
        <f t="shared" si="34"/>
        <v>43569.583333332543</v>
      </c>
      <c r="E328" t="str">
        <f t="shared" si="35"/>
        <v>LRKPCIGS</v>
      </c>
      <c r="F328" s="39">
        <v>8952.91015625</v>
      </c>
      <c r="G328">
        <f t="shared" si="33"/>
        <v>1.2877737214541684E-3</v>
      </c>
      <c r="H328" s="38">
        <f>G328*SUMIF('Manual Inputs'!$B$11:$B$22,'Expanded kW'!A328,'Manual Inputs'!$C$11:$C$22)</f>
        <v>151841.5889596885</v>
      </c>
    </row>
    <row r="329" spans="1:8" x14ac:dyDescent="0.2">
      <c r="A329">
        <f t="shared" si="30"/>
        <v>4</v>
      </c>
      <c r="B329" t="b">
        <f t="shared" si="31"/>
        <v>0</v>
      </c>
      <c r="C329" t="str">
        <f t="shared" si="32"/>
        <v>OFF</v>
      </c>
      <c r="D329" s="4">
        <f t="shared" si="34"/>
        <v>43569.624999999207</v>
      </c>
      <c r="E329" t="str">
        <f t="shared" si="35"/>
        <v>LRKPCIGS</v>
      </c>
      <c r="F329" s="39">
        <v>8949.0390625</v>
      </c>
      <c r="G329">
        <f t="shared" si="33"/>
        <v>1.2872169088962925E-3</v>
      </c>
      <c r="H329" s="38">
        <f>G329*SUMIF('Manual Inputs'!$B$11:$B$22,'Expanded kW'!A329,'Manual Inputs'!$C$11:$C$22)</f>
        <v>151775.93510906858</v>
      </c>
    </row>
    <row r="330" spans="1:8" x14ac:dyDescent="0.2">
      <c r="A330">
        <f t="shared" si="30"/>
        <v>4</v>
      </c>
      <c r="B330" t="b">
        <f t="shared" si="31"/>
        <v>0</v>
      </c>
      <c r="C330" t="str">
        <f t="shared" si="32"/>
        <v>OFF</v>
      </c>
      <c r="D330" s="4">
        <f t="shared" si="34"/>
        <v>43569.666666665871</v>
      </c>
      <c r="E330" t="str">
        <f t="shared" si="35"/>
        <v>LRKPCIGS</v>
      </c>
      <c r="F330" s="39">
        <v>8912.4443359375</v>
      </c>
      <c r="G330">
        <f t="shared" si="33"/>
        <v>1.2819531760554026E-3</v>
      </c>
      <c r="H330" s="38">
        <f>G330*SUMIF('Manual Inputs'!$B$11:$B$22,'Expanded kW'!A330,'Manual Inputs'!$C$11:$C$22)</f>
        <v>151155.28759537535</v>
      </c>
    </row>
    <row r="331" spans="1:8" x14ac:dyDescent="0.2">
      <c r="A331">
        <f t="shared" si="30"/>
        <v>4</v>
      </c>
      <c r="B331" t="b">
        <f t="shared" si="31"/>
        <v>0</v>
      </c>
      <c r="C331" t="str">
        <f t="shared" si="32"/>
        <v>OFF</v>
      </c>
      <c r="D331" s="4">
        <f t="shared" si="34"/>
        <v>43569.708333332535</v>
      </c>
      <c r="E331" t="str">
        <f t="shared" si="35"/>
        <v>LRKPCIGS</v>
      </c>
      <c r="F331" s="39">
        <v>8913.87890625</v>
      </c>
      <c r="G331">
        <f t="shared" si="33"/>
        <v>1.2821595225860586E-3</v>
      </c>
      <c r="H331" s="38">
        <f>G331*SUMIF('Manual Inputs'!$B$11:$B$22,'Expanded kW'!A331,'Manual Inputs'!$C$11:$C$22)</f>
        <v>151179.61794516363</v>
      </c>
    </row>
    <row r="332" spans="1:8" x14ac:dyDescent="0.2">
      <c r="A332">
        <f t="shared" si="30"/>
        <v>4</v>
      </c>
      <c r="B332" t="b">
        <f t="shared" si="31"/>
        <v>0</v>
      </c>
      <c r="C332" t="str">
        <f t="shared" si="32"/>
        <v>OFF</v>
      </c>
      <c r="D332" s="4">
        <f t="shared" si="34"/>
        <v>43569.7499999992</v>
      </c>
      <c r="E332" t="str">
        <f t="shared" si="35"/>
        <v>LRKPCIGS</v>
      </c>
      <c r="F332" s="39">
        <v>8919.251953125</v>
      </c>
      <c r="G332">
        <f t="shared" si="33"/>
        <v>1.2829323739214353E-3</v>
      </c>
      <c r="H332" s="38">
        <f>G332*SUMIF('Manual Inputs'!$B$11:$B$22,'Expanded kW'!A332,'Manual Inputs'!$C$11:$C$22)</f>
        <v>151270.74495982323</v>
      </c>
    </row>
    <row r="333" spans="1:8" x14ac:dyDescent="0.2">
      <c r="A333">
        <f t="shared" si="30"/>
        <v>4</v>
      </c>
      <c r="B333" t="b">
        <f t="shared" si="31"/>
        <v>0</v>
      </c>
      <c r="C333" t="str">
        <f t="shared" si="32"/>
        <v>OFF</v>
      </c>
      <c r="D333" s="4">
        <f t="shared" si="34"/>
        <v>43569.791666665864</v>
      </c>
      <c r="E333" t="str">
        <f t="shared" si="35"/>
        <v>LRKPCIGS</v>
      </c>
      <c r="F333" s="39">
        <v>8878.173828125</v>
      </c>
      <c r="G333">
        <f t="shared" si="33"/>
        <v>1.2770237554969915E-3</v>
      </c>
      <c r="H333" s="38">
        <f>G333*SUMIF('Manual Inputs'!$B$11:$B$22,'Expanded kW'!A333,'Manual Inputs'!$C$11:$C$22)</f>
        <v>150574.0588920947</v>
      </c>
    </row>
    <row r="334" spans="1:8" x14ac:dyDescent="0.2">
      <c r="A334">
        <f t="shared" si="30"/>
        <v>4</v>
      </c>
      <c r="B334" t="b">
        <f t="shared" si="31"/>
        <v>0</v>
      </c>
      <c r="C334" t="str">
        <f t="shared" si="32"/>
        <v>OFF</v>
      </c>
      <c r="D334" s="4">
        <f t="shared" si="34"/>
        <v>43569.833333332528</v>
      </c>
      <c r="E334" t="str">
        <f t="shared" si="35"/>
        <v>LRKPCIGS</v>
      </c>
      <c r="F334" s="39">
        <v>8855.9970703125</v>
      </c>
      <c r="G334">
        <f t="shared" si="33"/>
        <v>1.2738338825462332E-3</v>
      </c>
      <c r="H334" s="38">
        <f>G334*SUMIF('Manual Inputs'!$B$11:$B$22,'Expanded kW'!A334,'Manual Inputs'!$C$11:$C$22)</f>
        <v>150197.94050316242</v>
      </c>
    </row>
    <row r="335" spans="1:8" x14ac:dyDescent="0.2">
      <c r="A335">
        <f t="shared" si="30"/>
        <v>4</v>
      </c>
      <c r="B335" t="b">
        <f t="shared" si="31"/>
        <v>0</v>
      </c>
      <c r="C335" t="str">
        <f t="shared" si="32"/>
        <v>OFF</v>
      </c>
      <c r="D335" s="4">
        <f t="shared" si="34"/>
        <v>43569.874999999192</v>
      </c>
      <c r="E335" t="str">
        <f t="shared" si="35"/>
        <v>LRKPCIGS</v>
      </c>
      <c r="F335" s="39">
        <v>8832.40625</v>
      </c>
      <c r="G335">
        <f t="shared" si="33"/>
        <v>1.2704406128790763E-3</v>
      </c>
      <c r="H335" s="38">
        <f>G335*SUMIF('Manual Inputs'!$B$11:$B$22,'Expanded kW'!A335,'Manual Inputs'!$C$11:$C$22)</f>
        <v>149797.83957747495</v>
      </c>
    </row>
    <row r="336" spans="1:8" x14ac:dyDescent="0.2">
      <c r="A336">
        <f t="shared" si="30"/>
        <v>4</v>
      </c>
      <c r="B336" t="b">
        <f t="shared" si="31"/>
        <v>0</v>
      </c>
      <c r="C336" t="str">
        <f t="shared" si="32"/>
        <v>OFF</v>
      </c>
      <c r="D336" s="4">
        <f t="shared" si="34"/>
        <v>43569.916666665857</v>
      </c>
      <c r="E336" t="str">
        <f t="shared" si="35"/>
        <v>LRKPCIGS</v>
      </c>
      <c r="F336" s="39">
        <v>8804.685546875</v>
      </c>
      <c r="G336">
        <f t="shared" si="33"/>
        <v>1.2664533068074649E-3</v>
      </c>
      <c r="H336" s="38">
        <f>G336*SUMIF('Manual Inputs'!$B$11:$B$22,'Expanded kW'!A336,'Manual Inputs'!$C$11:$C$22)</f>
        <v>149327.69573194094</v>
      </c>
    </row>
    <row r="337" spans="1:8" x14ac:dyDescent="0.2">
      <c r="A337">
        <f t="shared" si="30"/>
        <v>4</v>
      </c>
      <c r="B337" t="b">
        <f t="shared" si="31"/>
        <v>0</v>
      </c>
      <c r="C337" t="str">
        <f t="shared" si="32"/>
        <v>OFF</v>
      </c>
      <c r="D337" s="4">
        <f t="shared" si="34"/>
        <v>43569.958333332521</v>
      </c>
      <c r="E337" t="str">
        <f t="shared" si="35"/>
        <v>LRKPCIGS</v>
      </c>
      <c r="F337" s="39">
        <v>8840.20703125</v>
      </c>
      <c r="G337">
        <f t="shared" si="33"/>
        <v>1.271562666035563E-3</v>
      </c>
      <c r="H337" s="38">
        <f>G337*SUMIF('Manual Inputs'!$B$11:$B$22,'Expanded kW'!A337,'Manual Inputs'!$C$11:$C$22)</f>
        <v>149930.14103023778</v>
      </c>
    </row>
    <row r="338" spans="1:8" x14ac:dyDescent="0.2">
      <c r="A338">
        <f t="shared" si="30"/>
        <v>4</v>
      </c>
      <c r="B338" t="b">
        <f t="shared" si="31"/>
        <v>0</v>
      </c>
      <c r="C338" t="str">
        <f t="shared" si="32"/>
        <v>OFF</v>
      </c>
      <c r="D338" s="4">
        <f t="shared" si="34"/>
        <v>43569.999999999185</v>
      </c>
      <c r="E338" t="str">
        <f t="shared" si="35"/>
        <v>LRKPCIGS</v>
      </c>
      <c r="F338" s="39">
        <v>8850.611328125</v>
      </c>
      <c r="G338">
        <f t="shared" si="33"/>
        <v>1.273059205135364E-3</v>
      </c>
      <c r="H338" s="38">
        <f>G338*SUMIF('Manual Inputs'!$B$11:$B$22,'Expanded kW'!A338,'Manual Inputs'!$C$11:$C$22)</f>
        <v>150106.59817567284</v>
      </c>
    </row>
    <row r="339" spans="1:8" x14ac:dyDescent="0.2">
      <c r="A339">
        <f t="shared" si="30"/>
        <v>4</v>
      </c>
      <c r="B339" t="b">
        <f t="shared" si="31"/>
        <v>0</v>
      </c>
      <c r="C339" t="str">
        <f t="shared" si="32"/>
        <v>OFF</v>
      </c>
      <c r="D339" s="4">
        <f t="shared" si="34"/>
        <v>43570.041666665849</v>
      </c>
      <c r="E339" t="str">
        <f t="shared" si="35"/>
        <v>LRKPCIGS</v>
      </c>
      <c r="F339" s="39">
        <v>8879.375</v>
      </c>
      <c r="G339">
        <f t="shared" si="33"/>
        <v>1.2771965303320539E-3</v>
      </c>
      <c r="H339" s="38">
        <f>G339*SUMIF('Manual Inputs'!$B$11:$B$22,'Expanded kW'!A339,'Manual Inputs'!$C$11:$C$22)</f>
        <v>150594.43079831632</v>
      </c>
    </row>
    <row r="340" spans="1:8" x14ac:dyDescent="0.2">
      <c r="A340">
        <f t="shared" si="30"/>
        <v>4</v>
      </c>
      <c r="B340" t="b">
        <f t="shared" si="31"/>
        <v>0</v>
      </c>
      <c r="C340" t="str">
        <f t="shared" si="32"/>
        <v>OFF</v>
      </c>
      <c r="D340" s="4">
        <f t="shared" si="34"/>
        <v>43570.083333332514</v>
      </c>
      <c r="E340" t="str">
        <f t="shared" si="35"/>
        <v>LRKPCIGS</v>
      </c>
      <c r="F340" s="39">
        <v>8903.3056640625</v>
      </c>
      <c r="G340">
        <f t="shared" si="33"/>
        <v>1.2806386826354724E-3</v>
      </c>
      <c r="H340" s="38">
        <f>G340*SUMIF('Manual Inputs'!$B$11:$B$22,'Expanded kW'!A340,'Manual Inputs'!$C$11:$C$22)</f>
        <v>151000.29548283722</v>
      </c>
    </row>
    <row r="341" spans="1:8" x14ac:dyDescent="0.2">
      <c r="A341">
        <f t="shared" si="30"/>
        <v>4</v>
      </c>
      <c r="B341" t="b">
        <f t="shared" si="31"/>
        <v>0</v>
      </c>
      <c r="C341" t="str">
        <f t="shared" si="32"/>
        <v>OFF</v>
      </c>
      <c r="D341" s="4">
        <f t="shared" si="34"/>
        <v>43570.124999999178</v>
      </c>
      <c r="E341" t="str">
        <f t="shared" si="35"/>
        <v>LRKPCIGS</v>
      </c>
      <c r="F341" s="39">
        <v>8905.712890625</v>
      </c>
      <c r="G341">
        <f t="shared" si="33"/>
        <v>1.2809849346423253E-3</v>
      </c>
      <c r="H341" s="38">
        <f>G341*SUMIF('Manual Inputs'!$B$11:$B$22,'Expanded kW'!A341,'Manual Inputs'!$C$11:$C$22)</f>
        <v>151041.1221079074</v>
      </c>
    </row>
    <row r="342" spans="1:8" x14ac:dyDescent="0.2">
      <c r="A342">
        <f t="shared" si="30"/>
        <v>4</v>
      </c>
      <c r="B342" t="b">
        <f t="shared" si="31"/>
        <v>0</v>
      </c>
      <c r="C342" t="str">
        <f t="shared" si="32"/>
        <v>OFF</v>
      </c>
      <c r="D342" s="4">
        <f t="shared" si="34"/>
        <v>43570.166666665842</v>
      </c>
      <c r="E342" t="str">
        <f t="shared" si="35"/>
        <v>LRKPCIGS</v>
      </c>
      <c r="F342" s="39">
        <v>8892.8193359375</v>
      </c>
      <c r="G342">
        <f t="shared" si="33"/>
        <v>1.279130344278643E-3</v>
      </c>
      <c r="H342" s="38">
        <f>G342*SUMIF('Manual Inputs'!$B$11:$B$22,'Expanded kW'!A342,'Manual Inputs'!$C$11:$C$22)</f>
        <v>150822.44708526999</v>
      </c>
    </row>
    <row r="343" spans="1:8" x14ac:dyDescent="0.2">
      <c r="A343">
        <f t="shared" si="30"/>
        <v>4</v>
      </c>
      <c r="B343" t="b">
        <f t="shared" si="31"/>
        <v>0</v>
      </c>
      <c r="C343" t="str">
        <f t="shared" si="32"/>
        <v>OFF</v>
      </c>
      <c r="D343" s="4">
        <f t="shared" si="34"/>
        <v>43570.208333332506</v>
      </c>
      <c r="E343" t="str">
        <f t="shared" si="35"/>
        <v>LRKPCIGS</v>
      </c>
      <c r="F343" s="39">
        <v>8942.9853515625</v>
      </c>
      <c r="G343">
        <f t="shared" si="33"/>
        <v>1.2863461518210469E-3</v>
      </c>
      <c r="H343" s="38">
        <f>G343*SUMIF('Manual Inputs'!$B$11:$B$22,'Expanded kW'!A343,'Manual Inputs'!$C$11:$C$22)</f>
        <v>151673.26401421669</v>
      </c>
    </row>
    <row r="344" spans="1:8" x14ac:dyDescent="0.2">
      <c r="A344">
        <f t="shared" si="30"/>
        <v>4</v>
      </c>
      <c r="B344" t="b">
        <f t="shared" si="31"/>
        <v>0</v>
      </c>
      <c r="C344" t="str">
        <f t="shared" si="32"/>
        <v>OFF</v>
      </c>
      <c r="D344" s="4">
        <f t="shared" si="34"/>
        <v>43570.249999999171</v>
      </c>
      <c r="E344" t="str">
        <f t="shared" si="35"/>
        <v>LRKPCIGS</v>
      </c>
      <c r="F344" s="39">
        <v>9039.7421875</v>
      </c>
      <c r="G344">
        <f t="shared" si="33"/>
        <v>1.3002635159536896E-3</v>
      </c>
      <c r="H344" s="38">
        <f>G344*SUMIF('Manual Inputs'!$B$11:$B$22,'Expanded kW'!A344,'Manual Inputs'!$C$11:$C$22)</f>
        <v>153314.26246668142</v>
      </c>
    </row>
    <row r="345" spans="1:8" x14ac:dyDescent="0.2">
      <c r="A345">
        <f t="shared" si="30"/>
        <v>4</v>
      </c>
      <c r="B345" t="b">
        <f t="shared" si="31"/>
        <v>0</v>
      </c>
      <c r="C345" t="str">
        <f t="shared" si="32"/>
        <v>ON</v>
      </c>
      <c r="D345" s="4">
        <f t="shared" si="34"/>
        <v>43570.291666665835</v>
      </c>
      <c r="E345" t="str">
        <f t="shared" si="35"/>
        <v>LRKPCIGS</v>
      </c>
      <c r="F345" s="39">
        <v>9347.0869140625</v>
      </c>
      <c r="G345">
        <f t="shared" si="33"/>
        <v>1.3444715394217239E-3</v>
      </c>
      <c r="H345" s="38">
        <f>G345*SUMIF('Manual Inputs'!$B$11:$B$22,'Expanded kW'!A345,'Manual Inputs'!$C$11:$C$22)</f>
        <v>158526.83701787944</v>
      </c>
    </row>
    <row r="346" spans="1:8" x14ac:dyDescent="0.2">
      <c r="A346">
        <f t="shared" si="30"/>
        <v>4</v>
      </c>
      <c r="B346" t="b">
        <f t="shared" si="31"/>
        <v>0</v>
      </c>
      <c r="C346" t="str">
        <f t="shared" si="32"/>
        <v>ON</v>
      </c>
      <c r="D346" s="4">
        <f t="shared" si="34"/>
        <v>43570.333333332499</v>
      </c>
      <c r="E346" t="str">
        <f t="shared" si="35"/>
        <v>LRKPCIGS</v>
      </c>
      <c r="F346" s="39">
        <v>9571.4912109375</v>
      </c>
      <c r="G346">
        <f t="shared" si="33"/>
        <v>1.3767495307623705E-3</v>
      </c>
      <c r="H346" s="38">
        <f>G346*SUMIF('Manual Inputs'!$B$11:$B$22,'Expanded kW'!A346,'Manual Inputs'!$C$11:$C$22)</f>
        <v>162332.73972573748</v>
      </c>
    </row>
    <row r="347" spans="1:8" x14ac:dyDescent="0.2">
      <c r="A347">
        <f t="shared" si="30"/>
        <v>4</v>
      </c>
      <c r="B347" t="b">
        <f t="shared" si="31"/>
        <v>0</v>
      </c>
      <c r="C347" t="str">
        <f t="shared" si="32"/>
        <v>ON</v>
      </c>
      <c r="D347" s="4">
        <f t="shared" si="34"/>
        <v>43570.374999999163</v>
      </c>
      <c r="E347" t="str">
        <f t="shared" si="35"/>
        <v>LRKPCIGS</v>
      </c>
      <c r="F347" s="39">
        <v>9600.580078125</v>
      </c>
      <c r="G347">
        <f t="shared" si="33"/>
        <v>1.3809336315851386E-3</v>
      </c>
      <c r="H347" s="38">
        <f>G347*SUMIF('Manual Inputs'!$B$11:$B$22,'Expanded kW'!A347,'Manual Inputs'!$C$11:$C$22)</f>
        <v>162826.08766933368</v>
      </c>
    </row>
    <row r="348" spans="1:8" x14ac:dyDescent="0.2">
      <c r="A348">
        <f t="shared" si="30"/>
        <v>4</v>
      </c>
      <c r="B348" t="b">
        <f t="shared" si="31"/>
        <v>0</v>
      </c>
      <c r="C348" t="str">
        <f t="shared" si="32"/>
        <v>ON</v>
      </c>
      <c r="D348" s="4">
        <f t="shared" si="34"/>
        <v>43570.416666665828</v>
      </c>
      <c r="E348" t="str">
        <f t="shared" si="35"/>
        <v>LRKPCIGS</v>
      </c>
      <c r="F348" s="39">
        <v>9639.041015625</v>
      </c>
      <c r="G348">
        <f t="shared" si="33"/>
        <v>1.38646579752343E-3</v>
      </c>
      <c r="H348" s="38">
        <f>G348*SUMIF('Manual Inputs'!$B$11:$B$22,'Expanded kW'!A348,'Manual Inputs'!$C$11:$C$22)</f>
        <v>163478.38616903461</v>
      </c>
    </row>
    <row r="349" spans="1:8" x14ac:dyDescent="0.2">
      <c r="A349">
        <f t="shared" si="30"/>
        <v>4</v>
      </c>
      <c r="B349" t="b">
        <f t="shared" si="31"/>
        <v>0</v>
      </c>
      <c r="C349" t="str">
        <f t="shared" si="32"/>
        <v>ON</v>
      </c>
      <c r="D349" s="4">
        <f t="shared" si="34"/>
        <v>43570.458333332492</v>
      </c>
      <c r="E349" t="str">
        <f t="shared" si="35"/>
        <v>LRKPCIGS</v>
      </c>
      <c r="F349" s="39">
        <v>9621.9267578125</v>
      </c>
      <c r="G349">
        <f t="shared" si="33"/>
        <v>1.3840041072921544E-3</v>
      </c>
      <c r="H349" s="38">
        <f>G349*SUMIF('Manual Inputs'!$B$11:$B$22,'Expanded kW'!A349,'Manual Inputs'!$C$11:$C$22)</f>
        <v>163188.12791169001</v>
      </c>
    </row>
    <row r="350" spans="1:8" x14ac:dyDescent="0.2">
      <c r="A350">
        <f t="shared" si="30"/>
        <v>4</v>
      </c>
      <c r="B350" t="b">
        <f t="shared" si="31"/>
        <v>0</v>
      </c>
      <c r="C350" t="str">
        <f t="shared" si="32"/>
        <v>ON</v>
      </c>
      <c r="D350" s="4">
        <f t="shared" si="34"/>
        <v>43570.499999999156</v>
      </c>
      <c r="E350" t="str">
        <f t="shared" si="35"/>
        <v>LRKPCIGS</v>
      </c>
      <c r="F350" s="39">
        <v>9631.6416015625</v>
      </c>
      <c r="G350">
        <f t="shared" si="33"/>
        <v>1.3854014764459765E-3</v>
      </c>
      <c r="H350" s="38">
        <f>G350*SUMIF('Manual Inputs'!$B$11:$B$22,'Expanded kW'!A350,'Manual Inputs'!$C$11:$C$22)</f>
        <v>163352.89191420437</v>
      </c>
    </row>
    <row r="351" spans="1:8" x14ac:dyDescent="0.2">
      <c r="A351">
        <f t="shared" si="30"/>
        <v>4</v>
      </c>
      <c r="B351" t="b">
        <f t="shared" si="31"/>
        <v>0</v>
      </c>
      <c r="C351" t="str">
        <f t="shared" si="32"/>
        <v>ON</v>
      </c>
      <c r="D351" s="4">
        <f t="shared" si="34"/>
        <v>43570.54166666582</v>
      </c>
      <c r="E351" t="str">
        <f t="shared" si="35"/>
        <v>LRKPCIGS</v>
      </c>
      <c r="F351" s="39">
        <v>9595.4931640625</v>
      </c>
      <c r="G351">
        <f t="shared" si="33"/>
        <v>1.3802019371820164E-3</v>
      </c>
      <c r="H351" s="38">
        <f>G351*SUMIF('Manual Inputs'!$B$11:$B$22,'Expanded kW'!A351,'Manual Inputs'!$C$11:$C$22)</f>
        <v>162739.81347461138</v>
      </c>
    </row>
    <row r="352" spans="1:8" x14ac:dyDescent="0.2">
      <c r="A352">
        <f t="shared" si="30"/>
        <v>4</v>
      </c>
      <c r="B352" t="b">
        <f t="shared" si="31"/>
        <v>0</v>
      </c>
      <c r="C352" t="str">
        <f t="shared" si="32"/>
        <v>ON</v>
      </c>
      <c r="D352" s="4">
        <f t="shared" si="34"/>
        <v>43570.583333332484</v>
      </c>
      <c r="E352" t="str">
        <f t="shared" si="35"/>
        <v>LRKPCIGS</v>
      </c>
      <c r="F352" s="39">
        <v>9561.9609375</v>
      </c>
      <c r="G352">
        <f t="shared" si="33"/>
        <v>1.375378709936863E-3</v>
      </c>
      <c r="H352" s="38">
        <f>G352*SUMIF('Manual Inputs'!$B$11:$B$22,'Expanded kW'!A352,'Manual Inputs'!$C$11:$C$22)</f>
        <v>162171.10604052059</v>
      </c>
    </row>
    <row r="353" spans="1:8" x14ac:dyDescent="0.2">
      <c r="A353">
        <f t="shared" si="30"/>
        <v>4</v>
      </c>
      <c r="B353" t="b">
        <f t="shared" si="31"/>
        <v>0</v>
      </c>
      <c r="C353" t="str">
        <f t="shared" si="32"/>
        <v>ON</v>
      </c>
      <c r="D353" s="4">
        <f t="shared" si="34"/>
        <v>43570.624999999149</v>
      </c>
      <c r="E353" t="str">
        <f t="shared" si="35"/>
        <v>LRKPCIGS</v>
      </c>
      <c r="F353" s="39">
        <v>9559.5341796875</v>
      </c>
      <c r="G353">
        <f t="shared" si="33"/>
        <v>1.3750296485830987E-3</v>
      </c>
      <c r="H353" s="38">
        <f>G353*SUMIF('Manual Inputs'!$B$11:$B$22,'Expanded kW'!A353,'Manual Inputs'!$C$11:$C$22)</f>
        <v>162129.94816494279</v>
      </c>
    </row>
    <row r="354" spans="1:8" x14ac:dyDescent="0.2">
      <c r="A354">
        <f t="shared" si="30"/>
        <v>4</v>
      </c>
      <c r="B354" t="b">
        <f t="shared" si="31"/>
        <v>0</v>
      </c>
      <c r="C354" t="str">
        <f t="shared" si="32"/>
        <v>ON</v>
      </c>
      <c r="D354" s="4">
        <f t="shared" si="34"/>
        <v>43570.666666665813</v>
      </c>
      <c r="E354" t="str">
        <f t="shared" si="35"/>
        <v>LRKPCIGS</v>
      </c>
      <c r="F354" s="39">
        <v>9486.8935546875</v>
      </c>
      <c r="G354">
        <f t="shared" si="33"/>
        <v>1.3645811255495349E-3</v>
      </c>
      <c r="H354" s="38">
        <f>G354*SUMIF('Manual Inputs'!$B$11:$B$22,'Expanded kW'!A354,'Manual Inputs'!$C$11:$C$22)</f>
        <v>160897.96127682185</v>
      </c>
    </row>
    <row r="355" spans="1:8" x14ac:dyDescent="0.2">
      <c r="A355">
        <f t="shared" si="30"/>
        <v>4</v>
      </c>
      <c r="B355" t="b">
        <f t="shared" si="31"/>
        <v>0</v>
      </c>
      <c r="C355" t="str">
        <f t="shared" si="32"/>
        <v>ON</v>
      </c>
      <c r="D355" s="4">
        <f t="shared" si="34"/>
        <v>43570.708333332477</v>
      </c>
      <c r="E355" t="str">
        <f t="shared" si="35"/>
        <v>LRKPCIGS</v>
      </c>
      <c r="F355" s="39">
        <v>9478.9365234375</v>
      </c>
      <c r="G355">
        <f t="shared" si="33"/>
        <v>1.3634365976177554E-3</v>
      </c>
      <c r="H355" s="38">
        <f>G355*SUMIF('Manual Inputs'!$B$11:$B$22,'Expanded kW'!A355,'Manual Inputs'!$C$11:$C$22)</f>
        <v>160763.00981999765</v>
      </c>
    </row>
    <row r="356" spans="1:8" x14ac:dyDescent="0.2">
      <c r="A356">
        <f t="shared" si="30"/>
        <v>4</v>
      </c>
      <c r="B356" t="b">
        <f t="shared" si="31"/>
        <v>0</v>
      </c>
      <c r="C356" t="str">
        <f t="shared" si="32"/>
        <v>ON</v>
      </c>
      <c r="D356" s="4">
        <f t="shared" si="34"/>
        <v>43570.749999999141</v>
      </c>
      <c r="E356" t="str">
        <f t="shared" si="35"/>
        <v>LRKPCIGS</v>
      </c>
      <c r="F356" s="39">
        <v>9574.275390625</v>
      </c>
      <c r="G356">
        <f t="shared" si="33"/>
        <v>1.377150003164617E-3</v>
      </c>
      <c r="H356" s="38">
        <f>G356*SUMIF('Manual Inputs'!$B$11:$B$22,'Expanded kW'!A356,'Manual Inputs'!$C$11:$C$22)</f>
        <v>162379.95948560565</v>
      </c>
    </row>
    <row r="357" spans="1:8" x14ac:dyDescent="0.2">
      <c r="A357">
        <f t="shared" si="30"/>
        <v>4</v>
      </c>
      <c r="B357" t="b">
        <f t="shared" si="31"/>
        <v>0</v>
      </c>
      <c r="C357" t="str">
        <f t="shared" si="32"/>
        <v>ON</v>
      </c>
      <c r="D357" s="4">
        <f t="shared" si="34"/>
        <v>43570.791666665806</v>
      </c>
      <c r="E357" t="str">
        <f t="shared" si="35"/>
        <v>LRKPCIGS</v>
      </c>
      <c r="F357" s="39">
        <v>9664.34765625</v>
      </c>
      <c r="G357">
        <f t="shared" si="33"/>
        <v>1.3901058683167698E-3</v>
      </c>
      <c r="H357" s="38">
        <f>G357*SUMIF('Manual Inputs'!$B$11:$B$22,'Expanded kW'!A357,'Manual Inputs'!$C$11:$C$22)</f>
        <v>163907.58745182079</v>
      </c>
    </row>
    <row r="358" spans="1:8" x14ac:dyDescent="0.2">
      <c r="A358">
        <f t="shared" si="30"/>
        <v>4</v>
      </c>
      <c r="B358" t="b">
        <f t="shared" si="31"/>
        <v>0</v>
      </c>
      <c r="C358" t="str">
        <f t="shared" si="32"/>
        <v>ON</v>
      </c>
      <c r="D358" s="4">
        <f t="shared" si="34"/>
        <v>43570.83333333247</v>
      </c>
      <c r="E358" t="str">
        <f t="shared" si="35"/>
        <v>LRKPCIGS</v>
      </c>
      <c r="F358" s="39">
        <v>9749.23828125</v>
      </c>
      <c r="G358">
        <f t="shared" si="33"/>
        <v>1.4023164137332792E-3</v>
      </c>
      <c r="H358" s="38">
        <f>G358*SUMIF('Manual Inputs'!$B$11:$B$22,'Expanded kW'!A358,'Manual Inputs'!$C$11:$C$22)</f>
        <v>165347.33465835144</v>
      </c>
    </row>
    <row r="359" spans="1:8" x14ac:dyDescent="0.2">
      <c r="A359">
        <f t="shared" si="30"/>
        <v>4</v>
      </c>
      <c r="B359" t="b">
        <f t="shared" si="31"/>
        <v>0</v>
      </c>
      <c r="C359" t="str">
        <f t="shared" si="32"/>
        <v>OFF</v>
      </c>
      <c r="D359" s="4">
        <f t="shared" si="34"/>
        <v>43570.874999999134</v>
      </c>
      <c r="E359" t="str">
        <f t="shared" si="35"/>
        <v>LRKPCIGS</v>
      </c>
      <c r="F359" s="39">
        <v>9858.265625</v>
      </c>
      <c r="G359">
        <f t="shared" si="33"/>
        <v>1.4179987500631246E-3</v>
      </c>
      <c r="H359" s="38">
        <f>G359*SUMIF('Manual Inputs'!$B$11:$B$22,'Expanded kW'!A359,'Manual Inputs'!$C$11:$C$22)</f>
        <v>167196.44124225897</v>
      </c>
    </row>
    <row r="360" spans="1:8" x14ac:dyDescent="0.2">
      <c r="A360">
        <f t="shared" si="30"/>
        <v>4</v>
      </c>
      <c r="B360" t="b">
        <f t="shared" si="31"/>
        <v>0</v>
      </c>
      <c r="C360" t="str">
        <f t="shared" si="32"/>
        <v>OFF</v>
      </c>
      <c r="D360" s="4">
        <f t="shared" si="34"/>
        <v>43570.916666665798</v>
      </c>
      <c r="E360" t="str">
        <f t="shared" si="35"/>
        <v>LRKPCIGS</v>
      </c>
      <c r="F360" s="39">
        <v>10002.4482421875</v>
      </c>
      <c r="G360">
        <f t="shared" si="33"/>
        <v>1.438737770366476E-3</v>
      </c>
      <c r="H360" s="38">
        <f>G360*SUMIF('Manual Inputs'!$B$11:$B$22,'Expanded kW'!A360,'Manual Inputs'!$C$11:$C$22)</f>
        <v>169641.78217744449</v>
      </c>
    </row>
    <row r="361" spans="1:8" x14ac:dyDescent="0.2">
      <c r="A361">
        <f t="shared" si="30"/>
        <v>4</v>
      </c>
      <c r="B361" t="b">
        <f t="shared" si="31"/>
        <v>0</v>
      </c>
      <c r="C361" t="str">
        <f t="shared" si="32"/>
        <v>OFF</v>
      </c>
      <c r="D361" s="4">
        <f t="shared" si="34"/>
        <v>43570.958333332463</v>
      </c>
      <c r="E361" t="str">
        <f t="shared" si="35"/>
        <v>LRKPCIGS</v>
      </c>
      <c r="F361" s="39">
        <v>10110.951171875</v>
      </c>
      <c r="G361">
        <f t="shared" si="33"/>
        <v>1.4543446757317451E-3</v>
      </c>
      <c r="H361" s="38">
        <f>G361*SUMIF('Manual Inputs'!$B$11:$B$22,'Expanded kW'!A361,'Manual Inputs'!$C$11:$C$22)</f>
        <v>171481.99468522109</v>
      </c>
    </row>
    <row r="362" spans="1:8" x14ac:dyDescent="0.2">
      <c r="A362">
        <f t="shared" si="30"/>
        <v>4</v>
      </c>
      <c r="B362" t="b">
        <f t="shared" si="31"/>
        <v>0</v>
      </c>
      <c r="C362" t="str">
        <f t="shared" si="32"/>
        <v>OFF</v>
      </c>
      <c r="D362" s="4">
        <f t="shared" si="34"/>
        <v>43570.999999999127</v>
      </c>
      <c r="E362" t="str">
        <f t="shared" si="35"/>
        <v>LRKPCIGS</v>
      </c>
      <c r="F362" s="39">
        <v>10129.099609375</v>
      </c>
      <c r="G362">
        <f t="shared" si="33"/>
        <v>1.4569551208819891E-3</v>
      </c>
      <c r="H362" s="38">
        <f>G362*SUMIF('Manual Inputs'!$B$11:$B$22,'Expanded kW'!A362,'Manual Inputs'!$C$11:$C$22)</f>
        <v>171789.79265694672</v>
      </c>
    </row>
    <row r="363" spans="1:8" x14ac:dyDescent="0.2">
      <c r="A363">
        <f t="shared" si="30"/>
        <v>4</v>
      </c>
      <c r="B363" t="b">
        <f t="shared" si="31"/>
        <v>0</v>
      </c>
      <c r="C363" t="str">
        <f t="shared" si="32"/>
        <v>OFF</v>
      </c>
      <c r="D363" s="4">
        <f t="shared" si="34"/>
        <v>43571.041666665791</v>
      </c>
      <c r="E363" t="str">
        <f t="shared" si="35"/>
        <v>LRKPCIGS</v>
      </c>
      <c r="F363" s="39">
        <v>10096.8251953125</v>
      </c>
      <c r="G363">
        <f t="shared" si="33"/>
        <v>1.4523128155779419E-3</v>
      </c>
      <c r="H363" s="38">
        <f>G363*SUMIF('Manual Inputs'!$B$11:$B$22,'Expanded kW'!A363,'Manual Inputs'!$C$11:$C$22)</f>
        <v>171242.4177555498</v>
      </c>
    </row>
    <row r="364" spans="1:8" x14ac:dyDescent="0.2">
      <c r="A364">
        <f t="shared" si="30"/>
        <v>4</v>
      </c>
      <c r="B364" t="b">
        <f t="shared" si="31"/>
        <v>0</v>
      </c>
      <c r="C364" t="str">
        <f t="shared" si="32"/>
        <v>OFF</v>
      </c>
      <c r="D364" s="4">
        <f t="shared" si="34"/>
        <v>43571.083333332455</v>
      </c>
      <c r="E364" t="str">
        <f t="shared" si="35"/>
        <v>LRKPCIGS</v>
      </c>
      <c r="F364" s="39">
        <v>10085.126953125</v>
      </c>
      <c r="G364">
        <f t="shared" si="33"/>
        <v>1.4506301572452486E-3</v>
      </c>
      <c r="H364" s="38">
        <f>G364*SUMIF('Manual Inputs'!$B$11:$B$22,'Expanded kW'!A364,'Manual Inputs'!$C$11:$C$22)</f>
        <v>171044.01526398171</v>
      </c>
    </row>
    <row r="365" spans="1:8" x14ac:dyDescent="0.2">
      <c r="A365">
        <f t="shared" si="30"/>
        <v>4</v>
      </c>
      <c r="B365" t="b">
        <f t="shared" si="31"/>
        <v>0</v>
      </c>
      <c r="C365" t="str">
        <f t="shared" si="32"/>
        <v>OFF</v>
      </c>
      <c r="D365" s="4">
        <f t="shared" si="34"/>
        <v>43571.12499999912</v>
      </c>
      <c r="E365" t="str">
        <f t="shared" si="35"/>
        <v>LRKPCIGS</v>
      </c>
      <c r="F365" s="39">
        <v>10062.25</v>
      </c>
      <c r="G365">
        <f t="shared" si="33"/>
        <v>1.44733956920771E-3</v>
      </c>
      <c r="H365" s="38">
        <f>G365*SUMIF('Manual Inputs'!$B$11:$B$22,'Expanded kW'!A365,'Manual Inputs'!$C$11:$C$22)</f>
        <v>170656.02154434953</v>
      </c>
    </row>
    <row r="366" spans="1:8" x14ac:dyDescent="0.2">
      <c r="A366">
        <f t="shared" si="30"/>
        <v>4</v>
      </c>
      <c r="B366" t="b">
        <f t="shared" si="31"/>
        <v>0</v>
      </c>
      <c r="C366" t="str">
        <f t="shared" si="32"/>
        <v>OFF</v>
      </c>
      <c r="D366" s="4">
        <f t="shared" si="34"/>
        <v>43571.166666665784</v>
      </c>
      <c r="E366" t="str">
        <f t="shared" si="35"/>
        <v>LRKPCIGS</v>
      </c>
      <c r="F366" s="39">
        <v>10049.8583984375</v>
      </c>
      <c r="G366">
        <f t="shared" si="33"/>
        <v>1.4455571790596554E-3</v>
      </c>
      <c r="H366" s="38">
        <f>G366*SUMIF('Manual Inputs'!$B$11:$B$22,'Expanded kW'!A366,'Manual Inputs'!$C$11:$C$22)</f>
        <v>170445.85965975918</v>
      </c>
    </row>
    <row r="367" spans="1:8" x14ac:dyDescent="0.2">
      <c r="A367">
        <f t="shared" si="30"/>
        <v>4</v>
      </c>
      <c r="B367" t="b">
        <f t="shared" si="31"/>
        <v>0</v>
      </c>
      <c r="C367" t="str">
        <f t="shared" si="32"/>
        <v>OFF</v>
      </c>
      <c r="D367" s="4">
        <f t="shared" si="34"/>
        <v>43571.208333332448</v>
      </c>
      <c r="E367" t="str">
        <f t="shared" si="35"/>
        <v>LRKPCIGS</v>
      </c>
      <c r="F367" s="39">
        <v>10015.70703125</v>
      </c>
      <c r="G367">
        <f t="shared" si="33"/>
        <v>1.4406448955174048E-3</v>
      </c>
      <c r="H367" s="38">
        <f>G367*SUMIF('Manual Inputs'!$B$11:$B$22,'Expanded kW'!A367,'Manual Inputs'!$C$11:$C$22)</f>
        <v>169866.6515845753</v>
      </c>
    </row>
    <row r="368" spans="1:8" x14ac:dyDescent="0.2">
      <c r="A368">
        <f t="shared" si="30"/>
        <v>4</v>
      </c>
      <c r="B368" t="b">
        <f t="shared" si="31"/>
        <v>0</v>
      </c>
      <c r="C368" t="str">
        <f t="shared" si="32"/>
        <v>OFF</v>
      </c>
      <c r="D368" s="4">
        <f t="shared" si="34"/>
        <v>43571.249999999112</v>
      </c>
      <c r="E368" t="str">
        <f t="shared" si="35"/>
        <v>LRKPCIGS</v>
      </c>
      <c r="F368" s="39">
        <v>9879.205078125</v>
      </c>
      <c r="G368">
        <f t="shared" si="33"/>
        <v>1.4210106508870341E-3</v>
      </c>
      <c r="H368" s="38">
        <f>G368*SUMIF('Manual Inputs'!$B$11:$B$22,'Expanded kW'!A368,'Manual Inputs'!$C$11:$C$22)</f>
        <v>167551.57491153042</v>
      </c>
    </row>
    <row r="369" spans="1:8" x14ac:dyDescent="0.2">
      <c r="A369">
        <f t="shared" si="30"/>
        <v>4</v>
      </c>
      <c r="B369" t="b">
        <f t="shared" si="31"/>
        <v>0</v>
      </c>
      <c r="C369" t="str">
        <f t="shared" si="32"/>
        <v>ON</v>
      </c>
      <c r="D369" s="4">
        <f t="shared" si="34"/>
        <v>43571.291666665777</v>
      </c>
      <c r="E369" t="str">
        <f t="shared" si="35"/>
        <v>LRKPCIGS</v>
      </c>
      <c r="F369" s="39">
        <v>9914.81640625</v>
      </c>
      <c r="G369">
        <f t="shared" si="33"/>
        <v>1.4261329331109254E-3</v>
      </c>
      <c r="H369" s="38">
        <f>G369*SUMIF('Manual Inputs'!$B$11:$B$22,'Expanded kW'!A369,'Manual Inputs'!$C$11:$C$22)</f>
        <v>168155.54396216251</v>
      </c>
    </row>
    <row r="370" spans="1:8" x14ac:dyDescent="0.2">
      <c r="A370">
        <f t="shared" si="30"/>
        <v>4</v>
      </c>
      <c r="B370" t="b">
        <f t="shared" si="31"/>
        <v>0</v>
      </c>
      <c r="C370" t="str">
        <f t="shared" si="32"/>
        <v>ON</v>
      </c>
      <c r="D370" s="4">
        <f t="shared" si="34"/>
        <v>43571.333333332441</v>
      </c>
      <c r="E370" t="str">
        <f t="shared" si="35"/>
        <v>LRKPCIGS</v>
      </c>
      <c r="F370" s="39">
        <v>9977.7265625</v>
      </c>
      <c r="G370">
        <f t="shared" si="33"/>
        <v>1.4351818395131383E-3</v>
      </c>
      <c r="H370" s="38">
        <f>G370*SUMIF('Manual Inputs'!$B$11:$B$22,'Expanded kW'!A370,'Manual Inputs'!$C$11:$C$22)</f>
        <v>169222.50184736302</v>
      </c>
    </row>
    <row r="371" spans="1:8" x14ac:dyDescent="0.2">
      <c r="A371">
        <f t="shared" si="30"/>
        <v>4</v>
      </c>
      <c r="B371" t="b">
        <f t="shared" si="31"/>
        <v>0</v>
      </c>
      <c r="C371" t="str">
        <f t="shared" si="32"/>
        <v>ON</v>
      </c>
      <c r="D371" s="4">
        <f t="shared" si="34"/>
        <v>43571.374999999105</v>
      </c>
      <c r="E371" t="str">
        <f t="shared" si="35"/>
        <v>LRKPCIGS</v>
      </c>
      <c r="F371" s="39">
        <v>9937.7265625</v>
      </c>
      <c r="G371">
        <f t="shared" si="33"/>
        <v>1.4294282970382139E-3</v>
      </c>
      <c r="H371" s="38">
        <f>G371*SUMIF('Manual Inputs'!$B$11:$B$22,'Expanded kW'!A371,'Manual Inputs'!$C$11:$C$22)</f>
        <v>168544.10080765779</v>
      </c>
    </row>
    <row r="372" spans="1:8" x14ac:dyDescent="0.2">
      <c r="A372">
        <f t="shared" si="30"/>
        <v>4</v>
      </c>
      <c r="B372" t="b">
        <f t="shared" si="31"/>
        <v>0</v>
      </c>
      <c r="C372" t="str">
        <f t="shared" si="32"/>
        <v>ON</v>
      </c>
      <c r="D372" s="4">
        <f t="shared" si="34"/>
        <v>43571.416666665769</v>
      </c>
      <c r="E372" t="str">
        <f t="shared" si="35"/>
        <v>LRKPCIGS</v>
      </c>
      <c r="F372" s="39">
        <v>9837.5107421875</v>
      </c>
      <c r="G372">
        <f t="shared" si="33"/>
        <v>1.4150133975675296E-3</v>
      </c>
      <c r="H372" s="38">
        <f>G372*SUMIF('Manual Inputs'!$B$11:$B$22,'Expanded kW'!A372,'Manual Inputs'!$C$11:$C$22)</f>
        <v>166844.43789028493</v>
      </c>
    </row>
    <row r="373" spans="1:8" x14ac:dyDescent="0.2">
      <c r="A373">
        <f t="shared" si="30"/>
        <v>4</v>
      </c>
      <c r="B373" t="b">
        <f t="shared" si="31"/>
        <v>0</v>
      </c>
      <c r="C373" t="str">
        <f t="shared" si="32"/>
        <v>ON</v>
      </c>
      <c r="D373" s="4">
        <f t="shared" si="34"/>
        <v>43571.458333332434</v>
      </c>
      <c r="E373" t="str">
        <f t="shared" si="35"/>
        <v>LRKPCIGS</v>
      </c>
      <c r="F373" s="39">
        <v>9749.8505859375</v>
      </c>
      <c r="G373">
        <f t="shared" si="33"/>
        <v>1.4024044867589575E-3</v>
      </c>
      <c r="H373" s="38">
        <f>G373*SUMIF('Manual Inputs'!$B$11:$B$22,'Expanded kW'!A373,'Manual Inputs'!$C$11:$C$22)</f>
        <v>165357.71936176685</v>
      </c>
    </row>
    <row r="374" spans="1:8" x14ac:dyDescent="0.2">
      <c r="A374">
        <f t="shared" si="30"/>
        <v>4</v>
      </c>
      <c r="B374" t="b">
        <f t="shared" si="31"/>
        <v>0</v>
      </c>
      <c r="C374" t="str">
        <f t="shared" si="32"/>
        <v>ON</v>
      </c>
      <c r="D374" s="4">
        <f t="shared" si="34"/>
        <v>43571.499999999098</v>
      </c>
      <c r="E374" t="str">
        <f t="shared" si="35"/>
        <v>LRKPCIGS</v>
      </c>
      <c r="F374" s="39">
        <v>9827.396484375</v>
      </c>
      <c r="G374">
        <f t="shared" si="33"/>
        <v>1.4135585772693659E-3</v>
      </c>
      <c r="H374" s="38">
        <f>G374*SUMIF('Manual Inputs'!$B$11:$B$22,'Expanded kW'!A374,'Manual Inputs'!$C$11:$C$22)</f>
        <v>166672.89981488878</v>
      </c>
    </row>
    <row r="375" spans="1:8" x14ac:dyDescent="0.2">
      <c r="A375">
        <f t="shared" si="30"/>
        <v>4</v>
      </c>
      <c r="B375" t="b">
        <f t="shared" si="31"/>
        <v>0</v>
      </c>
      <c r="C375" t="str">
        <f t="shared" si="32"/>
        <v>ON</v>
      </c>
      <c r="D375" s="4">
        <f t="shared" si="34"/>
        <v>43571.541666665762</v>
      </c>
      <c r="E375" t="str">
        <f t="shared" si="35"/>
        <v>LRKPCIGS</v>
      </c>
      <c r="F375" s="39">
        <v>9911.2392578125</v>
      </c>
      <c r="G375">
        <f t="shared" si="33"/>
        <v>1.425618401224069E-3</v>
      </c>
      <c r="H375" s="38">
        <f>G375*SUMIF('Manual Inputs'!$B$11:$B$22,'Expanded kW'!A375,'Manual Inputs'!$C$11:$C$22)</f>
        <v>168094.87543168306</v>
      </c>
    </row>
    <row r="376" spans="1:8" x14ac:dyDescent="0.2">
      <c r="A376">
        <f t="shared" si="30"/>
        <v>4</v>
      </c>
      <c r="B376" t="b">
        <f t="shared" si="31"/>
        <v>0</v>
      </c>
      <c r="C376" t="str">
        <f t="shared" si="32"/>
        <v>ON</v>
      </c>
      <c r="D376" s="4">
        <f t="shared" si="34"/>
        <v>43571.583333332426</v>
      </c>
      <c r="E376" t="str">
        <f t="shared" si="35"/>
        <v>LRKPCIGS</v>
      </c>
      <c r="F376" s="39">
        <v>9886.765625</v>
      </c>
      <c r="G376">
        <f t="shared" si="33"/>
        <v>1.4220981490765082E-3</v>
      </c>
      <c r="H376" s="38">
        <f>G376*SUMIF('Manual Inputs'!$B$11:$B$22,'Expanded kW'!A376,'Manual Inputs'!$C$11:$C$22)</f>
        <v>167679.80198304894</v>
      </c>
    </row>
    <row r="377" spans="1:8" x14ac:dyDescent="0.2">
      <c r="A377">
        <f t="shared" si="30"/>
        <v>4</v>
      </c>
      <c r="B377" t="b">
        <f t="shared" si="31"/>
        <v>0</v>
      </c>
      <c r="C377" t="str">
        <f t="shared" si="32"/>
        <v>ON</v>
      </c>
      <c r="D377" s="4">
        <f t="shared" si="34"/>
        <v>43571.624999999091</v>
      </c>
      <c r="E377" t="str">
        <f t="shared" si="35"/>
        <v>LRKPCIGS</v>
      </c>
      <c r="F377" s="39">
        <v>9726.669921875</v>
      </c>
      <c r="G377">
        <f t="shared" si="33"/>
        <v>1.3990702133769438E-3</v>
      </c>
      <c r="H377" s="38">
        <f>G377*SUMIF('Manual Inputs'!$B$11:$B$22,'Expanded kW'!A377,'Manual Inputs'!$C$11:$C$22)</f>
        <v>164964.57469674043</v>
      </c>
    </row>
    <row r="378" spans="1:8" x14ac:dyDescent="0.2">
      <c r="A378">
        <f t="shared" si="30"/>
        <v>4</v>
      </c>
      <c r="B378" t="b">
        <f t="shared" si="31"/>
        <v>0</v>
      </c>
      <c r="C378" t="str">
        <f t="shared" si="32"/>
        <v>ON</v>
      </c>
      <c r="D378" s="4">
        <f t="shared" si="34"/>
        <v>43571.666666665755</v>
      </c>
      <c r="E378" t="str">
        <f t="shared" si="35"/>
        <v>LRKPCIGS</v>
      </c>
      <c r="F378" s="39">
        <v>9669.099609375</v>
      </c>
      <c r="G378">
        <f t="shared" si="33"/>
        <v>1.3907893824203581E-3</v>
      </c>
      <c r="H378" s="38">
        <f>G378*SUMIF('Manual Inputs'!$B$11:$B$22,'Expanded kW'!A378,'Manual Inputs'!$C$11:$C$22)</f>
        <v>163988.18070033652</v>
      </c>
    </row>
    <row r="379" spans="1:8" x14ac:dyDescent="0.2">
      <c r="A379">
        <f t="shared" si="30"/>
        <v>4</v>
      </c>
      <c r="B379" t="b">
        <f t="shared" si="31"/>
        <v>0</v>
      </c>
      <c r="C379" t="str">
        <f t="shared" si="32"/>
        <v>ON</v>
      </c>
      <c r="D379" s="4">
        <f t="shared" si="34"/>
        <v>43571.708333332419</v>
      </c>
      <c r="E379" t="str">
        <f t="shared" si="35"/>
        <v>LRKPCIGS</v>
      </c>
      <c r="F379" s="39">
        <v>9561.375</v>
      </c>
      <c r="G379">
        <f t="shared" si="33"/>
        <v>1.3752944295295155E-3</v>
      </c>
      <c r="H379" s="38">
        <f>G379*SUMIF('Manual Inputs'!$B$11:$B$22,'Expanded kW'!A379,'Manual Inputs'!$C$11:$C$22)</f>
        <v>162161.16852529053</v>
      </c>
    </row>
    <row r="380" spans="1:8" x14ac:dyDescent="0.2">
      <c r="A380">
        <f t="shared" si="30"/>
        <v>4</v>
      </c>
      <c r="B380" t="b">
        <f t="shared" si="31"/>
        <v>0</v>
      </c>
      <c r="C380" t="str">
        <f t="shared" si="32"/>
        <v>ON</v>
      </c>
      <c r="D380" s="4">
        <f t="shared" si="34"/>
        <v>43571.749999999083</v>
      </c>
      <c r="E380" t="str">
        <f t="shared" si="35"/>
        <v>LRKPCIGS</v>
      </c>
      <c r="F380" s="39">
        <v>9485.1416015625</v>
      </c>
      <c r="G380">
        <f t="shared" si="33"/>
        <v>1.3643291271315658E-3</v>
      </c>
      <c r="H380" s="38">
        <f>G380*SUMIF('Manual Inputs'!$B$11:$B$22,'Expanded kW'!A380,'Manual Inputs'!$C$11:$C$22)</f>
        <v>160868.24810628398</v>
      </c>
    </row>
    <row r="381" spans="1:8" x14ac:dyDescent="0.2">
      <c r="A381">
        <f t="shared" si="30"/>
        <v>4</v>
      </c>
      <c r="B381" t="b">
        <f t="shared" si="31"/>
        <v>0</v>
      </c>
      <c r="C381" t="str">
        <f t="shared" si="32"/>
        <v>ON</v>
      </c>
      <c r="D381" s="4">
        <f t="shared" si="34"/>
        <v>43571.791666665747</v>
      </c>
      <c r="E381" t="str">
        <f t="shared" si="35"/>
        <v>LRKPCIGS</v>
      </c>
      <c r="F381" s="39">
        <v>9555.2314453125</v>
      </c>
      <c r="G381">
        <f t="shared" si="33"/>
        <v>1.3744107494584768E-3</v>
      </c>
      <c r="H381" s="38">
        <f>G381*SUMIF('Manual Inputs'!$B$11:$B$22,'Expanded kW'!A381,'Manual Inputs'!$C$11:$C$22)</f>
        <v>162056.97367810339</v>
      </c>
    </row>
    <row r="382" spans="1:8" x14ac:dyDescent="0.2">
      <c r="A382">
        <f t="shared" si="30"/>
        <v>4</v>
      </c>
      <c r="B382" t="b">
        <f t="shared" si="31"/>
        <v>0</v>
      </c>
      <c r="C382" t="str">
        <f t="shared" si="32"/>
        <v>ON</v>
      </c>
      <c r="D382" s="4">
        <f t="shared" si="34"/>
        <v>43571.833333332412</v>
      </c>
      <c r="E382" t="str">
        <f t="shared" si="35"/>
        <v>LRKPCIGS</v>
      </c>
      <c r="F382" s="39">
        <v>9470.0498046875</v>
      </c>
      <c r="G382">
        <f t="shared" si="33"/>
        <v>1.3621583447729845E-3</v>
      </c>
      <c r="H382" s="38">
        <f>G382*SUMIF('Manual Inputs'!$B$11:$B$22,'Expanded kW'!A382,'Manual Inputs'!$C$11:$C$22)</f>
        <v>160612.29083900843</v>
      </c>
    </row>
    <row r="383" spans="1:8" x14ac:dyDescent="0.2">
      <c r="A383">
        <f t="shared" si="30"/>
        <v>4</v>
      </c>
      <c r="B383" t="b">
        <f t="shared" si="31"/>
        <v>0</v>
      </c>
      <c r="C383" t="str">
        <f t="shared" si="32"/>
        <v>OFF</v>
      </c>
      <c r="D383" s="4">
        <f t="shared" si="34"/>
        <v>43571.874999999076</v>
      </c>
      <c r="E383" t="str">
        <f t="shared" si="35"/>
        <v>LRKPCIGS</v>
      </c>
      <c r="F383" s="39">
        <v>9642.8095703125</v>
      </c>
      <c r="G383">
        <f t="shared" si="33"/>
        <v>1.3870078610100202E-3</v>
      </c>
      <c r="H383" s="38">
        <f>G383*SUMIF('Manual Inputs'!$B$11:$B$22,'Expanded kW'!A383,'Manual Inputs'!$C$11:$C$22)</f>
        <v>163542.30095448927</v>
      </c>
    </row>
    <row r="384" spans="1:8" x14ac:dyDescent="0.2">
      <c r="A384">
        <f t="shared" si="30"/>
        <v>4</v>
      </c>
      <c r="B384" t="b">
        <f t="shared" si="31"/>
        <v>0</v>
      </c>
      <c r="C384" t="str">
        <f t="shared" si="32"/>
        <v>OFF</v>
      </c>
      <c r="D384" s="4">
        <f t="shared" si="34"/>
        <v>43571.91666666574</v>
      </c>
      <c r="E384" t="str">
        <f t="shared" si="35"/>
        <v>LRKPCIGS</v>
      </c>
      <c r="F384" s="39">
        <v>9863.4033203125</v>
      </c>
      <c r="G384">
        <f t="shared" si="33"/>
        <v>1.4187377487682169E-3</v>
      </c>
      <c r="H384" s="38">
        <f>G384*SUMIF('Manual Inputs'!$B$11:$B$22,'Expanded kW'!A384,'Manual Inputs'!$C$11:$C$22)</f>
        <v>167283.57668830117</v>
      </c>
    </row>
    <row r="385" spans="1:8" x14ac:dyDescent="0.2">
      <c r="A385">
        <f t="shared" si="30"/>
        <v>4</v>
      </c>
      <c r="B385" t="b">
        <f t="shared" si="31"/>
        <v>0</v>
      </c>
      <c r="C385" t="str">
        <f t="shared" si="32"/>
        <v>OFF</v>
      </c>
      <c r="D385" s="4">
        <f t="shared" si="34"/>
        <v>43571.958333332404</v>
      </c>
      <c r="E385" t="str">
        <f t="shared" si="35"/>
        <v>LRKPCIGS</v>
      </c>
      <c r="F385" s="39">
        <v>9912.361328125</v>
      </c>
      <c r="G385">
        <f t="shared" si="33"/>
        <v>1.4257797982041394E-3</v>
      </c>
      <c r="H385" s="38">
        <f>G385*SUMIF('Manual Inputs'!$B$11:$B$22,'Expanded kW'!A385,'Manual Inputs'!$C$11:$C$22)</f>
        <v>168113.90577334858</v>
      </c>
    </row>
    <row r="386" spans="1:8" x14ac:dyDescent="0.2">
      <c r="A386">
        <f t="shared" ref="A386:A449" si="36">MONTH(D386)</f>
        <v>4</v>
      </c>
      <c r="B386" t="b">
        <f t="shared" ref="B386:B449" si="37">IF(ISNA(VLOOKUP(DATE(YEAR(D386),MONTH(D386),DAY(D386)),Holidays,1,FALSE)),FALSE,TRUE)</f>
        <v>0</v>
      </c>
      <c r="C386" t="str">
        <f t="shared" ref="C386:C449" si="38">IF(OR(HOUR(D386)&lt;PkStart,HOUR(D386)&gt;OPkStart-1,WEEKDAY(D386,2)&gt;5,B386)=TRUE,"OFF","ON")</f>
        <v>OFF</v>
      </c>
      <c r="D386" s="4">
        <f t="shared" si="34"/>
        <v>43571.999999999069</v>
      </c>
      <c r="E386" t="str">
        <f t="shared" si="35"/>
        <v>LRKPCIGS</v>
      </c>
      <c r="F386" s="39">
        <v>9972.0810546875</v>
      </c>
      <c r="G386">
        <f t="shared" ref="G386:G449" si="39">IF(SUMIF($A$2:$A$8785,A386,$F$2:$F$8785)=0,0,F386/SUMIF($A$2:$A$8785,A386,$F$2:$F$8785))</f>
        <v>1.4343697977883447E-3</v>
      </c>
      <c r="H386" s="38">
        <f>G386*SUMIF('Manual Inputs'!$B$11:$B$22,'Expanded kW'!A386,'Manual Inputs'!$C$11:$C$22)</f>
        <v>169126.7538881214</v>
      </c>
    </row>
    <row r="387" spans="1:8" x14ac:dyDescent="0.2">
      <c r="A387">
        <f t="shared" si="36"/>
        <v>4</v>
      </c>
      <c r="B387" t="b">
        <f t="shared" si="37"/>
        <v>0</v>
      </c>
      <c r="C387" t="str">
        <f t="shared" si="38"/>
        <v>OFF</v>
      </c>
      <c r="D387" s="4">
        <f t="shared" si="34"/>
        <v>43572.041666665733</v>
      </c>
      <c r="E387" t="str">
        <f t="shared" si="35"/>
        <v>LRKPCIGS</v>
      </c>
      <c r="F387" s="39">
        <v>9857.32421875</v>
      </c>
      <c r="G387">
        <f t="shared" si="39"/>
        <v>1.4178633395419862E-3</v>
      </c>
      <c r="H387" s="38">
        <f>G387*SUMIF('Manual Inputs'!$B$11:$B$22,'Expanded kW'!A387,'Manual Inputs'!$C$11:$C$22)</f>
        <v>167180.47496778931</v>
      </c>
    </row>
    <row r="388" spans="1:8" x14ac:dyDescent="0.2">
      <c r="A388">
        <f t="shared" si="36"/>
        <v>4</v>
      </c>
      <c r="B388" t="b">
        <f t="shared" si="37"/>
        <v>0</v>
      </c>
      <c r="C388" t="str">
        <f t="shared" si="38"/>
        <v>OFF</v>
      </c>
      <c r="D388" s="4">
        <f t="shared" ref="D388:D451" si="40">+D387+1/24</f>
        <v>43572.083333332397</v>
      </c>
      <c r="E388" t="str">
        <f t="shared" ref="E388:E451" si="41">+E387</f>
        <v>LRKPCIGS</v>
      </c>
      <c r="F388" s="39">
        <v>9810.1318359375</v>
      </c>
      <c r="G388">
        <f t="shared" si="39"/>
        <v>1.411075255066871E-3</v>
      </c>
      <c r="H388" s="38">
        <f>G388*SUMIF('Manual Inputs'!$B$11:$B$22,'Expanded kW'!A388,'Manual Inputs'!$C$11:$C$22)</f>
        <v>166380.09092863515</v>
      </c>
    </row>
    <row r="389" spans="1:8" x14ac:dyDescent="0.2">
      <c r="A389">
        <f t="shared" si="36"/>
        <v>4</v>
      </c>
      <c r="B389" t="b">
        <f t="shared" si="37"/>
        <v>0</v>
      </c>
      <c r="C389" t="str">
        <f t="shared" si="38"/>
        <v>OFF</v>
      </c>
      <c r="D389" s="4">
        <f t="shared" si="40"/>
        <v>43572.124999999061</v>
      </c>
      <c r="E389" t="str">
        <f t="shared" si="41"/>
        <v>LRKPCIGS</v>
      </c>
      <c r="F389" s="39">
        <v>9817.3935546875</v>
      </c>
      <c r="G389">
        <f t="shared" si="39"/>
        <v>1.4121197702485979E-3</v>
      </c>
      <c r="H389" s="38">
        <f>G389*SUMIF('Manual Inputs'!$B$11:$B$22,'Expanded kW'!A389,'Manual Inputs'!$C$11:$C$22)</f>
        <v>166503.2498673863</v>
      </c>
    </row>
    <row r="390" spans="1:8" x14ac:dyDescent="0.2">
      <c r="A390">
        <f t="shared" si="36"/>
        <v>4</v>
      </c>
      <c r="B390" t="b">
        <f t="shared" si="37"/>
        <v>0</v>
      </c>
      <c r="C390" t="str">
        <f t="shared" si="38"/>
        <v>OFF</v>
      </c>
      <c r="D390" s="4">
        <f t="shared" si="40"/>
        <v>43572.166666665726</v>
      </c>
      <c r="E390" t="str">
        <f t="shared" si="41"/>
        <v>LRKPCIGS</v>
      </c>
      <c r="F390" s="39">
        <v>9798.8291015625</v>
      </c>
      <c r="G390">
        <f t="shared" si="39"/>
        <v>1.4094494860091371E-3</v>
      </c>
      <c r="H390" s="38">
        <f>G390*SUMIF('Manual Inputs'!$B$11:$B$22,'Expanded kW'!A390,'Manual Inputs'!$C$11:$C$22)</f>
        <v>166188.39625984733</v>
      </c>
    </row>
    <row r="391" spans="1:8" x14ac:dyDescent="0.2">
      <c r="A391">
        <f t="shared" si="36"/>
        <v>4</v>
      </c>
      <c r="B391" t="b">
        <f t="shared" si="37"/>
        <v>0</v>
      </c>
      <c r="C391" t="str">
        <f t="shared" si="38"/>
        <v>OFF</v>
      </c>
      <c r="D391" s="4">
        <f t="shared" si="40"/>
        <v>43572.20833333239</v>
      </c>
      <c r="E391" t="str">
        <f t="shared" si="41"/>
        <v>LRKPCIGS</v>
      </c>
      <c r="F391" s="39">
        <v>9837.3935546875</v>
      </c>
      <c r="G391">
        <f t="shared" si="39"/>
        <v>1.4149965414860602E-3</v>
      </c>
      <c r="H391" s="38">
        <f>G391*SUMIF('Manual Inputs'!$B$11:$B$22,'Expanded kW'!A391,'Manual Inputs'!$C$11:$C$22)</f>
        <v>166842.45038723893</v>
      </c>
    </row>
    <row r="392" spans="1:8" x14ac:dyDescent="0.2">
      <c r="A392">
        <f t="shared" si="36"/>
        <v>4</v>
      </c>
      <c r="B392" t="b">
        <f t="shared" si="37"/>
        <v>0</v>
      </c>
      <c r="C392" t="str">
        <f t="shared" si="38"/>
        <v>OFF</v>
      </c>
      <c r="D392" s="4">
        <f t="shared" si="40"/>
        <v>43572.249999999054</v>
      </c>
      <c r="E392" t="str">
        <f t="shared" si="41"/>
        <v>LRKPCIGS</v>
      </c>
      <c r="F392" s="39">
        <v>9881.1357421875</v>
      </c>
      <c r="G392">
        <f t="shared" si="39"/>
        <v>1.421288354829244E-3</v>
      </c>
      <c r="H392" s="38">
        <f>G392*SUMIF('Manual Inputs'!$B$11:$B$22,'Expanded kW'!A392,'Manual Inputs'!$C$11:$C$22)</f>
        <v>167584.31902421344</v>
      </c>
    </row>
    <row r="393" spans="1:8" x14ac:dyDescent="0.2">
      <c r="A393">
        <f t="shared" si="36"/>
        <v>4</v>
      </c>
      <c r="B393" t="b">
        <f t="shared" si="37"/>
        <v>0</v>
      </c>
      <c r="C393" t="str">
        <f t="shared" si="38"/>
        <v>ON</v>
      </c>
      <c r="D393" s="4">
        <f t="shared" si="40"/>
        <v>43572.291666665718</v>
      </c>
      <c r="E393" t="str">
        <f t="shared" si="41"/>
        <v>LRKPCIGS</v>
      </c>
      <c r="F393" s="39">
        <v>9800.0322265625</v>
      </c>
      <c r="G393">
        <f t="shared" si="39"/>
        <v>1.4096225417788908E-3</v>
      </c>
      <c r="H393" s="38">
        <f>G393*SUMIF('Manual Inputs'!$B$11:$B$22,'Expanded kW'!A393,'Manual Inputs'!$C$11:$C$22)</f>
        <v>166208.80129111971</v>
      </c>
    </row>
    <row r="394" spans="1:8" x14ac:dyDescent="0.2">
      <c r="A394">
        <f t="shared" si="36"/>
        <v>4</v>
      </c>
      <c r="B394" t="b">
        <f t="shared" si="37"/>
        <v>0</v>
      </c>
      <c r="C394" t="str">
        <f t="shared" si="38"/>
        <v>ON</v>
      </c>
      <c r="D394" s="4">
        <f t="shared" si="40"/>
        <v>43572.333333332383</v>
      </c>
      <c r="E394" t="str">
        <f t="shared" si="41"/>
        <v>LRKPCIGS</v>
      </c>
      <c r="F394" s="39">
        <v>9847.5576171875</v>
      </c>
      <c r="G394">
        <f t="shared" si="39"/>
        <v>1.4164585256188486E-3</v>
      </c>
      <c r="H394" s="38">
        <f>G394*SUMIF('Manual Inputs'!$B$11:$B$22,'Expanded kW'!A394,'Manual Inputs'!$C$11:$C$22)</f>
        <v>167014.83315142966</v>
      </c>
    </row>
    <row r="395" spans="1:8" x14ac:dyDescent="0.2">
      <c r="A395">
        <f t="shared" si="36"/>
        <v>4</v>
      </c>
      <c r="B395" t="b">
        <f t="shared" si="37"/>
        <v>0</v>
      </c>
      <c r="C395" t="str">
        <f t="shared" si="38"/>
        <v>ON</v>
      </c>
      <c r="D395" s="4">
        <f t="shared" si="40"/>
        <v>43572.374999999047</v>
      </c>
      <c r="E395" t="str">
        <f t="shared" si="41"/>
        <v>LRKPCIGS</v>
      </c>
      <c r="F395" s="39">
        <v>9816.94921875</v>
      </c>
      <c r="G395">
        <f t="shared" si="39"/>
        <v>1.4120558576063594E-3</v>
      </c>
      <c r="H395" s="38">
        <f>G395*SUMIF('Manual Inputs'!$B$11:$B$22,'Expanded kW'!A395,'Manual Inputs'!$C$11:$C$22)</f>
        <v>166495.71391833684</v>
      </c>
    </row>
    <row r="396" spans="1:8" x14ac:dyDescent="0.2">
      <c r="A396">
        <f t="shared" si="36"/>
        <v>4</v>
      </c>
      <c r="B396" t="b">
        <f t="shared" si="37"/>
        <v>0</v>
      </c>
      <c r="C396" t="str">
        <f t="shared" si="38"/>
        <v>ON</v>
      </c>
      <c r="D396" s="4">
        <f t="shared" si="40"/>
        <v>43572.416666665711</v>
      </c>
      <c r="E396" t="str">
        <f t="shared" si="41"/>
        <v>LRKPCIGS</v>
      </c>
      <c r="F396" s="39">
        <v>9790.7548828125</v>
      </c>
      <c r="G396">
        <f t="shared" si="39"/>
        <v>1.4082881019958882E-3</v>
      </c>
      <c r="H396" s="38">
        <f>G396*SUMIF('Manual Inputs'!$B$11:$B$22,'Expanded kW'!A396,'Manual Inputs'!$C$11:$C$22)</f>
        <v>166051.45729997716</v>
      </c>
    </row>
    <row r="397" spans="1:8" x14ac:dyDescent="0.2">
      <c r="A397">
        <f t="shared" si="36"/>
        <v>4</v>
      </c>
      <c r="B397" t="b">
        <f t="shared" si="37"/>
        <v>0</v>
      </c>
      <c r="C397" t="str">
        <f t="shared" si="38"/>
        <v>ON</v>
      </c>
      <c r="D397" s="4">
        <f t="shared" si="40"/>
        <v>43572.458333332375</v>
      </c>
      <c r="E397" t="str">
        <f t="shared" si="41"/>
        <v>LRKPCIGS</v>
      </c>
      <c r="F397" s="39">
        <v>9694.9658203125</v>
      </c>
      <c r="G397">
        <f t="shared" si="39"/>
        <v>1.3945099410027147E-3</v>
      </c>
      <c r="H397" s="38">
        <f>G397*SUMIF('Manual Inputs'!$B$11:$B$22,'Expanded kW'!A397,'Manual Inputs'!$C$11:$C$22)</f>
        <v>164426.87231016741</v>
      </c>
    </row>
    <row r="398" spans="1:8" x14ac:dyDescent="0.2">
      <c r="A398">
        <f t="shared" si="36"/>
        <v>4</v>
      </c>
      <c r="B398" t="b">
        <f t="shared" si="37"/>
        <v>0</v>
      </c>
      <c r="C398" t="str">
        <f t="shared" si="38"/>
        <v>ON</v>
      </c>
      <c r="D398" s="4">
        <f t="shared" si="40"/>
        <v>43572.49999999904</v>
      </c>
      <c r="E398" t="str">
        <f t="shared" si="41"/>
        <v>LRKPCIGS</v>
      </c>
      <c r="F398" s="39">
        <v>9683.5234375</v>
      </c>
      <c r="G398">
        <f t="shared" si="39"/>
        <v>1.3928640851145631E-3</v>
      </c>
      <c r="H398" s="38">
        <f>G398*SUMIF('Manual Inputs'!$B$11:$B$22,'Expanded kW'!A398,'Manual Inputs'!$C$11:$C$22)</f>
        <v>164232.80920024979</v>
      </c>
    </row>
    <row r="399" spans="1:8" x14ac:dyDescent="0.2">
      <c r="A399">
        <f t="shared" si="36"/>
        <v>4</v>
      </c>
      <c r="B399" t="b">
        <f t="shared" si="37"/>
        <v>0</v>
      </c>
      <c r="C399" t="str">
        <f t="shared" si="38"/>
        <v>ON</v>
      </c>
      <c r="D399" s="4">
        <f t="shared" si="40"/>
        <v>43572.541666665704</v>
      </c>
      <c r="E399" t="str">
        <f t="shared" si="41"/>
        <v>LRKPCIGS</v>
      </c>
      <c r="F399" s="39">
        <v>9779.9814453125</v>
      </c>
      <c r="G399">
        <f t="shared" si="39"/>
        <v>1.4067384662394583E-3</v>
      </c>
      <c r="H399" s="38">
        <f>G399*SUMIF('Manual Inputs'!$B$11:$B$22,'Expanded kW'!A399,'Manual Inputs'!$C$11:$C$22)</f>
        <v>165868.73951994715</v>
      </c>
    </row>
    <row r="400" spans="1:8" x14ac:dyDescent="0.2">
      <c r="A400">
        <f t="shared" si="36"/>
        <v>4</v>
      </c>
      <c r="B400" t="b">
        <f t="shared" si="37"/>
        <v>0</v>
      </c>
      <c r="C400" t="str">
        <f t="shared" si="38"/>
        <v>ON</v>
      </c>
      <c r="D400" s="4">
        <f t="shared" si="40"/>
        <v>43572.583333332368</v>
      </c>
      <c r="E400" t="str">
        <f t="shared" si="41"/>
        <v>LRKPCIGS</v>
      </c>
      <c r="F400" s="39">
        <v>9756.615234375</v>
      </c>
      <c r="G400">
        <f t="shared" si="39"/>
        <v>1.4033775040617846E-3</v>
      </c>
      <c r="H400" s="38">
        <f>G400*SUMIF('Manual Inputs'!$B$11:$B$22,'Expanded kW'!A400,'Manual Inputs'!$C$11:$C$22)</f>
        <v>165472.44797509786</v>
      </c>
    </row>
    <row r="401" spans="1:8" x14ac:dyDescent="0.2">
      <c r="A401">
        <f t="shared" si="36"/>
        <v>4</v>
      </c>
      <c r="B401" t="b">
        <f t="shared" si="37"/>
        <v>0</v>
      </c>
      <c r="C401" t="str">
        <f t="shared" si="38"/>
        <v>ON</v>
      </c>
      <c r="D401" s="4">
        <f t="shared" si="40"/>
        <v>43572.624999999032</v>
      </c>
      <c r="E401" t="str">
        <f t="shared" si="41"/>
        <v>LRKPCIGS</v>
      </c>
      <c r="F401" s="39">
        <v>9759.34765625</v>
      </c>
      <c r="G401">
        <f t="shared" si="39"/>
        <v>1.4037705316947153E-3</v>
      </c>
      <c r="H401" s="38">
        <f>G401*SUMIF('Manual Inputs'!$B$11:$B$22,'Expanded kW'!A401,'Manual Inputs'!$C$11:$C$22)</f>
        <v>165518.78992112071</v>
      </c>
    </row>
    <row r="402" spans="1:8" x14ac:dyDescent="0.2">
      <c r="A402">
        <f t="shared" si="36"/>
        <v>4</v>
      </c>
      <c r="B402" t="b">
        <f t="shared" si="37"/>
        <v>0</v>
      </c>
      <c r="C402" t="str">
        <f t="shared" si="38"/>
        <v>ON</v>
      </c>
      <c r="D402" s="4">
        <f t="shared" si="40"/>
        <v>43572.666666665697</v>
      </c>
      <c r="E402" t="str">
        <f t="shared" si="41"/>
        <v>LRKPCIGS</v>
      </c>
      <c r="F402" s="39">
        <v>9759.5625</v>
      </c>
      <c r="G402">
        <f t="shared" si="39"/>
        <v>1.4038014345107428E-3</v>
      </c>
      <c r="H402" s="38">
        <f>G402*SUMIF('Manual Inputs'!$B$11:$B$22,'Expanded kW'!A402,'Manual Inputs'!$C$11:$C$22)</f>
        <v>165522.43367670508</v>
      </c>
    </row>
    <row r="403" spans="1:8" x14ac:dyDescent="0.2">
      <c r="A403">
        <f t="shared" si="36"/>
        <v>4</v>
      </c>
      <c r="B403" t="b">
        <f t="shared" si="37"/>
        <v>0</v>
      </c>
      <c r="C403" t="str">
        <f t="shared" si="38"/>
        <v>ON</v>
      </c>
      <c r="D403" s="4">
        <f t="shared" si="40"/>
        <v>43572.708333332361</v>
      </c>
      <c r="E403" t="str">
        <f t="shared" si="41"/>
        <v>LRKPCIGS</v>
      </c>
      <c r="F403" s="39">
        <v>9722.611328125</v>
      </c>
      <c r="G403">
        <f t="shared" si="39"/>
        <v>1.3984864310887166E-3</v>
      </c>
      <c r="H403" s="38">
        <f>G403*SUMIF('Manual Inputs'!$B$11:$B$22,'Expanded kW'!A403,'Manual Inputs'!$C$11:$C$22)</f>
        <v>164895.74084124691</v>
      </c>
    </row>
    <row r="404" spans="1:8" x14ac:dyDescent="0.2">
      <c r="A404">
        <f t="shared" si="36"/>
        <v>4</v>
      </c>
      <c r="B404" t="b">
        <f t="shared" si="37"/>
        <v>0</v>
      </c>
      <c r="C404" t="str">
        <f t="shared" si="38"/>
        <v>ON</v>
      </c>
      <c r="D404" s="4">
        <f t="shared" si="40"/>
        <v>43572.749999999025</v>
      </c>
      <c r="E404" t="str">
        <f t="shared" si="41"/>
        <v>LRKPCIGS</v>
      </c>
      <c r="F404" s="39">
        <v>9639.09375</v>
      </c>
      <c r="G404">
        <f t="shared" si="39"/>
        <v>1.3864733827600915E-3</v>
      </c>
      <c r="H404" s="38">
        <f>G404*SUMIF('Manual Inputs'!$B$11:$B$22,'Expanded kW'!A404,'Manual Inputs'!$C$11:$C$22)</f>
        <v>163479.28054540532</v>
      </c>
    </row>
    <row r="405" spans="1:8" x14ac:dyDescent="0.2">
      <c r="A405">
        <f t="shared" si="36"/>
        <v>4</v>
      </c>
      <c r="B405" t="b">
        <f t="shared" si="37"/>
        <v>0</v>
      </c>
      <c r="C405" t="str">
        <f t="shared" si="38"/>
        <v>ON</v>
      </c>
      <c r="D405" s="4">
        <f t="shared" si="40"/>
        <v>43572.791666665689</v>
      </c>
      <c r="E405" t="str">
        <f t="shared" si="41"/>
        <v>LRKPCIGS</v>
      </c>
      <c r="F405" s="39">
        <v>9633.822265625</v>
      </c>
      <c r="G405">
        <f t="shared" si="39"/>
        <v>1.3857151400286547E-3</v>
      </c>
      <c r="H405" s="38">
        <f>G405*SUMIF('Manual Inputs'!$B$11:$B$22,'Expanded kW'!A405,'Manual Inputs'!$C$11:$C$22)</f>
        <v>163389.87603338558</v>
      </c>
    </row>
    <row r="406" spans="1:8" x14ac:dyDescent="0.2">
      <c r="A406">
        <f t="shared" si="36"/>
        <v>4</v>
      </c>
      <c r="B406" t="b">
        <f t="shared" si="37"/>
        <v>0</v>
      </c>
      <c r="C406" t="str">
        <f t="shared" si="38"/>
        <v>ON</v>
      </c>
      <c r="D406" s="4">
        <f t="shared" si="40"/>
        <v>43572.833333332354</v>
      </c>
      <c r="E406" t="str">
        <f t="shared" si="41"/>
        <v>LRKPCIGS</v>
      </c>
      <c r="F406" s="39">
        <v>9630.9853515625</v>
      </c>
      <c r="G406">
        <f t="shared" si="39"/>
        <v>1.3853070823897473E-3</v>
      </c>
      <c r="H406" s="38">
        <f>G406*SUMIF('Manual Inputs'!$B$11:$B$22,'Expanded kW'!A406,'Manual Inputs'!$C$11:$C$22)</f>
        <v>163341.76189714673</v>
      </c>
    </row>
    <row r="407" spans="1:8" x14ac:dyDescent="0.2">
      <c r="A407">
        <f t="shared" si="36"/>
        <v>4</v>
      </c>
      <c r="B407" t="b">
        <f t="shared" si="37"/>
        <v>0</v>
      </c>
      <c r="C407" t="str">
        <f t="shared" si="38"/>
        <v>OFF</v>
      </c>
      <c r="D407" s="4">
        <f t="shared" si="40"/>
        <v>43572.874999999018</v>
      </c>
      <c r="E407" t="str">
        <f t="shared" si="41"/>
        <v>LRKPCIGS</v>
      </c>
      <c r="F407" s="39">
        <v>9684.4541015625</v>
      </c>
      <c r="G407">
        <f t="shared" si="39"/>
        <v>1.3929979504949002E-3</v>
      </c>
      <c r="H407" s="38">
        <f>G407*SUMIF('Manual Inputs'!$B$11:$B$22,'Expanded kW'!A407,'Manual Inputs'!$C$11:$C$22)</f>
        <v>164248.59328694022</v>
      </c>
    </row>
    <row r="408" spans="1:8" x14ac:dyDescent="0.2">
      <c r="A408">
        <f t="shared" si="36"/>
        <v>4</v>
      </c>
      <c r="B408" t="b">
        <f t="shared" si="37"/>
        <v>0</v>
      </c>
      <c r="C408" t="str">
        <f t="shared" si="38"/>
        <v>OFF</v>
      </c>
      <c r="D408" s="4">
        <f t="shared" si="40"/>
        <v>43572.916666665682</v>
      </c>
      <c r="E408" t="str">
        <f t="shared" si="41"/>
        <v>LRKPCIGS</v>
      </c>
      <c r="F408" s="39">
        <v>9644.1396484375</v>
      </c>
      <c r="G408">
        <f t="shared" si="39"/>
        <v>1.3871991775346992E-3</v>
      </c>
      <c r="H408" s="38">
        <f>G408*SUMIF('Manual Inputs'!$B$11:$B$22,'Expanded kW'!A408,'Manual Inputs'!$C$11:$C$22)</f>
        <v>163564.85911406149</v>
      </c>
    </row>
    <row r="409" spans="1:8" x14ac:dyDescent="0.2">
      <c r="A409">
        <f t="shared" si="36"/>
        <v>4</v>
      </c>
      <c r="B409" t="b">
        <f t="shared" si="37"/>
        <v>0</v>
      </c>
      <c r="C409" t="str">
        <f t="shared" si="38"/>
        <v>OFF</v>
      </c>
      <c r="D409" s="4">
        <f t="shared" si="40"/>
        <v>43572.958333332346</v>
      </c>
      <c r="E409" t="str">
        <f t="shared" si="41"/>
        <v>LRKPCIGS</v>
      </c>
      <c r="F409" s="39">
        <v>9647.1669921875</v>
      </c>
      <c r="G409">
        <f t="shared" si="39"/>
        <v>1.3876346263059947E-3</v>
      </c>
      <c r="H409" s="38">
        <f>G409*SUMIF('Manual Inputs'!$B$11:$B$22,'Expanded kW'!A409,'Manual Inputs'!$C$11:$C$22)</f>
        <v>163616.20294275013</v>
      </c>
    </row>
    <row r="410" spans="1:8" x14ac:dyDescent="0.2">
      <c r="A410">
        <f t="shared" si="36"/>
        <v>4</v>
      </c>
      <c r="B410" t="b">
        <f t="shared" si="37"/>
        <v>0</v>
      </c>
      <c r="C410" t="str">
        <f t="shared" si="38"/>
        <v>OFF</v>
      </c>
      <c r="D410" s="4">
        <f t="shared" si="40"/>
        <v>43572.99999999901</v>
      </c>
      <c r="E410" t="str">
        <f t="shared" si="41"/>
        <v>LRKPCIGS</v>
      </c>
      <c r="F410" s="39">
        <v>9537.740234375</v>
      </c>
      <c r="G410">
        <f t="shared" si="39"/>
        <v>1.3718948388318074E-3</v>
      </c>
      <c r="H410" s="38">
        <f>G410*SUMIF('Manual Inputs'!$B$11:$B$22,'Expanded kW'!A410,'Manual Inputs'!$C$11:$C$22)</f>
        <v>161760.32228596081</v>
      </c>
    </row>
    <row r="411" spans="1:8" x14ac:dyDescent="0.2">
      <c r="A411">
        <f t="shared" si="36"/>
        <v>4</v>
      </c>
      <c r="B411" t="b">
        <f t="shared" si="37"/>
        <v>0</v>
      </c>
      <c r="C411" t="str">
        <f t="shared" si="38"/>
        <v>OFF</v>
      </c>
      <c r="D411" s="4">
        <f t="shared" si="40"/>
        <v>43573.041666665675</v>
      </c>
      <c r="E411" t="str">
        <f t="shared" si="41"/>
        <v>LRKPCIGS</v>
      </c>
      <c r="F411" s="39">
        <v>9362.953125</v>
      </c>
      <c r="G411">
        <f t="shared" si="39"/>
        <v>1.3467537123853493E-3</v>
      </c>
      <c r="H411" s="38">
        <f>G411*SUMIF('Manual Inputs'!$B$11:$B$22,'Expanded kW'!A411,'Manual Inputs'!$C$11:$C$22)</f>
        <v>158795.92836778398</v>
      </c>
    </row>
    <row r="412" spans="1:8" x14ac:dyDescent="0.2">
      <c r="A412">
        <f t="shared" si="36"/>
        <v>4</v>
      </c>
      <c r="B412" t="b">
        <f t="shared" si="37"/>
        <v>0</v>
      </c>
      <c r="C412" t="str">
        <f t="shared" si="38"/>
        <v>OFF</v>
      </c>
      <c r="D412" s="4">
        <f t="shared" si="40"/>
        <v>43573.083333332339</v>
      </c>
      <c r="E412" t="str">
        <f t="shared" si="41"/>
        <v>LRKPCIGS</v>
      </c>
      <c r="F412" s="39">
        <v>9229.0283203125</v>
      </c>
      <c r="G412">
        <f t="shared" si="39"/>
        <v>1.327490161079962E-3</v>
      </c>
      <c r="H412" s="38">
        <f>G412*SUMIF('Manual Inputs'!$B$11:$B$22,'Expanded kW'!A412,'Manual Inputs'!$C$11:$C$22)</f>
        <v>156524.56019922599</v>
      </c>
    </row>
    <row r="413" spans="1:8" x14ac:dyDescent="0.2">
      <c r="A413">
        <f t="shared" si="36"/>
        <v>4</v>
      </c>
      <c r="B413" t="b">
        <f t="shared" si="37"/>
        <v>0</v>
      </c>
      <c r="C413" t="str">
        <f t="shared" si="38"/>
        <v>OFF</v>
      </c>
      <c r="D413" s="4">
        <f t="shared" si="40"/>
        <v>43573.124999999003</v>
      </c>
      <c r="E413" t="str">
        <f t="shared" si="41"/>
        <v>LRKPCIGS</v>
      </c>
      <c r="F413" s="39">
        <v>9208.8330078125</v>
      </c>
      <c r="G413">
        <f t="shared" si="39"/>
        <v>1.324585296373384E-3</v>
      </c>
      <c r="H413" s="38">
        <f>G413*SUMIF('Manual Inputs'!$B$11:$B$22,'Expanded kW'!A413,'Manual Inputs'!$C$11:$C$22)</f>
        <v>156182.04717429669</v>
      </c>
    </row>
    <row r="414" spans="1:8" x14ac:dyDescent="0.2">
      <c r="A414">
        <f t="shared" si="36"/>
        <v>4</v>
      </c>
      <c r="B414" t="b">
        <f t="shared" si="37"/>
        <v>0</v>
      </c>
      <c r="C414" t="str">
        <f t="shared" si="38"/>
        <v>OFF</v>
      </c>
      <c r="D414" s="4">
        <f t="shared" si="40"/>
        <v>43573.166666665667</v>
      </c>
      <c r="E414" t="str">
        <f t="shared" si="41"/>
        <v>LRKPCIGS</v>
      </c>
      <c r="F414" s="39">
        <v>9256.3212890625</v>
      </c>
      <c r="G414">
        <f t="shared" si="39"/>
        <v>1.3314159424542098E-3</v>
      </c>
      <c r="H414" s="38">
        <f>G414*SUMIF('Manual Inputs'!$B$11:$B$22,'Expanded kW'!A414,'Manual Inputs'!$C$11:$C$22)</f>
        <v>156987.44965864206</v>
      </c>
    </row>
    <row r="415" spans="1:8" x14ac:dyDescent="0.2">
      <c r="A415">
        <f t="shared" si="36"/>
        <v>4</v>
      </c>
      <c r="B415" t="b">
        <f t="shared" si="37"/>
        <v>0</v>
      </c>
      <c r="C415" t="str">
        <f t="shared" si="38"/>
        <v>OFF</v>
      </c>
      <c r="D415" s="4">
        <f t="shared" si="40"/>
        <v>43573.208333332332</v>
      </c>
      <c r="E415" t="str">
        <f t="shared" si="41"/>
        <v>LRKPCIGS</v>
      </c>
      <c r="F415" s="39">
        <v>9323.90234375</v>
      </c>
      <c r="G415">
        <f t="shared" si="39"/>
        <v>1.3411367041703279E-3</v>
      </c>
      <c r="H415" s="38">
        <f>G415*SUMIF('Manual Inputs'!$B$11:$B$22,'Expanded kW'!A415,'Manual Inputs'!$C$11:$C$22)</f>
        <v>158133.62610275144</v>
      </c>
    </row>
    <row r="416" spans="1:8" x14ac:dyDescent="0.2">
      <c r="A416">
        <f t="shared" si="36"/>
        <v>4</v>
      </c>
      <c r="B416" t="b">
        <f t="shared" si="37"/>
        <v>0</v>
      </c>
      <c r="C416" t="str">
        <f t="shared" si="38"/>
        <v>OFF</v>
      </c>
      <c r="D416" s="4">
        <f t="shared" si="40"/>
        <v>43573.249999998996</v>
      </c>
      <c r="E416" t="str">
        <f t="shared" si="41"/>
        <v>LRKPCIGS</v>
      </c>
      <c r="F416" s="39">
        <v>9526.748046875</v>
      </c>
      <c r="G416">
        <f t="shared" si="39"/>
        <v>1.3703137383899678E-3</v>
      </c>
      <c r="H416" s="38">
        <f>G416*SUMIF('Manual Inputs'!$B$11:$B$22,'Expanded kW'!A416,'Manual Inputs'!$C$11:$C$22)</f>
        <v>161573.89450024493</v>
      </c>
    </row>
    <row r="417" spans="1:8" x14ac:dyDescent="0.2">
      <c r="A417">
        <f t="shared" si="36"/>
        <v>4</v>
      </c>
      <c r="B417" t="b">
        <f t="shared" si="37"/>
        <v>0</v>
      </c>
      <c r="C417" t="str">
        <f t="shared" si="38"/>
        <v>ON</v>
      </c>
      <c r="D417" s="4">
        <f t="shared" si="40"/>
        <v>43573.29166666566</v>
      </c>
      <c r="E417" t="str">
        <f t="shared" si="41"/>
        <v>LRKPCIGS</v>
      </c>
      <c r="F417" s="39">
        <v>9798.744140625</v>
      </c>
      <c r="G417">
        <f t="shared" si="39"/>
        <v>1.4094372653500717E-3</v>
      </c>
      <c r="H417" s="38">
        <f>G417*SUMIF('Manual Inputs'!$B$11:$B$22,'Expanded kW'!A417,'Manual Inputs'!$C$11:$C$22)</f>
        <v>166186.95532013898</v>
      </c>
    </row>
    <row r="418" spans="1:8" x14ac:dyDescent="0.2">
      <c r="A418">
        <f t="shared" si="36"/>
        <v>4</v>
      </c>
      <c r="B418" t="b">
        <f t="shared" si="37"/>
        <v>0</v>
      </c>
      <c r="C418" t="str">
        <f t="shared" si="38"/>
        <v>ON</v>
      </c>
      <c r="D418" s="4">
        <f t="shared" si="40"/>
        <v>43573.333333332324</v>
      </c>
      <c r="E418" t="str">
        <f t="shared" si="41"/>
        <v>LRKPCIGS</v>
      </c>
      <c r="F418" s="39">
        <v>9931.0009765625</v>
      </c>
      <c r="G418">
        <f t="shared" si="39"/>
        <v>1.4284608984292098E-3</v>
      </c>
      <c r="H418" s="38">
        <f>G418*SUMIF('Manual Inputs'!$B$11:$B$22,'Expanded kW'!A418,'Manual Inputs'!$C$11:$C$22)</f>
        <v>168430.0346953421</v>
      </c>
    </row>
    <row r="419" spans="1:8" x14ac:dyDescent="0.2">
      <c r="A419">
        <f t="shared" si="36"/>
        <v>4</v>
      </c>
      <c r="B419" t="b">
        <f t="shared" si="37"/>
        <v>0</v>
      </c>
      <c r="C419" t="str">
        <f t="shared" si="38"/>
        <v>ON</v>
      </c>
      <c r="D419" s="4">
        <f t="shared" si="40"/>
        <v>43573.374999998989</v>
      </c>
      <c r="E419" t="str">
        <f t="shared" si="41"/>
        <v>LRKPCIGS</v>
      </c>
      <c r="F419" s="39">
        <v>9903.78515625</v>
      </c>
      <c r="G419">
        <f t="shared" si="39"/>
        <v>1.4245462139752627E-3</v>
      </c>
      <c r="H419" s="38">
        <f>G419*SUMIF('Manual Inputs'!$B$11:$B$22,'Expanded kW'!A419,'Manual Inputs'!$C$11:$C$22)</f>
        <v>167968.45367543132</v>
      </c>
    </row>
    <row r="420" spans="1:8" x14ac:dyDescent="0.2">
      <c r="A420">
        <f t="shared" si="36"/>
        <v>4</v>
      </c>
      <c r="B420" t="b">
        <f t="shared" si="37"/>
        <v>0</v>
      </c>
      <c r="C420" t="str">
        <f t="shared" si="38"/>
        <v>ON</v>
      </c>
      <c r="D420" s="4">
        <f t="shared" si="40"/>
        <v>43573.416666665653</v>
      </c>
      <c r="E420" t="str">
        <f t="shared" si="41"/>
        <v>LRKPCIGS</v>
      </c>
      <c r="F420" s="39">
        <v>9777.123046875</v>
      </c>
      <c r="G420">
        <f t="shared" si="39"/>
        <v>1.406327318318948E-3</v>
      </c>
      <c r="H420" s="38">
        <f>G420*SUMIF('Manual Inputs'!$B$11:$B$22,'Expanded kW'!A420,'Manual Inputs'!$C$11:$C$22)</f>
        <v>165820.26100814986</v>
      </c>
    </row>
    <row r="421" spans="1:8" x14ac:dyDescent="0.2">
      <c r="A421">
        <f t="shared" si="36"/>
        <v>4</v>
      </c>
      <c r="B421" t="b">
        <f t="shared" si="37"/>
        <v>0</v>
      </c>
      <c r="C421" t="str">
        <f t="shared" si="38"/>
        <v>ON</v>
      </c>
      <c r="D421" s="4">
        <f t="shared" si="40"/>
        <v>43573.458333332317</v>
      </c>
      <c r="E421" t="str">
        <f t="shared" si="41"/>
        <v>LRKPCIGS</v>
      </c>
      <c r="F421" s="39">
        <v>9675.94921875</v>
      </c>
      <c r="G421">
        <f t="shared" si="39"/>
        <v>1.3917746203822507E-3</v>
      </c>
      <c r="H421" s="38">
        <f>G421*SUMIF('Manual Inputs'!$B$11:$B$22,'Expanded kW'!A421,'Manual Inputs'!$C$11:$C$22)</f>
        <v>164104.35025337592</v>
      </c>
    </row>
    <row r="422" spans="1:8" x14ac:dyDescent="0.2">
      <c r="A422">
        <f t="shared" si="36"/>
        <v>4</v>
      </c>
      <c r="B422" t="b">
        <f t="shared" si="37"/>
        <v>0</v>
      </c>
      <c r="C422" t="str">
        <f t="shared" si="38"/>
        <v>ON</v>
      </c>
      <c r="D422" s="4">
        <f t="shared" si="40"/>
        <v>43573.499999998981</v>
      </c>
      <c r="E422" t="str">
        <f t="shared" si="41"/>
        <v>LRKPCIGS</v>
      </c>
      <c r="F422" s="39">
        <v>9865.7099609375</v>
      </c>
      <c r="G422">
        <f t="shared" si="39"/>
        <v>1.419069532638475E-3</v>
      </c>
      <c r="H422" s="38">
        <f>G422*SUMIF('Manual Inputs'!$B$11:$B$22,'Expanded kW'!A422,'Manual Inputs'!$C$11:$C$22)</f>
        <v>167322.69737325684</v>
      </c>
    </row>
    <row r="423" spans="1:8" x14ac:dyDescent="0.2">
      <c r="A423">
        <f t="shared" si="36"/>
        <v>4</v>
      </c>
      <c r="B423" t="b">
        <f t="shared" si="37"/>
        <v>0</v>
      </c>
      <c r="C423" t="str">
        <f t="shared" si="38"/>
        <v>ON</v>
      </c>
      <c r="D423" s="4">
        <f t="shared" si="40"/>
        <v>43573.541666665646</v>
      </c>
      <c r="E423" t="str">
        <f t="shared" si="41"/>
        <v>LRKPCIGS</v>
      </c>
      <c r="F423" s="39">
        <v>9849.0830078125</v>
      </c>
      <c r="G423">
        <f t="shared" si="39"/>
        <v>1.4166779356126432E-3</v>
      </c>
      <c r="H423" s="38">
        <f>G423*SUMIF('Manual Inputs'!$B$11:$B$22,'Expanded kW'!A423,'Manual Inputs'!$C$11:$C$22)</f>
        <v>167040.70381607857</v>
      </c>
    </row>
    <row r="424" spans="1:8" x14ac:dyDescent="0.2">
      <c r="A424">
        <f t="shared" si="36"/>
        <v>4</v>
      </c>
      <c r="B424" t="b">
        <f t="shared" si="37"/>
        <v>0</v>
      </c>
      <c r="C424" t="str">
        <f t="shared" si="38"/>
        <v>ON</v>
      </c>
      <c r="D424" s="4">
        <f t="shared" si="40"/>
        <v>43573.58333333231</v>
      </c>
      <c r="E424" t="str">
        <f t="shared" si="41"/>
        <v>LRKPCIGS</v>
      </c>
      <c r="F424" s="39">
        <v>9888.744140625</v>
      </c>
      <c r="G424">
        <f t="shared" si="39"/>
        <v>1.4223827359186518E-3</v>
      </c>
      <c r="H424" s="38">
        <f>G424*SUMIF('Manual Inputs'!$B$11:$B$22,'Expanded kW'!A424,'Manual Inputs'!$C$11:$C$22)</f>
        <v>167713.35765947576</v>
      </c>
    </row>
    <row r="425" spans="1:8" x14ac:dyDescent="0.2">
      <c r="A425">
        <f t="shared" si="36"/>
        <v>4</v>
      </c>
      <c r="B425" t="b">
        <f t="shared" si="37"/>
        <v>0</v>
      </c>
      <c r="C425" t="str">
        <f t="shared" si="38"/>
        <v>ON</v>
      </c>
      <c r="D425" s="4">
        <f t="shared" si="40"/>
        <v>43573.624999998974</v>
      </c>
      <c r="E425" t="str">
        <f t="shared" si="41"/>
        <v>LRKPCIGS</v>
      </c>
      <c r="F425" s="39">
        <v>9921.578125</v>
      </c>
      <c r="G425">
        <f t="shared" si="39"/>
        <v>1.4271055290117159E-3</v>
      </c>
      <c r="H425" s="38">
        <f>G425*SUMIF('Manual Inputs'!$B$11:$B$22,'Expanded kW'!A425,'Manual Inputs'!$C$11:$C$22)</f>
        <v>168270.22288791739</v>
      </c>
    </row>
    <row r="426" spans="1:8" x14ac:dyDescent="0.2">
      <c r="A426">
        <f t="shared" si="36"/>
        <v>4</v>
      </c>
      <c r="B426" t="b">
        <f t="shared" si="37"/>
        <v>0</v>
      </c>
      <c r="C426" t="str">
        <f t="shared" si="38"/>
        <v>ON</v>
      </c>
      <c r="D426" s="4">
        <f t="shared" si="40"/>
        <v>43573.666666665638</v>
      </c>
      <c r="E426" t="str">
        <f t="shared" si="41"/>
        <v>LRKPCIGS</v>
      </c>
      <c r="F426" s="39">
        <v>9879.9404296875</v>
      </c>
      <c r="G426">
        <f t="shared" si="39"/>
        <v>1.4211164227982552E-3</v>
      </c>
      <c r="H426" s="38">
        <f>G426*SUMIF('Manual Inputs'!$B$11:$B$22,'Expanded kW'!A426,'Manual Inputs'!$C$11:$C$22)</f>
        <v>167564.04649314415</v>
      </c>
    </row>
    <row r="427" spans="1:8" x14ac:dyDescent="0.2">
      <c r="A427">
        <f t="shared" si="36"/>
        <v>4</v>
      </c>
      <c r="B427" t="b">
        <f t="shared" si="37"/>
        <v>0</v>
      </c>
      <c r="C427" t="str">
        <f t="shared" si="38"/>
        <v>ON</v>
      </c>
      <c r="D427" s="4">
        <f t="shared" si="40"/>
        <v>43573.708333332303</v>
      </c>
      <c r="E427" t="str">
        <f t="shared" si="41"/>
        <v>LRKPCIGS</v>
      </c>
      <c r="F427" s="39">
        <v>9834.14453125</v>
      </c>
      <c r="G427">
        <f t="shared" si="39"/>
        <v>1.4145292066273182E-3</v>
      </c>
      <c r="H427" s="38">
        <f>G427*SUMIF('Manual Inputs'!$B$11:$B$22,'Expanded kW'!A427,'Manual Inputs'!$C$11:$C$22)</f>
        <v>166787.34686528827</v>
      </c>
    </row>
    <row r="428" spans="1:8" x14ac:dyDescent="0.2">
      <c r="A428">
        <f t="shared" si="36"/>
        <v>4</v>
      </c>
      <c r="B428" t="b">
        <f t="shared" si="37"/>
        <v>0</v>
      </c>
      <c r="C428" t="str">
        <f t="shared" si="38"/>
        <v>ON</v>
      </c>
      <c r="D428" s="4">
        <f t="shared" si="40"/>
        <v>43573.749999998967</v>
      </c>
      <c r="E428" t="str">
        <f t="shared" si="41"/>
        <v>LRKPCIGS</v>
      </c>
      <c r="F428" s="39">
        <v>9770.525390625</v>
      </c>
      <c r="G428">
        <f t="shared" si="39"/>
        <v>1.4053783209322149E-3</v>
      </c>
      <c r="H428" s="38">
        <f>G428*SUMIF('Manual Inputs'!$B$11:$B$22,'Expanded kW'!A428,'Manual Inputs'!$C$11:$C$22)</f>
        <v>165708.36458665945</v>
      </c>
    </row>
    <row r="429" spans="1:8" x14ac:dyDescent="0.2">
      <c r="A429">
        <f t="shared" si="36"/>
        <v>4</v>
      </c>
      <c r="B429" t="b">
        <f t="shared" si="37"/>
        <v>0</v>
      </c>
      <c r="C429" t="str">
        <f t="shared" si="38"/>
        <v>ON</v>
      </c>
      <c r="D429" s="4">
        <f t="shared" si="40"/>
        <v>43573.791666665631</v>
      </c>
      <c r="E429" t="str">
        <f t="shared" si="41"/>
        <v>LRKPCIGS</v>
      </c>
      <c r="F429" s="39">
        <v>9597.169921875</v>
      </c>
      <c r="G429">
        <f t="shared" si="39"/>
        <v>1.380443119614376E-3</v>
      </c>
      <c r="H429" s="38">
        <f>G429*SUMIF('Manual Inputs'!$B$11:$B$22,'Expanded kW'!A429,'Manual Inputs'!$C$11:$C$22)</f>
        <v>162768.25133069474</v>
      </c>
    </row>
    <row r="430" spans="1:8" x14ac:dyDescent="0.2">
      <c r="A430">
        <f t="shared" si="36"/>
        <v>4</v>
      </c>
      <c r="B430" t="b">
        <f t="shared" si="37"/>
        <v>0</v>
      </c>
      <c r="C430" t="str">
        <f t="shared" si="38"/>
        <v>ON</v>
      </c>
      <c r="D430" s="4">
        <f t="shared" si="40"/>
        <v>43573.833333332295</v>
      </c>
      <c r="E430" t="str">
        <f t="shared" si="41"/>
        <v>LRKPCIGS</v>
      </c>
      <c r="F430" s="39">
        <v>9558.470703125</v>
      </c>
      <c r="G430">
        <f t="shared" si="39"/>
        <v>1.3748766796437631E-3</v>
      </c>
      <c r="H430" s="38">
        <f>G430*SUMIF('Manual Inputs'!$B$11:$B$22,'Expanded kW'!A430,'Manual Inputs'!$C$11:$C$22)</f>
        <v>162111.91157480024</v>
      </c>
    </row>
    <row r="431" spans="1:8" x14ac:dyDescent="0.2">
      <c r="A431">
        <f t="shared" si="36"/>
        <v>4</v>
      </c>
      <c r="B431" t="b">
        <f t="shared" si="37"/>
        <v>0</v>
      </c>
      <c r="C431" t="str">
        <f t="shared" si="38"/>
        <v>OFF</v>
      </c>
      <c r="D431" s="4">
        <f t="shared" si="40"/>
        <v>43573.87499999896</v>
      </c>
      <c r="E431" t="str">
        <f t="shared" si="41"/>
        <v>LRKPCIGS</v>
      </c>
      <c r="F431" s="39">
        <v>9468.5205078125</v>
      </c>
      <c r="G431">
        <f t="shared" si="39"/>
        <v>1.3619383729098075E-3</v>
      </c>
      <c r="H431" s="38">
        <f>G431*SUMIF('Manual Inputs'!$B$11:$B$22,'Expanded kW'!A431,'Manual Inputs'!$C$11:$C$22)</f>
        <v>160586.353924258</v>
      </c>
    </row>
    <row r="432" spans="1:8" x14ac:dyDescent="0.2">
      <c r="A432">
        <f t="shared" si="36"/>
        <v>4</v>
      </c>
      <c r="B432" t="b">
        <f t="shared" si="37"/>
        <v>0</v>
      </c>
      <c r="C432" t="str">
        <f t="shared" si="38"/>
        <v>OFF</v>
      </c>
      <c r="D432" s="4">
        <f t="shared" si="40"/>
        <v>43573.916666665624</v>
      </c>
      <c r="E432" t="str">
        <f t="shared" si="41"/>
        <v>LRKPCIGS</v>
      </c>
      <c r="F432" s="39">
        <v>9467.7314453125</v>
      </c>
      <c r="G432">
        <f t="shared" si="39"/>
        <v>1.3618248752945796E-3</v>
      </c>
      <c r="H432" s="38">
        <f>G432*SUMIF('Manual Inputs'!$B$11:$B$22,'Expanded kW'!A432,'Manual Inputs'!$C$11:$C$22)</f>
        <v>160572.9714037482</v>
      </c>
    </row>
    <row r="433" spans="1:8" x14ac:dyDescent="0.2">
      <c r="A433">
        <f t="shared" si="36"/>
        <v>4</v>
      </c>
      <c r="B433" t="b">
        <f t="shared" si="37"/>
        <v>0</v>
      </c>
      <c r="C433" t="str">
        <f t="shared" si="38"/>
        <v>OFF</v>
      </c>
      <c r="D433" s="4">
        <f t="shared" si="40"/>
        <v>43573.958333332288</v>
      </c>
      <c r="E433" t="str">
        <f t="shared" si="41"/>
        <v>LRKPCIGS</v>
      </c>
      <c r="F433" s="39">
        <v>9478.4345703125</v>
      </c>
      <c r="G433">
        <f t="shared" si="39"/>
        <v>1.3633643974021276E-3</v>
      </c>
      <c r="H433" s="38">
        <f>G433*SUMIF('Manual Inputs'!$B$11:$B$22,'Expanded kW'!A433,'Manual Inputs'!$C$11:$C$22)</f>
        <v>160754.49668195058</v>
      </c>
    </row>
    <row r="434" spans="1:8" x14ac:dyDescent="0.2">
      <c r="A434">
        <f t="shared" si="36"/>
        <v>4</v>
      </c>
      <c r="B434" t="b">
        <f t="shared" si="37"/>
        <v>0</v>
      </c>
      <c r="C434" t="str">
        <f t="shared" si="38"/>
        <v>OFF</v>
      </c>
      <c r="D434" s="4">
        <f t="shared" si="40"/>
        <v>43573.999999998952</v>
      </c>
      <c r="E434" t="str">
        <f t="shared" si="41"/>
        <v>LRKPCIGS</v>
      </c>
      <c r="F434" s="39">
        <v>9450.4912109375</v>
      </c>
      <c r="G434">
        <f t="shared" si="39"/>
        <v>1.3593450647757241E-3</v>
      </c>
      <c r="H434" s="38">
        <f>G434*SUMIF('Manual Inputs'!$B$11:$B$22,'Expanded kW'!A434,'Manual Inputs'!$C$11:$C$22)</f>
        <v>160280.57658062916</v>
      </c>
    </row>
    <row r="435" spans="1:8" x14ac:dyDescent="0.2">
      <c r="A435">
        <f t="shared" si="36"/>
        <v>4</v>
      </c>
      <c r="B435" t="b">
        <f t="shared" si="37"/>
        <v>0</v>
      </c>
      <c r="C435" t="str">
        <f t="shared" si="38"/>
        <v>OFF</v>
      </c>
      <c r="D435" s="4">
        <f t="shared" si="40"/>
        <v>43574.041666665617</v>
      </c>
      <c r="E435" t="str">
        <f t="shared" si="41"/>
        <v>LRKPCIGS</v>
      </c>
      <c r="F435" s="39">
        <v>9375.9287109375</v>
      </c>
      <c r="G435">
        <f t="shared" si="39"/>
        <v>1.3486201020060603E-3</v>
      </c>
      <c r="H435" s="38">
        <f>G435*SUMIF('Manual Inputs'!$B$11:$B$22,'Expanded kW'!A435,'Manual Inputs'!$C$11:$C$22)</f>
        <v>159015.99464255362</v>
      </c>
    </row>
    <row r="436" spans="1:8" x14ac:dyDescent="0.2">
      <c r="A436">
        <f t="shared" si="36"/>
        <v>4</v>
      </c>
      <c r="B436" t="b">
        <f t="shared" si="37"/>
        <v>0</v>
      </c>
      <c r="C436" t="str">
        <f t="shared" si="38"/>
        <v>OFF</v>
      </c>
      <c r="D436" s="4">
        <f t="shared" si="40"/>
        <v>43574.083333332281</v>
      </c>
      <c r="E436" t="str">
        <f t="shared" si="41"/>
        <v>LRKPCIGS</v>
      </c>
      <c r="F436" s="39">
        <v>9284.244140625</v>
      </c>
      <c r="G436">
        <f t="shared" si="39"/>
        <v>1.3354323252663563E-3</v>
      </c>
      <c r="H436" s="38">
        <f>G436*SUMIF('Manual Inputs'!$B$11:$B$22,'Expanded kW'!A436,'Manual Inputs'!$C$11:$C$22)</f>
        <v>157461.02194693044</v>
      </c>
    </row>
    <row r="437" spans="1:8" x14ac:dyDescent="0.2">
      <c r="A437">
        <f t="shared" si="36"/>
        <v>4</v>
      </c>
      <c r="B437" t="b">
        <f t="shared" si="37"/>
        <v>0</v>
      </c>
      <c r="C437" t="str">
        <f t="shared" si="38"/>
        <v>OFF</v>
      </c>
      <c r="D437" s="4">
        <f t="shared" si="40"/>
        <v>43574.124999998945</v>
      </c>
      <c r="E437" t="str">
        <f t="shared" si="41"/>
        <v>LRKPCIGS</v>
      </c>
      <c r="F437" s="39">
        <v>9265.396484375</v>
      </c>
      <c r="G437">
        <f t="shared" si="39"/>
        <v>1.3327213054966775E-3</v>
      </c>
      <c r="H437" s="38">
        <f>G437*SUMIF('Manual Inputs'!$B$11:$B$22,'Expanded kW'!A437,'Manual Inputs'!$C$11:$C$22)</f>
        <v>157141.36520703026</v>
      </c>
    </row>
    <row r="438" spans="1:8" x14ac:dyDescent="0.2">
      <c r="A438">
        <f t="shared" si="36"/>
        <v>4</v>
      </c>
      <c r="B438" t="b">
        <f t="shared" si="37"/>
        <v>0</v>
      </c>
      <c r="C438" t="str">
        <f t="shared" si="38"/>
        <v>OFF</v>
      </c>
      <c r="D438" s="4">
        <f t="shared" si="40"/>
        <v>43574.166666665609</v>
      </c>
      <c r="E438" t="str">
        <f t="shared" si="41"/>
        <v>LRKPCIGS</v>
      </c>
      <c r="F438" s="39">
        <v>9351.9658203125</v>
      </c>
      <c r="G438">
        <f t="shared" si="39"/>
        <v>1.3451733142802378E-3</v>
      </c>
      <c r="H438" s="38">
        <f>G438*SUMIF('Manual Inputs'!$B$11:$B$22,'Expanded kW'!A438,'Manual Inputs'!$C$11:$C$22)</f>
        <v>158609.58339469504</v>
      </c>
    </row>
    <row r="439" spans="1:8" x14ac:dyDescent="0.2">
      <c r="A439">
        <f t="shared" si="36"/>
        <v>4</v>
      </c>
      <c r="B439" t="b">
        <f t="shared" si="37"/>
        <v>0</v>
      </c>
      <c r="C439" t="str">
        <f t="shared" si="38"/>
        <v>OFF</v>
      </c>
      <c r="D439" s="4">
        <f t="shared" si="40"/>
        <v>43574.208333332273</v>
      </c>
      <c r="E439" t="str">
        <f t="shared" si="41"/>
        <v>LRKPCIGS</v>
      </c>
      <c r="F439" s="39">
        <v>9516.931640625</v>
      </c>
      <c r="G439">
        <f t="shared" si="39"/>
        <v>1.3689017606322057E-3</v>
      </c>
      <c r="H439" s="38">
        <f>G439*SUMIF('Manual Inputs'!$B$11:$B$22,'Expanded kW'!A439,'Manual Inputs'!$C$11:$C$22)</f>
        <v>161407.4079950907</v>
      </c>
    </row>
    <row r="440" spans="1:8" x14ac:dyDescent="0.2">
      <c r="A440">
        <f t="shared" si="36"/>
        <v>4</v>
      </c>
      <c r="B440" t="b">
        <f t="shared" si="37"/>
        <v>0</v>
      </c>
      <c r="C440" t="str">
        <f t="shared" si="38"/>
        <v>OFF</v>
      </c>
      <c r="D440" s="4">
        <f t="shared" si="40"/>
        <v>43574.249999998938</v>
      </c>
      <c r="E440" t="str">
        <f t="shared" si="41"/>
        <v>LRKPCIGS</v>
      </c>
      <c r="F440" s="39">
        <v>9746.2109375</v>
      </c>
      <c r="G440">
        <f t="shared" si="39"/>
        <v>1.4018809649619837E-3</v>
      </c>
      <c r="H440" s="38">
        <f>G440*SUMIF('Manual Inputs'!$B$11:$B$22,'Expanded kW'!A440,'Manual Inputs'!$C$11:$C$22)</f>
        <v>165295.99082966283</v>
      </c>
    </row>
    <row r="441" spans="1:8" x14ac:dyDescent="0.2">
      <c r="A441">
        <f t="shared" si="36"/>
        <v>4</v>
      </c>
      <c r="B441" t="b">
        <f t="shared" si="37"/>
        <v>0</v>
      </c>
      <c r="C441" t="str">
        <f t="shared" si="38"/>
        <v>ON</v>
      </c>
      <c r="D441" s="4">
        <f t="shared" si="40"/>
        <v>43574.291666665602</v>
      </c>
      <c r="E441" t="str">
        <f t="shared" si="41"/>
        <v>LRKPCIGS</v>
      </c>
      <c r="F441" s="39">
        <v>9921.1767578125</v>
      </c>
      <c r="G441">
        <f t="shared" si="39"/>
        <v>1.4270477969326829E-3</v>
      </c>
      <c r="H441" s="38">
        <f>G441*SUMIF('Manual Inputs'!$B$11:$B$22,'Expanded kW'!A441,'Manual Inputs'!$C$11:$C$22)</f>
        <v>168263.4156899848</v>
      </c>
    </row>
    <row r="442" spans="1:8" x14ac:dyDescent="0.2">
      <c r="A442">
        <f t="shared" si="36"/>
        <v>4</v>
      </c>
      <c r="B442" t="b">
        <f t="shared" si="37"/>
        <v>0</v>
      </c>
      <c r="C442" t="str">
        <f t="shared" si="38"/>
        <v>ON</v>
      </c>
      <c r="D442" s="4">
        <f t="shared" si="40"/>
        <v>43574.333333332266</v>
      </c>
      <c r="E442" t="str">
        <f t="shared" si="41"/>
        <v>LRKPCIGS</v>
      </c>
      <c r="F442" s="39">
        <v>9891.0380859375</v>
      </c>
      <c r="G442">
        <f t="shared" si="39"/>
        <v>1.4227126937134172E-3</v>
      </c>
      <c r="H442" s="38">
        <f>G442*SUMIF('Manual Inputs'!$B$11:$B$22,'Expanded kW'!A442,'Manual Inputs'!$C$11:$C$22)</f>
        <v>167752.26303160141</v>
      </c>
    </row>
    <row r="443" spans="1:8" x14ac:dyDescent="0.2">
      <c r="A443">
        <f t="shared" si="36"/>
        <v>4</v>
      </c>
      <c r="B443" t="b">
        <f t="shared" si="37"/>
        <v>0</v>
      </c>
      <c r="C443" t="str">
        <f t="shared" si="38"/>
        <v>ON</v>
      </c>
      <c r="D443" s="4">
        <f t="shared" si="40"/>
        <v>43574.37499999893</v>
      </c>
      <c r="E443" t="str">
        <f t="shared" si="41"/>
        <v>LRKPCIGS</v>
      </c>
      <c r="F443" s="39">
        <v>9862.1650390625</v>
      </c>
      <c r="G443">
        <f t="shared" si="39"/>
        <v>1.4185596361740223E-3</v>
      </c>
      <c r="H443" s="38">
        <f>G443*SUMIF('Manual Inputs'!$B$11:$B$22,'Expanded kW'!A443,'Manual Inputs'!$C$11:$C$22)</f>
        <v>167262.57540611498</v>
      </c>
    </row>
    <row r="444" spans="1:8" x14ac:dyDescent="0.2">
      <c r="A444">
        <f t="shared" si="36"/>
        <v>4</v>
      </c>
      <c r="B444" t="b">
        <f t="shared" si="37"/>
        <v>0</v>
      </c>
      <c r="C444" t="str">
        <f t="shared" si="38"/>
        <v>ON</v>
      </c>
      <c r="D444" s="4">
        <f t="shared" si="40"/>
        <v>43574.416666665595</v>
      </c>
      <c r="E444" t="str">
        <f t="shared" si="41"/>
        <v>LRKPCIGS</v>
      </c>
      <c r="F444" s="39">
        <v>9860.947265625</v>
      </c>
      <c r="G444">
        <f t="shared" si="39"/>
        <v>1.4183844733940852E-3</v>
      </c>
      <c r="H444" s="38">
        <f>G444*SUMIF('Manual Inputs'!$B$11:$B$22,'Expanded kW'!A444,'Manual Inputs'!$C$11:$C$22)</f>
        <v>167241.92193696185</v>
      </c>
    </row>
    <row r="445" spans="1:8" x14ac:dyDescent="0.2">
      <c r="A445">
        <f t="shared" si="36"/>
        <v>4</v>
      </c>
      <c r="B445" t="b">
        <f t="shared" si="37"/>
        <v>0</v>
      </c>
      <c r="C445" t="str">
        <f t="shared" si="38"/>
        <v>ON</v>
      </c>
      <c r="D445" s="4">
        <f t="shared" si="40"/>
        <v>43574.458333332259</v>
      </c>
      <c r="E445" t="str">
        <f t="shared" si="41"/>
        <v>LRKPCIGS</v>
      </c>
      <c r="F445" s="39">
        <v>9862.9619140625</v>
      </c>
      <c r="G445">
        <f t="shared" si="39"/>
        <v>1.4186742575280149E-3</v>
      </c>
      <c r="H445" s="38">
        <f>G445*SUMIF('Manual Inputs'!$B$11:$B$22,'Expanded kW'!A445,'Manual Inputs'!$C$11:$C$22)</f>
        <v>167276.09042682784</v>
      </c>
    </row>
    <row r="446" spans="1:8" x14ac:dyDescent="0.2">
      <c r="A446">
        <f t="shared" si="36"/>
        <v>4</v>
      </c>
      <c r="B446" t="b">
        <f t="shared" si="37"/>
        <v>0</v>
      </c>
      <c r="C446" t="str">
        <f t="shared" si="38"/>
        <v>ON</v>
      </c>
      <c r="D446" s="4">
        <f t="shared" si="40"/>
        <v>43574.499999998923</v>
      </c>
      <c r="E446" t="str">
        <f t="shared" si="41"/>
        <v>LRKPCIGS</v>
      </c>
      <c r="F446" s="39">
        <v>9773.9248046875</v>
      </c>
      <c r="G446">
        <f t="shared" si="39"/>
        <v>1.4058672877621762E-3</v>
      </c>
      <c r="H446" s="38">
        <f>G446*SUMIF('Manual Inputs'!$B$11:$B$22,'Expanded kW'!A446,'Manual Inputs'!$C$11:$C$22)</f>
        <v>165766.01873751916</v>
      </c>
    </row>
    <row r="447" spans="1:8" x14ac:dyDescent="0.2">
      <c r="A447">
        <f t="shared" si="36"/>
        <v>4</v>
      </c>
      <c r="B447" t="b">
        <f t="shared" si="37"/>
        <v>0</v>
      </c>
      <c r="C447" t="str">
        <f t="shared" si="38"/>
        <v>ON</v>
      </c>
      <c r="D447" s="4">
        <f t="shared" si="40"/>
        <v>43574.541666665587</v>
      </c>
      <c r="E447" t="str">
        <f t="shared" si="41"/>
        <v>LRKPCIGS</v>
      </c>
      <c r="F447" s="39">
        <v>9795.208984375</v>
      </c>
      <c r="G447">
        <f t="shared" si="39"/>
        <v>1.4089287735590751E-3</v>
      </c>
      <c r="H447" s="38">
        <f>G447*SUMIF('Manual Inputs'!$B$11:$B$22,'Expanded kW'!A447,'Manual Inputs'!$C$11:$C$22)</f>
        <v>166126.99897825098</v>
      </c>
    </row>
    <row r="448" spans="1:8" x14ac:dyDescent="0.2">
      <c r="A448">
        <f t="shared" si="36"/>
        <v>4</v>
      </c>
      <c r="B448" t="b">
        <f t="shared" si="37"/>
        <v>0</v>
      </c>
      <c r="C448" t="str">
        <f t="shared" si="38"/>
        <v>ON</v>
      </c>
      <c r="D448" s="4">
        <f t="shared" si="40"/>
        <v>43574.583333332252</v>
      </c>
      <c r="E448" t="str">
        <f t="shared" si="41"/>
        <v>LRKPCIGS</v>
      </c>
      <c r="F448" s="39">
        <v>9681.7900390625</v>
      </c>
      <c r="G448">
        <f t="shared" si="39"/>
        <v>1.3926147555761599E-3</v>
      </c>
      <c r="H448" s="38">
        <f>G448*SUMIF('Manual Inputs'!$B$11:$B$22,'Expanded kW'!A448,'Manual Inputs'!$C$11:$C$22)</f>
        <v>164203.41071769418</v>
      </c>
    </row>
    <row r="449" spans="1:8" x14ac:dyDescent="0.2">
      <c r="A449">
        <f t="shared" si="36"/>
        <v>4</v>
      </c>
      <c r="B449" t="b">
        <f t="shared" si="37"/>
        <v>0</v>
      </c>
      <c r="C449" t="str">
        <f t="shared" si="38"/>
        <v>ON</v>
      </c>
      <c r="D449" s="4">
        <f t="shared" si="40"/>
        <v>43574.624999998916</v>
      </c>
      <c r="E449" t="str">
        <f t="shared" si="41"/>
        <v>LRKPCIGS</v>
      </c>
      <c r="F449" s="39">
        <v>9590.861328125</v>
      </c>
      <c r="G449">
        <f t="shared" si="39"/>
        <v>1.3795357005619343E-3</v>
      </c>
      <c r="H449" s="38">
        <f>G449*SUMIF('Manual Inputs'!$B$11:$B$22,'Expanded kW'!A449,'Manual Inputs'!$C$11:$C$22)</f>
        <v>162661.2574167178</v>
      </c>
    </row>
    <row r="450" spans="1:8" x14ac:dyDescent="0.2">
      <c r="A450">
        <f t="shared" ref="A450:A513" si="42">MONTH(D450)</f>
        <v>4</v>
      </c>
      <c r="B450" t="b">
        <f t="shared" ref="B450:B513" si="43">IF(ISNA(VLOOKUP(DATE(YEAR(D450),MONTH(D450),DAY(D450)),Holidays,1,FALSE)),FALSE,TRUE)</f>
        <v>0</v>
      </c>
      <c r="C450" t="str">
        <f t="shared" ref="C450:C513" si="44">IF(OR(HOUR(D450)&lt;PkStart,HOUR(D450)&gt;OPkStart-1,WEEKDAY(D450,2)&gt;5,B450)=TRUE,"OFF","ON")</f>
        <v>ON</v>
      </c>
      <c r="D450" s="4">
        <f t="shared" si="40"/>
        <v>43574.66666666558</v>
      </c>
      <c r="E450" t="str">
        <f t="shared" si="41"/>
        <v>LRKPCIGS</v>
      </c>
      <c r="F450" s="39">
        <v>9479.9873046875</v>
      </c>
      <c r="G450">
        <f t="shared" ref="G450:G513" si="45">IF(SUMIF($A$2:$A$8785,A450,$F$2:$F$8785)=0,0,F450/SUMIF($A$2:$A$8785,A450,$F$2:$F$8785))</f>
        <v>1.3635877404815987E-3</v>
      </c>
      <c r="H450" s="38">
        <f>G450*SUMIF('Manual Inputs'!$B$11:$B$22,'Expanded kW'!A450,'Manual Inputs'!$C$11:$C$22)</f>
        <v>160780.83109731023</v>
      </c>
    </row>
    <row r="451" spans="1:8" x14ac:dyDescent="0.2">
      <c r="A451">
        <f t="shared" si="42"/>
        <v>4</v>
      </c>
      <c r="B451" t="b">
        <f t="shared" si="43"/>
        <v>0</v>
      </c>
      <c r="C451" t="str">
        <f t="shared" si="44"/>
        <v>ON</v>
      </c>
      <c r="D451" s="4">
        <f t="shared" si="40"/>
        <v>43574.708333332244</v>
      </c>
      <c r="E451" t="str">
        <f t="shared" si="41"/>
        <v>LRKPCIGS</v>
      </c>
      <c r="F451" s="39">
        <v>9479.7802734375</v>
      </c>
      <c r="G451">
        <f t="shared" si="45"/>
        <v>1.3635579614043357E-3</v>
      </c>
      <c r="H451" s="38">
        <f>G451*SUMIF('Manual Inputs'!$B$11:$B$22,'Expanded kW'!A451,'Manual Inputs'!$C$11:$C$22)</f>
        <v>160777.31984192893</v>
      </c>
    </row>
    <row r="452" spans="1:8" x14ac:dyDescent="0.2">
      <c r="A452">
        <f t="shared" si="42"/>
        <v>4</v>
      </c>
      <c r="B452" t="b">
        <f t="shared" si="43"/>
        <v>0</v>
      </c>
      <c r="C452" t="str">
        <f t="shared" si="44"/>
        <v>ON</v>
      </c>
      <c r="D452" s="4">
        <f t="shared" ref="D452:D515" si="46">+D451+1/24</f>
        <v>43574.749999998909</v>
      </c>
      <c r="E452" t="str">
        <f t="shared" ref="E452:E515" si="47">+E451</f>
        <v>LRKPCIGS</v>
      </c>
      <c r="F452" s="39">
        <v>9430.5771484375</v>
      </c>
      <c r="G452">
        <f t="shared" si="45"/>
        <v>1.3564806546646729E-3</v>
      </c>
      <c r="H452" s="38">
        <f>G452*SUMIF('Manual Inputs'!$B$11:$B$22,'Expanded kW'!A452,'Manual Inputs'!$C$11:$C$22)</f>
        <v>159942.83356301027</v>
      </c>
    </row>
    <row r="453" spans="1:8" x14ac:dyDescent="0.2">
      <c r="A453">
        <f t="shared" si="42"/>
        <v>4</v>
      </c>
      <c r="B453" t="b">
        <f t="shared" si="43"/>
        <v>0</v>
      </c>
      <c r="C453" t="str">
        <f t="shared" si="44"/>
        <v>ON</v>
      </c>
      <c r="D453" s="4">
        <f t="shared" si="46"/>
        <v>43574.791666665573</v>
      </c>
      <c r="E453" t="str">
        <f t="shared" si="47"/>
        <v>LRKPCIGS</v>
      </c>
      <c r="F453" s="39">
        <v>9460.4130859375</v>
      </c>
      <c r="G453">
        <f t="shared" si="45"/>
        <v>1.3607722130068089E-3</v>
      </c>
      <c r="H453" s="38">
        <f>G453*SUMIF('Manual Inputs'!$B$11:$B$22,'Expanded kW'!A453,'Manual Inputs'!$C$11:$C$22)</f>
        <v>160448.85183852477</v>
      </c>
    </row>
    <row r="454" spans="1:8" x14ac:dyDescent="0.2">
      <c r="A454">
        <f t="shared" si="42"/>
        <v>4</v>
      </c>
      <c r="B454" t="b">
        <f t="shared" si="43"/>
        <v>0</v>
      </c>
      <c r="C454" t="str">
        <f t="shared" si="44"/>
        <v>ON</v>
      </c>
      <c r="D454" s="4">
        <f t="shared" si="46"/>
        <v>43574.833333332237</v>
      </c>
      <c r="E454" t="str">
        <f t="shared" si="47"/>
        <v>LRKPCIGS</v>
      </c>
      <c r="F454" s="39">
        <v>9396.875</v>
      </c>
      <c r="G454">
        <f t="shared" si="45"/>
        <v>1.3516329861013889E-3</v>
      </c>
      <c r="H454" s="38">
        <f>G454*SUMIF('Manual Inputs'!$B$11:$B$22,'Expanded kW'!A454,'Manual Inputs'!$C$11:$C$22)</f>
        <v>159371.24424950278</v>
      </c>
    </row>
    <row r="455" spans="1:8" x14ac:dyDescent="0.2">
      <c r="A455">
        <f t="shared" si="42"/>
        <v>4</v>
      </c>
      <c r="B455" t="b">
        <f t="shared" si="43"/>
        <v>0</v>
      </c>
      <c r="C455" t="str">
        <f t="shared" si="44"/>
        <v>OFF</v>
      </c>
      <c r="D455" s="4">
        <f t="shared" si="46"/>
        <v>43574.874999998901</v>
      </c>
      <c r="E455" t="str">
        <f t="shared" si="47"/>
        <v>LRKPCIGS</v>
      </c>
      <c r="F455" s="39">
        <v>9602.7294921875</v>
      </c>
      <c r="G455">
        <f t="shared" si="45"/>
        <v>1.3812428002127584E-3</v>
      </c>
      <c r="H455" s="38">
        <f>G455*SUMIF('Manual Inputs'!$B$11:$B$22,'Expanded kW'!A455,'Manual Inputs'!$C$11:$C$22)</f>
        <v>162862.54178770259</v>
      </c>
    </row>
    <row r="456" spans="1:8" x14ac:dyDescent="0.2">
      <c r="A456">
        <f t="shared" si="42"/>
        <v>4</v>
      </c>
      <c r="B456" t="b">
        <f t="shared" si="43"/>
        <v>0</v>
      </c>
      <c r="C456" t="str">
        <f t="shared" si="44"/>
        <v>OFF</v>
      </c>
      <c r="D456" s="4">
        <f t="shared" si="46"/>
        <v>43574.916666665566</v>
      </c>
      <c r="E456" t="str">
        <f t="shared" si="47"/>
        <v>LRKPCIGS</v>
      </c>
      <c r="F456" s="39">
        <v>9633.4990234375</v>
      </c>
      <c r="G456">
        <f t="shared" si="45"/>
        <v>1.3856686453372681E-3</v>
      </c>
      <c r="H456" s="38">
        <f>G456*SUMIF('Manual Inputs'!$B$11:$B$22,'Expanded kW'!A456,'Manual Inputs'!$C$11:$C$22)</f>
        <v>163384.39383748366</v>
      </c>
    </row>
    <row r="457" spans="1:8" x14ac:dyDescent="0.2">
      <c r="A457">
        <f t="shared" si="42"/>
        <v>4</v>
      </c>
      <c r="B457" t="b">
        <f t="shared" si="43"/>
        <v>0</v>
      </c>
      <c r="C457" t="str">
        <f t="shared" si="44"/>
        <v>OFF</v>
      </c>
      <c r="D457" s="4">
        <f t="shared" si="46"/>
        <v>43574.95833333223</v>
      </c>
      <c r="E457" t="str">
        <f t="shared" si="47"/>
        <v>LRKPCIGS</v>
      </c>
      <c r="F457" s="39">
        <v>9748.2490234375</v>
      </c>
      <c r="G457">
        <f t="shared" si="45"/>
        <v>1.4021741203122076E-3</v>
      </c>
      <c r="H457" s="38">
        <f>G457*SUMIF('Manual Inputs'!$B$11:$B$22,'Expanded kW'!A457,'Manual Inputs'!$C$11:$C$22)</f>
        <v>165330.55682013807</v>
      </c>
    </row>
    <row r="458" spans="1:8" x14ac:dyDescent="0.2">
      <c r="A458">
        <f t="shared" si="42"/>
        <v>4</v>
      </c>
      <c r="B458" t="b">
        <f t="shared" si="43"/>
        <v>0</v>
      </c>
      <c r="C458" t="str">
        <f t="shared" si="44"/>
        <v>OFF</v>
      </c>
      <c r="D458" s="4">
        <f t="shared" si="46"/>
        <v>43574.999999998894</v>
      </c>
      <c r="E458" t="str">
        <f t="shared" si="47"/>
        <v>LRKPCIGS</v>
      </c>
      <c r="F458" s="39">
        <v>9800.501953125</v>
      </c>
      <c r="G458">
        <f t="shared" si="45"/>
        <v>1.4096901065721143E-3</v>
      </c>
      <c r="H458" s="38">
        <f>G458*SUMIF('Manual Inputs'!$B$11:$B$22,'Expanded kW'!A458,'Manual Inputs'!$C$11:$C$22)</f>
        <v>166216.76786582914</v>
      </c>
    </row>
    <row r="459" spans="1:8" x14ac:dyDescent="0.2">
      <c r="A459">
        <f t="shared" si="42"/>
        <v>4</v>
      </c>
      <c r="B459" t="b">
        <f t="shared" si="43"/>
        <v>0</v>
      </c>
      <c r="C459" t="str">
        <f t="shared" si="44"/>
        <v>OFF</v>
      </c>
      <c r="D459" s="4">
        <f t="shared" si="46"/>
        <v>43575.041666665558</v>
      </c>
      <c r="E459" t="str">
        <f t="shared" si="47"/>
        <v>LRKPCIGS</v>
      </c>
      <c r="F459" s="39">
        <v>9766.9716796875</v>
      </c>
      <c r="G459">
        <f t="shared" si="45"/>
        <v>1.4048671602616522E-3</v>
      </c>
      <c r="H459" s="38">
        <f>G459*SUMIF('Manual Inputs'!$B$11:$B$22,'Expanded kW'!A459,'Manual Inputs'!$C$11:$C$22)</f>
        <v>165648.09355678913</v>
      </c>
    </row>
    <row r="460" spans="1:8" x14ac:dyDescent="0.2">
      <c r="A460">
        <f t="shared" si="42"/>
        <v>4</v>
      </c>
      <c r="B460" t="b">
        <f t="shared" si="43"/>
        <v>0</v>
      </c>
      <c r="C460" t="str">
        <f t="shared" si="44"/>
        <v>OFF</v>
      </c>
      <c r="D460" s="4">
        <f t="shared" si="46"/>
        <v>43575.083333332223</v>
      </c>
      <c r="E460" t="str">
        <f t="shared" si="47"/>
        <v>LRKPCIGS</v>
      </c>
      <c r="F460" s="39">
        <v>9654.1396484375</v>
      </c>
      <c r="G460">
        <f t="shared" si="45"/>
        <v>1.3886375631534302E-3</v>
      </c>
      <c r="H460" s="38">
        <f>G460*SUMIF('Manual Inputs'!$B$11:$B$22,'Expanded kW'!A460,'Manual Inputs'!$C$11:$C$22)</f>
        <v>163734.4593739878</v>
      </c>
    </row>
    <row r="461" spans="1:8" x14ac:dyDescent="0.2">
      <c r="A461">
        <f t="shared" si="42"/>
        <v>4</v>
      </c>
      <c r="B461" t="b">
        <f t="shared" si="43"/>
        <v>0</v>
      </c>
      <c r="C461" t="str">
        <f t="shared" si="44"/>
        <v>OFF</v>
      </c>
      <c r="D461" s="4">
        <f t="shared" si="46"/>
        <v>43575.124999998887</v>
      </c>
      <c r="E461" t="str">
        <f t="shared" si="47"/>
        <v>LRKPCIGS</v>
      </c>
      <c r="F461" s="39">
        <v>9714.0791015625</v>
      </c>
      <c r="G461">
        <f t="shared" si="45"/>
        <v>1.3972591678903911E-3</v>
      </c>
      <c r="H461" s="38">
        <f>G461*SUMIF('Manual Inputs'!$B$11:$B$22,'Expanded kW'!A461,'Manual Inputs'!$C$11:$C$22)</f>
        <v>164751.0340569719</v>
      </c>
    </row>
    <row r="462" spans="1:8" x14ac:dyDescent="0.2">
      <c r="A462">
        <f t="shared" si="42"/>
        <v>4</v>
      </c>
      <c r="B462" t="b">
        <f t="shared" si="43"/>
        <v>0</v>
      </c>
      <c r="C462" t="str">
        <f t="shared" si="44"/>
        <v>OFF</v>
      </c>
      <c r="D462" s="4">
        <f t="shared" si="46"/>
        <v>43575.166666665551</v>
      </c>
      <c r="E462" t="str">
        <f t="shared" si="47"/>
        <v>LRKPCIGS</v>
      </c>
      <c r="F462" s="39">
        <v>9712.3369140625</v>
      </c>
      <c r="G462">
        <f t="shared" si="45"/>
        <v>1.3970085741458777E-3</v>
      </c>
      <c r="H462" s="38">
        <f>G462*SUMIF('Manual Inputs'!$B$11:$B$22,'Expanded kW'!A462,'Manual Inputs'!$C$11:$C$22)</f>
        <v>164721.48651168784</v>
      </c>
    </row>
    <row r="463" spans="1:8" x14ac:dyDescent="0.2">
      <c r="A463">
        <f t="shared" si="42"/>
        <v>4</v>
      </c>
      <c r="B463" t="b">
        <f t="shared" si="43"/>
        <v>0</v>
      </c>
      <c r="C463" t="str">
        <f t="shared" si="44"/>
        <v>OFF</v>
      </c>
      <c r="D463" s="4">
        <f t="shared" si="46"/>
        <v>43575.208333332215</v>
      </c>
      <c r="E463" t="str">
        <f t="shared" si="47"/>
        <v>LRKPCIGS</v>
      </c>
      <c r="F463" s="39">
        <v>9675.36328125</v>
      </c>
      <c r="G463">
        <f t="shared" si="45"/>
        <v>1.3916903399749032E-3</v>
      </c>
      <c r="H463" s="38">
        <f>G463*SUMIF('Manual Inputs'!$B$11:$B$22,'Expanded kW'!A463,'Manual Inputs'!$C$11:$C$22)</f>
        <v>164094.41273814585</v>
      </c>
    </row>
    <row r="464" spans="1:8" x14ac:dyDescent="0.2">
      <c r="A464">
        <f t="shared" si="42"/>
        <v>4</v>
      </c>
      <c r="B464" t="b">
        <f t="shared" si="43"/>
        <v>0</v>
      </c>
      <c r="C464" t="str">
        <f t="shared" si="44"/>
        <v>OFF</v>
      </c>
      <c r="D464" s="4">
        <f t="shared" si="46"/>
        <v>43575.24999999888</v>
      </c>
      <c r="E464" t="str">
        <f t="shared" si="47"/>
        <v>LRKPCIGS</v>
      </c>
      <c r="F464" s="39">
        <v>9710.6357421875</v>
      </c>
      <c r="G464">
        <f t="shared" si="45"/>
        <v>1.3967638800298787E-3</v>
      </c>
      <c r="H464" s="38">
        <f>G464*SUMIF('Manual Inputs'!$B$11:$B$22,'Expanded kW'!A464,'Manual Inputs'!$C$11:$C$22)</f>
        <v>164692.6345924699</v>
      </c>
    </row>
    <row r="465" spans="1:8" x14ac:dyDescent="0.2">
      <c r="A465">
        <f t="shared" si="42"/>
        <v>4</v>
      </c>
      <c r="B465" t="b">
        <f t="shared" si="43"/>
        <v>0</v>
      </c>
      <c r="C465" t="str">
        <f t="shared" si="44"/>
        <v>OFF</v>
      </c>
      <c r="D465" s="4">
        <f t="shared" si="46"/>
        <v>43575.291666665544</v>
      </c>
      <c r="E465" t="str">
        <f t="shared" si="47"/>
        <v>LRKPCIGS</v>
      </c>
      <c r="F465" s="39">
        <v>9726.6376953125</v>
      </c>
      <c r="G465">
        <f t="shared" si="45"/>
        <v>1.3990655779545396E-3</v>
      </c>
      <c r="H465" s="38">
        <f>G465*SUMIF('Manual Inputs'!$B$11:$B$22,'Expanded kW'!A465,'Manual Inputs'!$C$11:$C$22)</f>
        <v>164964.02813340275</v>
      </c>
    </row>
    <row r="466" spans="1:8" x14ac:dyDescent="0.2">
      <c r="A466">
        <f t="shared" si="42"/>
        <v>4</v>
      </c>
      <c r="B466" t="b">
        <f t="shared" si="43"/>
        <v>0</v>
      </c>
      <c r="C466" t="str">
        <f t="shared" si="44"/>
        <v>OFF</v>
      </c>
      <c r="D466" s="4">
        <f t="shared" si="46"/>
        <v>43575.333333332208</v>
      </c>
      <c r="E466" t="str">
        <f t="shared" si="47"/>
        <v>LRKPCIGS</v>
      </c>
      <c r="F466" s="39">
        <v>9692.705078125</v>
      </c>
      <c r="G466">
        <f t="shared" si="45"/>
        <v>1.3941847590976989E-3</v>
      </c>
      <c r="H466" s="38">
        <f>G466*SUMIF('Manual Inputs'!$B$11:$B$22,'Expanded kW'!A466,'Manual Inputs'!$C$11:$C$22)</f>
        <v>164388.53006390479</v>
      </c>
    </row>
    <row r="467" spans="1:8" x14ac:dyDescent="0.2">
      <c r="A467">
        <f t="shared" si="42"/>
        <v>4</v>
      </c>
      <c r="B467" t="b">
        <f t="shared" si="43"/>
        <v>0</v>
      </c>
      <c r="C467" t="str">
        <f t="shared" si="44"/>
        <v>OFF</v>
      </c>
      <c r="D467" s="4">
        <f t="shared" si="46"/>
        <v>43575.374999998872</v>
      </c>
      <c r="E467" t="str">
        <f t="shared" si="47"/>
        <v>LRKPCIGS</v>
      </c>
      <c r="F467" s="39">
        <v>9646.474609375</v>
      </c>
      <c r="G467">
        <f t="shared" si="45"/>
        <v>1.3875350349579791E-3</v>
      </c>
      <c r="H467" s="38">
        <f>G467*SUMIF('Manual Inputs'!$B$11:$B$22,'Expanded kW'!A467,'Manual Inputs'!$C$11:$C$22)</f>
        <v>163604.46011225326</v>
      </c>
    </row>
    <row r="468" spans="1:8" x14ac:dyDescent="0.2">
      <c r="A468">
        <f t="shared" si="42"/>
        <v>4</v>
      </c>
      <c r="B468" t="b">
        <f t="shared" si="43"/>
        <v>0</v>
      </c>
      <c r="C468" t="str">
        <f t="shared" si="44"/>
        <v>OFF</v>
      </c>
      <c r="D468" s="4">
        <f t="shared" si="46"/>
        <v>43575.416666665536</v>
      </c>
      <c r="E468" t="str">
        <f t="shared" si="47"/>
        <v>LRKPCIGS</v>
      </c>
      <c r="F468" s="39">
        <v>9671.791015625</v>
      </c>
      <c r="G468">
        <f t="shared" si="45"/>
        <v>1.3911765104247745E-3</v>
      </c>
      <c r="H468" s="38">
        <f>G468*SUMIF('Manual Inputs'!$B$11:$B$22,'Expanded kW'!A468,'Manual Inputs'!$C$11:$C$22)</f>
        <v>164033.82702029328</v>
      </c>
    </row>
    <row r="469" spans="1:8" x14ac:dyDescent="0.2">
      <c r="A469">
        <f t="shared" si="42"/>
        <v>4</v>
      </c>
      <c r="B469" t="b">
        <f t="shared" si="43"/>
        <v>0</v>
      </c>
      <c r="C469" t="str">
        <f t="shared" si="44"/>
        <v>OFF</v>
      </c>
      <c r="D469" s="4">
        <f t="shared" si="46"/>
        <v>43575.458333332201</v>
      </c>
      <c r="E469" t="str">
        <f t="shared" si="47"/>
        <v>LRKPCIGS</v>
      </c>
      <c r="F469" s="39">
        <v>9673.0126953125</v>
      </c>
      <c r="G469">
        <f t="shared" si="45"/>
        <v>1.3913522350740941E-3</v>
      </c>
      <c r="H469" s="38">
        <f>G469*SUMIF('Manual Inputs'!$B$11:$B$22,'Expanded kW'!A469,'Manual Inputs'!$C$11:$C$22)</f>
        <v>164054.54673954795</v>
      </c>
    </row>
    <row r="470" spans="1:8" x14ac:dyDescent="0.2">
      <c r="A470">
        <f t="shared" si="42"/>
        <v>4</v>
      </c>
      <c r="B470" t="b">
        <f t="shared" si="43"/>
        <v>0</v>
      </c>
      <c r="C470" t="str">
        <f t="shared" si="44"/>
        <v>OFF</v>
      </c>
      <c r="D470" s="4">
        <f t="shared" si="46"/>
        <v>43575.499999998865</v>
      </c>
      <c r="E470" t="str">
        <f t="shared" si="47"/>
        <v>LRKPCIGS</v>
      </c>
      <c r="F470" s="39">
        <v>9663.6416015625</v>
      </c>
      <c r="G470">
        <f t="shared" si="45"/>
        <v>1.3900043104259159E-3</v>
      </c>
      <c r="H470" s="38">
        <f>G470*SUMIF('Manual Inputs'!$B$11:$B$22,'Expanded kW'!A470,'Manual Inputs'!$C$11:$C$22)</f>
        <v>163895.61274596857</v>
      </c>
    </row>
    <row r="471" spans="1:8" x14ac:dyDescent="0.2">
      <c r="A471">
        <f t="shared" si="42"/>
        <v>4</v>
      </c>
      <c r="B471" t="b">
        <f t="shared" si="43"/>
        <v>0</v>
      </c>
      <c r="C471" t="str">
        <f t="shared" si="44"/>
        <v>OFF</v>
      </c>
      <c r="D471" s="4">
        <f t="shared" si="46"/>
        <v>43575.541666665529</v>
      </c>
      <c r="E471" t="str">
        <f t="shared" si="47"/>
        <v>LRKPCIGS</v>
      </c>
      <c r="F471" s="39">
        <v>9663.8583984375</v>
      </c>
      <c r="G471">
        <f t="shared" si="45"/>
        <v>1.3900354941766345E-3</v>
      </c>
      <c r="H471" s="38">
        <f>G471*SUMIF('Manual Inputs'!$B$11:$B$22,'Expanded kW'!A471,'Manual Inputs'!$C$11:$C$22)</f>
        <v>163899.28962660368</v>
      </c>
    </row>
    <row r="472" spans="1:8" x14ac:dyDescent="0.2">
      <c r="A472">
        <f t="shared" si="42"/>
        <v>4</v>
      </c>
      <c r="B472" t="b">
        <f t="shared" si="43"/>
        <v>0</v>
      </c>
      <c r="C472" t="str">
        <f t="shared" si="44"/>
        <v>OFF</v>
      </c>
      <c r="D472" s="4">
        <f t="shared" si="46"/>
        <v>43575.583333332193</v>
      </c>
      <c r="E472" t="str">
        <f t="shared" si="47"/>
        <v>LRKPCIGS</v>
      </c>
      <c r="F472" s="39">
        <v>9670.568359375</v>
      </c>
      <c r="G472">
        <f t="shared" si="45"/>
        <v>1.3910006453081093E-3</v>
      </c>
      <c r="H472" s="38">
        <f>G472*SUMIF('Manual Inputs'!$B$11:$B$22,'Expanded kW'!A472,'Manual Inputs'!$C$11:$C$22)</f>
        <v>164013.09073851322</v>
      </c>
    </row>
    <row r="473" spans="1:8" x14ac:dyDescent="0.2">
      <c r="A473">
        <f t="shared" si="42"/>
        <v>4</v>
      </c>
      <c r="B473" t="b">
        <f t="shared" si="43"/>
        <v>0</v>
      </c>
      <c r="C473" t="str">
        <f t="shared" si="44"/>
        <v>OFF</v>
      </c>
      <c r="D473" s="4">
        <f t="shared" si="46"/>
        <v>43575.624999998858</v>
      </c>
      <c r="E473" t="str">
        <f t="shared" si="47"/>
        <v>LRKPCIGS</v>
      </c>
      <c r="F473" s="39">
        <v>9688.2041015625</v>
      </c>
      <c r="G473">
        <f t="shared" si="45"/>
        <v>1.3935373451019243E-3</v>
      </c>
      <c r="H473" s="38">
        <f>G473*SUMIF('Manual Inputs'!$B$11:$B$22,'Expanded kW'!A473,'Manual Inputs'!$C$11:$C$22)</f>
        <v>164312.19338441256</v>
      </c>
    </row>
    <row r="474" spans="1:8" x14ac:dyDescent="0.2">
      <c r="A474">
        <f t="shared" si="42"/>
        <v>4</v>
      </c>
      <c r="B474" t="b">
        <f t="shared" si="43"/>
        <v>0</v>
      </c>
      <c r="C474" t="str">
        <f t="shared" si="44"/>
        <v>OFF</v>
      </c>
      <c r="D474" s="4">
        <f t="shared" si="46"/>
        <v>43575.666666665522</v>
      </c>
      <c r="E474" t="str">
        <f t="shared" si="47"/>
        <v>LRKPCIGS</v>
      </c>
      <c r="F474" s="39">
        <v>9660.1513671875</v>
      </c>
      <c r="G474">
        <f t="shared" si="45"/>
        <v>1.389502280132816E-3</v>
      </c>
      <c r="H474" s="38">
        <f>G474*SUMIF('Manual Inputs'!$B$11:$B$22,'Expanded kW'!A474,'Manual Inputs'!$C$11:$C$22)</f>
        <v>163836.41828024821</v>
      </c>
    </row>
    <row r="475" spans="1:8" x14ac:dyDescent="0.2">
      <c r="A475">
        <f t="shared" si="42"/>
        <v>4</v>
      </c>
      <c r="B475" t="b">
        <f t="shared" si="43"/>
        <v>0</v>
      </c>
      <c r="C475" t="str">
        <f t="shared" si="44"/>
        <v>OFF</v>
      </c>
      <c r="D475" s="4">
        <f t="shared" si="46"/>
        <v>43575.708333332186</v>
      </c>
      <c r="E475" t="str">
        <f t="shared" si="47"/>
        <v>LRKPCIGS</v>
      </c>
      <c r="F475" s="39">
        <v>9668.6181640625</v>
      </c>
      <c r="G475">
        <f t="shared" si="45"/>
        <v>1.3907201320189876E-3</v>
      </c>
      <c r="H475" s="38">
        <f>G475*SUMIF('Manual Inputs'!$B$11:$B$22,'Expanded kW'!A475,'Manual Inputs'!$C$11:$C$22)</f>
        <v>163980.01537532252</v>
      </c>
    </row>
    <row r="476" spans="1:8" x14ac:dyDescent="0.2">
      <c r="A476">
        <f t="shared" si="42"/>
        <v>4</v>
      </c>
      <c r="B476" t="b">
        <f t="shared" si="43"/>
        <v>0</v>
      </c>
      <c r="C476" t="str">
        <f t="shared" si="44"/>
        <v>OFF</v>
      </c>
      <c r="D476" s="4">
        <f t="shared" si="46"/>
        <v>43575.74999999885</v>
      </c>
      <c r="E476" t="str">
        <f t="shared" si="47"/>
        <v>LRKPCIGS</v>
      </c>
      <c r="F476" s="39">
        <v>9651.62109375</v>
      </c>
      <c r="G476">
        <f t="shared" si="45"/>
        <v>1.3882752978691816E-3</v>
      </c>
      <c r="H476" s="38">
        <f>G476*SUMIF('Manual Inputs'!$B$11:$B$22,'Expanded kW'!A476,'Manual Inputs'!$C$11:$C$22)</f>
        <v>163691.74462102394</v>
      </c>
    </row>
    <row r="477" spans="1:8" x14ac:dyDescent="0.2">
      <c r="A477">
        <f t="shared" si="42"/>
        <v>4</v>
      </c>
      <c r="B477" t="b">
        <f t="shared" si="43"/>
        <v>0</v>
      </c>
      <c r="C477" t="str">
        <f t="shared" si="44"/>
        <v>OFF</v>
      </c>
      <c r="D477" s="4">
        <f t="shared" si="46"/>
        <v>43575.791666665515</v>
      </c>
      <c r="E477" t="str">
        <f t="shared" si="47"/>
        <v>LRKPCIGS</v>
      </c>
      <c r="F477" s="39">
        <v>9647.8369140625</v>
      </c>
      <c r="G477">
        <f t="shared" si="45"/>
        <v>1.387730986905062E-3</v>
      </c>
      <c r="H477" s="38">
        <f>G477*SUMIF('Manual Inputs'!$B$11:$B$22,'Expanded kW'!A477,'Manual Inputs'!$C$11:$C$22)</f>
        <v>163627.56483516315</v>
      </c>
    </row>
    <row r="478" spans="1:8" x14ac:dyDescent="0.2">
      <c r="A478">
        <f t="shared" si="42"/>
        <v>4</v>
      </c>
      <c r="B478" t="b">
        <f t="shared" si="43"/>
        <v>0</v>
      </c>
      <c r="C478" t="str">
        <f t="shared" si="44"/>
        <v>OFF</v>
      </c>
      <c r="D478" s="4">
        <f t="shared" si="46"/>
        <v>43575.833333332179</v>
      </c>
      <c r="E478" t="str">
        <f t="shared" si="47"/>
        <v>LRKPCIGS</v>
      </c>
      <c r="F478" s="39">
        <v>9671.7265625</v>
      </c>
      <c r="G478">
        <f t="shared" si="45"/>
        <v>1.3911672395799663E-3</v>
      </c>
      <c r="H478" s="38">
        <f>G478*SUMIF('Manual Inputs'!$B$11:$B$22,'Expanded kW'!A478,'Manual Inputs'!$C$11:$C$22)</f>
        <v>164032.73389361799</v>
      </c>
    </row>
    <row r="479" spans="1:8" x14ac:dyDescent="0.2">
      <c r="A479">
        <f t="shared" si="42"/>
        <v>4</v>
      </c>
      <c r="B479" t="b">
        <f t="shared" si="43"/>
        <v>0</v>
      </c>
      <c r="C479" t="str">
        <f t="shared" si="44"/>
        <v>OFF</v>
      </c>
      <c r="D479" s="4">
        <f t="shared" si="46"/>
        <v>43575.874999998843</v>
      </c>
      <c r="E479" t="str">
        <f t="shared" si="47"/>
        <v>LRKPCIGS</v>
      </c>
      <c r="F479" s="39">
        <v>9623.81640625</v>
      </c>
      <c r="G479">
        <f t="shared" si="45"/>
        <v>1.3842759116058502E-3</v>
      </c>
      <c r="H479" s="38">
        <f>G479*SUMIF('Manual Inputs'!$B$11:$B$22,'Expanded kW'!A479,'Manual Inputs'!$C$11:$C$22)</f>
        <v>163220.17639830697</v>
      </c>
    </row>
    <row r="480" spans="1:8" x14ac:dyDescent="0.2">
      <c r="A480">
        <f t="shared" si="42"/>
        <v>4</v>
      </c>
      <c r="B480" t="b">
        <f t="shared" si="43"/>
        <v>0</v>
      </c>
      <c r="C480" t="str">
        <f t="shared" si="44"/>
        <v>OFF</v>
      </c>
      <c r="D480" s="4">
        <f t="shared" si="46"/>
        <v>43575.916666665507</v>
      </c>
      <c r="E480" t="str">
        <f t="shared" si="47"/>
        <v>LRKPCIGS</v>
      </c>
      <c r="F480" s="39">
        <v>9611.755859375</v>
      </c>
      <c r="G480">
        <f t="shared" si="45"/>
        <v>1.3825411398879471E-3</v>
      </c>
      <c r="H480" s="38">
        <f>G480*SUMIF('Manual Inputs'!$B$11:$B$22,'Expanded kW'!A480,'Manual Inputs'!$C$11:$C$22)</f>
        <v>163015.62920982164</v>
      </c>
    </row>
    <row r="481" spans="1:8" x14ac:dyDescent="0.2">
      <c r="A481">
        <f t="shared" si="42"/>
        <v>4</v>
      </c>
      <c r="B481" t="b">
        <f t="shared" si="43"/>
        <v>0</v>
      </c>
      <c r="C481" t="str">
        <f t="shared" si="44"/>
        <v>OFF</v>
      </c>
      <c r="D481" s="4">
        <f t="shared" si="46"/>
        <v>43575.958333332172</v>
      </c>
      <c r="E481" t="str">
        <f t="shared" si="47"/>
        <v>LRKPCIGS</v>
      </c>
      <c r="F481" s="39">
        <v>9632.6494140625</v>
      </c>
      <c r="G481">
        <f t="shared" si="45"/>
        <v>1.3855464387466142E-3</v>
      </c>
      <c r="H481" s="38">
        <f>G481*SUMIF('Manual Inputs'!$B$11:$B$22,'Expanded kW'!A481,'Manual Inputs'!$C$11:$C$22)</f>
        <v>163369.98444040009</v>
      </c>
    </row>
    <row r="482" spans="1:8" x14ac:dyDescent="0.2">
      <c r="A482">
        <f t="shared" si="42"/>
        <v>4</v>
      </c>
      <c r="B482" t="b">
        <f t="shared" si="43"/>
        <v>0</v>
      </c>
      <c r="C482" t="str">
        <f t="shared" si="44"/>
        <v>OFF</v>
      </c>
      <c r="D482" s="4">
        <f t="shared" si="46"/>
        <v>43575.999999998836</v>
      </c>
      <c r="E482" t="str">
        <f t="shared" si="47"/>
        <v>LRKPCIGS</v>
      </c>
      <c r="F482" s="39">
        <v>9630.232421875</v>
      </c>
      <c r="G482">
        <f t="shared" si="45"/>
        <v>1.3851987820663056E-3</v>
      </c>
      <c r="H482" s="38">
        <f>G482*SUMIF('Manual Inputs'!$B$11:$B$22,'Expanded kW'!A482,'Manual Inputs'!$C$11:$C$22)</f>
        <v>163328.9921900761</v>
      </c>
    </row>
    <row r="483" spans="1:8" x14ac:dyDescent="0.2">
      <c r="A483">
        <f t="shared" si="42"/>
        <v>4</v>
      </c>
      <c r="B483" t="b">
        <f t="shared" si="43"/>
        <v>0</v>
      </c>
      <c r="C483" t="str">
        <f t="shared" si="44"/>
        <v>OFF</v>
      </c>
      <c r="D483" s="4">
        <f t="shared" si="46"/>
        <v>43576.0416666655</v>
      </c>
      <c r="E483" t="str">
        <f t="shared" si="47"/>
        <v>LRKPCIGS</v>
      </c>
      <c r="F483" s="39">
        <v>9579.48828125</v>
      </c>
      <c r="G483">
        <f t="shared" si="45"/>
        <v>1.3778998178553188E-3</v>
      </c>
      <c r="H483" s="38">
        <f>G483*SUMIF('Manual Inputs'!$B$11:$B$22,'Expanded kW'!A483,'Manual Inputs'!$C$11:$C$22)</f>
        <v>162468.37024610239</v>
      </c>
    </row>
    <row r="484" spans="1:8" x14ac:dyDescent="0.2">
      <c r="A484">
        <f t="shared" si="42"/>
        <v>4</v>
      </c>
      <c r="B484" t="b">
        <f t="shared" si="43"/>
        <v>0</v>
      </c>
      <c r="C484" t="str">
        <f t="shared" si="44"/>
        <v>OFF</v>
      </c>
      <c r="D484" s="4">
        <f t="shared" si="46"/>
        <v>43576.083333332164</v>
      </c>
      <c r="E484" t="str">
        <f t="shared" si="47"/>
        <v>LRKPCIGS</v>
      </c>
      <c r="F484" s="39">
        <v>9573.484375</v>
      </c>
      <c r="G484">
        <f t="shared" si="45"/>
        <v>1.3770362246146978E-3</v>
      </c>
      <c r="H484" s="38">
        <f>G484*SUMIF('Manual Inputs'!$B$11:$B$22,'Expanded kW'!A484,'Manual Inputs'!$C$11:$C$22)</f>
        <v>162366.54384004505</v>
      </c>
    </row>
    <row r="485" spans="1:8" x14ac:dyDescent="0.2">
      <c r="A485">
        <f t="shared" si="42"/>
        <v>4</v>
      </c>
      <c r="B485" t="b">
        <f t="shared" si="43"/>
        <v>0</v>
      </c>
      <c r="C485" t="str">
        <f t="shared" si="44"/>
        <v>OFF</v>
      </c>
      <c r="D485" s="4">
        <f t="shared" si="46"/>
        <v>43576.124999998829</v>
      </c>
      <c r="E485" t="str">
        <f t="shared" si="47"/>
        <v>LRKPCIGS</v>
      </c>
      <c r="F485" s="39">
        <v>9618.7626953125</v>
      </c>
      <c r="G485">
        <f t="shared" si="45"/>
        <v>1.3835489930924779E-3</v>
      </c>
      <c r="H485" s="38">
        <f>G485*SUMIF('Manual Inputs'!$B$11:$B$22,'Expanded kW'!A485,'Manual Inputs'!$C$11:$C$22)</f>
        <v>163134.46532944773</v>
      </c>
    </row>
    <row r="486" spans="1:8" x14ac:dyDescent="0.2">
      <c r="A486">
        <f t="shared" si="42"/>
        <v>4</v>
      </c>
      <c r="B486" t="b">
        <f t="shared" si="43"/>
        <v>0</v>
      </c>
      <c r="C486" t="str">
        <f t="shared" si="44"/>
        <v>OFF</v>
      </c>
      <c r="D486" s="4">
        <f t="shared" si="46"/>
        <v>43576.166666665493</v>
      </c>
      <c r="E486" t="str">
        <f t="shared" si="47"/>
        <v>LRKPCIGS</v>
      </c>
      <c r="F486" s="39">
        <v>9611.0537109375</v>
      </c>
      <c r="G486">
        <f t="shared" si="45"/>
        <v>1.3824401438664756E-3</v>
      </c>
      <c r="H486" s="38">
        <f>G486*SUMIF('Manual Inputs'!$B$11:$B$22,'Expanded kW'!A486,'Manual Inputs'!$C$11:$C$22)</f>
        <v>163003.72075407094</v>
      </c>
    </row>
    <row r="487" spans="1:8" x14ac:dyDescent="0.2">
      <c r="A487">
        <f t="shared" si="42"/>
        <v>4</v>
      </c>
      <c r="B487" t="b">
        <f t="shared" si="43"/>
        <v>0</v>
      </c>
      <c r="C487" t="str">
        <f t="shared" si="44"/>
        <v>OFF</v>
      </c>
      <c r="D487" s="4">
        <f t="shared" si="46"/>
        <v>43576.208333332157</v>
      </c>
      <c r="E487" t="str">
        <f t="shared" si="47"/>
        <v>LRKPCIGS</v>
      </c>
      <c r="F487" s="39">
        <v>9581.119140625</v>
      </c>
      <c r="G487">
        <f t="shared" si="45"/>
        <v>1.3781343983224361E-3</v>
      </c>
      <c r="H487" s="38">
        <f>G487*SUMIF('Manual Inputs'!$B$11:$B$22,'Expanded kW'!A487,'Manual Inputs'!$C$11:$C$22)</f>
        <v>162496.02966349269</v>
      </c>
    </row>
    <row r="488" spans="1:8" x14ac:dyDescent="0.2">
      <c r="A488">
        <f t="shared" si="42"/>
        <v>4</v>
      </c>
      <c r="B488" t="b">
        <f t="shared" si="43"/>
        <v>0</v>
      </c>
      <c r="C488" t="str">
        <f t="shared" si="44"/>
        <v>OFF</v>
      </c>
      <c r="D488" s="4">
        <f t="shared" si="46"/>
        <v>43576.249999998821</v>
      </c>
      <c r="E488" t="str">
        <f t="shared" si="47"/>
        <v>LRKPCIGS</v>
      </c>
      <c r="F488" s="39">
        <v>9624.9609375</v>
      </c>
      <c r="G488">
        <f t="shared" si="45"/>
        <v>1.3844405393348691E-3</v>
      </c>
      <c r="H488" s="38">
        <f>G488*SUMIF('Manual Inputs'!$B$11:$B$22,'Expanded kW'!A488,'Manual Inputs'!$C$11:$C$22)</f>
        <v>163239.58767805636</v>
      </c>
    </row>
    <row r="489" spans="1:8" x14ac:dyDescent="0.2">
      <c r="A489">
        <f t="shared" si="42"/>
        <v>4</v>
      </c>
      <c r="B489" t="b">
        <f t="shared" si="43"/>
        <v>0</v>
      </c>
      <c r="C489" t="str">
        <f t="shared" si="44"/>
        <v>OFF</v>
      </c>
      <c r="D489" s="4">
        <f t="shared" si="46"/>
        <v>43576.291666665486</v>
      </c>
      <c r="E489" t="str">
        <f t="shared" si="47"/>
        <v>LRKPCIGS</v>
      </c>
      <c r="F489" s="39">
        <v>9612.896484375</v>
      </c>
      <c r="G489">
        <f t="shared" si="45"/>
        <v>1.3827052057475836E-3</v>
      </c>
      <c r="H489" s="38">
        <f>G489*SUMIF('Manual Inputs'!$B$11:$B$22,'Expanded kW'!A489,'Manual Inputs'!$C$11:$C$22)</f>
        <v>163034.97423946948</v>
      </c>
    </row>
    <row r="490" spans="1:8" x14ac:dyDescent="0.2">
      <c r="A490">
        <f t="shared" si="42"/>
        <v>4</v>
      </c>
      <c r="B490" t="b">
        <f t="shared" si="43"/>
        <v>0</v>
      </c>
      <c r="C490" t="str">
        <f t="shared" si="44"/>
        <v>OFF</v>
      </c>
      <c r="D490" s="4">
        <f t="shared" si="46"/>
        <v>43576.33333333215</v>
      </c>
      <c r="E490" t="str">
        <f t="shared" si="47"/>
        <v>LRKPCIGS</v>
      </c>
      <c r="F490" s="39">
        <v>9562.2119140625</v>
      </c>
      <c r="G490">
        <f t="shared" si="45"/>
        <v>1.3754148100446769E-3</v>
      </c>
      <c r="H490" s="38">
        <f>G490*SUMIF('Manual Inputs'!$B$11:$B$22,'Expanded kW'!A490,'Manual Inputs'!$C$11:$C$22)</f>
        <v>162175.36260954413</v>
      </c>
    </row>
    <row r="491" spans="1:8" x14ac:dyDescent="0.2">
      <c r="A491">
        <f t="shared" si="42"/>
        <v>4</v>
      </c>
      <c r="B491" t="b">
        <f t="shared" si="43"/>
        <v>0</v>
      </c>
      <c r="C491" t="str">
        <f t="shared" si="44"/>
        <v>OFF</v>
      </c>
      <c r="D491" s="4">
        <f t="shared" si="46"/>
        <v>43576.374999998814</v>
      </c>
      <c r="E491" t="str">
        <f t="shared" si="47"/>
        <v>LRKPCIGS</v>
      </c>
      <c r="F491" s="39">
        <v>9527.3271484375</v>
      </c>
      <c r="G491">
        <f t="shared" si="45"/>
        <v>1.3703970355258964E-3</v>
      </c>
      <c r="H491" s="38">
        <f>G491*SUMIF('Manual Inputs'!$B$11:$B$22,'Expanded kW'!A491,'Manual Inputs'!$C$11:$C$22)</f>
        <v>161583.71607779732</v>
      </c>
    </row>
    <row r="492" spans="1:8" x14ac:dyDescent="0.2">
      <c r="A492">
        <f t="shared" si="42"/>
        <v>4</v>
      </c>
      <c r="B492" t="b">
        <f t="shared" si="43"/>
        <v>0</v>
      </c>
      <c r="C492" t="str">
        <f t="shared" si="44"/>
        <v>OFF</v>
      </c>
      <c r="D492" s="4">
        <f t="shared" si="46"/>
        <v>43576.416666665478</v>
      </c>
      <c r="E492" t="str">
        <f t="shared" si="47"/>
        <v>LRKPCIGS</v>
      </c>
      <c r="F492" s="39">
        <v>9497.658203125</v>
      </c>
      <c r="G492">
        <f t="shared" si="45"/>
        <v>1.3661294970998543E-3</v>
      </c>
      <c r="H492" s="38">
        <f>G492*SUMIF('Manual Inputs'!$B$11:$B$22,'Expanded kW'!A492,'Manual Inputs'!$C$11:$C$22)</f>
        <v>161080.52999412335</v>
      </c>
    </row>
    <row r="493" spans="1:8" x14ac:dyDescent="0.2">
      <c r="A493">
        <f t="shared" si="42"/>
        <v>4</v>
      </c>
      <c r="B493" t="b">
        <f t="shared" si="43"/>
        <v>0</v>
      </c>
      <c r="C493" t="str">
        <f t="shared" si="44"/>
        <v>OFF</v>
      </c>
      <c r="D493" s="4">
        <f t="shared" si="46"/>
        <v>43576.458333332143</v>
      </c>
      <c r="E493" t="str">
        <f t="shared" si="47"/>
        <v>LRKPCIGS</v>
      </c>
      <c r="F493" s="39">
        <v>9461.5029296875</v>
      </c>
      <c r="G493">
        <f t="shared" si="45"/>
        <v>1.3609289745644753E-3</v>
      </c>
      <c r="H493" s="38">
        <f>G493*SUMIF('Manual Inputs'!$B$11:$B$22,'Expanded kW'!A493,'Manual Inputs'!$C$11:$C$22)</f>
        <v>160467.33561685268</v>
      </c>
    </row>
    <row r="494" spans="1:8" x14ac:dyDescent="0.2">
      <c r="A494">
        <f t="shared" si="42"/>
        <v>4</v>
      </c>
      <c r="B494" t="b">
        <f t="shared" si="43"/>
        <v>0</v>
      </c>
      <c r="C494" t="str">
        <f t="shared" si="44"/>
        <v>OFF</v>
      </c>
      <c r="D494" s="4">
        <f t="shared" si="46"/>
        <v>43576.499999998807</v>
      </c>
      <c r="E494" t="str">
        <f t="shared" si="47"/>
        <v>LRKPCIGS</v>
      </c>
      <c r="F494" s="39">
        <v>9404.87890625</v>
      </c>
      <c r="G494">
        <f t="shared" si="45"/>
        <v>1.3527842564657561E-3</v>
      </c>
      <c r="H494" s="38">
        <f>G494*SUMIF('Manual Inputs'!$B$11:$B$22,'Expanded kW'!A494,'Manual Inputs'!$C$11:$C$22)</f>
        <v>159506.99070754537</v>
      </c>
    </row>
    <row r="495" spans="1:8" x14ac:dyDescent="0.2">
      <c r="A495">
        <f t="shared" si="42"/>
        <v>4</v>
      </c>
      <c r="B495" t="b">
        <f t="shared" si="43"/>
        <v>0</v>
      </c>
      <c r="C495" t="str">
        <f t="shared" si="44"/>
        <v>OFF</v>
      </c>
      <c r="D495" s="4">
        <f t="shared" si="46"/>
        <v>43576.541666665471</v>
      </c>
      <c r="E495" t="str">
        <f t="shared" si="47"/>
        <v>LRKPCIGS</v>
      </c>
      <c r="F495" s="39">
        <v>9391.8984375</v>
      </c>
      <c r="G495">
        <f t="shared" si="45"/>
        <v>1.3509171645083172E-3</v>
      </c>
      <c r="H495" s="38">
        <f>G495*SUMIF('Manual Inputs'!$B$11:$B$22,'Expanded kW'!A495,'Manual Inputs'!$C$11:$C$22)</f>
        <v>159286.84162014883</v>
      </c>
    </row>
    <row r="496" spans="1:8" x14ac:dyDescent="0.2">
      <c r="A496">
        <f t="shared" si="42"/>
        <v>4</v>
      </c>
      <c r="B496" t="b">
        <f t="shared" si="43"/>
        <v>0</v>
      </c>
      <c r="C496" t="str">
        <f t="shared" si="44"/>
        <v>OFF</v>
      </c>
      <c r="D496" s="4">
        <f t="shared" si="46"/>
        <v>43576.583333332135</v>
      </c>
      <c r="E496" t="str">
        <f t="shared" si="47"/>
        <v>LRKPCIGS</v>
      </c>
      <c r="F496" s="39">
        <v>9431.234375</v>
      </c>
      <c r="G496">
        <f t="shared" si="45"/>
        <v>1.3565751891882478E-3</v>
      </c>
      <c r="H496" s="38">
        <f>G496*SUMIF('Manual Inputs'!$B$11:$B$22,'Expanded kW'!A496,'Manual Inputs'!$C$11:$C$22)</f>
        <v>159953.98014259333</v>
      </c>
    </row>
    <row r="497" spans="1:8" x14ac:dyDescent="0.2">
      <c r="A497">
        <f t="shared" si="42"/>
        <v>4</v>
      </c>
      <c r="B497" t="b">
        <f t="shared" si="43"/>
        <v>0</v>
      </c>
      <c r="C497" t="str">
        <f t="shared" si="44"/>
        <v>OFF</v>
      </c>
      <c r="D497" s="4">
        <f t="shared" si="46"/>
        <v>43576.624999998799</v>
      </c>
      <c r="E497" t="str">
        <f t="shared" si="47"/>
        <v>LRKPCIGS</v>
      </c>
      <c r="F497" s="39">
        <v>9427.3251953125</v>
      </c>
      <c r="G497">
        <f t="shared" si="45"/>
        <v>1.3560128984038942E-3</v>
      </c>
      <c r="H497" s="38">
        <f>G497*SUMIF('Manual Inputs'!$B$11:$B$22,'Expanded kW'!A497,'Manual Inputs'!$C$11:$C$22)</f>
        <v>159887.68035348348</v>
      </c>
    </row>
    <row r="498" spans="1:8" x14ac:dyDescent="0.2">
      <c r="A498">
        <f t="shared" si="42"/>
        <v>4</v>
      </c>
      <c r="B498" t="b">
        <f t="shared" si="43"/>
        <v>0</v>
      </c>
      <c r="C498" t="str">
        <f t="shared" si="44"/>
        <v>OFF</v>
      </c>
      <c r="D498" s="4">
        <f t="shared" si="46"/>
        <v>43576.666666665464</v>
      </c>
      <c r="E498" t="str">
        <f t="shared" si="47"/>
        <v>LRKPCIGS</v>
      </c>
      <c r="F498" s="39">
        <v>9394.2255859375</v>
      </c>
      <c r="G498">
        <f t="shared" si="45"/>
        <v>1.3512518981928323E-3</v>
      </c>
      <c r="H498" s="38">
        <f>G498*SUMIF('Manual Inputs'!$B$11:$B$22,'Expanded kW'!A498,'Manual Inputs'!$C$11:$C$22)</f>
        <v>159326.31011813751</v>
      </c>
    </row>
    <row r="499" spans="1:8" x14ac:dyDescent="0.2">
      <c r="A499">
        <f t="shared" si="42"/>
        <v>4</v>
      </c>
      <c r="B499" t="b">
        <f t="shared" si="43"/>
        <v>0</v>
      </c>
      <c r="C499" t="str">
        <f t="shared" si="44"/>
        <v>OFF</v>
      </c>
      <c r="D499" s="4">
        <f t="shared" si="46"/>
        <v>43576.708333332128</v>
      </c>
      <c r="E499" t="str">
        <f t="shared" si="47"/>
        <v>LRKPCIGS</v>
      </c>
      <c r="F499" s="39">
        <v>9423.27734375</v>
      </c>
      <c r="G499">
        <f t="shared" si="45"/>
        <v>1.3554306612564683E-3</v>
      </c>
      <c r="H499" s="38">
        <f>G499*SUMIF('Manual Inputs'!$B$11:$B$22,'Expanded kW'!A499,'Manual Inputs'!$C$11:$C$22)</f>
        <v>159819.02868576915</v>
      </c>
    </row>
    <row r="500" spans="1:8" x14ac:dyDescent="0.2">
      <c r="A500">
        <f t="shared" si="42"/>
        <v>4</v>
      </c>
      <c r="B500" t="b">
        <f t="shared" si="43"/>
        <v>0</v>
      </c>
      <c r="C500" t="str">
        <f t="shared" si="44"/>
        <v>OFF</v>
      </c>
      <c r="D500" s="4">
        <f t="shared" si="46"/>
        <v>43576.749999998792</v>
      </c>
      <c r="E500" t="str">
        <f t="shared" si="47"/>
        <v>LRKPCIGS</v>
      </c>
      <c r="F500" s="39">
        <v>9467.560546875</v>
      </c>
      <c r="G500">
        <f t="shared" si="45"/>
        <v>1.3618002935091031E-3</v>
      </c>
      <c r="H500" s="38">
        <f>G500*SUMIF('Manual Inputs'!$B$11:$B$22,'Expanded kW'!A500,'Manual Inputs'!$C$11:$C$22)</f>
        <v>160570.07296180609</v>
      </c>
    </row>
    <row r="501" spans="1:8" x14ac:dyDescent="0.2">
      <c r="A501">
        <f t="shared" si="42"/>
        <v>4</v>
      </c>
      <c r="B501" t="b">
        <f t="shared" si="43"/>
        <v>0</v>
      </c>
      <c r="C501" t="str">
        <f t="shared" si="44"/>
        <v>OFF</v>
      </c>
      <c r="D501" s="4">
        <f t="shared" si="46"/>
        <v>43576.791666665456</v>
      </c>
      <c r="E501" t="str">
        <f t="shared" si="47"/>
        <v>LRKPCIGS</v>
      </c>
      <c r="F501" s="39">
        <v>9470.697265625</v>
      </c>
      <c r="G501">
        <f t="shared" si="45"/>
        <v>1.3622514746231037E-3</v>
      </c>
      <c r="H501" s="38">
        <f>G501*SUMIF('Manual Inputs'!$B$11:$B$22,'Expanded kW'!A501,'Manual Inputs'!$C$11:$C$22)</f>
        <v>160623.27179333768</v>
      </c>
    </row>
    <row r="502" spans="1:8" x14ac:dyDescent="0.2">
      <c r="A502">
        <f t="shared" si="42"/>
        <v>4</v>
      </c>
      <c r="B502" t="b">
        <f t="shared" si="43"/>
        <v>0</v>
      </c>
      <c r="C502" t="str">
        <f t="shared" si="44"/>
        <v>OFF</v>
      </c>
      <c r="D502" s="4">
        <f t="shared" si="46"/>
        <v>43576.833333332121</v>
      </c>
      <c r="E502" t="str">
        <f t="shared" si="47"/>
        <v>LRKPCIGS</v>
      </c>
      <c r="F502" s="39">
        <v>9482.9453125</v>
      </c>
      <c r="G502">
        <f t="shared" si="45"/>
        <v>1.3640132160713581E-3</v>
      </c>
      <c r="H502" s="38">
        <f>G502*SUMIF('Manual Inputs'!$B$11:$B$22,'Expanded kW'!A502,'Manual Inputs'!$C$11:$C$22)</f>
        <v>160830.99898669665</v>
      </c>
    </row>
    <row r="503" spans="1:8" x14ac:dyDescent="0.2">
      <c r="A503">
        <f t="shared" si="42"/>
        <v>4</v>
      </c>
      <c r="B503" t="b">
        <f t="shared" si="43"/>
        <v>0</v>
      </c>
      <c r="C503" t="str">
        <f t="shared" si="44"/>
        <v>OFF</v>
      </c>
      <c r="D503" s="4">
        <f t="shared" si="46"/>
        <v>43576.874999998785</v>
      </c>
      <c r="E503" t="str">
        <f t="shared" si="47"/>
        <v>LRKPCIGS</v>
      </c>
      <c r="F503" s="39">
        <v>9479.4794921875</v>
      </c>
      <c r="G503">
        <f t="shared" si="45"/>
        <v>1.3635146974618974E-3</v>
      </c>
      <c r="H503" s="38">
        <f>G503*SUMIF('Manual Inputs'!$B$11:$B$22,'Expanded kW'!A503,'Manual Inputs'!$C$11:$C$22)</f>
        <v>160772.21858411084</v>
      </c>
    </row>
    <row r="504" spans="1:8" x14ac:dyDescent="0.2">
      <c r="A504">
        <f t="shared" si="42"/>
        <v>4</v>
      </c>
      <c r="B504" t="b">
        <f t="shared" si="43"/>
        <v>0</v>
      </c>
      <c r="C504" t="str">
        <f t="shared" si="44"/>
        <v>OFF</v>
      </c>
      <c r="D504" s="4">
        <f t="shared" si="46"/>
        <v>43576.916666665449</v>
      </c>
      <c r="E504" t="str">
        <f t="shared" si="47"/>
        <v>LRKPCIGS</v>
      </c>
      <c r="F504" s="39">
        <v>9484.455078125</v>
      </c>
      <c r="G504">
        <f t="shared" si="45"/>
        <v>1.3642303785876236E-3</v>
      </c>
      <c r="H504" s="38">
        <f>G504*SUMIF('Manual Inputs'!$B$11:$B$22,'Expanded kW'!A504,'Manual Inputs'!$C$11:$C$22)</f>
        <v>160856.60465093944</v>
      </c>
    </row>
    <row r="505" spans="1:8" x14ac:dyDescent="0.2">
      <c r="A505">
        <f t="shared" si="42"/>
        <v>4</v>
      </c>
      <c r="B505" t="b">
        <f t="shared" si="43"/>
        <v>0</v>
      </c>
      <c r="C505" t="str">
        <f t="shared" si="44"/>
        <v>OFF</v>
      </c>
      <c r="D505" s="4">
        <f t="shared" si="46"/>
        <v>43576.958333332113</v>
      </c>
      <c r="E505" t="str">
        <f t="shared" si="47"/>
        <v>LRKPCIGS</v>
      </c>
      <c r="F505" s="39">
        <v>9523.693359375</v>
      </c>
      <c r="G505">
        <f t="shared" si="45"/>
        <v>1.3698743565329961E-3</v>
      </c>
      <c r="H505" s="38">
        <f>G505*SUMIF('Manual Inputs'!$B$11:$B$22,'Expanded kW'!A505,'Manual Inputs'!$C$11:$C$22)</f>
        <v>161522.08692084556</v>
      </c>
    </row>
    <row r="506" spans="1:8" x14ac:dyDescent="0.2">
      <c r="A506">
        <f t="shared" si="42"/>
        <v>4</v>
      </c>
      <c r="B506" t="b">
        <f t="shared" si="43"/>
        <v>0</v>
      </c>
      <c r="C506" t="str">
        <f t="shared" si="44"/>
        <v>OFF</v>
      </c>
      <c r="D506" s="4">
        <f t="shared" si="46"/>
        <v>43576.999999998778</v>
      </c>
      <c r="E506" t="str">
        <f t="shared" si="47"/>
        <v>LRKPCIGS</v>
      </c>
      <c r="F506" s="39">
        <v>9540.7119140625</v>
      </c>
      <c r="G506">
        <f t="shared" si="45"/>
        <v>1.372322280964405E-3</v>
      </c>
      <c r="H506" s="38">
        <f>G506*SUMIF('Manual Inputs'!$B$11:$B$22,'Expanded kW'!A506,'Manual Inputs'!$C$11:$C$22)</f>
        <v>161810.72205070258</v>
      </c>
    </row>
    <row r="507" spans="1:8" x14ac:dyDescent="0.2">
      <c r="A507">
        <f t="shared" si="42"/>
        <v>4</v>
      </c>
      <c r="B507" t="b">
        <f t="shared" si="43"/>
        <v>0</v>
      </c>
      <c r="C507" t="str">
        <f t="shared" si="44"/>
        <v>OFF</v>
      </c>
      <c r="D507" s="4">
        <f t="shared" si="46"/>
        <v>43577.041666665442</v>
      </c>
      <c r="E507" t="str">
        <f t="shared" si="47"/>
        <v>LRKPCIGS</v>
      </c>
      <c r="F507" s="39">
        <v>9538.1650390625</v>
      </c>
      <c r="G507">
        <f t="shared" si="45"/>
        <v>1.3719559421271346E-3</v>
      </c>
      <c r="H507" s="38">
        <f>G507*SUMIF('Manual Inputs'!$B$11:$B$22,'Expanded kW'!A507,'Manual Inputs'!$C$11:$C$22)</f>
        <v>161767.52698450262</v>
      </c>
    </row>
    <row r="508" spans="1:8" x14ac:dyDescent="0.2">
      <c r="A508">
        <f t="shared" si="42"/>
        <v>4</v>
      </c>
      <c r="B508" t="b">
        <f t="shared" si="43"/>
        <v>0</v>
      </c>
      <c r="C508" t="str">
        <f t="shared" si="44"/>
        <v>OFF</v>
      </c>
      <c r="D508" s="4">
        <f t="shared" si="46"/>
        <v>43577.083333332106</v>
      </c>
      <c r="E508" t="str">
        <f t="shared" si="47"/>
        <v>LRKPCIGS</v>
      </c>
      <c r="F508" s="39">
        <v>9533.45703125</v>
      </c>
      <c r="G508">
        <f t="shared" si="45"/>
        <v>1.371278749054097E-3</v>
      </c>
      <c r="H508" s="38">
        <f>G508*SUMIF('Manual Inputs'!$B$11:$B$22,'Expanded kW'!A508,'Manual Inputs'!$C$11:$C$22)</f>
        <v>161687.67904962908</v>
      </c>
    </row>
    <row r="509" spans="1:8" x14ac:dyDescent="0.2">
      <c r="A509">
        <f t="shared" si="42"/>
        <v>4</v>
      </c>
      <c r="B509" t="b">
        <f t="shared" si="43"/>
        <v>0</v>
      </c>
      <c r="C509" t="str">
        <f t="shared" si="44"/>
        <v>OFF</v>
      </c>
      <c r="D509" s="4">
        <f t="shared" si="46"/>
        <v>43577.12499999877</v>
      </c>
      <c r="E509" t="str">
        <f t="shared" si="47"/>
        <v>LRKPCIGS</v>
      </c>
      <c r="F509" s="39">
        <v>9502.5546875</v>
      </c>
      <c r="G509">
        <f t="shared" si="45"/>
        <v>1.3668338003705886E-3</v>
      </c>
      <c r="H509" s="38">
        <f>G509*SUMIF('Manual Inputs'!$B$11:$B$22,'Expanded kW'!A509,'Manual Inputs'!$C$11:$C$22)</f>
        <v>161163.57449639589</v>
      </c>
    </row>
    <row r="510" spans="1:8" x14ac:dyDescent="0.2">
      <c r="A510">
        <f t="shared" si="42"/>
        <v>4</v>
      </c>
      <c r="B510" t="b">
        <f t="shared" si="43"/>
        <v>0</v>
      </c>
      <c r="C510" t="str">
        <f t="shared" si="44"/>
        <v>OFF</v>
      </c>
      <c r="D510" s="4">
        <f t="shared" si="46"/>
        <v>43577.166666665435</v>
      </c>
      <c r="E510" t="str">
        <f t="shared" si="47"/>
        <v>LRKPCIGS</v>
      </c>
      <c r="F510" s="39">
        <v>9477.99609375</v>
      </c>
      <c r="G510">
        <f t="shared" si="45"/>
        <v>1.3633013275639626E-3</v>
      </c>
      <c r="H510" s="38">
        <f>G510*SUMIF('Manual Inputs'!$B$11:$B$22,'Expanded kW'!A510,'Manual Inputs'!$C$11:$C$22)</f>
        <v>160747.06010805341</v>
      </c>
    </row>
    <row r="511" spans="1:8" x14ac:dyDescent="0.2">
      <c r="A511">
        <f t="shared" si="42"/>
        <v>4</v>
      </c>
      <c r="B511" t="b">
        <f t="shared" si="43"/>
        <v>0</v>
      </c>
      <c r="C511" t="str">
        <f t="shared" si="44"/>
        <v>OFF</v>
      </c>
      <c r="D511" s="4">
        <f t="shared" si="46"/>
        <v>43577.208333332099</v>
      </c>
      <c r="E511" t="str">
        <f t="shared" si="47"/>
        <v>LRKPCIGS</v>
      </c>
      <c r="F511" s="39">
        <v>9531.958984375</v>
      </c>
      <c r="G511">
        <f t="shared" si="45"/>
        <v>1.3710632721459786E-3</v>
      </c>
      <c r="H511" s="38">
        <f>G511*SUMIF('Manual Inputs'!$B$11:$B$22,'Expanded kW'!A511,'Manual Inputs'!$C$11:$C$22)</f>
        <v>161662.2721356909</v>
      </c>
    </row>
    <row r="512" spans="1:8" x14ac:dyDescent="0.2">
      <c r="A512">
        <f t="shared" si="42"/>
        <v>4</v>
      </c>
      <c r="B512" t="b">
        <f t="shared" si="43"/>
        <v>0</v>
      </c>
      <c r="C512" t="str">
        <f t="shared" si="44"/>
        <v>OFF</v>
      </c>
      <c r="D512" s="4">
        <f t="shared" si="46"/>
        <v>43577.249999998763</v>
      </c>
      <c r="E512" t="str">
        <f t="shared" si="47"/>
        <v>LRKPCIGS</v>
      </c>
      <c r="F512" s="39">
        <v>9434.5986328125</v>
      </c>
      <c r="G512">
        <f t="shared" si="45"/>
        <v>1.3570590991937681E-3</v>
      </c>
      <c r="H512" s="38">
        <f>G512*SUMIF('Manual Inputs'!$B$11:$B$22,'Expanded kW'!A512,'Manual Inputs'!$C$11:$C$22)</f>
        <v>160011.03804253924</v>
      </c>
    </row>
    <row r="513" spans="1:8" x14ac:dyDescent="0.2">
      <c r="A513">
        <f t="shared" si="42"/>
        <v>4</v>
      </c>
      <c r="B513" t="b">
        <f t="shared" si="43"/>
        <v>0</v>
      </c>
      <c r="C513" t="str">
        <f t="shared" si="44"/>
        <v>ON</v>
      </c>
      <c r="D513" s="4">
        <f t="shared" si="46"/>
        <v>43577.291666665427</v>
      </c>
      <c r="E513" t="str">
        <f t="shared" si="47"/>
        <v>LRKPCIGS</v>
      </c>
      <c r="F513" s="39">
        <v>9764.5771484375</v>
      </c>
      <c r="G513">
        <f t="shared" si="45"/>
        <v>1.4045227343302919E-3</v>
      </c>
      <c r="H513" s="38">
        <f>G513*SUMIF('Manual Inputs'!$B$11:$B$22,'Expanded kW'!A513,'Manual Inputs'!$C$11:$C$22)</f>
        <v>165607.48224454897</v>
      </c>
    </row>
    <row r="514" spans="1:8" x14ac:dyDescent="0.2">
      <c r="A514">
        <f t="shared" ref="A514:A577" si="48">MONTH(D514)</f>
        <v>4</v>
      </c>
      <c r="B514" t="b">
        <f t="shared" ref="B514:B577" si="49">IF(ISNA(VLOOKUP(DATE(YEAR(D514),MONTH(D514),DAY(D514)),Holidays,1,FALSE)),FALSE,TRUE)</f>
        <v>0</v>
      </c>
      <c r="C514" t="str">
        <f t="shared" ref="C514:C577" si="50">IF(OR(HOUR(D514)&lt;PkStart,HOUR(D514)&gt;OPkStart-1,WEEKDAY(D514,2)&gt;5,B514)=TRUE,"OFF","ON")</f>
        <v>ON</v>
      </c>
      <c r="D514" s="4">
        <f t="shared" si="46"/>
        <v>43577.333333332092</v>
      </c>
      <c r="E514" t="str">
        <f t="shared" si="47"/>
        <v>LRKPCIGS</v>
      </c>
      <c r="F514" s="39">
        <v>9897.04296875</v>
      </c>
      <c r="G514">
        <f t="shared" ref="G514:G577" si="51">IF(SUMIF($A$2:$A$8785,A514,$F$2:$F$8785)=0,0,F514/SUMIF($A$2:$A$8785,A514,$F$2:$F$8785))</f>
        <v>1.4235764274213838E-3</v>
      </c>
      <c r="H514" s="38">
        <f>G514*SUMIF('Manual Inputs'!$B$11:$B$22,'Expanded kW'!A514,'Manual Inputs'!$C$11:$C$22)</f>
        <v>167854.10600018414</v>
      </c>
    </row>
    <row r="515" spans="1:8" x14ac:dyDescent="0.2">
      <c r="A515">
        <f t="shared" si="48"/>
        <v>4</v>
      </c>
      <c r="B515" t="b">
        <f t="shared" si="49"/>
        <v>0</v>
      </c>
      <c r="C515" t="str">
        <f t="shared" si="50"/>
        <v>ON</v>
      </c>
      <c r="D515" s="4">
        <f t="shared" si="46"/>
        <v>43577.374999998756</v>
      </c>
      <c r="E515" t="str">
        <f t="shared" si="47"/>
        <v>LRKPCIGS</v>
      </c>
      <c r="F515" s="39">
        <v>9919.23828125</v>
      </c>
      <c r="G515">
        <f t="shared" si="51"/>
        <v>1.4267689692517081E-3</v>
      </c>
      <c r="H515" s="38">
        <f>G515*SUMIF('Manual Inputs'!$B$11:$B$22,'Expanded kW'!A515,'Manual Inputs'!$C$11:$C$22)</f>
        <v>168230.53907709869</v>
      </c>
    </row>
    <row r="516" spans="1:8" x14ac:dyDescent="0.2">
      <c r="A516">
        <f t="shared" si="48"/>
        <v>4</v>
      </c>
      <c r="B516" t="b">
        <f t="shared" si="49"/>
        <v>0</v>
      </c>
      <c r="C516" t="str">
        <f t="shared" si="50"/>
        <v>ON</v>
      </c>
      <c r="D516" s="4">
        <f t="shared" ref="D516:D579" si="52">+D515+1/24</f>
        <v>43577.41666666542</v>
      </c>
      <c r="E516" t="str">
        <f t="shared" ref="E516:E579" si="53">+E515</f>
        <v>LRKPCIGS</v>
      </c>
      <c r="F516" s="39">
        <v>9933.0029296875</v>
      </c>
      <c r="G516">
        <f t="shared" si="51"/>
        <v>1.4287488564876472E-3</v>
      </c>
      <c r="H516" s="38">
        <f>G516*SUMIF('Manual Inputs'!$B$11:$B$22,'Expanded kW'!A516,'Manual Inputs'!$C$11:$C$22)</f>
        <v>168463.98787237811</v>
      </c>
    </row>
    <row r="517" spans="1:8" x14ac:dyDescent="0.2">
      <c r="A517">
        <f t="shared" si="48"/>
        <v>4</v>
      </c>
      <c r="B517" t="b">
        <f t="shared" si="49"/>
        <v>0</v>
      </c>
      <c r="C517" t="str">
        <f t="shared" si="50"/>
        <v>ON</v>
      </c>
      <c r="D517" s="4">
        <f t="shared" si="52"/>
        <v>43577.458333332084</v>
      </c>
      <c r="E517" t="str">
        <f t="shared" si="53"/>
        <v>LRKPCIGS</v>
      </c>
      <c r="F517" s="39">
        <v>9957.130859375</v>
      </c>
      <c r="G517">
        <f t="shared" si="51"/>
        <v>1.4322193831948727E-3</v>
      </c>
      <c r="H517" s="38">
        <f>G517*SUMIF('Manual Inputs'!$B$11:$B$22,'Expanded kW'!A517,'Manual Inputs'!$C$11:$C$22)</f>
        <v>168873.19818702652</v>
      </c>
    </row>
    <row r="518" spans="1:8" x14ac:dyDescent="0.2">
      <c r="A518">
        <f t="shared" si="48"/>
        <v>4</v>
      </c>
      <c r="B518" t="b">
        <f t="shared" si="49"/>
        <v>0</v>
      </c>
      <c r="C518" t="str">
        <f t="shared" si="50"/>
        <v>ON</v>
      </c>
      <c r="D518" s="4">
        <f t="shared" si="52"/>
        <v>43577.499999998749</v>
      </c>
      <c r="E518" t="str">
        <f t="shared" si="53"/>
        <v>LRKPCIGS</v>
      </c>
      <c r="F518" s="39">
        <v>9890.5712890625</v>
      </c>
      <c r="G518">
        <f t="shared" si="51"/>
        <v>1.4226455503222304E-3</v>
      </c>
      <c r="H518" s="38">
        <f>G518*SUMIF('Manual Inputs'!$B$11:$B$22,'Expanded kW'!A518,'Manual Inputs'!$C$11:$C$22)</f>
        <v>167744.34614446815</v>
      </c>
    </row>
    <row r="519" spans="1:8" x14ac:dyDescent="0.2">
      <c r="A519">
        <f t="shared" si="48"/>
        <v>4</v>
      </c>
      <c r="B519" t="b">
        <f t="shared" si="49"/>
        <v>0</v>
      </c>
      <c r="C519" t="str">
        <f t="shared" si="50"/>
        <v>ON</v>
      </c>
      <c r="D519" s="4">
        <f t="shared" si="52"/>
        <v>43577.541666665413</v>
      </c>
      <c r="E519" t="str">
        <f t="shared" si="53"/>
        <v>LRKPCIGS</v>
      </c>
      <c r="F519" s="39">
        <v>9981.9228515625</v>
      </c>
      <c r="G519">
        <f t="shared" si="51"/>
        <v>1.4357854276970921E-3</v>
      </c>
      <c r="H519" s="38">
        <f>G519*SUMIF('Manual Inputs'!$B$11:$B$22,'Expanded kW'!A519,'Manual Inputs'!$C$11:$C$22)</f>
        <v>169293.67101893559</v>
      </c>
    </row>
    <row r="520" spans="1:8" x14ac:dyDescent="0.2">
      <c r="A520">
        <f t="shared" si="48"/>
        <v>4</v>
      </c>
      <c r="B520" t="b">
        <f t="shared" si="49"/>
        <v>0</v>
      </c>
      <c r="C520" t="str">
        <f t="shared" si="50"/>
        <v>ON</v>
      </c>
      <c r="D520" s="4">
        <f t="shared" si="52"/>
        <v>43577.583333332077</v>
      </c>
      <c r="E520" t="str">
        <f t="shared" si="53"/>
        <v>LRKPCIGS</v>
      </c>
      <c r="F520" s="39">
        <v>10038.458984375</v>
      </c>
      <c r="G520">
        <f t="shared" si="51"/>
        <v>1.4439175037347092E-3</v>
      </c>
      <c r="H520" s="38">
        <f>G520*SUMIF('Manual Inputs'!$B$11:$B$22,'Expanded kW'!A520,'Manual Inputs'!$C$11:$C$22)</f>
        <v>170252.52530095843</v>
      </c>
    </row>
    <row r="521" spans="1:8" x14ac:dyDescent="0.2">
      <c r="A521">
        <f t="shared" si="48"/>
        <v>4</v>
      </c>
      <c r="B521" t="b">
        <f t="shared" si="49"/>
        <v>0</v>
      </c>
      <c r="C521" t="str">
        <f t="shared" si="50"/>
        <v>ON</v>
      </c>
      <c r="D521" s="4">
        <f t="shared" si="52"/>
        <v>43577.624999998741</v>
      </c>
      <c r="E521" t="str">
        <f t="shared" si="53"/>
        <v>LRKPCIGS</v>
      </c>
      <c r="F521" s="39">
        <v>10079.4951171875</v>
      </c>
      <c r="G521">
        <f t="shared" si="51"/>
        <v>1.4498200820632933E-3</v>
      </c>
      <c r="H521" s="38">
        <f>G521*SUMIF('Manual Inputs'!$B$11:$B$22,'Expanded kW'!A521,'Manual Inputs'!$C$11:$C$22)</f>
        <v>170948.49918009547</v>
      </c>
    </row>
    <row r="522" spans="1:8" x14ac:dyDescent="0.2">
      <c r="A522">
        <f t="shared" si="48"/>
        <v>4</v>
      </c>
      <c r="B522" t="b">
        <f t="shared" si="49"/>
        <v>0</v>
      </c>
      <c r="C522" t="str">
        <f t="shared" si="50"/>
        <v>ON</v>
      </c>
      <c r="D522" s="4">
        <f t="shared" si="52"/>
        <v>43577.666666665406</v>
      </c>
      <c r="E522" t="str">
        <f t="shared" si="53"/>
        <v>LRKPCIGS</v>
      </c>
      <c r="F522" s="39">
        <v>9960.462890625</v>
      </c>
      <c r="G522">
        <f t="shared" si="51"/>
        <v>1.432698657777989E-3</v>
      </c>
      <c r="H522" s="38">
        <f>G522*SUMIF('Manual Inputs'!$B$11:$B$22,'Expanded kW'!A522,'Manual Inputs'!$C$11:$C$22)</f>
        <v>168929.70952363475</v>
      </c>
    </row>
    <row r="523" spans="1:8" x14ac:dyDescent="0.2">
      <c r="A523">
        <f t="shared" si="48"/>
        <v>4</v>
      </c>
      <c r="B523" t="b">
        <f t="shared" si="49"/>
        <v>0</v>
      </c>
      <c r="C523" t="str">
        <f t="shared" si="50"/>
        <v>ON</v>
      </c>
      <c r="D523" s="4">
        <f t="shared" si="52"/>
        <v>43577.70833333207</v>
      </c>
      <c r="E523" t="str">
        <f t="shared" si="53"/>
        <v>LRKPCIGS</v>
      </c>
      <c r="F523" s="39">
        <v>9915.103515625</v>
      </c>
      <c r="G523">
        <f t="shared" si="51"/>
        <v>1.4261742305105257E-3</v>
      </c>
      <c r="H523" s="38">
        <f>G523*SUMIF('Manual Inputs'!$B$11:$B$22,'Expanded kW'!A523,'Manual Inputs'!$C$11:$C$22)</f>
        <v>168160.41334462524</v>
      </c>
    </row>
    <row r="524" spans="1:8" x14ac:dyDescent="0.2">
      <c r="A524">
        <f t="shared" si="48"/>
        <v>4</v>
      </c>
      <c r="B524" t="b">
        <f t="shared" si="49"/>
        <v>0</v>
      </c>
      <c r="C524" t="str">
        <f t="shared" si="50"/>
        <v>ON</v>
      </c>
      <c r="D524" s="4">
        <f t="shared" si="52"/>
        <v>43577.749999998734</v>
      </c>
      <c r="E524" t="str">
        <f t="shared" si="53"/>
        <v>LRKPCIGS</v>
      </c>
      <c r="F524" s="39">
        <v>9890.4912109375</v>
      </c>
      <c r="G524">
        <f t="shared" si="51"/>
        <v>1.4226340319998931E-3</v>
      </c>
      <c r="H524" s="38">
        <f>G524*SUMIF('Manual Inputs'!$B$11:$B$22,'Expanded kW'!A524,'Manual Inputs'!$C$11:$C$22)</f>
        <v>167742.98801738673</v>
      </c>
    </row>
    <row r="525" spans="1:8" x14ac:dyDescent="0.2">
      <c r="A525">
        <f t="shared" si="48"/>
        <v>4</v>
      </c>
      <c r="B525" t="b">
        <f t="shared" si="49"/>
        <v>0</v>
      </c>
      <c r="C525" t="str">
        <f t="shared" si="50"/>
        <v>ON</v>
      </c>
      <c r="D525" s="4">
        <f t="shared" si="52"/>
        <v>43577.791666665398</v>
      </c>
      <c r="E525" t="str">
        <f t="shared" si="53"/>
        <v>LRKPCIGS</v>
      </c>
      <c r="F525" s="39">
        <v>9819.759765625</v>
      </c>
      <c r="G525">
        <f t="shared" si="51"/>
        <v>1.4124601226269363E-3</v>
      </c>
      <c r="H525" s="38">
        <f>G525*SUMIF('Manual Inputs'!$B$11:$B$22,'Expanded kW'!A525,'Manual Inputs'!$C$11:$C$22)</f>
        <v>166543.38086639036</v>
      </c>
    </row>
    <row r="526" spans="1:8" x14ac:dyDescent="0.2">
      <c r="A526">
        <f t="shared" si="48"/>
        <v>4</v>
      </c>
      <c r="B526" t="b">
        <f t="shared" si="49"/>
        <v>0</v>
      </c>
      <c r="C526" t="str">
        <f t="shared" si="50"/>
        <v>ON</v>
      </c>
      <c r="D526" s="4">
        <f t="shared" si="52"/>
        <v>43577.833333332062</v>
      </c>
      <c r="E526" t="str">
        <f t="shared" si="53"/>
        <v>LRKPCIGS</v>
      </c>
      <c r="F526" s="39">
        <v>9790.666015625</v>
      </c>
      <c r="G526">
        <f t="shared" si="51"/>
        <v>1.4082753194674406E-3</v>
      </c>
      <c r="H526" s="38">
        <f>G526*SUMIF('Manual Inputs'!$B$11:$B$22,'Expanded kW'!A526,'Manual Inputs'!$C$11:$C$22)</f>
        <v>166049.95011016726</v>
      </c>
    </row>
    <row r="527" spans="1:8" x14ac:dyDescent="0.2">
      <c r="A527">
        <f t="shared" si="48"/>
        <v>4</v>
      </c>
      <c r="B527" t="b">
        <f t="shared" si="49"/>
        <v>0</v>
      </c>
      <c r="C527" t="str">
        <f t="shared" si="50"/>
        <v>OFF</v>
      </c>
      <c r="D527" s="4">
        <f t="shared" si="52"/>
        <v>43577.874999998727</v>
      </c>
      <c r="E527" t="str">
        <f t="shared" si="53"/>
        <v>LRKPCIGS</v>
      </c>
      <c r="F527" s="39">
        <v>10035.697265625</v>
      </c>
      <c r="G527">
        <f t="shared" si="51"/>
        <v>1.4435202620814113E-3</v>
      </c>
      <c r="H527" s="38">
        <f>G527*SUMIF('Manual Inputs'!$B$11:$B$22,'Expanded kW'!A527,'Manual Inputs'!$C$11:$C$22)</f>
        <v>170205.6864791741</v>
      </c>
    </row>
    <row r="528" spans="1:8" x14ac:dyDescent="0.2">
      <c r="A528">
        <f t="shared" si="48"/>
        <v>4</v>
      </c>
      <c r="B528" t="b">
        <f t="shared" si="49"/>
        <v>0</v>
      </c>
      <c r="C528" t="str">
        <f t="shared" si="50"/>
        <v>OFF</v>
      </c>
      <c r="D528" s="4">
        <f t="shared" si="52"/>
        <v>43577.916666665391</v>
      </c>
      <c r="E528" t="str">
        <f t="shared" si="53"/>
        <v>LRKPCIGS</v>
      </c>
      <c r="F528" s="39">
        <v>10318.4326171875</v>
      </c>
      <c r="G528">
        <f t="shared" si="51"/>
        <v>1.4841885084408498E-3</v>
      </c>
      <c r="H528" s="38">
        <f>G528*SUMIF('Manual Inputs'!$B$11:$B$22,'Expanded kW'!A528,'Manual Inputs'!$C$11:$C$22)</f>
        <v>175000.88539070971</v>
      </c>
    </row>
    <row r="529" spans="1:8" x14ac:dyDescent="0.2">
      <c r="A529">
        <f t="shared" si="48"/>
        <v>4</v>
      </c>
      <c r="B529" t="b">
        <f t="shared" si="49"/>
        <v>0</v>
      </c>
      <c r="C529" t="str">
        <f t="shared" si="50"/>
        <v>OFF</v>
      </c>
      <c r="D529" s="4">
        <f t="shared" si="52"/>
        <v>43577.958333332055</v>
      </c>
      <c r="E529" t="str">
        <f t="shared" si="53"/>
        <v>LRKPCIGS</v>
      </c>
      <c r="F529" s="39">
        <v>10316.6669921875</v>
      </c>
      <c r="G529">
        <f t="shared" si="51"/>
        <v>1.4839345434800426E-3</v>
      </c>
      <c r="H529" s="38">
        <f>G529*SUMIF('Manual Inputs'!$B$11:$B$22,'Expanded kW'!A529,'Manual Inputs'!$C$11:$C$22)</f>
        <v>174970.94034481648</v>
      </c>
    </row>
    <row r="530" spans="1:8" x14ac:dyDescent="0.2">
      <c r="A530">
        <f t="shared" si="48"/>
        <v>4</v>
      </c>
      <c r="B530" t="b">
        <f t="shared" si="49"/>
        <v>0</v>
      </c>
      <c r="C530" t="str">
        <f t="shared" si="50"/>
        <v>OFF</v>
      </c>
      <c r="D530" s="4">
        <f t="shared" si="52"/>
        <v>43577.999999998719</v>
      </c>
      <c r="E530" t="str">
        <f t="shared" si="53"/>
        <v>LRKPCIGS</v>
      </c>
      <c r="F530" s="39">
        <v>9991.138671875</v>
      </c>
      <c r="G530">
        <f t="shared" si="51"/>
        <v>1.437111018037323E-3</v>
      </c>
      <c r="H530" s="38">
        <f>G530*SUMIF('Manual Inputs'!$B$11:$B$22,'Expanded kW'!A530,'Manual Inputs'!$C$11:$C$22)</f>
        <v>169449.97157097899</v>
      </c>
    </row>
    <row r="531" spans="1:8" x14ac:dyDescent="0.2">
      <c r="A531">
        <f t="shared" si="48"/>
        <v>4</v>
      </c>
      <c r="B531" t="b">
        <f t="shared" si="49"/>
        <v>0</v>
      </c>
      <c r="C531" t="str">
        <f t="shared" si="50"/>
        <v>OFF</v>
      </c>
      <c r="D531" s="4">
        <f t="shared" si="52"/>
        <v>43578.041666665384</v>
      </c>
      <c r="E531" t="str">
        <f t="shared" si="53"/>
        <v>LRKPCIGS</v>
      </c>
      <c r="F531" s="39">
        <v>10007.0771484375</v>
      </c>
      <c r="G531">
        <f t="shared" si="51"/>
        <v>1.4394035855845213E-3</v>
      </c>
      <c r="H531" s="38">
        <f>G531*SUMIF('Manual Inputs'!$B$11:$B$22,'Expanded kW'!A531,'Manual Inputs'!$C$11:$C$22)</f>
        <v>169720.28854776194</v>
      </c>
    </row>
    <row r="532" spans="1:8" x14ac:dyDescent="0.2">
      <c r="A532">
        <f t="shared" si="48"/>
        <v>4</v>
      </c>
      <c r="B532" t="b">
        <f t="shared" si="49"/>
        <v>0</v>
      </c>
      <c r="C532" t="str">
        <f t="shared" si="50"/>
        <v>OFF</v>
      </c>
      <c r="D532" s="4">
        <f t="shared" si="52"/>
        <v>43578.083333332048</v>
      </c>
      <c r="E532" t="str">
        <f t="shared" si="53"/>
        <v>LRKPCIGS</v>
      </c>
      <c r="F532" s="39">
        <v>9943.494140625</v>
      </c>
      <c r="G532">
        <f t="shared" si="51"/>
        <v>1.4302578971812046E-3</v>
      </c>
      <c r="H532" s="38">
        <f>G532*SUMIF('Manual Inputs'!$B$11:$B$22,'Expanded kW'!A532,'Manual Inputs'!$C$11:$C$22)</f>
        <v>168641.91908257231</v>
      </c>
    </row>
    <row r="533" spans="1:8" x14ac:dyDescent="0.2">
      <c r="A533">
        <f t="shared" si="48"/>
        <v>4</v>
      </c>
      <c r="B533" t="b">
        <f t="shared" si="49"/>
        <v>0</v>
      </c>
      <c r="C533" t="str">
        <f t="shared" si="50"/>
        <v>OFF</v>
      </c>
      <c r="D533" s="4">
        <f t="shared" si="52"/>
        <v>43578.124999998712</v>
      </c>
      <c r="E533" t="str">
        <f t="shared" si="53"/>
        <v>LRKPCIGS</v>
      </c>
      <c r="F533" s="39">
        <v>9849.5791015625</v>
      </c>
      <c r="G533">
        <f t="shared" si="51"/>
        <v>1.4167492930241975E-3</v>
      </c>
      <c r="H533" s="38">
        <f>G533*SUMIF('Manual Inputs'!$B$11:$B$22,'Expanded kW'!A533,'Manual Inputs'!$C$11:$C$22)</f>
        <v>167049.11757897335</v>
      </c>
    </row>
    <row r="534" spans="1:8" x14ac:dyDescent="0.2">
      <c r="A534">
        <f t="shared" si="48"/>
        <v>4</v>
      </c>
      <c r="B534" t="b">
        <f t="shared" si="49"/>
        <v>0</v>
      </c>
      <c r="C534" t="str">
        <f t="shared" si="50"/>
        <v>OFF</v>
      </c>
      <c r="D534" s="4">
        <f t="shared" si="52"/>
        <v>43578.166666665376</v>
      </c>
      <c r="E534" t="str">
        <f t="shared" si="53"/>
        <v>LRKPCIGS</v>
      </c>
      <c r="F534" s="39">
        <v>9925.5517578125</v>
      </c>
      <c r="G534">
        <f t="shared" si="51"/>
        <v>1.4276770906408779E-3</v>
      </c>
      <c r="H534" s="38">
        <f>G534*SUMIF('Manual Inputs'!$B$11:$B$22,'Expanded kW'!A534,'Manual Inputs'!$C$11:$C$22)</f>
        <v>168337.61580370259</v>
      </c>
    </row>
    <row r="535" spans="1:8" x14ac:dyDescent="0.2">
      <c r="A535">
        <f t="shared" si="48"/>
        <v>4</v>
      </c>
      <c r="B535" t="b">
        <f t="shared" si="49"/>
        <v>0</v>
      </c>
      <c r="C535" t="str">
        <f t="shared" si="50"/>
        <v>OFF</v>
      </c>
      <c r="D535" s="4">
        <f t="shared" si="52"/>
        <v>43578.208333332041</v>
      </c>
      <c r="E535" t="str">
        <f t="shared" si="53"/>
        <v>LRKPCIGS</v>
      </c>
      <c r="F535" s="39">
        <v>9999.56640625</v>
      </c>
      <c r="G535">
        <f t="shared" si="51"/>
        <v>1.4383232512296716E-3</v>
      </c>
      <c r="H535" s="38">
        <f>G535*SUMIF('Manual Inputs'!$B$11:$B$22,'Expanded kW'!A535,'Manual Inputs'!$C$11:$C$22)</f>
        <v>169592.906165038</v>
      </c>
    </row>
    <row r="536" spans="1:8" x14ac:dyDescent="0.2">
      <c r="A536">
        <f t="shared" si="48"/>
        <v>4</v>
      </c>
      <c r="B536" t="b">
        <f t="shared" si="49"/>
        <v>0</v>
      </c>
      <c r="C536" t="str">
        <f t="shared" si="50"/>
        <v>OFF</v>
      </c>
      <c r="D536" s="4">
        <f t="shared" si="52"/>
        <v>43578.249999998705</v>
      </c>
      <c r="E536" t="str">
        <f t="shared" si="53"/>
        <v>LRKPCIGS</v>
      </c>
      <c r="F536" s="39">
        <v>9944.5849609375</v>
      </c>
      <c r="G536">
        <f t="shared" si="51"/>
        <v>1.4304147992062165E-3</v>
      </c>
      <c r="H536" s="38">
        <f>G536*SUMIF('Manual Inputs'!$B$11:$B$22,'Expanded kW'!A536,'Manual Inputs'!$C$11:$C$22)</f>
        <v>168660.41942342557</v>
      </c>
    </row>
    <row r="537" spans="1:8" x14ac:dyDescent="0.2">
      <c r="A537">
        <f t="shared" si="48"/>
        <v>4</v>
      </c>
      <c r="B537" t="b">
        <f t="shared" si="49"/>
        <v>0</v>
      </c>
      <c r="C537" t="str">
        <f t="shared" si="50"/>
        <v>ON</v>
      </c>
      <c r="D537" s="4">
        <f t="shared" si="52"/>
        <v>43578.291666665369</v>
      </c>
      <c r="E537" t="str">
        <f t="shared" si="53"/>
        <v>LRKPCIGS</v>
      </c>
      <c r="F537" s="39">
        <v>9776.783203125</v>
      </c>
      <c r="G537">
        <f t="shared" si="51"/>
        <v>1.4062784356826865E-3</v>
      </c>
      <c r="H537" s="38">
        <f>G537*SUMIF('Manual Inputs'!$B$11:$B$22,'Expanded kW'!A537,'Manual Inputs'!$C$11:$C$22)</f>
        <v>165814.49724931645</v>
      </c>
    </row>
    <row r="538" spans="1:8" x14ac:dyDescent="0.2">
      <c r="A538">
        <f t="shared" si="48"/>
        <v>4</v>
      </c>
      <c r="B538" t="b">
        <f t="shared" si="49"/>
        <v>0</v>
      </c>
      <c r="C538" t="str">
        <f t="shared" si="50"/>
        <v>ON</v>
      </c>
      <c r="D538" s="4">
        <f t="shared" si="52"/>
        <v>43578.333333332033</v>
      </c>
      <c r="E538" t="str">
        <f t="shared" si="53"/>
        <v>LRKPCIGS</v>
      </c>
      <c r="F538" s="39">
        <v>9865.4931640625</v>
      </c>
      <c r="G538">
        <f t="shared" si="51"/>
        <v>1.4190383488877564E-3</v>
      </c>
      <c r="H538" s="38">
        <f>G538*SUMIF('Manual Inputs'!$B$11:$B$22,'Expanded kW'!A538,'Manual Inputs'!$C$11:$C$22)</f>
        <v>167319.02049262173</v>
      </c>
    </row>
    <row r="539" spans="1:8" x14ac:dyDescent="0.2">
      <c r="A539">
        <f t="shared" si="48"/>
        <v>4</v>
      </c>
      <c r="B539" t="b">
        <f t="shared" si="49"/>
        <v>0</v>
      </c>
      <c r="C539" t="str">
        <f t="shared" si="50"/>
        <v>ON</v>
      </c>
      <c r="D539" s="4">
        <f t="shared" si="52"/>
        <v>43578.374999998698</v>
      </c>
      <c r="E539" t="str">
        <f t="shared" si="53"/>
        <v>LRKPCIGS</v>
      </c>
      <c r="F539" s="39">
        <v>9900.0732421875</v>
      </c>
      <c r="G539">
        <f t="shared" si="51"/>
        <v>1.4240122975947161E-3</v>
      </c>
      <c r="H539" s="38">
        <f>G539*SUMIF('Manual Inputs'!$B$11:$B$22,'Expanded kW'!A539,'Manual Inputs'!$C$11:$C$22)</f>
        <v>167905.49951644891</v>
      </c>
    </row>
    <row r="540" spans="1:8" x14ac:dyDescent="0.2">
      <c r="A540">
        <f t="shared" si="48"/>
        <v>4</v>
      </c>
      <c r="B540" t="b">
        <f t="shared" si="49"/>
        <v>0</v>
      </c>
      <c r="C540" t="str">
        <f t="shared" si="50"/>
        <v>ON</v>
      </c>
      <c r="D540" s="4">
        <f t="shared" si="52"/>
        <v>43578.416666665362</v>
      </c>
      <c r="E540" t="str">
        <f t="shared" si="53"/>
        <v>LRKPCIGS</v>
      </c>
      <c r="F540" s="39">
        <v>9953.5751953125</v>
      </c>
      <c r="G540">
        <f t="shared" si="51"/>
        <v>1.4317079415896187E-3</v>
      </c>
      <c r="H540" s="38">
        <f>G540*SUMIF('Manual Inputs'!$B$11:$B$22,'Expanded kW'!A540,'Manual Inputs'!$C$11:$C$22)</f>
        <v>168812.89403210543</v>
      </c>
    </row>
    <row r="541" spans="1:8" x14ac:dyDescent="0.2">
      <c r="A541">
        <f t="shared" si="48"/>
        <v>4</v>
      </c>
      <c r="B541" t="b">
        <f t="shared" si="49"/>
        <v>0</v>
      </c>
      <c r="C541" t="str">
        <f t="shared" si="50"/>
        <v>ON</v>
      </c>
      <c r="D541" s="4">
        <f t="shared" si="52"/>
        <v>43578.458333332026</v>
      </c>
      <c r="E541" t="str">
        <f t="shared" si="53"/>
        <v>LRKPCIGS</v>
      </c>
      <c r="F541" s="39">
        <v>9952.6357421875</v>
      </c>
      <c r="G541">
        <f t="shared" si="51"/>
        <v>1.4315728120031716E-3</v>
      </c>
      <c r="H541" s="38">
        <f>G541*SUMIF('Manual Inputs'!$B$11:$B$22,'Expanded kW'!A541,'Manual Inputs'!$C$11:$C$22)</f>
        <v>168796.96088268657</v>
      </c>
    </row>
    <row r="542" spans="1:8" x14ac:dyDescent="0.2">
      <c r="A542">
        <f t="shared" si="48"/>
        <v>4</v>
      </c>
      <c r="B542" t="b">
        <f t="shared" si="49"/>
        <v>0</v>
      </c>
      <c r="C542" t="str">
        <f t="shared" si="50"/>
        <v>ON</v>
      </c>
      <c r="D542" s="4">
        <f t="shared" si="52"/>
        <v>43578.49999999869</v>
      </c>
      <c r="E542" t="str">
        <f t="shared" si="53"/>
        <v>LRKPCIGS</v>
      </c>
      <c r="F542" s="39">
        <v>9784.6162109375</v>
      </c>
      <c r="G542">
        <f t="shared" si="51"/>
        <v>1.4074051242615774E-3</v>
      </c>
      <c r="H542" s="38">
        <f>G542*SUMIF('Manual Inputs'!$B$11:$B$22,'Expanded kW'!A542,'Manual Inputs'!$C$11:$C$22)</f>
        <v>165947.34526541692</v>
      </c>
    </row>
    <row r="543" spans="1:8" x14ac:dyDescent="0.2">
      <c r="A543">
        <f t="shared" si="48"/>
        <v>4</v>
      </c>
      <c r="B543" t="b">
        <f t="shared" si="49"/>
        <v>0</v>
      </c>
      <c r="C543" t="str">
        <f t="shared" si="50"/>
        <v>ON</v>
      </c>
      <c r="D543" s="4">
        <f t="shared" si="52"/>
        <v>43578.541666665355</v>
      </c>
      <c r="E543" t="str">
        <f t="shared" si="53"/>
        <v>LRKPCIGS</v>
      </c>
      <c r="F543" s="39">
        <v>10067.9716796875</v>
      </c>
      <c r="G543">
        <f t="shared" si="51"/>
        <v>1.4481625673854585E-3</v>
      </c>
      <c r="H543" s="38">
        <f>G543*SUMIF('Manual Inputs'!$B$11:$B$22,'Expanded kW'!A543,'Manual Inputs'!$C$11:$C$22)</f>
        <v>170753.06138057102</v>
      </c>
    </row>
    <row r="544" spans="1:8" x14ac:dyDescent="0.2">
      <c r="A544">
        <f t="shared" si="48"/>
        <v>4</v>
      </c>
      <c r="B544" t="b">
        <f t="shared" si="49"/>
        <v>0</v>
      </c>
      <c r="C544" t="str">
        <f t="shared" si="50"/>
        <v>ON</v>
      </c>
      <c r="D544" s="4">
        <f t="shared" si="52"/>
        <v>43578.583333332019</v>
      </c>
      <c r="E544" t="str">
        <f t="shared" si="53"/>
        <v>LRKPCIGS</v>
      </c>
      <c r="F544" s="39">
        <v>10012.6923828125</v>
      </c>
      <c r="G544">
        <f t="shared" si="51"/>
        <v>1.4402112728216017E-3</v>
      </c>
      <c r="H544" s="38">
        <f>G544*SUMIF('Manual Inputs'!$B$11:$B$22,'Expanded kW'!A544,'Manual Inputs'!$C$11:$C$22)</f>
        <v>169815.52306871666</v>
      </c>
    </row>
    <row r="545" spans="1:8" x14ac:dyDescent="0.2">
      <c r="A545">
        <f t="shared" si="48"/>
        <v>4</v>
      </c>
      <c r="B545" t="b">
        <f t="shared" si="49"/>
        <v>0</v>
      </c>
      <c r="C545" t="str">
        <f t="shared" si="50"/>
        <v>ON</v>
      </c>
      <c r="D545" s="4">
        <f t="shared" si="52"/>
        <v>43578.624999998683</v>
      </c>
      <c r="E545" t="str">
        <f t="shared" si="53"/>
        <v>LRKPCIGS</v>
      </c>
      <c r="F545" s="39">
        <v>10015.4677734375</v>
      </c>
      <c r="G545">
        <f t="shared" si="51"/>
        <v>1.4406104810177379E-3</v>
      </c>
      <c r="H545" s="38">
        <f>G545*SUMIF('Manual Inputs'!$B$11:$B$22,'Expanded kW'!A545,'Manual Inputs'!$C$11:$C$22)</f>
        <v>169862.59376585638</v>
      </c>
    </row>
    <row r="546" spans="1:8" x14ac:dyDescent="0.2">
      <c r="A546">
        <f t="shared" si="48"/>
        <v>4</v>
      </c>
      <c r="B546" t="b">
        <f t="shared" si="49"/>
        <v>0</v>
      </c>
      <c r="C546" t="str">
        <f t="shared" si="50"/>
        <v>ON</v>
      </c>
      <c r="D546" s="4">
        <f t="shared" si="52"/>
        <v>43578.666666665347</v>
      </c>
      <c r="E546" t="str">
        <f t="shared" si="53"/>
        <v>LRKPCIGS</v>
      </c>
      <c r="F546" s="39">
        <v>9989.158203125</v>
      </c>
      <c r="G546">
        <f t="shared" si="51"/>
        <v>1.4368261502604885E-3</v>
      </c>
      <c r="H546" s="38">
        <f>G546*SUMIF('Manual Inputs'!$B$11:$B$22,'Expanded kW'!A546,'Manual Inputs'!$C$11:$C$22)</f>
        <v>169416.38276950142</v>
      </c>
    </row>
    <row r="547" spans="1:8" x14ac:dyDescent="0.2">
      <c r="A547">
        <f t="shared" si="48"/>
        <v>4</v>
      </c>
      <c r="B547" t="b">
        <f t="shared" si="49"/>
        <v>0</v>
      </c>
      <c r="C547" t="str">
        <f t="shared" si="50"/>
        <v>ON</v>
      </c>
      <c r="D547" s="4">
        <f t="shared" si="52"/>
        <v>43578.708333332012</v>
      </c>
      <c r="E547" t="str">
        <f t="shared" si="53"/>
        <v>LRKPCIGS</v>
      </c>
      <c r="F547" s="39">
        <v>10001.8759765625</v>
      </c>
      <c r="G547">
        <f t="shared" si="51"/>
        <v>1.4386554565019665E-3</v>
      </c>
      <c r="H547" s="38">
        <f>G547*SUMIF('Manual Inputs'!$B$11:$B$22,'Expanded kW'!A547,'Manual Inputs'!$C$11:$C$22)</f>
        <v>169632.07653756981</v>
      </c>
    </row>
    <row r="548" spans="1:8" x14ac:dyDescent="0.2">
      <c r="A548">
        <f t="shared" si="48"/>
        <v>4</v>
      </c>
      <c r="B548" t="b">
        <f t="shared" si="49"/>
        <v>0</v>
      </c>
      <c r="C548" t="str">
        <f t="shared" si="50"/>
        <v>ON</v>
      </c>
      <c r="D548" s="4">
        <f t="shared" si="52"/>
        <v>43578.749999998676</v>
      </c>
      <c r="E548" t="str">
        <f t="shared" si="53"/>
        <v>LRKPCIGS</v>
      </c>
      <c r="F548" s="39">
        <v>9899.7431640625</v>
      </c>
      <c r="G548">
        <f t="shared" si="51"/>
        <v>1.4239648196319103E-3</v>
      </c>
      <c r="H548" s="38">
        <f>G548*SUMIF('Manual Inputs'!$B$11:$B$22,'Expanded kW'!A548,'Manual Inputs'!$C$11:$C$22)</f>
        <v>167899.90138286931</v>
      </c>
    </row>
    <row r="549" spans="1:8" x14ac:dyDescent="0.2">
      <c r="A549">
        <f t="shared" si="48"/>
        <v>4</v>
      </c>
      <c r="B549" t="b">
        <f t="shared" si="49"/>
        <v>0</v>
      </c>
      <c r="C549" t="str">
        <f t="shared" si="50"/>
        <v>ON</v>
      </c>
      <c r="D549" s="4">
        <f t="shared" si="52"/>
        <v>43578.79166666534</v>
      </c>
      <c r="E549" t="str">
        <f t="shared" si="53"/>
        <v>LRKPCIGS</v>
      </c>
      <c r="F549" s="39">
        <v>9989.025390625</v>
      </c>
      <c r="G549">
        <f t="shared" si="51"/>
        <v>1.4368070467014897E-3</v>
      </c>
      <c r="H549" s="38">
        <f>G549*SUMIF('Manual Inputs'!$B$11:$B$22,'Expanded kW'!A549,'Manual Inputs'!$C$11:$C$22)</f>
        <v>169414.13026604927</v>
      </c>
    </row>
    <row r="550" spans="1:8" x14ac:dyDescent="0.2">
      <c r="A550">
        <f t="shared" si="48"/>
        <v>4</v>
      </c>
      <c r="B550" t="b">
        <f t="shared" si="49"/>
        <v>0</v>
      </c>
      <c r="C550" t="str">
        <f t="shared" si="50"/>
        <v>ON</v>
      </c>
      <c r="D550" s="4">
        <f t="shared" si="52"/>
        <v>43578.833333332004</v>
      </c>
      <c r="E550" t="str">
        <f t="shared" si="53"/>
        <v>LRKPCIGS</v>
      </c>
      <c r="F550" s="39">
        <v>9957.611328125</v>
      </c>
      <c r="G550">
        <f t="shared" si="51"/>
        <v>1.4322884931288976E-3</v>
      </c>
      <c r="H550" s="38">
        <f>G550*SUMIF('Manual Inputs'!$B$11:$B$22,'Expanded kW'!A550,'Manual Inputs'!$C$11:$C$22)</f>
        <v>168881.34694951514</v>
      </c>
    </row>
    <row r="551" spans="1:8" x14ac:dyDescent="0.2">
      <c r="A551">
        <f t="shared" si="48"/>
        <v>4</v>
      </c>
      <c r="B551" t="b">
        <f t="shared" si="49"/>
        <v>0</v>
      </c>
      <c r="C551" t="str">
        <f t="shared" si="50"/>
        <v>OFF</v>
      </c>
      <c r="D551" s="4">
        <f t="shared" si="52"/>
        <v>43578.874999998668</v>
      </c>
      <c r="E551" t="str">
        <f t="shared" si="53"/>
        <v>LRKPCIGS</v>
      </c>
      <c r="F551" s="39">
        <v>10157.5654296875</v>
      </c>
      <c r="G551">
        <f t="shared" si="51"/>
        <v>1.4610496035382776E-3</v>
      </c>
      <c r="H551" s="38">
        <f>G551*SUMIF('Manual Inputs'!$B$11:$B$22,'Expanded kW'!A551,'Manual Inputs'!$C$11:$C$22)</f>
        <v>172272.57370934827</v>
      </c>
    </row>
    <row r="552" spans="1:8" x14ac:dyDescent="0.2">
      <c r="A552">
        <f t="shared" si="48"/>
        <v>4</v>
      </c>
      <c r="B552" t="b">
        <f t="shared" si="49"/>
        <v>0</v>
      </c>
      <c r="C552" t="str">
        <f t="shared" si="50"/>
        <v>OFF</v>
      </c>
      <c r="D552" s="4">
        <f t="shared" si="52"/>
        <v>43578.916666665333</v>
      </c>
      <c r="E552" t="str">
        <f t="shared" si="53"/>
        <v>LRKPCIGS</v>
      </c>
      <c r="F552" s="39">
        <v>10296.248046875</v>
      </c>
      <c r="G552">
        <f t="shared" si="51"/>
        <v>1.4809975117513268E-3</v>
      </c>
      <c r="H552" s="38">
        <f>G552*SUMIF('Manual Inputs'!$B$11:$B$22,'Expanded kW'!A552,'Manual Inputs'!$C$11:$C$22)</f>
        <v>174624.63450157436</v>
      </c>
    </row>
    <row r="553" spans="1:8" x14ac:dyDescent="0.2">
      <c r="A553">
        <f t="shared" si="48"/>
        <v>4</v>
      </c>
      <c r="B553" t="b">
        <f t="shared" si="49"/>
        <v>0</v>
      </c>
      <c r="C553" t="str">
        <f t="shared" si="50"/>
        <v>OFF</v>
      </c>
      <c r="D553" s="4">
        <f t="shared" si="52"/>
        <v>43578.958333331997</v>
      </c>
      <c r="E553" t="str">
        <f t="shared" si="53"/>
        <v>LRKPCIGS</v>
      </c>
      <c r="F553" s="39">
        <v>10261.5751953125</v>
      </c>
      <c r="G553">
        <f t="shared" si="51"/>
        <v>1.4760102186465369E-3</v>
      </c>
      <c r="H553" s="38">
        <f>G553*SUMIF('Manual Inputs'!$B$11:$B$22,'Expanded kW'!A553,'Manual Inputs'!$C$11:$C$22)</f>
        <v>174036.58203783573</v>
      </c>
    </row>
    <row r="554" spans="1:8" x14ac:dyDescent="0.2">
      <c r="A554">
        <f t="shared" si="48"/>
        <v>4</v>
      </c>
      <c r="B554" t="b">
        <f t="shared" si="49"/>
        <v>0</v>
      </c>
      <c r="C554" t="str">
        <f t="shared" si="50"/>
        <v>OFF</v>
      </c>
      <c r="D554" s="4">
        <f t="shared" si="52"/>
        <v>43578.999999998661</v>
      </c>
      <c r="E554" t="str">
        <f t="shared" si="53"/>
        <v>LRKPCIGS</v>
      </c>
      <c r="F554" s="39">
        <v>10059.3251953125</v>
      </c>
      <c r="G554">
        <f t="shared" si="51"/>
        <v>1.4469188695077002E-3</v>
      </c>
      <c r="H554" s="38">
        <f>G554*SUMIF('Manual Inputs'!$B$11:$B$22,'Expanded kW'!A554,'Manual Inputs'!$C$11:$C$22)</f>
        <v>170606.41678082614</v>
      </c>
    </row>
    <row r="555" spans="1:8" x14ac:dyDescent="0.2">
      <c r="A555">
        <f t="shared" si="48"/>
        <v>4</v>
      </c>
      <c r="B555" t="b">
        <f t="shared" si="49"/>
        <v>0</v>
      </c>
      <c r="C555" t="str">
        <f t="shared" si="50"/>
        <v>OFF</v>
      </c>
      <c r="D555" s="4">
        <f t="shared" si="52"/>
        <v>43579.041666665325</v>
      </c>
      <c r="E555" t="str">
        <f t="shared" si="53"/>
        <v>LRKPCIGS</v>
      </c>
      <c r="F555" s="39">
        <v>9949.236328125</v>
      </c>
      <c r="G555">
        <f t="shared" si="51"/>
        <v>1.4310838451732104E-3</v>
      </c>
      <c r="H555" s="38">
        <f>G555*SUMIF('Manual Inputs'!$B$11:$B$22,'Expanded kW'!A555,'Manual Inputs'!$C$11:$C$22)</f>
        <v>168739.30673182686</v>
      </c>
    </row>
    <row r="556" spans="1:8" x14ac:dyDescent="0.2">
      <c r="A556">
        <f t="shared" si="48"/>
        <v>4</v>
      </c>
      <c r="B556" t="b">
        <f t="shared" si="49"/>
        <v>0</v>
      </c>
      <c r="C556" t="str">
        <f t="shared" si="50"/>
        <v>OFF</v>
      </c>
      <c r="D556" s="4">
        <f t="shared" si="52"/>
        <v>43579.08333333199</v>
      </c>
      <c r="E556" t="str">
        <f t="shared" si="53"/>
        <v>LRKPCIGS</v>
      </c>
      <c r="F556" s="39">
        <v>9822.8154296875</v>
      </c>
      <c r="G556">
        <f t="shared" si="51"/>
        <v>1.4128996449512537E-3</v>
      </c>
      <c r="H556" s="38">
        <f>G556*SUMIF('Manual Inputs'!$B$11:$B$22,'Expanded kW'!A556,'Manual Inputs'!$C$11:$C$22)</f>
        <v>166595.2050083151</v>
      </c>
    </row>
    <row r="557" spans="1:8" x14ac:dyDescent="0.2">
      <c r="A557">
        <f t="shared" si="48"/>
        <v>4</v>
      </c>
      <c r="B557" t="b">
        <f t="shared" si="49"/>
        <v>0</v>
      </c>
      <c r="C557" t="str">
        <f t="shared" si="50"/>
        <v>OFF</v>
      </c>
      <c r="D557" s="4">
        <f t="shared" si="52"/>
        <v>43579.124999998654</v>
      </c>
      <c r="E557" t="str">
        <f t="shared" si="53"/>
        <v>LRKPCIGS</v>
      </c>
      <c r="F557" s="39">
        <v>9788.71484375</v>
      </c>
      <c r="G557">
        <f t="shared" si="51"/>
        <v>1.4079946657109732E-3</v>
      </c>
      <c r="H557" s="38">
        <f>G557*SUMIF('Manual Inputs'!$B$11:$B$22,'Expanded kW'!A557,'Manual Inputs'!$C$11:$C$22)</f>
        <v>166016.85818445115</v>
      </c>
    </row>
    <row r="558" spans="1:8" x14ac:dyDescent="0.2">
      <c r="A558">
        <f t="shared" si="48"/>
        <v>4</v>
      </c>
      <c r="B558" t="b">
        <f t="shared" si="49"/>
        <v>0</v>
      </c>
      <c r="C558" t="str">
        <f t="shared" si="50"/>
        <v>OFF</v>
      </c>
      <c r="D558" s="4">
        <f t="shared" si="52"/>
        <v>43579.166666665318</v>
      </c>
      <c r="E558" t="str">
        <f t="shared" si="53"/>
        <v>LRKPCIGS</v>
      </c>
      <c r="F558" s="39">
        <v>9817.6865234375</v>
      </c>
      <c r="G558">
        <f t="shared" si="51"/>
        <v>1.4121619104522716E-3</v>
      </c>
      <c r="H558" s="38">
        <f>G558*SUMIF('Manual Inputs'!$B$11:$B$22,'Expanded kW'!A558,'Manual Inputs'!$C$11:$C$22)</f>
        <v>166508.21862500135</v>
      </c>
    </row>
    <row r="559" spans="1:8" x14ac:dyDescent="0.2">
      <c r="A559">
        <f t="shared" si="48"/>
        <v>4</v>
      </c>
      <c r="B559" t="b">
        <f t="shared" si="49"/>
        <v>0</v>
      </c>
      <c r="C559" t="str">
        <f t="shared" si="50"/>
        <v>OFF</v>
      </c>
      <c r="D559" s="4">
        <f t="shared" si="52"/>
        <v>43579.208333331982</v>
      </c>
      <c r="E559" t="str">
        <f t="shared" si="53"/>
        <v>LRKPCIGS</v>
      </c>
      <c r="F559" s="39">
        <v>9842.896484375</v>
      </c>
      <c r="G559">
        <f t="shared" si="51"/>
        <v>1.415788074978399E-3</v>
      </c>
      <c r="H559" s="38">
        <f>G559*SUMIF('Manual Inputs'!$B$11:$B$22,'Expanded kW'!A559,'Manual Inputs'!$C$11:$C$22)</f>
        <v>166935.78021777456</v>
      </c>
    </row>
    <row r="560" spans="1:8" x14ac:dyDescent="0.2">
      <c r="A560">
        <f t="shared" si="48"/>
        <v>4</v>
      </c>
      <c r="B560" t="b">
        <f t="shared" si="49"/>
        <v>0</v>
      </c>
      <c r="C560" t="str">
        <f t="shared" si="50"/>
        <v>OFF</v>
      </c>
      <c r="D560" s="4">
        <f t="shared" si="52"/>
        <v>43579.249999998647</v>
      </c>
      <c r="E560" t="str">
        <f t="shared" si="53"/>
        <v>LRKPCIGS</v>
      </c>
      <c r="F560" s="39">
        <v>9770.9765625</v>
      </c>
      <c r="G560">
        <f t="shared" si="51"/>
        <v>1.4054432168458726E-3</v>
      </c>
      <c r="H560" s="38">
        <f>G560*SUMIF('Manual Inputs'!$B$11:$B$22,'Expanded kW'!A560,'Manual Inputs'!$C$11:$C$22)</f>
        <v>165716.01647338658</v>
      </c>
    </row>
    <row r="561" spans="1:8" x14ac:dyDescent="0.2">
      <c r="A561">
        <f t="shared" si="48"/>
        <v>4</v>
      </c>
      <c r="B561" t="b">
        <f t="shared" si="49"/>
        <v>0</v>
      </c>
      <c r="C561" t="str">
        <f t="shared" si="50"/>
        <v>ON</v>
      </c>
      <c r="D561" s="4">
        <f t="shared" si="52"/>
        <v>43579.291666665311</v>
      </c>
      <c r="E561" t="str">
        <f t="shared" si="53"/>
        <v>LRKPCIGS</v>
      </c>
      <c r="F561" s="39">
        <v>9733.7841796875</v>
      </c>
      <c r="G561">
        <f t="shared" si="51"/>
        <v>1.4000935179894884E-3</v>
      </c>
      <c r="H561" s="38">
        <f>G561*SUMIF('Manual Inputs'!$B$11:$B$22,'Expanded kW'!A561,'Manual Inputs'!$C$11:$C$22)</f>
        <v>165085.23269415871</v>
      </c>
    </row>
    <row r="562" spans="1:8" x14ac:dyDescent="0.2">
      <c r="A562">
        <f t="shared" si="48"/>
        <v>4</v>
      </c>
      <c r="B562" t="b">
        <f t="shared" si="49"/>
        <v>0</v>
      </c>
      <c r="C562" t="str">
        <f t="shared" si="50"/>
        <v>ON</v>
      </c>
      <c r="D562" s="4">
        <f t="shared" si="52"/>
        <v>43579.333333331975</v>
      </c>
      <c r="E562" t="str">
        <f t="shared" si="53"/>
        <v>LRKPCIGS</v>
      </c>
      <c r="F562" s="39">
        <v>9896.365234375</v>
      </c>
      <c r="G562">
        <f t="shared" si="51"/>
        <v>1.4234789430835519E-3</v>
      </c>
      <c r="H562" s="38">
        <f>G562*SUMIF('Manual Inputs'!$B$11:$B$22,'Expanded kW'!A562,'Manual Inputs'!$C$11:$C$22)</f>
        <v>167842.61160756805</v>
      </c>
    </row>
    <row r="563" spans="1:8" x14ac:dyDescent="0.2">
      <c r="A563">
        <f t="shared" si="48"/>
        <v>4</v>
      </c>
      <c r="B563" t="b">
        <f t="shared" si="49"/>
        <v>0</v>
      </c>
      <c r="C563" t="str">
        <f t="shared" si="50"/>
        <v>ON</v>
      </c>
      <c r="D563" s="4">
        <f t="shared" si="52"/>
        <v>43579.374999998639</v>
      </c>
      <c r="E563" t="str">
        <f t="shared" si="53"/>
        <v>LRKPCIGS</v>
      </c>
      <c r="F563" s="39">
        <v>9836.4345703125</v>
      </c>
      <c r="G563">
        <f t="shared" si="51"/>
        <v>1.4148586025527015E-3</v>
      </c>
      <c r="H563" s="38">
        <f>G563*SUMIF('Manual Inputs'!$B$11:$B$22,'Expanded kW'!A563,'Manual Inputs'!$C$11:$C$22)</f>
        <v>166826.18598731243</v>
      </c>
    </row>
    <row r="564" spans="1:8" x14ac:dyDescent="0.2">
      <c r="A564">
        <f t="shared" si="48"/>
        <v>4</v>
      </c>
      <c r="B564" t="b">
        <f t="shared" si="49"/>
        <v>0</v>
      </c>
      <c r="C564" t="str">
        <f t="shared" si="50"/>
        <v>ON</v>
      </c>
      <c r="D564" s="4">
        <f t="shared" si="52"/>
        <v>43579.416666665304</v>
      </c>
      <c r="E564" t="str">
        <f t="shared" si="53"/>
        <v>LRKPCIGS</v>
      </c>
      <c r="F564" s="39">
        <v>9982.3818359375</v>
      </c>
      <c r="G564">
        <f t="shared" si="51"/>
        <v>1.4358514473495143E-3</v>
      </c>
      <c r="H564" s="38">
        <f>G564*SUMIF('Manual Inputs'!$B$11:$B$22,'Expanded kW'!A564,'Manual Inputs'!$C$11:$C$22)</f>
        <v>169301.45540586583</v>
      </c>
    </row>
    <row r="565" spans="1:8" x14ac:dyDescent="0.2">
      <c r="A565">
        <f t="shared" si="48"/>
        <v>4</v>
      </c>
      <c r="B565" t="b">
        <f t="shared" si="49"/>
        <v>0</v>
      </c>
      <c r="C565" t="str">
        <f t="shared" si="50"/>
        <v>ON</v>
      </c>
      <c r="D565" s="4">
        <f t="shared" si="52"/>
        <v>43579.458333331968</v>
      </c>
      <c r="E565" t="str">
        <f t="shared" si="53"/>
        <v>LRKPCIGS</v>
      </c>
      <c r="F565" s="39">
        <v>10083.90625</v>
      </c>
      <c r="G565">
        <f t="shared" si="51"/>
        <v>1.4504545730632745E-3</v>
      </c>
      <c r="H565" s="38">
        <f>G565*SUMIF('Manual Inputs'!$B$11:$B$22,'Expanded kW'!A565,'Manual Inputs'!$C$11:$C$22)</f>
        <v>171023.31210725242</v>
      </c>
    </row>
    <row r="566" spans="1:8" x14ac:dyDescent="0.2">
      <c r="A566">
        <f t="shared" si="48"/>
        <v>4</v>
      </c>
      <c r="B566" t="b">
        <f t="shared" si="49"/>
        <v>0</v>
      </c>
      <c r="C566" t="str">
        <f t="shared" si="50"/>
        <v>ON</v>
      </c>
      <c r="D566" s="4">
        <f t="shared" si="52"/>
        <v>43579.499999998632</v>
      </c>
      <c r="E566" t="str">
        <f t="shared" si="53"/>
        <v>LRKPCIGS</v>
      </c>
      <c r="F566" s="39">
        <v>10058.830078125</v>
      </c>
      <c r="G566">
        <f t="shared" si="51"/>
        <v>1.4468476525634915E-3</v>
      </c>
      <c r="H566" s="38">
        <f>G566*SUMIF('Manual Inputs'!$B$11:$B$22,'Expanded kW'!A566,'Manual Inputs'!$C$11:$C$22)</f>
        <v>170598.01958045675</v>
      </c>
    </row>
    <row r="567" spans="1:8" x14ac:dyDescent="0.2">
      <c r="A567">
        <f t="shared" si="48"/>
        <v>4</v>
      </c>
      <c r="B567" t="b">
        <f t="shared" si="49"/>
        <v>0</v>
      </c>
      <c r="C567" t="str">
        <f t="shared" si="50"/>
        <v>ON</v>
      </c>
      <c r="D567" s="4">
        <f t="shared" si="52"/>
        <v>43579.541666665296</v>
      </c>
      <c r="E567" t="str">
        <f t="shared" si="53"/>
        <v>LRKPCIGS</v>
      </c>
      <c r="F567" s="39">
        <v>10192.919921875</v>
      </c>
      <c r="G567">
        <f t="shared" si="51"/>
        <v>1.4661349428502818E-3</v>
      </c>
      <c r="H567" s="38">
        <f>G567*SUMIF('Manual Inputs'!$B$11:$B$22,'Expanded kW'!A567,'Manual Inputs'!$C$11:$C$22)</f>
        <v>172872.18681580457</v>
      </c>
    </row>
    <row r="568" spans="1:8" x14ac:dyDescent="0.2">
      <c r="A568">
        <f t="shared" si="48"/>
        <v>4</v>
      </c>
      <c r="B568" t="b">
        <f t="shared" si="49"/>
        <v>0</v>
      </c>
      <c r="C568" t="str">
        <f t="shared" si="50"/>
        <v>ON</v>
      </c>
      <c r="D568" s="4">
        <f t="shared" si="52"/>
        <v>43579.583333331961</v>
      </c>
      <c r="E568" t="str">
        <f t="shared" si="53"/>
        <v>LRKPCIGS</v>
      </c>
      <c r="F568" s="39">
        <v>10003.357421875</v>
      </c>
      <c r="G568">
        <f t="shared" si="51"/>
        <v>1.4388685454652102E-3</v>
      </c>
      <c r="H568" s="38">
        <f>G568*SUMIF('Manual Inputs'!$B$11:$B$22,'Expanded kW'!A568,'Manual Inputs'!$C$11:$C$22)</f>
        <v>169657.20188857647</v>
      </c>
    </row>
    <row r="569" spans="1:8" x14ac:dyDescent="0.2">
      <c r="A569">
        <f t="shared" si="48"/>
        <v>4</v>
      </c>
      <c r="B569" t="b">
        <f t="shared" si="49"/>
        <v>0</v>
      </c>
      <c r="C569" t="str">
        <f t="shared" si="50"/>
        <v>ON</v>
      </c>
      <c r="D569" s="4">
        <f t="shared" si="52"/>
        <v>43579.624999998625</v>
      </c>
      <c r="E569" t="str">
        <f t="shared" si="53"/>
        <v>LRKPCIGS</v>
      </c>
      <c r="F569" s="39">
        <v>9926.5859375</v>
      </c>
      <c r="G569">
        <f t="shared" si="51"/>
        <v>1.4278258455598461E-3</v>
      </c>
      <c r="H569" s="38">
        <f>G569*SUMIF('Manual Inputs'!$B$11:$B$22,'Expanded kW'!A569,'Manual Inputs'!$C$11:$C$22)</f>
        <v>168355.1555180836</v>
      </c>
    </row>
    <row r="570" spans="1:8" x14ac:dyDescent="0.2">
      <c r="A570">
        <f t="shared" si="48"/>
        <v>4</v>
      </c>
      <c r="B570" t="b">
        <f t="shared" si="49"/>
        <v>0</v>
      </c>
      <c r="C570" t="str">
        <f t="shared" si="50"/>
        <v>ON</v>
      </c>
      <c r="D570" s="4">
        <f t="shared" si="52"/>
        <v>43579.666666665289</v>
      </c>
      <c r="E570" t="str">
        <f t="shared" si="53"/>
        <v>LRKPCIGS</v>
      </c>
      <c r="F570" s="39">
        <v>9841.578125</v>
      </c>
      <c r="G570">
        <f t="shared" si="51"/>
        <v>1.415598444061867E-3</v>
      </c>
      <c r="H570" s="38">
        <f>G570*SUMIF('Manual Inputs'!$B$11:$B$22,'Expanded kW'!A570,'Manual Inputs'!$C$11:$C$22)</f>
        <v>166913.42080850693</v>
      </c>
    </row>
    <row r="571" spans="1:8" x14ac:dyDescent="0.2">
      <c r="A571">
        <f t="shared" si="48"/>
        <v>4</v>
      </c>
      <c r="B571" t="b">
        <f t="shared" si="49"/>
        <v>0</v>
      </c>
      <c r="C571" t="str">
        <f t="shared" si="50"/>
        <v>ON</v>
      </c>
      <c r="D571" s="4">
        <f t="shared" si="52"/>
        <v>43579.708333331953</v>
      </c>
      <c r="E571" t="str">
        <f t="shared" si="53"/>
        <v>LRKPCIGS</v>
      </c>
      <c r="F571" s="39">
        <v>9775.25390625</v>
      </c>
      <c r="G571">
        <f t="shared" si="51"/>
        <v>1.4060584638195095E-3</v>
      </c>
      <c r="H571" s="38">
        <f>G571*SUMIF('Manual Inputs'!$B$11:$B$22,'Expanded kW'!A571,'Manual Inputs'!$C$11:$C$22)</f>
        <v>165788.56033456599</v>
      </c>
    </row>
    <row r="572" spans="1:8" x14ac:dyDescent="0.2">
      <c r="A572">
        <f t="shared" si="48"/>
        <v>4</v>
      </c>
      <c r="B572" t="b">
        <f t="shared" si="49"/>
        <v>0</v>
      </c>
      <c r="C572" t="str">
        <f t="shared" si="50"/>
        <v>ON</v>
      </c>
      <c r="D572" s="4">
        <f t="shared" si="52"/>
        <v>43579.749999998618</v>
      </c>
      <c r="E572" t="str">
        <f t="shared" si="53"/>
        <v>LRKPCIGS</v>
      </c>
      <c r="F572" s="39">
        <v>9766.4697265625</v>
      </c>
      <c r="G572">
        <f t="shared" si="51"/>
        <v>1.4047949600460245E-3</v>
      </c>
      <c r="H572" s="38">
        <f>G572*SUMIF('Manual Inputs'!$B$11:$B$22,'Expanded kW'!A572,'Manual Inputs'!$C$11:$C$22)</f>
        <v>165639.58041874206</v>
      </c>
    </row>
    <row r="573" spans="1:8" x14ac:dyDescent="0.2">
      <c r="A573">
        <f t="shared" si="48"/>
        <v>4</v>
      </c>
      <c r="B573" t="b">
        <f t="shared" si="49"/>
        <v>0</v>
      </c>
      <c r="C573" t="str">
        <f t="shared" si="50"/>
        <v>ON</v>
      </c>
      <c r="D573" s="4">
        <f t="shared" si="52"/>
        <v>43579.791666665282</v>
      </c>
      <c r="E573" t="str">
        <f t="shared" si="53"/>
        <v>LRKPCIGS</v>
      </c>
      <c r="F573" s="39">
        <v>9718.494140625</v>
      </c>
      <c r="G573">
        <f t="shared" si="51"/>
        <v>1.3978942207597547E-3</v>
      </c>
      <c r="H573" s="38">
        <f>G573*SUMIF('Manual Inputs'!$B$11:$B$22,'Expanded kW'!A573,'Manual Inputs'!$C$11:$C$22)</f>
        <v>164825.91323423036</v>
      </c>
    </row>
    <row r="574" spans="1:8" x14ac:dyDescent="0.2">
      <c r="A574">
        <f t="shared" si="48"/>
        <v>4</v>
      </c>
      <c r="B574" t="b">
        <f t="shared" si="49"/>
        <v>0</v>
      </c>
      <c r="C574" t="str">
        <f t="shared" si="50"/>
        <v>ON</v>
      </c>
      <c r="D574" s="4">
        <f t="shared" si="52"/>
        <v>43579.833333331946</v>
      </c>
      <c r="E574" t="str">
        <f t="shared" si="53"/>
        <v>LRKPCIGS</v>
      </c>
      <c r="F574" s="39">
        <v>9716.986328125</v>
      </c>
      <c r="G574">
        <f t="shared" si="51"/>
        <v>1.3976773391781803E-3</v>
      </c>
      <c r="H574" s="38">
        <f>G574*SUMIF('Manual Inputs'!$B$11:$B$22,'Expanded kW'!A574,'Manual Inputs'!$C$11:$C$22)</f>
        <v>164800.34069503835</v>
      </c>
    </row>
    <row r="575" spans="1:8" x14ac:dyDescent="0.2">
      <c r="A575">
        <f t="shared" si="48"/>
        <v>4</v>
      </c>
      <c r="B575" t="b">
        <f t="shared" si="49"/>
        <v>0</v>
      </c>
      <c r="C575" t="str">
        <f t="shared" si="50"/>
        <v>OFF</v>
      </c>
      <c r="D575" s="4">
        <f t="shared" si="52"/>
        <v>43579.87499999861</v>
      </c>
      <c r="E575" t="str">
        <f t="shared" si="53"/>
        <v>LRKPCIGS</v>
      </c>
      <c r="F575" s="39">
        <v>9949.8037109375</v>
      </c>
      <c r="G575">
        <f t="shared" si="51"/>
        <v>1.4311654567009918E-3</v>
      </c>
      <c r="H575" s="38">
        <f>G575*SUMIF('Manual Inputs'!$B$11:$B$22,'Expanded kW'!A575,'Manual Inputs'!$C$11:$C$22)</f>
        <v>168748.92955907463</v>
      </c>
    </row>
    <row r="576" spans="1:8" x14ac:dyDescent="0.2">
      <c r="A576">
        <f t="shared" si="48"/>
        <v>4</v>
      </c>
      <c r="B576" t="b">
        <f t="shared" si="49"/>
        <v>0</v>
      </c>
      <c r="C576" t="str">
        <f t="shared" si="50"/>
        <v>OFF</v>
      </c>
      <c r="D576" s="4">
        <f t="shared" si="52"/>
        <v>43579.916666665275</v>
      </c>
      <c r="E576" t="str">
        <f t="shared" si="53"/>
        <v>LRKPCIGS</v>
      </c>
      <c r="F576" s="39">
        <v>10254.2041015625</v>
      </c>
      <c r="G576">
        <f t="shared" si="51"/>
        <v>1.474949971122105E-3</v>
      </c>
      <c r="H576" s="38">
        <f>G576*SUMIF('Manual Inputs'!$B$11:$B$22,'Expanded kW'!A576,'Manual Inputs'!$C$11:$C$22)</f>
        <v>173911.56809624159</v>
      </c>
    </row>
    <row r="577" spans="1:8" x14ac:dyDescent="0.2">
      <c r="A577">
        <f t="shared" si="48"/>
        <v>4</v>
      </c>
      <c r="B577" t="b">
        <f t="shared" si="49"/>
        <v>0</v>
      </c>
      <c r="C577" t="str">
        <f t="shared" si="50"/>
        <v>OFF</v>
      </c>
      <c r="D577" s="4">
        <f t="shared" si="52"/>
        <v>43579.958333331939</v>
      </c>
      <c r="E577" t="str">
        <f t="shared" si="53"/>
        <v>LRKPCIGS</v>
      </c>
      <c r="F577" s="39">
        <v>10202.4599609375</v>
      </c>
      <c r="G577">
        <f t="shared" si="51"/>
        <v>1.467507168349245E-3</v>
      </c>
      <c r="H577" s="38">
        <f>G577*SUMIF('Manual Inputs'!$B$11:$B$22,'Expanded kW'!A577,'Manual Inputs'!$C$11:$C$22)</f>
        <v>173033.98612627527</v>
      </c>
    </row>
    <row r="578" spans="1:8" x14ac:dyDescent="0.2">
      <c r="A578">
        <f t="shared" ref="A578:A641" si="54">MONTH(D578)</f>
        <v>4</v>
      </c>
      <c r="B578" t="b">
        <f t="shared" ref="B578:B641" si="55">IF(ISNA(VLOOKUP(DATE(YEAR(D578),MONTH(D578),DAY(D578)),Holidays,1,FALSE)),FALSE,TRUE)</f>
        <v>0</v>
      </c>
      <c r="C578" t="str">
        <f t="shared" ref="C578:C641" si="56">IF(OR(HOUR(D578)&lt;PkStart,HOUR(D578)&gt;OPkStart-1,WEEKDAY(D578,2)&gt;5,B578)=TRUE,"OFF","ON")</f>
        <v>OFF</v>
      </c>
      <c r="D578" s="4">
        <f t="shared" si="52"/>
        <v>43579.999999998603</v>
      </c>
      <c r="E578" t="str">
        <f t="shared" si="53"/>
        <v>LRKPCIGS</v>
      </c>
      <c r="F578" s="39">
        <v>10082.5302734375</v>
      </c>
      <c r="G578">
        <f t="shared" ref="G578:G641" si="57">IF(SUMIF($A$2:$A$8785,A578,$F$2:$F$8785)=0,0,F578/SUMIF($A$2:$A$8785,A578,$F$2:$F$8785))</f>
        <v>1.4502566545733534E-3</v>
      </c>
      <c r="H578" s="38">
        <f>G578*SUMIF('Manual Inputs'!$B$11:$B$22,'Expanded kW'!A578,'Manual Inputs'!$C$11:$C$22)</f>
        <v>170999.97550898718</v>
      </c>
    </row>
    <row r="579" spans="1:8" x14ac:dyDescent="0.2">
      <c r="A579">
        <f t="shared" si="54"/>
        <v>4</v>
      </c>
      <c r="B579" t="b">
        <f t="shared" si="55"/>
        <v>0</v>
      </c>
      <c r="C579" t="str">
        <f t="shared" si="56"/>
        <v>OFF</v>
      </c>
      <c r="D579" s="4">
        <f t="shared" si="52"/>
        <v>43580.041666665267</v>
      </c>
      <c r="E579" t="str">
        <f t="shared" si="53"/>
        <v>LRKPCIGS</v>
      </c>
      <c r="F579" s="39">
        <v>10032.392578125</v>
      </c>
      <c r="G579">
        <f t="shared" si="57"/>
        <v>1.4430449205839711E-3</v>
      </c>
      <c r="H579" s="38">
        <f>G579*SUMIF('Manual Inputs'!$B$11:$B$22,'Expanded kW'!A579,'Manual Inputs'!$C$11:$C$22)</f>
        <v>170149.63889327654</v>
      </c>
    </row>
    <row r="580" spans="1:8" x14ac:dyDescent="0.2">
      <c r="A580">
        <f t="shared" si="54"/>
        <v>4</v>
      </c>
      <c r="B580" t="b">
        <f t="shared" si="55"/>
        <v>0</v>
      </c>
      <c r="C580" t="str">
        <f t="shared" si="56"/>
        <v>OFF</v>
      </c>
      <c r="D580" s="4">
        <f t="shared" ref="D580:D643" si="58">+D579+1/24</f>
        <v>43580.083333331931</v>
      </c>
      <c r="E580" t="str">
        <f t="shared" ref="E580:E643" si="59">+E579</f>
        <v>LRKPCIGS</v>
      </c>
      <c r="F580" s="39">
        <v>9918.1064453125</v>
      </c>
      <c r="G580">
        <f t="shared" si="57"/>
        <v>1.4266061675981818E-3</v>
      </c>
      <c r="H580" s="38">
        <f>G580*SUMIF('Manual Inputs'!$B$11:$B$22,'Expanded kW'!A580,'Manual Inputs'!$C$11:$C$22)</f>
        <v>168211.3431101793</v>
      </c>
    </row>
    <row r="581" spans="1:8" x14ac:dyDescent="0.2">
      <c r="A581">
        <f t="shared" si="54"/>
        <v>4</v>
      </c>
      <c r="B581" t="b">
        <f t="shared" si="55"/>
        <v>0</v>
      </c>
      <c r="C581" t="str">
        <f t="shared" si="56"/>
        <v>OFF</v>
      </c>
      <c r="D581" s="4">
        <f t="shared" si="58"/>
        <v>43580.124999998596</v>
      </c>
      <c r="E581" t="str">
        <f t="shared" si="59"/>
        <v>LRKPCIGS</v>
      </c>
      <c r="F581" s="39">
        <v>9769.0126953125</v>
      </c>
      <c r="G581">
        <f t="shared" si="57"/>
        <v>1.4051607370139127E-3</v>
      </c>
      <c r="H581" s="38">
        <f>G581*SUMIF('Manual Inputs'!$B$11:$B$22,'Expanded kW'!A581,'Manual Inputs'!$C$11:$C$22)</f>
        <v>165682.7092348405</v>
      </c>
    </row>
    <row r="582" spans="1:8" x14ac:dyDescent="0.2">
      <c r="A582">
        <f t="shared" si="54"/>
        <v>4</v>
      </c>
      <c r="B582" t="b">
        <f t="shared" si="55"/>
        <v>0</v>
      </c>
      <c r="C582" t="str">
        <f t="shared" si="56"/>
        <v>OFF</v>
      </c>
      <c r="D582" s="4">
        <f t="shared" si="58"/>
        <v>43580.16666666526</v>
      </c>
      <c r="E582" t="str">
        <f t="shared" si="59"/>
        <v>LRKPCIGS</v>
      </c>
      <c r="F582" s="39">
        <v>9927.3505859375</v>
      </c>
      <c r="G582">
        <f t="shared" si="57"/>
        <v>1.4279358314914347E-3</v>
      </c>
      <c r="H582" s="38">
        <f>G582*SUMIF('Manual Inputs'!$B$11:$B$22,'Expanded kW'!A582,'Manual Inputs'!$C$11:$C$22)</f>
        <v>168368.12397545885</v>
      </c>
    </row>
    <row r="583" spans="1:8" x14ac:dyDescent="0.2">
      <c r="A583">
        <f t="shared" si="54"/>
        <v>4</v>
      </c>
      <c r="B583" t="b">
        <f t="shared" si="55"/>
        <v>0</v>
      </c>
      <c r="C583" t="str">
        <f t="shared" si="56"/>
        <v>OFF</v>
      </c>
      <c r="D583" s="4">
        <f t="shared" si="58"/>
        <v>43580.208333331924</v>
      </c>
      <c r="E583" t="str">
        <f t="shared" si="59"/>
        <v>LRKPCIGS</v>
      </c>
      <c r="F583" s="39">
        <v>9961.3896484375</v>
      </c>
      <c r="G583">
        <f t="shared" si="57"/>
        <v>1.4328319612889437E-3</v>
      </c>
      <c r="H583" s="38">
        <f>G583*SUMIF('Manual Inputs'!$B$11:$B$22,'Expanded kW'!A583,'Manual Inputs'!$C$11:$C$22)</f>
        <v>168945.42736022364</v>
      </c>
    </row>
    <row r="584" spans="1:8" x14ac:dyDescent="0.2">
      <c r="A584">
        <f t="shared" si="54"/>
        <v>4</v>
      </c>
      <c r="B584" t="b">
        <f t="shared" si="55"/>
        <v>0</v>
      </c>
      <c r="C584" t="str">
        <f t="shared" si="56"/>
        <v>OFF</v>
      </c>
      <c r="D584" s="4">
        <f t="shared" si="58"/>
        <v>43580.249999998588</v>
      </c>
      <c r="E584" t="str">
        <f t="shared" si="59"/>
        <v>LRKPCIGS</v>
      </c>
      <c r="F584" s="39">
        <v>9875.9677734375</v>
      </c>
      <c r="G584">
        <f t="shared" si="57"/>
        <v>1.4205450016364389E-3</v>
      </c>
      <c r="H584" s="38">
        <f>G584*SUMIF('Manual Inputs'!$B$11:$B$22,'Expanded kW'!A584,'Manual Inputs'!$C$11:$C$22)</f>
        <v>167496.67013988434</v>
      </c>
    </row>
    <row r="585" spans="1:8" x14ac:dyDescent="0.2">
      <c r="A585">
        <f t="shared" si="54"/>
        <v>4</v>
      </c>
      <c r="B585" t="b">
        <f t="shared" si="55"/>
        <v>0</v>
      </c>
      <c r="C585" t="str">
        <f t="shared" si="56"/>
        <v>ON</v>
      </c>
      <c r="D585" s="4">
        <f t="shared" si="58"/>
        <v>43580.291666665253</v>
      </c>
      <c r="E585" t="str">
        <f t="shared" si="59"/>
        <v>LRKPCIGS</v>
      </c>
      <c r="F585" s="39">
        <v>9811.8935546875</v>
      </c>
      <c r="G585">
        <f t="shared" si="57"/>
        <v>1.4113286581582958E-3</v>
      </c>
      <c r="H585" s="38">
        <f>G585*SUMIF('Manual Inputs'!$B$11:$B$22,'Expanded kW'!A585,'Manual Inputs'!$C$11:$C$22)</f>
        <v>166409.96972442683</v>
      </c>
    </row>
    <row r="586" spans="1:8" x14ac:dyDescent="0.2">
      <c r="A586">
        <f t="shared" si="54"/>
        <v>4</v>
      </c>
      <c r="B586" t="b">
        <f t="shared" si="55"/>
        <v>0</v>
      </c>
      <c r="C586" t="str">
        <f t="shared" si="56"/>
        <v>ON</v>
      </c>
      <c r="D586" s="4">
        <f t="shared" si="58"/>
        <v>43580.333333331917</v>
      </c>
      <c r="E586" t="str">
        <f t="shared" si="59"/>
        <v>LRKPCIGS</v>
      </c>
      <c r="F586" s="39">
        <v>10031.6845703125</v>
      </c>
      <c r="G586">
        <f t="shared" si="57"/>
        <v>1.4429430817584263E-3</v>
      </c>
      <c r="H586" s="38">
        <f>G586*SUMIF('Manual Inputs'!$B$11:$B$22,'Expanded kW'!A586,'Manual Inputs'!$C$11:$C$22)</f>
        <v>170137.63106237358</v>
      </c>
    </row>
    <row r="587" spans="1:8" x14ac:dyDescent="0.2">
      <c r="A587">
        <f t="shared" si="54"/>
        <v>4</v>
      </c>
      <c r="B587" t="b">
        <f t="shared" si="55"/>
        <v>0</v>
      </c>
      <c r="C587" t="str">
        <f t="shared" si="56"/>
        <v>ON</v>
      </c>
      <c r="D587" s="4">
        <f t="shared" si="58"/>
        <v>43580.374999998581</v>
      </c>
      <c r="E587" t="str">
        <f t="shared" si="59"/>
        <v>LRKPCIGS</v>
      </c>
      <c r="F587" s="39">
        <v>10077.5791015625</v>
      </c>
      <c r="G587">
        <f t="shared" si="57"/>
        <v>1.4495444851312668E-3</v>
      </c>
      <c r="H587" s="38">
        <f>G587*SUMIF('Manual Inputs'!$B$11:$B$22,'Expanded kW'!A587,'Manual Inputs'!$C$11:$C$22)</f>
        <v>170916.00350529319</v>
      </c>
    </row>
    <row r="588" spans="1:8" x14ac:dyDescent="0.2">
      <c r="A588">
        <f t="shared" si="54"/>
        <v>4</v>
      </c>
      <c r="B588" t="b">
        <f t="shared" si="55"/>
        <v>0</v>
      </c>
      <c r="C588" t="str">
        <f t="shared" si="56"/>
        <v>ON</v>
      </c>
      <c r="D588" s="4">
        <f t="shared" si="58"/>
        <v>43580.416666665245</v>
      </c>
      <c r="E588" t="str">
        <f t="shared" si="59"/>
        <v>LRKPCIGS</v>
      </c>
      <c r="F588" s="39">
        <v>10122.841796875</v>
      </c>
      <c r="G588">
        <f t="shared" si="57"/>
        <v>1.4560550061315175E-3</v>
      </c>
      <c r="H588" s="38">
        <f>G588*SUMIF('Manual Inputs'!$B$11:$B$22,'Expanded kW'!A588,'Manual Inputs'!$C$11:$C$22)</f>
        <v>171683.65999428972</v>
      </c>
    </row>
    <row r="589" spans="1:8" x14ac:dyDescent="0.2">
      <c r="A589">
        <f t="shared" si="54"/>
        <v>4</v>
      </c>
      <c r="B589" t="b">
        <f t="shared" si="55"/>
        <v>0</v>
      </c>
      <c r="C589" t="str">
        <f t="shared" si="56"/>
        <v>ON</v>
      </c>
      <c r="D589" s="4">
        <f t="shared" si="58"/>
        <v>43580.45833333191</v>
      </c>
      <c r="E589" t="str">
        <f t="shared" si="59"/>
        <v>LRKPCIGS</v>
      </c>
      <c r="F589" s="39">
        <v>10073.69140625</v>
      </c>
      <c r="G589">
        <f t="shared" si="57"/>
        <v>1.4489852846285159E-3</v>
      </c>
      <c r="H589" s="38">
        <f>G589*SUMIF('Manual Inputs'!$B$11:$B$22,'Expanded kW'!A589,'Manual Inputs'!$C$11:$C$22)</f>
        <v>170850.06809174173</v>
      </c>
    </row>
    <row r="590" spans="1:8" x14ac:dyDescent="0.2">
      <c r="A590">
        <f t="shared" si="54"/>
        <v>4</v>
      </c>
      <c r="B590" t="b">
        <f t="shared" si="55"/>
        <v>0</v>
      </c>
      <c r="C590" t="str">
        <f t="shared" si="56"/>
        <v>ON</v>
      </c>
      <c r="D590" s="4">
        <f t="shared" si="58"/>
        <v>43580.499999998574</v>
      </c>
      <c r="E590" t="str">
        <f t="shared" si="59"/>
        <v>LRKPCIGS</v>
      </c>
      <c r="F590" s="39">
        <v>9991.4697265625</v>
      </c>
      <c r="G590">
        <f t="shared" si="57"/>
        <v>1.4371586364674744E-3</v>
      </c>
      <c r="H590" s="38">
        <f>G590*SUMIF('Manual Inputs'!$B$11:$B$22,'Expanded kW'!A590,'Manual Inputs'!$C$11:$C$22)</f>
        <v>169455.586267084</v>
      </c>
    </row>
    <row r="591" spans="1:8" x14ac:dyDescent="0.2">
      <c r="A591">
        <f t="shared" si="54"/>
        <v>4</v>
      </c>
      <c r="B591" t="b">
        <f t="shared" si="55"/>
        <v>0</v>
      </c>
      <c r="C591" t="str">
        <f t="shared" si="56"/>
        <v>ON</v>
      </c>
      <c r="D591" s="4">
        <f t="shared" si="58"/>
        <v>43580.541666665238</v>
      </c>
      <c r="E591" t="str">
        <f t="shared" si="59"/>
        <v>LRKPCIGS</v>
      </c>
      <c r="F591" s="39">
        <v>10055.0302734375</v>
      </c>
      <c r="G591">
        <f t="shared" si="57"/>
        <v>1.4463010941218428E-3</v>
      </c>
      <c r="H591" s="38">
        <f>G591*SUMIF('Manual Inputs'!$B$11:$B$22,'Expanded kW'!A591,'Manual Inputs'!$C$11:$C$22)</f>
        <v>170533.5747941898</v>
      </c>
    </row>
    <row r="592" spans="1:8" x14ac:dyDescent="0.2">
      <c r="A592">
        <f t="shared" si="54"/>
        <v>4</v>
      </c>
      <c r="B592" t="b">
        <f t="shared" si="55"/>
        <v>0</v>
      </c>
      <c r="C592" t="str">
        <f t="shared" si="56"/>
        <v>ON</v>
      </c>
      <c r="D592" s="4">
        <f t="shared" si="58"/>
        <v>43580.583333331902</v>
      </c>
      <c r="E592" t="str">
        <f t="shared" si="59"/>
        <v>LRKPCIGS</v>
      </c>
      <c r="F592" s="39">
        <v>9923.3857421875</v>
      </c>
      <c r="G592">
        <f t="shared" si="57"/>
        <v>1.4273655340683832E-3</v>
      </c>
      <c r="H592" s="38">
        <f>G592*SUMIF('Manual Inputs'!$B$11:$B$22,'Expanded kW'!A592,'Manual Inputs'!$C$11:$C$22)</f>
        <v>168300.88012240213</v>
      </c>
    </row>
    <row r="593" spans="1:8" x14ac:dyDescent="0.2">
      <c r="A593">
        <f t="shared" si="54"/>
        <v>4</v>
      </c>
      <c r="B593" t="b">
        <f t="shared" si="55"/>
        <v>0</v>
      </c>
      <c r="C593" t="str">
        <f t="shared" si="56"/>
        <v>ON</v>
      </c>
      <c r="D593" s="4">
        <f t="shared" si="58"/>
        <v>43580.624999998567</v>
      </c>
      <c r="E593" t="str">
        <f t="shared" si="59"/>
        <v>LRKPCIGS</v>
      </c>
      <c r="F593" s="39">
        <v>9828.599609375</v>
      </c>
      <c r="G593">
        <f t="shared" si="57"/>
        <v>1.4137316330391195E-3</v>
      </c>
      <c r="H593" s="38">
        <f>G593*SUMIF('Manual Inputs'!$B$11:$B$22,'Expanded kW'!A593,'Manual Inputs'!$C$11:$C$22)</f>
        <v>166693.30484616116</v>
      </c>
    </row>
    <row r="594" spans="1:8" x14ac:dyDescent="0.2">
      <c r="A594">
        <f t="shared" si="54"/>
        <v>4</v>
      </c>
      <c r="B594" t="b">
        <f t="shared" si="55"/>
        <v>0</v>
      </c>
      <c r="C594" t="str">
        <f t="shared" si="56"/>
        <v>ON</v>
      </c>
      <c r="D594" s="4">
        <f t="shared" si="58"/>
        <v>43580.666666665231</v>
      </c>
      <c r="E594" t="str">
        <f t="shared" si="59"/>
        <v>LRKPCIGS</v>
      </c>
      <c r="F594" s="39">
        <v>9848.1806640625</v>
      </c>
      <c r="G594">
        <f t="shared" si="57"/>
        <v>1.4165481437853282E-3</v>
      </c>
      <c r="H594" s="38">
        <f>G594*SUMIF('Manual Inputs'!$B$11:$B$22,'Expanded kW'!A594,'Manual Inputs'!$C$11:$C$22)</f>
        <v>167025.4000426243</v>
      </c>
    </row>
    <row r="595" spans="1:8" x14ac:dyDescent="0.2">
      <c r="A595">
        <f t="shared" si="54"/>
        <v>4</v>
      </c>
      <c r="B595" t="b">
        <f t="shared" si="55"/>
        <v>0</v>
      </c>
      <c r="C595" t="str">
        <f t="shared" si="56"/>
        <v>ON</v>
      </c>
      <c r="D595" s="4">
        <f t="shared" si="58"/>
        <v>43580.708333331895</v>
      </c>
      <c r="E595" t="str">
        <f t="shared" si="59"/>
        <v>LRKPCIGS</v>
      </c>
      <c r="F595" s="39">
        <v>9868.9599609375</v>
      </c>
      <c r="G595">
        <f t="shared" si="57"/>
        <v>1.4195370079645626E-3</v>
      </c>
      <c r="H595" s="38">
        <f>G595*SUMIF('Manual Inputs'!$B$11:$B$22,'Expanded kW'!A595,'Manual Inputs'!$C$11:$C$22)</f>
        <v>167377.81745773289</v>
      </c>
    </row>
    <row r="596" spans="1:8" x14ac:dyDescent="0.2">
      <c r="A596">
        <f t="shared" si="54"/>
        <v>4</v>
      </c>
      <c r="B596" t="b">
        <f t="shared" si="55"/>
        <v>0</v>
      </c>
      <c r="C596" t="str">
        <f t="shared" si="56"/>
        <v>ON</v>
      </c>
      <c r="D596" s="4">
        <f t="shared" si="58"/>
        <v>43580.749999998559</v>
      </c>
      <c r="E596" t="str">
        <f t="shared" si="59"/>
        <v>LRKPCIGS</v>
      </c>
      <c r="F596" s="39">
        <v>9800.7685546875</v>
      </c>
      <c r="G596">
        <f t="shared" si="57"/>
        <v>1.4097284541574576E-3</v>
      </c>
      <c r="H596" s="38">
        <f>G596*SUMIF('Manual Inputs'!$B$11:$B$22,'Expanded kW'!A596,'Manual Inputs'!$C$11:$C$22)</f>
        <v>166221.28943525883</v>
      </c>
    </row>
    <row r="597" spans="1:8" x14ac:dyDescent="0.2">
      <c r="A597">
        <f t="shared" si="54"/>
        <v>4</v>
      </c>
      <c r="B597" t="b">
        <f t="shared" si="55"/>
        <v>0</v>
      </c>
      <c r="C597" t="str">
        <f t="shared" si="56"/>
        <v>ON</v>
      </c>
      <c r="D597" s="4">
        <f t="shared" si="58"/>
        <v>43580.791666665224</v>
      </c>
      <c r="E597" t="str">
        <f t="shared" si="59"/>
        <v>LRKPCIGS</v>
      </c>
      <c r="F597" s="39">
        <v>9737.0673828125</v>
      </c>
      <c r="G597">
        <f t="shared" si="57"/>
        <v>1.4005657692053256E-3</v>
      </c>
      <c r="H597" s="38">
        <f>G597*SUMIF('Manual Inputs'!$B$11:$B$22,'Expanded kW'!A597,'Manual Inputs'!$C$11:$C$22)</f>
        <v>165140.91590449779</v>
      </c>
    </row>
    <row r="598" spans="1:8" x14ac:dyDescent="0.2">
      <c r="A598">
        <f t="shared" si="54"/>
        <v>4</v>
      </c>
      <c r="B598" t="b">
        <f t="shared" si="55"/>
        <v>0</v>
      </c>
      <c r="C598" t="str">
        <f t="shared" si="56"/>
        <v>ON</v>
      </c>
      <c r="D598" s="4">
        <f t="shared" si="58"/>
        <v>43580.833333331888</v>
      </c>
      <c r="E598" t="str">
        <f t="shared" si="59"/>
        <v>LRKPCIGS</v>
      </c>
      <c r="F598" s="39">
        <v>9745.357421875</v>
      </c>
      <c r="G598">
        <f t="shared" si="57"/>
        <v>1.4017581965019474E-3</v>
      </c>
      <c r="H598" s="38">
        <f>G598*SUMIF('Manual Inputs'!$B$11:$B$22,'Expanded kW'!A598,'Manual Inputs'!$C$11:$C$22)</f>
        <v>165281.51518247771</v>
      </c>
    </row>
    <row r="599" spans="1:8" x14ac:dyDescent="0.2">
      <c r="A599">
        <f t="shared" si="54"/>
        <v>4</v>
      </c>
      <c r="B599" t="b">
        <f t="shared" si="55"/>
        <v>0</v>
      </c>
      <c r="C599" t="str">
        <f t="shared" si="56"/>
        <v>OFF</v>
      </c>
      <c r="D599" s="4">
        <f t="shared" si="58"/>
        <v>43580.874999998552</v>
      </c>
      <c r="E599" t="str">
        <f t="shared" si="59"/>
        <v>LRKPCIGS</v>
      </c>
      <c r="F599" s="39">
        <v>9904.3779296875</v>
      </c>
      <c r="G599">
        <f t="shared" si="57"/>
        <v>1.4246314776540294E-3</v>
      </c>
      <c r="H599" s="38">
        <f>G599*SUMIF('Manual Inputs'!$B$11:$B$22,'Expanded kW'!A599,'Manual Inputs'!$C$11:$C$22)</f>
        <v>167978.50712833909</v>
      </c>
    </row>
    <row r="600" spans="1:8" x14ac:dyDescent="0.2">
      <c r="A600">
        <f t="shared" si="54"/>
        <v>4</v>
      </c>
      <c r="B600" t="b">
        <f t="shared" si="55"/>
        <v>0</v>
      </c>
      <c r="C600" t="str">
        <f t="shared" si="56"/>
        <v>OFF</v>
      </c>
      <c r="D600" s="4">
        <f t="shared" si="58"/>
        <v>43580.916666665216</v>
      </c>
      <c r="E600" t="str">
        <f t="shared" si="59"/>
        <v>LRKPCIGS</v>
      </c>
      <c r="F600" s="39">
        <v>10022.8310546875</v>
      </c>
      <c r="G600">
        <f t="shared" si="57"/>
        <v>1.4416696048034051E-3</v>
      </c>
      <c r="H600" s="38">
        <f>G600*SUMIF('Manual Inputs'!$B$11:$B$22,'Expanded kW'!A600,'Manual Inputs'!$C$11:$C$22)</f>
        <v>169987.47520724739</v>
      </c>
    </row>
    <row r="601" spans="1:8" x14ac:dyDescent="0.2">
      <c r="A601">
        <f t="shared" si="54"/>
        <v>4</v>
      </c>
      <c r="B601" t="b">
        <f t="shared" si="55"/>
        <v>0</v>
      </c>
      <c r="C601" t="str">
        <f t="shared" si="56"/>
        <v>OFF</v>
      </c>
      <c r="D601" s="4">
        <f t="shared" si="58"/>
        <v>43580.958333331881</v>
      </c>
      <c r="E601" t="str">
        <f t="shared" si="59"/>
        <v>LRKPCIGS</v>
      </c>
      <c r="F601" s="39">
        <v>10131.09765625</v>
      </c>
      <c r="G601">
        <f t="shared" si="57"/>
        <v>1.4572425170710443E-3</v>
      </c>
      <c r="H601" s="38">
        <f>G601*SUMIF('Manual Inputs'!$B$11:$B$22,'Expanded kW'!A601,'Manual Inputs'!$C$11:$C$22)</f>
        <v>171823.67958388122</v>
      </c>
    </row>
    <row r="602" spans="1:8" x14ac:dyDescent="0.2">
      <c r="A602">
        <f t="shared" si="54"/>
        <v>4</v>
      </c>
      <c r="B602" t="b">
        <f t="shared" si="55"/>
        <v>0</v>
      </c>
      <c r="C602" t="str">
        <f t="shared" si="56"/>
        <v>OFF</v>
      </c>
      <c r="D602" s="4">
        <f t="shared" si="58"/>
        <v>43580.999999998545</v>
      </c>
      <c r="E602" t="str">
        <f t="shared" si="59"/>
        <v>LRKPCIGS</v>
      </c>
      <c r="F602" s="39">
        <v>9993.25390625</v>
      </c>
      <c r="G602">
        <f t="shared" si="57"/>
        <v>1.4374152703078475E-3</v>
      </c>
      <c r="H602" s="38">
        <f>G602*SUMIF('Manual Inputs'!$B$11:$B$22,'Expanded kW'!A602,'Manual Inputs'!$C$11:$C$22)</f>
        <v>169485.84600095951</v>
      </c>
    </row>
    <row r="603" spans="1:8" x14ac:dyDescent="0.2">
      <c r="A603">
        <f t="shared" si="54"/>
        <v>4</v>
      </c>
      <c r="B603" t="b">
        <f t="shared" si="55"/>
        <v>0</v>
      </c>
      <c r="C603" t="str">
        <f t="shared" si="56"/>
        <v>OFF</v>
      </c>
      <c r="D603" s="4">
        <f t="shared" si="58"/>
        <v>43581.041666665209</v>
      </c>
      <c r="E603" t="str">
        <f t="shared" si="59"/>
        <v>LRKPCIGS</v>
      </c>
      <c r="F603" s="39">
        <v>9918.091796875</v>
      </c>
      <c r="G603">
        <f t="shared" si="57"/>
        <v>1.4266040605879981E-3</v>
      </c>
      <c r="H603" s="38">
        <f>G603*SUMIF('Manual Inputs'!$B$11:$B$22,'Expanded kW'!A603,'Manual Inputs'!$C$11:$C$22)</f>
        <v>168211.09467229855</v>
      </c>
    </row>
    <row r="604" spans="1:8" x14ac:dyDescent="0.2">
      <c r="A604">
        <f t="shared" si="54"/>
        <v>4</v>
      </c>
      <c r="B604" t="b">
        <f t="shared" si="55"/>
        <v>0</v>
      </c>
      <c r="C604" t="str">
        <f t="shared" si="56"/>
        <v>OFF</v>
      </c>
      <c r="D604" s="4">
        <f t="shared" si="58"/>
        <v>43581.083333331873</v>
      </c>
      <c r="E604" t="str">
        <f t="shared" si="59"/>
        <v>LRKPCIGS</v>
      </c>
      <c r="F604" s="39">
        <v>9848.6396484375</v>
      </c>
      <c r="G604">
        <f t="shared" si="57"/>
        <v>1.4166141634377504E-3</v>
      </c>
      <c r="H604" s="38">
        <f>G604*SUMIF('Manual Inputs'!$B$11:$B$22,'Expanded kW'!A604,'Manual Inputs'!$C$11:$C$22)</f>
        <v>167033.1844295545</v>
      </c>
    </row>
    <row r="605" spans="1:8" x14ac:dyDescent="0.2">
      <c r="A605">
        <f t="shared" si="54"/>
        <v>4</v>
      </c>
      <c r="B605" t="b">
        <f t="shared" si="55"/>
        <v>0</v>
      </c>
      <c r="C605" t="str">
        <f t="shared" si="56"/>
        <v>OFF</v>
      </c>
      <c r="D605" s="4">
        <f t="shared" si="58"/>
        <v>43581.124999998538</v>
      </c>
      <c r="E605" t="str">
        <f t="shared" si="59"/>
        <v>LRKPCIGS</v>
      </c>
      <c r="F605" s="39">
        <v>9767.15625</v>
      </c>
      <c r="G605">
        <f t="shared" si="57"/>
        <v>1.4048937085899666E-3</v>
      </c>
      <c r="H605" s="38">
        <f>G605*SUMIF('Manual Inputs'!$B$11:$B$22,'Expanded kW'!A605,'Manual Inputs'!$C$11:$C$22)</f>
        <v>165651.2238740866</v>
      </c>
    </row>
    <row r="606" spans="1:8" x14ac:dyDescent="0.2">
      <c r="A606">
        <f t="shared" si="54"/>
        <v>4</v>
      </c>
      <c r="B606" t="b">
        <f t="shared" si="55"/>
        <v>0</v>
      </c>
      <c r="C606" t="str">
        <f t="shared" si="56"/>
        <v>OFF</v>
      </c>
      <c r="D606" s="4">
        <f t="shared" si="58"/>
        <v>43581.166666665202</v>
      </c>
      <c r="E606" t="str">
        <f t="shared" si="59"/>
        <v>LRKPCIGS</v>
      </c>
      <c r="F606" s="39">
        <v>9737.83984375</v>
      </c>
      <c r="G606">
        <f t="shared" si="57"/>
        <v>1.4006768788756788E-3</v>
      </c>
      <c r="H606" s="38">
        <f>G606*SUMIF('Manual Inputs'!$B$11:$B$22,'Expanded kW'!A606,'Manual Inputs'!$C$11:$C$22)</f>
        <v>165154.0168620761</v>
      </c>
    </row>
    <row r="607" spans="1:8" x14ac:dyDescent="0.2">
      <c r="A607">
        <f t="shared" si="54"/>
        <v>4</v>
      </c>
      <c r="B607" t="b">
        <f t="shared" si="55"/>
        <v>0</v>
      </c>
      <c r="C607" t="str">
        <f t="shared" si="56"/>
        <v>OFF</v>
      </c>
      <c r="D607" s="4">
        <f t="shared" si="58"/>
        <v>43581.208333331866</v>
      </c>
      <c r="E607" t="str">
        <f t="shared" si="59"/>
        <v>LRKPCIGS</v>
      </c>
      <c r="F607" s="39">
        <v>9765.0673828125</v>
      </c>
      <c r="G607">
        <f t="shared" si="57"/>
        <v>1.4045932489377727E-3</v>
      </c>
      <c r="H607" s="38">
        <f>G607*SUMIF('Manual Inputs'!$B$11:$B$22,'Expanded kW'!A607,'Manual Inputs'!$C$11:$C$22)</f>
        <v>165615.79663229146</v>
      </c>
    </row>
    <row r="608" spans="1:8" x14ac:dyDescent="0.2">
      <c r="A608">
        <f t="shared" si="54"/>
        <v>4</v>
      </c>
      <c r="B608" t="b">
        <f t="shared" si="55"/>
        <v>0</v>
      </c>
      <c r="C608" t="str">
        <f t="shared" si="56"/>
        <v>OFF</v>
      </c>
      <c r="D608" s="4">
        <f t="shared" si="58"/>
        <v>43581.24999999853</v>
      </c>
      <c r="E608" t="str">
        <f t="shared" si="59"/>
        <v>LRKPCIGS</v>
      </c>
      <c r="F608" s="39">
        <v>9752.5673828125</v>
      </c>
      <c r="G608">
        <f t="shared" si="57"/>
        <v>1.4027952669143588E-3</v>
      </c>
      <c r="H608" s="38">
        <f>G608*SUMIF('Manual Inputs'!$B$11:$B$22,'Expanded kW'!A608,'Manual Inputs'!$C$11:$C$22)</f>
        <v>165403.79630738357</v>
      </c>
    </row>
    <row r="609" spans="1:8" x14ac:dyDescent="0.2">
      <c r="A609">
        <f t="shared" si="54"/>
        <v>4</v>
      </c>
      <c r="B609" t="b">
        <f t="shared" si="55"/>
        <v>0</v>
      </c>
      <c r="C609" t="str">
        <f t="shared" si="56"/>
        <v>ON</v>
      </c>
      <c r="D609" s="4">
        <f t="shared" si="58"/>
        <v>43581.291666665194</v>
      </c>
      <c r="E609" t="str">
        <f t="shared" si="59"/>
        <v>LRKPCIGS</v>
      </c>
      <c r="F609" s="39">
        <v>9742.6064453125</v>
      </c>
      <c r="G609">
        <f t="shared" si="57"/>
        <v>1.4013624999894508E-3</v>
      </c>
      <c r="H609" s="38">
        <f>G609*SUMIF('Manual Inputs'!$B$11:$B$22,'Expanded kW'!A609,'Manual Inputs'!$C$11:$C$22)</f>
        <v>165234.85854847258</v>
      </c>
    </row>
    <row r="610" spans="1:8" x14ac:dyDescent="0.2">
      <c r="A610">
        <f t="shared" si="54"/>
        <v>4</v>
      </c>
      <c r="B610" t="b">
        <f t="shared" si="55"/>
        <v>0</v>
      </c>
      <c r="C610" t="str">
        <f t="shared" si="56"/>
        <v>ON</v>
      </c>
      <c r="D610" s="4">
        <f t="shared" si="58"/>
        <v>43581.333333331859</v>
      </c>
      <c r="E610" t="str">
        <f t="shared" si="59"/>
        <v>LRKPCIGS</v>
      </c>
      <c r="F610" s="39">
        <v>9831.34375</v>
      </c>
      <c r="G610">
        <f t="shared" si="57"/>
        <v>1.4141263462801969E-3</v>
      </c>
      <c r="H610" s="38">
        <f>G610*SUMIF('Manual Inputs'!$B$11:$B$22,'Expanded kW'!A610,'Manual Inputs'!$C$11:$C$22)</f>
        <v>166739.84554248859</v>
      </c>
    </row>
    <row r="611" spans="1:8" x14ac:dyDescent="0.2">
      <c r="A611">
        <f t="shared" si="54"/>
        <v>4</v>
      </c>
      <c r="B611" t="b">
        <f t="shared" si="55"/>
        <v>0</v>
      </c>
      <c r="C611" t="str">
        <f t="shared" si="56"/>
        <v>ON</v>
      </c>
      <c r="D611" s="4">
        <f t="shared" si="58"/>
        <v>43581.374999998523</v>
      </c>
      <c r="E611" t="str">
        <f t="shared" si="59"/>
        <v>LRKPCIGS</v>
      </c>
      <c r="F611" s="39">
        <v>9939.6123046875</v>
      </c>
      <c r="G611">
        <f t="shared" si="57"/>
        <v>1.4296995394825272E-3</v>
      </c>
      <c r="H611" s="38">
        <f>G611*SUMIF('Manual Inputs'!$B$11:$B$22,'Expanded kW'!A611,'Manual Inputs'!$C$11:$C$22)</f>
        <v>168576.08304417317</v>
      </c>
    </row>
    <row r="612" spans="1:8" x14ac:dyDescent="0.2">
      <c r="A612">
        <f t="shared" si="54"/>
        <v>4</v>
      </c>
      <c r="B612" t="b">
        <f t="shared" si="55"/>
        <v>0</v>
      </c>
      <c r="C612" t="str">
        <f t="shared" si="56"/>
        <v>ON</v>
      </c>
      <c r="D612" s="4">
        <f t="shared" si="58"/>
        <v>43581.416666665187</v>
      </c>
      <c r="E612" t="str">
        <f t="shared" si="59"/>
        <v>LRKPCIGS</v>
      </c>
      <c r="F612" s="39">
        <v>9839.3818359375</v>
      </c>
      <c r="G612">
        <f t="shared" si="57"/>
        <v>1.4152825330016594E-3</v>
      </c>
      <c r="H612" s="38">
        <f>G612*SUMIF('Manual Inputs'!$B$11:$B$22,'Expanded kW'!A612,'Manual Inputs'!$C$11:$C$22)</f>
        <v>166876.1716889196</v>
      </c>
    </row>
    <row r="613" spans="1:8" x14ac:dyDescent="0.2">
      <c r="A613">
        <f t="shared" si="54"/>
        <v>4</v>
      </c>
      <c r="B613" t="b">
        <f t="shared" si="55"/>
        <v>0</v>
      </c>
      <c r="C613" t="str">
        <f t="shared" si="56"/>
        <v>ON</v>
      </c>
      <c r="D613" s="4">
        <f t="shared" si="58"/>
        <v>43581.458333331851</v>
      </c>
      <c r="E613" t="str">
        <f t="shared" si="59"/>
        <v>LRKPCIGS</v>
      </c>
      <c r="F613" s="39">
        <v>9737.484375</v>
      </c>
      <c r="G613">
        <f t="shared" si="57"/>
        <v>1.400625748761888E-3</v>
      </c>
      <c r="H613" s="38">
        <f>G613*SUMIF('Manual Inputs'!$B$11:$B$22,'Expanded kW'!A613,'Manual Inputs'!$C$11:$C$22)</f>
        <v>165147.98810283651</v>
      </c>
    </row>
    <row r="614" spans="1:8" x14ac:dyDescent="0.2">
      <c r="A614">
        <f t="shared" si="54"/>
        <v>4</v>
      </c>
      <c r="B614" t="b">
        <f t="shared" si="55"/>
        <v>0</v>
      </c>
      <c r="C614" t="str">
        <f t="shared" si="56"/>
        <v>ON</v>
      </c>
      <c r="D614" s="4">
        <f t="shared" si="58"/>
        <v>43581.499999998516</v>
      </c>
      <c r="E614" t="str">
        <f t="shared" si="59"/>
        <v>LRKPCIGS</v>
      </c>
      <c r="F614" s="39">
        <v>9650.748046875</v>
      </c>
      <c r="G614">
        <f t="shared" si="57"/>
        <v>1.3881497200622338E-3</v>
      </c>
      <c r="H614" s="38">
        <f>G614*SUMIF('Manual Inputs'!$B$11:$B$22,'Expanded kW'!A614,'Manual Inputs'!$C$11:$C$22)</f>
        <v>163676.93772333115</v>
      </c>
    </row>
    <row r="615" spans="1:8" x14ac:dyDescent="0.2">
      <c r="A615">
        <f t="shared" si="54"/>
        <v>4</v>
      </c>
      <c r="B615" t="b">
        <f t="shared" si="55"/>
        <v>0</v>
      </c>
      <c r="C615" t="str">
        <f t="shared" si="56"/>
        <v>ON</v>
      </c>
      <c r="D615" s="4">
        <f t="shared" si="58"/>
        <v>43581.54166666518</v>
      </c>
      <c r="E615" t="str">
        <f t="shared" si="59"/>
        <v>LRKPCIGS</v>
      </c>
      <c r="F615" s="39">
        <v>9707.6953125</v>
      </c>
      <c r="G615">
        <f t="shared" si="57"/>
        <v>1.3963409328523397E-3</v>
      </c>
      <c r="H615" s="38">
        <f>G615*SUMIF('Manual Inputs'!$B$11:$B$22,'Expanded kW'!A615,'Manual Inputs'!$C$11:$C$22)</f>
        <v>164642.76482854041</v>
      </c>
    </row>
    <row r="616" spans="1:8" x14ac:dyDescent="0.2">
      <c r="A616">
        <f t="shared" si="54"/>
        <v>4</v>
      </c>
      <c r="B616" t="b">
        <f t="shared" si="55"/>
        <v>0</v>
      </c>
      <c r="C616" t="str">
        <f t="shared" si="56"/>
        <v>ON</v>
      </c>
      <c r="D616" s="4">
        <f t="shared" si="58"/>
        <v>43581.583333331844</v>
      </c>
      <c r="E616" t="str">
        <f t="shared" si="59"/>
        <v>LRKPCIGS</v>
      </c>
      <c r="F616" s="39">
        <v>9737.7900390625</v>
      </c>
      <c r="G616">
        <f t="shared" si="57"/>
        <v>1.4006697150410541E-3</v>
      </c>
      <c r="H616" s="38">
        <f>G616*SUMIF('Manual Inputs'!$B$11:$B$22,'Expanded kW'!A616,'Manual Inputs'!$C$11:$C$22)</f>
        <v>165153.17217328152</v>
      </c>
    </row>
    <row r="617" spans="1:8" x14ac:dyDescent="0.2">
      <c r="A617">
        <f t="shared" si="54"/>
        <v>4</v>
      </c>
      <c r="B617" t="b">
        <f t="shared" si="55"/>
        <v>0</v>
      </c>
      <c r="C617" t="str">
        <f t="shared" si="56"/>
        <v>ON</v>
      </c>
      <c r="D617" s="4">
        <f t="shared" si="58"/>
        <v>43581.624999998508</v>
      </c>
      <c r="E617" t="str">
        <f t="shared" si="59"/>
        <v>LRKPCIGS</v>
      </c>
      <c r="F617" s="39">
        <v>9645.0966796875</v>
      </c>
      <c r="G617">
        <f t="shared" si="57"/>
        <v>1.3873368355333668E-3</v>
      </c>
      <c r="H617" s="38">
        <f>G617*SUMIF('Manual Inputs'!$B$11:$B$22,'Expanded kW'!A617,'Manual Inputs'!$C$11:$C$22)</f>
        <v>163581.09038893724</v>
      </c>
    </row>
    <row r="618" spans="1:8" x14ac:dyDescent="0.2">
      <c r="A618">
        <f t="shared" si="54"/>
        <v>4</v>
      </c>
      <c r="B618" t="b">
        <f t="shared" si="55"/>
        <v>0</v>
      </c>
      <c r="C618" t="str">
        <f t="shared" si="56"/>
        <v>ON</v>
      </c>
      <c r="D618" s="4">
        <f t="shared" si="58"/>
        <v>43581.666666665173</v>
      </c>
      <c r="E618" t="str">
        <f t="shared" si="59"/>
        <v>LRKPCIGS</v>
      </c>
      <c r="F618" s="39">
        <v>9501.3359375</v>
      </c>
      <c r="G618">
        <f t="shared" si="57"/>
        <v>1.3666584971233058E-3</v>
      </c>
      <c r="H618" s="38">
        <f>G618*SUMIF('Manual Inputs'!$B$11:$B$22,'Expanded kW'!A618,'Manual Inputs'!$C$11:$C$22)</f>
        <v>161142.90446471737</v>
      </c>
    </row>
    <row r="619" spans="1:8" x14ac:dyDescent="0.2">
      <c r="A619">
        <f t="shared" si="54"/>
        <v>4</v>
      </c>
      <c r="B619" t="b">
        <f t="shared" si="55"/>
        <v>0</v>
      </c>
      <c r="C619" t="str">
        <f t="shared" si="56"/>
        <v>ON</v>
      </c>
      <c r="D619" s="4">
        <f t="shared" si="58"/>
        <v>43581.708333331837</v>
      </c>
      <c r="E619" t="str">
        <f t="shared" si="59"/>
        <v>LRKPCIGS</v>
      </c>
      <c r="F619" s="39">
        <v>9496.4228515625</v>
      </c>
      <c r="G619">
        <f t="shared" si="57"/>
        <v>1.3659518059076967E-3</v>
      </c>
      <c r="H619" s="38">
        <f>G619*SUMIF('Manual Inputs'!$B$11:$B$22,'Expanded kW'!A619,'Manual Inputs'!$C$11:$C$22)</f>
        <v>161059.57839951332</v>
      </c>
    </row>
    <row r="620" spans="1:8" x14ac:dyDescent="0.2">
      <c r="A620">
        <f t="shared" si="54"/>
        <v>4</v>
      </c>
      <c r="B620" t="b">
        <f t="shared" si="55"/>
        <v>0</v>
      </c>
      <c r="C620" t="str">
        <f t="shared" si="56"/>
        <v>ON</v>
      </c>
      <c r="D620" s="4">
        <f t="shared" si="58"/>
        <v>43581.749999998501</v>
      </c>
      <c r="E620" t="str">
        <f t="shared" si="59"/>
        <v>LRKPCIGS</v>
      </c>
      <c r="F620" s="39">
        <v>9450.51171875</v>
      </c>
      <c r="G620">
        <f t="shared" si="57"/>
        <v>1.3593480145899814E-3</v>
      </c>
      <c r="H620" s="38">
        <f>G620*SUMIF('Manual Inputs'!$B$11:$B$22,'Expanded kW'!A620,'Manual Inputs'!$C$11:$C$22)</f>
        <v>160280.92439366219</v>
      </c>
    </row>
    <row r="621" spans="1:8" x14ac:dyDescent="0.2">
      <c r="A621">
        <f t="shared" si="54"/>
        <v>4</v>
      </c>
      <c r="B621" t="b">
        <f t="shared" si="55"/>
        <v>0</v>
      </c>
      <c r="C621" t="str">
        <f t="shared" si="56"/>
        <v>ON</v>
      </c>
      <c r="D621" s="4">
        <f t="shared" si="58"/>
        <v>43581.791666665165</v>
      </c>
      <c r="E621" t="str">
        <f t="shared" si="59"/>
        <v>LRKPCIGS</v>
      </c>
      <c r="F621" s="39">
        <v>9441.5166015625</v>
      </c>
      <c r="G621">
        <f t="shared" si="57"/>
        <v>1.3580541698698513E-3</v>
      </c>
      <c r="H621" s="38">
        <f>G621*SUMIF('Manual Inputs'!$B$11:$B$22,'Expanded kW'!A621,'Manual Inputs'!$C$11:$C$22)</f>
        <v>160128.36697235543</v>
      </c>
    </row>
    <row r="622" spans="1:8" x14ac:dyDescent="0.2">
      <c r="A622">
        <f t="shared" si="54"/>
        <v>4</v>
      </c>
      <c r="B622" t="b">
        <f t="shared" si="55"/>
        <v>0</v>
      </c>
      <c r="C622" t="str">
        <f t="shared" si="56"/>
        <v>ON</v>
      </c>
      <c r="D622" s="4">
        <f t="shared" si="58"/>
        <v>43581.83333333183</v>
      </c>
      <c r="E622" t="str">
        <f t="shared" si="59"/>
        <v>LRKPCIGS</v>
      </c>
      <c r="F622" s="39">
        <v>9395.8994140625</v>
      </c>
      <c r="G622">
        <f t="shared" si="57"/>
        <v>1.3514926592231552E-3</v>
      </c>
      <c r="H622" s="38">
        <f>G622*SUMIF('Manual Inputs'!$B$11:$B$22,'Expanded kW'!A622,'Manual Inputs'!$C$11:$C$22)</f>
        <v>159354.69828664474</v>
      </c>
    </row>
    <row r="623" spans="1:8" x14ac:dyDescent="0.2">
      <c r="A623">
        <f t="shared" si="54"/>
        <v>4</v>
      </c>
      <c r="B623" t="b">
        <f t="shared" si="55"/>
        <v>0</v>
      </c>
      <c r="C623" t="str">
        <f t="shared" si="56"/>
        <v>OFF</v>
      </c>
      <c r="D623" s="4">
        <f t="shared" si="58"/>
        <v>43581.874999998494</v>
      </c>
      <c r="E623" t="str">
        <f t="shared" si="59"/>
        <v>LRKPCIGS</v>
      </c>
      <c r="F623" s="39">
        <v>9580.5810546875</v>
      </c>
      <c r="G623">
        <f t="shared" si="57"/>
        <v>1.3780570008150219E-3</v>
      </c>
      <c r="H623" s="38">
        <f>G623*SUMIF('Manual Inputs'!$B$11:$B$22,'Expanded kW'!A623,'Manual Inputs'!$C$11:$C$22)</f>
        <v>162486.90371200643</v>
      </c>
    </row>
    <row r="624" spans="1:8" x14ac:dyDescent="0.2">
      <c r="A624">
        <f t="shared" si="54"/>
        <v>4</v>
      </c>
      <c r="B624" t="b">
        <f t="shared" si="55"/>
        <v>0</v>
      </c>
      <c r="C624" t="str">
        <f t="shared" si="56"/>
        <v>OFF</v>
      </c>
      <c r="D624" s="4">
        <f t="shared" si="58"/>
        <v>43581.916666665158</v>
      </c>
      <c r="E624" t="str">
        <f t="shared" si="59"/>
        <v>LRKPCIGS</v>
      </c>
      <c r="F624" s="39">
        <v>9756.669921875</v>
      </c>
      <c r="G624">
        <f t="shared" si="57"/>
        <v>1.4033853702331372E-3</v>
      </c>
      <c r="H624" s="38">
        <f>G624*SUMIF('Manual Inputs'!$B$11:$B$22,'Expanded kW'!A624,'Manual Inputs'!$C$11:$C$22)</f>
        <v>165473.37547651934</v>
      </c>
    </row>
    <row r="625" spans="1:8" x14ac:dyDescent="0.2">
      <c r="A625">
        <f t="shared" si="54"/>
        <v>4</v>
      </c>
      <c r="B625" t="b">
        <f t="shared" si="55"/>
        <v>0</v>
      </c>
      <c r="C625" t="str">
        <f t="shared" si="56"/>
        <v>OFF</v>
      </c>
      <c r="D625" s="4">
        <f t="shared" si="58"/>
        <v>43581.958333331822</v>
      </c>
      <c r="E625" t="str">
        <f t="shared" si="59"/>
        <v>LRKPCIGS</v>
      </c>
      <c r="F625" s="39">
        <v>9832.1103515625</v>
      </c>
      <c r="G625">
        <f t="shared" si="57"/>
        <v>1.4142366131464767E-3</v>
      </c>
      <c r="H625" s="38">
        <f>G625*SUMIF('Manual Inputs'!$B$11:$B$22,'Expanded kW'!A625,'Manual Inputs'!$C$11:$C$22)</f>
        <v>166752.84712491458</v>
      </c>
    </row>
    <row r="626" spans="1:8" x14ac:dyDescent="0.2">
      <c r="A626">
        <f t="shared" si="54"/>
        <v>4</v>
      </c>
      <c r="B626" t="b">
        <f t="shared" si="55"/>
        <v>0</v>
      </c>
      <c r="C626" t="str">
        <f t="shared" si="56"/>
        <v>OFF</v>
      </c>
      <c r="D626" s="4">
        <f t="shared" si="58"/>
        <v>43581.999999998487</v>
      </c>
      <c r="E626" t="str">
        <f t="shared" si="59"/>
        <v>LRKPCIGS</v>
      </c>
      <c r="F626" s="39">
        <v>9671.46875</v>
      </c>
      <c r="G626">
        <f t="shared" si="57"/>
        <v>1.3911301562007333E-3</v>
      </c>
      <c r="H626" s="38">
        <f>G626*SUMIF('Manual Inputs'!$B$11:$B$22,'Expanded kW'!A626,'Manual Inputs'!$C$11:$C$22)</f>
        <v>164028.36138691675</v>
      </c>
    </row>
    <row r="627" spans="1:8" x14ac:dyDescent="0.2">
      <c r="A627">
        <f t="shared" si="54"/>
        <v>4</v>
      </c>
      <c r="B627" t="b">
        <f t="shared" si="55"/>
        <v>0</v>
      </c>
      <c r="C627" t="str">
        <f t="shared" si="56"/>
        <v>OFF</v>
      </c>
      <c r="D627" s="4">
        <f t="shared" si="58"/>
        <v>43582.041666665151</v>
      </c>
      <c r="E627" t="str">
        <f t="shared" si="59"/>
        <v>LRKPCIGS</v>
      </c>
      <c r="F627" s="39">
        <v>9560.5546875</v>
      </c>
      <c r="G627">
        <f t="shared" si="57"/>
        <v>1.3751764369592291E-3</v>
      </c>
      <c r="H627" s="38">
        <f>G627*SUMIF('Manual Inputs'!$B$11:$B$22,'Expanded kW'!A627,'Manual Inputs'!$C$11:$C$22)</f>
        <v>162147.25600396848</v>
      </c>
    </row>
    <row r="628" spans="1:8" x14ac:dyDescent="0.2">
      <c r="A628">
        <f t="shared" si="54"/>
        <v>4</v>
      </c>
      <c r="B628" t="b">
        <f t="shared" si="55"/>
        <v>0</v>
      </c>
      <c r="C628" t="str">
        <f t="shared" si="56"/>
        <v>OFF</v>
      </c>
      <c r="D628" s="4">
        <f t="shared" si="58"/>
        <v>43582.083333331815</v>
      </c>
      <c r="E628" t="str">
        <f t="shared" si="59"/>
        <v>LRKPCIGS</v>
      </c>
      <c r="F628" s="39">
        <v>9446.615234375</v>
      </c>
      <c r="G628">
        <f t="shared" si="57"/>
        <v>1.3587875498811202E-3</v>
      </c>
      <c r="H628" s="38">
        <f>G628*SUMIF('Manual Inputs'!$B$11:$B$22,'Expanded kW'!A628,'Manual Inputs'!$C$11:$C$22)</f>
        <v>160214.83991738231</v>
      </c>
    </row>
    <row r="629" spans="1:8" x14ac:dyDescent="0.2">
      <c r="A629">
        <f t="shared" si="54"/>
        <v>4</v>
      </c>
      <c r="B629" t="b">
        <f t="shared" si="55"/>
        <v>0</v>
      </c>
      <c r="C629" t="str">
        <f t="shared" si="56"/>
        <v>OFF</v>
      </c>
      <c r="D629" s="4">
        <f t="shared" si="58"/>
        <v>43582.124999998479</v>
      </c>
      <c r="E629" t="str">
        <f t="shared" si="59"/>
        <v>LRKPCIGS</v>
      </c>
      <c r="F629" s="39">
        <v>9455.6162109375</v>
      </c>
      <c r="G629">
        <f t="shared" si="57"/>
        <v>1.3600822374053238E-3</v>
      </c>
      <c r="H629" s="38">
        <f>G629*SUMIF('Manual Inputs'!$B$11:$B$22,'Expanded kW'!A629,'Manual Inputs'!$C$11:$C$22)</f>
        <v>160367.49671384136</v>
      </c>
    </row>
    <row r="630" spans="1:8" x14ac:dyDescent="0.2">
      <c r="A630">
        <f t="shared" si="54"/>
        <v>4</v>
      </c>
      <c r="B630" t="b">
        <f t="shared" si="55"/>
        <v>0</v>
      </c>
      <c r="C630" t="str">
        <f t="shared" si="56"/>
        <v>OFF</v>
      </c>
      <c r="D630" s="4">
        <f t="shared" si="58"/>
        <v>43582.166666665144</v>
      </c>
      <c r="E630" t="str">
        <f t="shared" si="59"/>
        <v>LRKPCIGS</v>
      </c>
      <c r="F630" s="39">
        <v>9478.060546875</v>
      </c>
      <c r="G630">
        <f t="shared" si="57"/>
        <v>1.3633105984087708E-3</v>
      </c>
      <c r="H630" s="38">
        <f>G630*SUMIF('Manual Inputs'!$B$11:$B$22,'Expanded kW'!A630,'Manual Inputs'!$C$11:$C$22)</f>
        <v>160748.15323472873</v>
      </c>
    </row>
    <row r="631" spans="1:8" x14ac:dyDescent="0.2">
      <c r="A631">
        <f t="shared" si="54"/>
        <v>4</v>
      </c>
      <c r="B631" t="b">
        <f t="shared" si="55"/>
        <v>0</v>
      </c>
      <c r="C631" t="str">
        <f t="shared" si="56"/>
        <v>OFF</v>
      </c>
      <c r="D631" s="4">
        <f t="shared" si="58"/>
        <v>43582.208333331808</v>
      </c>
      <c r="E631" t="str">
        <f t="shared" si="59"/>
        <v>LRKPCIGS</v>
      </c>
      <c r="F631" s="39">
        <v>9499.5810546875</v>
      </c>
      <c r="G631">
        <f t="shared" si="57"/>
        <v>1.3664060773033E-3</v>
      </c>
      <c r="H631" s="38">
        <f>G631*SUMIF('Manual Inputs'!$B$11:$B$22,'Expanded kW'!A631,'Manual Inputs'!$C$11:$C$22)</f>
        <v>161113.14160660334</v>
      </c>
    </row>
    <row r="632" spans="1:8" x14ac:dyDescent="0.2">
      <c r="A632">
        <f t="shared" si="54"/>
        <v>4</v>
      </c>
      <c r="B632" t="b">
        <f t="shared" si="55"/>
        <v>0</v>
      </c>
      <c r="C632" t="str">
        <f t="shared" si="56"/>
        <v>OFF</v>
      </c>
      <c r="D632" s="4">
        <f t="shared" si="58"/>
        <v>43582.249999998472</v>
      </c>
      <c r="E632" t="str">
        <f t="shared" si="59"/>
        <v>LRKPCIGS</v>
      </c>
      <c r="F632" s="39">
        <v>9537.833984375</v>
      </c>
      <c r="G632">
        <f t="shared" si="57"/>
        <v>1.3719083236969831E-3</v>
      </c>
      <c r="H632" s="38">
        <f>G632*SUMIF('Manual Inputs'!$B$11:$B$22,'Expanded kW'!A632,'Manual Inputs'!$C$11:$C$22)</f>
        <v>161761.91228839761</v>
      </c>
    </row>
    <row r="633" spans="1:8" x14ac:dyDescent="0.2">
      <c r="A633">
        <f t="shared" si="54"/>
        <v>4</v>
      </c>
      <c r="B633" t="b">
        <f t="shared" si="55"/>
        <v>0</v>
      </c>
      <c r="C633" t="str">
        <f t="shared" si="56"/>
        <v>OFF</v>
      </c>
      <c r="D633" s="4">
        <f t="shared" si="58"/>
        <v>43582.291666665136</v>
      </c>
      <c r="E633" t="str">
        <f t="shared" si="59"/>
        <v>LRKPCIGS</v>
      </c>
      <c r="F633" s="39">
        <v>9588.7890625</v>
      </c>
      <c r="G633">
        <f t="shared" si="57"/>
        <v>1.379237628854615E-3</v>
      </c>
      <c r="H633" s="38">
        <f>G633*SUMIF('Manual Inputs'!$B$11:$B$22,'Expanded kW'!A633,'Manual Inputs'!$C$11:$C$22)</f>
        <v>162626.11173785414</v>
      </c>
    </row>
    <row r="634" spans="1:8" x14ac:dyDescent="0.2">
      <c r="A634">
        <f t="shared" si="54"/>
        <v>4</v>
      </c>
      <c r="B634" t="b">
        <f t="shared" si="55"/>
        <v>0</v>
      </c>
      <c r="C634" t="str">
        <f t="shared" si="56"/>
        <v>OFF</v>
      </c>
      <c r="D634" s="4">
        <f t="shared" si="58"/>
        <v>43582.333333331801</v>
      </c>
      <c r="E634" t="str">
        <f t="shared" si="59"/>
        <v>LRKPCIGS</v>
      </c>
      <c r="F634" s="39">
        <v>9616.4248046875</v>
      </c>
      <c r="G634">
        <f t="shared" si="57"/>
        <v>1.3832127142671612E-3</v>
      </c>
      <c r="H634" s="38">
        <f>G634*SUMIF('Manual Inputs'!$B$11:$B$22,'Expanded kW'!A634,'Manual Inputs'!$C$11:$C$22)</f>
        <v>163094.8146436798</v>
      </c>
    </row>
    <row r="635" spans="1:8" x14ac:dyDescent="0.2">
      <c r="A635">
        <f t="shared" si="54"/>
        <v>4</v>
      </c>
      <c r="B635" t="b">
        <f t="shared" si="55"/>
        <v>0</v>
      </c>
      <c r="C635" t="str">
        <f t="shared" si="56"/>
        <v>OFF</v>
      </c>
      <c r="D635" s="4">
        <f t="shared" si="58"/>
        <v>43582.374999998465</v>
      </c>
      <c r="E635" t="str">
        <f t="shared" si="59"/>
        <v>LRKPCIGS</v>
      </c>
      <c r="F635" s="39">
        <v>9623.546875</v>
      </c>
      <c r="G635">
        <f t="shared" si="57"/>
        <v>1.3842371426184704E-3</v>
      </c>
      <c r="H635" s="38">
        <f>G635*SUMIF('Manual Inputs'!$B$11:$B$22,'Expanded kW'!A635,'Manual Inputs'!$C$11:$C$22)</f>
        <v>163215.60514130114</v>
      </c>
    </row>
    <row r="636" spans="1:8" x14ac:dyDescent="0.2">
      <c r="A636">
        <f t="shared" si="54"/>
        <v>4</v>
      </c>
      <c r="B636" t="b">
        <f t="shared" si="55"/>
        <v>0</v>
      </c>
      <c r="C636" t="str">
        <f t="shared" si="56"/>
        <v>OFF</v>
      </c>
      <c r="D636" s="4">
        <f t="shared" si="58"/>
        <v>43582.416666665129</v>
      </c>
      <c r="E636" t="str">
        <f t="shared" si="59"/>
        <v>LRKPCIGS</v>
      </c>
      <c r="F636" s="39">
        <v>9616.267578125</v>
      </c>
      <c r="G636">
        <f t="shared" si="57"/>
        <v>1.383190099024523E-3</v>
      </c>
      <c r="H636" s="38">
        <f>G636*SUMIF('Manual Inputs'!$B$11:$B$22,'Expanded kW'!A636,'Manual Inputs'!$C$11:$C$22)</f>
        <v>163092.14807709306</v>
      </c>
    </row>
    <row r="637" spans="1:8" x14ac:dyDescent="0.2">
      <c r="A637">
        <f t="shared" si="54"/>
        <v>4</v>
      </c>
      <c r="B637" t="b">
        <f t="shared" si="55"/>
        <v>0</v>
      </c>
      <c r="C637" t="str">
        <f t="shared" si="56"/>
        <v>OFF</v>
      </c>
      <c r="D637" s="4">
        <f t="shared" si="58"/>
        <v>43582.458333331793</v>
      </c>
      <c r="E637" t="str">
        <f t="shared" si="59"/>
        <v>LRKPCIGS</v>
      </c>
      <c r="F637" s="39">
        <v>9640.6201171875</v>
      </c>
      <c r="G637">
        <f t="shared" si="57"/>
        <v>1.3866929332212318E-3</v>
      </c>
      <c r="H637" s="38">
        <f>G637*SUMIF('Manual Inputs'!$B$11:$B$22,'Expanded kW'!A637,'Manual Inputs'!$C$11:$C$22)</f>
        <v>163505.16777257962</v>
      </c>
    </row>
    <row r="638" spans="1:8" x14ac:dyDescent="0.2">
      <c r="A638">
        <f t="shared" si="54"/>
        <v>4</v>
      </c>
      <c r="B638" t="b">
        <f t="shared" si="55"/>
        <v>0</v>
      </c>
      <c r="C638" t="str">
        <f t="shared" si="56"/>
        <v>OFF</v>
      </c>
      <c r="D638" s="4">
        <f t="shared" si="58"/>
        <v>43582.499999998457</v>
      </c>
      <c r="E638" t="str">
        <f t="shared" si="59"/>
        <v>LRKPCIGS</v>
      </c>
      <c r="F638" s="39">
        <v>9626.1181640625</v>
      </c>
      <c r="G638">
        <f t="shared" si="57"/>
        <v>1.3846069931393804E-3</v>
      </c>
      <c r="H638" s="38">
        <f>G638*SUMIF('Manual Inputs'!$B$11:$B$22,'Expanded kW'!A638,'Manual Inputs'!$C$11:$C$22)</f>
        <v>163259.21427063571</v>
      </c>
    </row>
    <row r="639" spans="1:8" x14ac:dyDescent="0.2">
      <c r="A639">
        <f t="shared" si="54"/>
        <v>4</v>
      </c>
      <c r="B639" t="b">
        <f t="shared" si="55"/>
        <v>0</v>
      </c>
      <c r="C639" t="str">
        <f t="shared" si="56"/>
        <v>OFF</v>
      </c>
      <c r="D639" s="4">
        <f t="shared" si="58"/>
        <v>43582.541666665122</v>
      </c>
      <c r="E639" t="str">
        <f t="shared" si="59"/>
        <v>LRKPCIGS</v>
      </c>
      <c r="F639" s="39">
        <v>9578.0888671875</v>
      </c>
      <c r="G639">
        <f t="shared" si="57"/>
        <v>1.3776985281491038E-3</v>
      </c>
      <c r="H639" s="38">
        <f>G639*SUMIF('Manual Inputs'!$B$11:$B$22,'Expanded kW'!A639,'Manual Inputs'!$C$11:$C$22)</f>
        <v>162444.63614722792</v>
      </c>
    </row>
    <row r="640" spans="1:8" x14ac:dyDescent="0.2">
      <c r="A640">
        <f t="shared" si="54"/>
        <v>4</v>
      </c>
      <c r="B640" t="b">
        <f t="shared" si="55"/>
        <v>0</v>
      </c>
      <c r="C640" t="str">
        <f t="shared" si="56"/>
        <v>OFF</v>
      </c>
      <c r="D640" s="4">
        <f t="shared" si="58"/>
        <v>43582.583333331786</v>
      </c>
      <c r="E640" t="str">
        <f t="shared" si="59"/>
        <v>LRKPCIGS</v>
      </c>
      <c r="F640" s="39">
        <v>9494.2890625</v>
      </c>
      <c r="G640">
        <f t="shared" si="57"/>
        <v>1.3656448847576062E-3</v>
      </c>
      <c r="H640" s="38">
        <f>G640*SUMIF('Manual Inputs'!$B$11:$B$22,'Expanded kW'!A640,'Manual Inputs'!$C$11:$C$22)</f>
        <v>161023.38928155054</v>
      </c>
    </row>
    <row r="641" spans="1:8" x14ac:dyDescent="0.2">
      <c r="A641">
        <f t="shared" si="54"/>
        <v>4</v>
      </c>
      <c r="B641" t="b">
        <f t="shared" si="55"/>
        <v>0</v>
      </c>
      <c r="C641" t="str">
        <f t="shared" si="56"/>
        <v>OFF</v>
      </c>
      <c r="D641" s="4">
        <f t="shared" si="58"/>
        <v>43582.62499999845</v>
      </c>
      <c r="E641" t="str">
        <f t="shared" si="59"/>
        <v>LRKPCIGS</v>
      </c>
      <c r="F641" s="39">
        <v>9414.802734375</v>
      </c>
      <c r="G641">
        <f t="shared" si="57"/>
        <v>1.3542116856315319E-3</v>
      </c>
      <c r="H641" s="38">
        <f>G641*SUMIF('Manual Inputs'!$B$11:$B$22,'Expanded kW'!A641,'Manual Inputs'!$C$11:$C$22)</f>
        <v>159675.29909049175</v>
      </c>
    </row>
    <row r="642" spans="1:8" x14ac:dyDescent="0.2">
      <c r="A642">
        <f t="shared" ref="A642:A705" si="60">MONTH(D642)</f>
        <v>4</v>
      </c>
      <c r="B642" t="b">
        <f t="shared" ref="B642:B705" si="61">IF(ISNA(VLOOKUP(DATE(YEAR(D642),MONTH(D642),DAY(D642)),Holidays,1,FALSE)),FALSE,TRUE)</f>
        <v>0</v>
      </c>
      <c r="C642" t="str">
        <f t="shared" ref="C642:C705" si="62">IF(OR(HOUR(D642)&lt;PkStart,HOUR(D642)&gt;OPkStart-1,WEEKDAY(D642,2)&gt;5,B642)=TRUE,"OFF","ON")</f>
        <v>OFF</v>
      </c>
      <c r="D642" s="4">
        <f t="shared" si="58"/>
        <v>43582.666666665114</v>
      </c>
      <c r="E642" t="str">
        <f t="shared" si="59"/>
        <v>LRKPCIGS</v>
      </c>
      <c r="F642" s="39">
        <v>9392.71875</v>
      </c>
      <c r="G642">
        <f t="shared" ref="G642:G705" si="63">IF(SUMIF($A$2:$A$8785,A642,$F$2:$F$8785)=0,0,F642/SUMIF($A$2:$A$8785,A642,$F$2:$F$8785))</f>
        <v>1.3510351570786038E-3</v>
      </c>
      <c r="H642" s="38">
        <f>G642*SUMIF('Manual Inputs'!$B$11:$B$22,'Expanded kW'!A642,'Manual Inputs'!$C$11:$C$22)</f>
        <v>159300.75414147091</v>
      </c>
    </row>
    <row r="643" spans="1:8" x14ac:dyDescent="0.2">
      <c r="A643">
        <f t="shared" si="60"/>
        <v>4</v>
      </c>
      <c r="B643" t="b">
        <f t="shared" si="61"/>
        <v>0</v>
      </c>
      <c r="C643" t="str">
        <f t="shared" si="62"/>
        <v>OFF</v>
      </c>
      <c r="D643" s="4">
        <f t="shared" si="58"/>
        <v>43582.708333331779</v>
      </c>
      <c r="E643" t="str">
        <f t="shared" si="59"/>
        <v>LRKPCIGS</v>
      </c>
      <c r="F643" s="39">
        <v>9417.056640625</v>
      </c>
      <c r="G643">
        <f t="shared" si="63"/>
        <v>1.3545358842651288E-3</v>
      </c>
      <c r="H643" s="38">
        <f>G643*SUMIF('Manual Inputs'!$B$11:$B$22,'Expanded kW'!A643,'Manual Inputs'!$C$11:$C$22)</f>
        <v>159713.52539907672</v>
      </c>
    </row>
    <row r="644" spans="1:8" x14ac:dyDescent="0.2">
      <c r="A644">
        <f t="shared" si="60"/>
        <v>4</v>
      </c>
      <c r="B644" t="b">
        <f t="shared" si="61"/>
        <v>0</v>
      </c>
      <c r="C644" t="str">
        <f t="shared" si="62"/>
        <v>OFF</v>
      </c>
      <c r="D644" s="4">
        <f t="shared" ref="D644:D707" si="64">+D643+1/24</f>
        <v>43582.749999998443</v>
      </c>
      <c r="E644" t="str">
        <f t="shared" ref="E644:E707" si="65">+E643</f>
        <v>LRKPCIGS</v>
      </c>
      <c r="F644" s="39">
        <v>9411.880859375</v>
      </c>
      <c r="G644">
        <f t="shared" si="63"/>
        <v>1.353791407333559E-3</v>
      </c>
      <c r="H644" s="38">
        <f>G644*SUMIF('Manual Inputs'!$B$11:$B$22,'Expanded kW'!A644,'Manual Inputs'!$C$11:$C$22)</f>
        <v>159625.74401454456</v>
      </c>
    </row>
    <row r="645" spans="1:8" x14ac:dyDescent="0.2">
      <c r="A645">
        <f t="shared" si="60"/>
        <v>4</v>
      </c>
      <c r="B645" t="b">
        <f t="shared" si="61"/>
        <v>0</v>
      </c>
      <c r="C645" t="str">
        <f t="shared" si="62"/>
        <v>OFF</v>
      </c>
      <c r="D645" s="4">
        <f t="shared" si="64"/>
        <v>43582.791666665107</v>
      </c>
      <c r="E645" t="str">
        <f t="shared" si="65"/>
        <v>LRKPCIGS</v>
      </c>
      <c r="F645" s="39">
        <v>9415.3193359375</v>
      </c>
      <c r="G645">
        <f t="shared" si="63"/>
        <v>1.3542859928573434E-3</v>
      </c>
      <c r="H645" s="38">
        <f>G645*SUMIF('Manual Inputs'!$B$11:$B$22,'Expanded kW'!A645,'Manual Inputs'!$C$11:$C$22)</f>
        <v>159684.06066641959</v>
      </c>
    </row>
    <row r="646" spans="1:8" x14ac:dyDescent="0.2">
      <c r="A646">
        <f t="shared" si="60"/>
        <v>4</v>
      </c>
      <c r="B646" t="b">
        <f t="shared" si="61"/>
        <v>0</v>
      </c>
      <c r="C646" t="str">
        <f t="shared" si="62"/>
        <v>OFF</v>
      </c>
      <c r="D646" s="4">
        <f t="shared" si="64"/>
        <v>43582.833333331771</v>
      </c>
      <c r="E646" t="str">
        <f t="shared" si="65"/>
        <v>LRKPCIGS</v>
      </c>
      <c r="F646" s="39">
        <v>9419.837890625</v>
      </c>
      <c r="G646">
        <f t="shared" si="63"/>
        <v>1.3549359352653383E-3</v>
      </c>
      <c r="H646" s="38">
        <f>G646*SUMIF('Manual Inputs'!$B$11:$B$22,'Expanded kW'!A646,'Manual Inputs'!$C$11:$C$22)</f>
        <v>159760.6954713687</v>
      </c>
    </row>
    <row r="647" spans="1:8" x14ac:dyDescent="0.2">
      <c r="A647">
        <f t="shared" si="60"/>
        <v>4</v>
      </c>
      <c r="B647" t="b">
        <f t="shared" si="61"/>
        <v>0</v>
      </c>
      <c r="C647" t="str">
        <f t="shared" si="62"/>
        <v>OFF</v>
      </c>
      <c r="D647" s="4">
        <f t="shared" si="64"/>
        <v>43582.874999998436</v>
      </c>
      <c r="E647" t="str">
        <f t="shared" si="65"/>
        <v>LRKPCIGS</v>
      </c>
      <c r="F647" s="39">
        <v>9440.9140625</v>
      </c>
      <c r="G647">
        <f t="shared" si="63"/>
        <v>1.3579675015176289E-3</v>
      </c>
      <c r="H647" s="38">
        <f>G647*SUMIF('Manual Inputs'!$B$11:$B$22,'Expanded kW'!A647,'Manual Inputs'!$C$11:$C$22)</f>
        <v>160118.14789419388</v>
      </c>
    </row>
    <row r="648" spans="1:8" x14ac:dyDescent="0.2">
      <c r="A648">
        <f t="shared" si="60"/>
        <v>4</v>
      </c>
      <c r="B648" t="b">
        <f t="shared" si="61"/>
        <v>0</v>
      </c>
      <c r="C648" t="str">
        <f t="shared" si="62"/>
        <v>OFF</v>
      </c>
      <c r="D648" s="4">
        <f t="shared" si="64"/>
        <v>43582.9166666651</v>
      </c>
      <c r="E648" t="str">
        <f t="shared" si="65"/>
        <v>LRKPCIGS</v>
      </c>
      <c r="F648" s="39">
        <v>9464.921875</v>
      </c>
      <c r="G648">
        <f t="shared" si="63"/>
        <v>1.3614207507413481E-3</v>
      </c>
      <c r="H648" s="38">
        <f>G648*SUMIF('Manual Inputs'!$B$11:$B$22,'Expanded kW'!A648,'Manual Inputs'!$C$11:$C$22)</f>
        <v>160525.32101822007</v>
      </c>
    </row>
    <row r="649" spans="1:8" x14ac:dyDescent="0.2">
      <c r="A649">
        <f t="shared" si="60"/>
        <v>4</v>
      </c>
      <c r="B649" t="b">
        <f t="shared" si="61"/>
        <v>0</v>
      </c>
      <c r="C649" t="str">
        <f t="shared" si="62"/>
        <v>OFF</v>
      </c>
      <c r="D649" s="4">
        <f t="shared" si="64"/>
        <v>43582.958333331764</v>
      </c>
      <c r="E649" t="str">
        <f t="shared" si="65"/>
        <v>LRKPCIGS</v>
      </c>
      <c r="F649" s="39">
        <v>9412.798828125</v>
      </c>
      <c r="G649">
        <f t="shared" si="63"/>
        <v>1.3539234466384035E-3</v>
      </c>
      <c r="H649" s="38">
        <f>G649*SUMIF('Manual Inputs'!$B$11:$B$22,'Expanded kW'!A649,'Manual Inputs'!$C$11:$C$22)</f>
        <v>159641.31278840496</v>
      </c>
    </row>
    <row r="650" spans="1:8" x14ac:dyDescent="0.2">
      <c r="A650">
        <f t="shared" si="60"/>
        <v>4</v>
      </c>
      <c r="B650" t="b">
        <f t="shared" si="61"/>
        <v>0</v>
      </c>
      <c r="C650" t="str">
        <f t="shared" si="62"/>
        <v>OFF</v>
      </c>
      <c r="D650" s="4">
        <f t="shared" si="64"/>
        <v>43582.999999998428</v>
      </c>
      <c r="E650" t="str">
        <f t="shared" si="65"/>
        <v>LRKPCIGS</v>
      </c>
      <c r="F650" s="39">
        <v>9461.0966796875</v>
      </c>
      <c r="G650">
        <f t="shared" si="63"/>
        <v>1.3608705401487143E-3</v>
      </c>
      <c r="H650" s="38">
        <f>G650*SUMIF('Manual Inputs'!$B$11:$B$22,'Expanded kW'!A650,'Manual Inputs'!$C$11:$C$22)</f>
        <v>160460.44560629319</v>
      </c>
    </row>
    <row r="651" spans="1:8" x14ac:dyDescent="0.2">
      <c r="A651">
        <f t="shared" si="60"/>
        <v>4</v>
      </c>
      <c r="B651" t="b">
        <f t="shared" si="61"/>
        <v>0</v>
      </c>
      <c r="C651" t="str">
        <f t="shared" si="62"/>
        <v>OFF</v>
      </c>
      <c r="D651" s="4">
        <f t="shared" si="64"/>
        <v>43583.041666665093</v>
      </c>
      <c r="E651" t="str">
        <f t="shared" si="65"/>
        <v>LRKPCIGS</v>
      </c>
      <c r="F651" s="39">
        <v>9439.8525390625</v>
      </c>
      <c r="G651">
        <f t="shared" si="63"/>
        <v>1.3578148135129843E-3</v>
      </c>
      <c r="H651" s="38">
        <f>G651*SUMIF('Manual Inputs'!$B$11:$B$22,'Expanded kW'!A651,'Manual Inputs'!$C$11:$C$22)</f>
        <v>160100.1444291021</v>
      </c>
    </row>
    <row r="652" spans="1:8" x14ac:dyDescent="0.2">
      <c r="A652">
        <f t="shared" si="60"/>
        <v>4</v>
      </c>
      <c r="B652" t="b">
        <f t="shared" si="61"/>
        <v>0</v>
      </c>
      <c r="C652" t="str">
        <f t="shared" si="62"/>
        <v>OFF</v>
      </c>
      <c r="D652" s="4">
        <f t="shared" si="64"/>
        <v>43583.083333331757</v>
      </c>
      <c r="E652" t="str">
        <f t="shared" si="65"/>
        <v>LRKPCIGS</v>
      </c>
      <c r="F652" s="39">
        <v>9426.345703125</v>
      </c>
      <c r="G652">
        <f t="shared" si="63"/>
        <v>1.3558720096562783E-3</v>
      </c>
      <c r="H652" s="38">
        <f>G652*SUMIF('Manual Inputs'!$B$11:$B$22,'Expanded kW'!A652,'Manual Inputs'!$C$11:$C$22)</f>
        <v>159871.06814052389</v>
      </c>
    </row>
    <row r="653" spans="1:8" x14ac:dyDescent="0.2">
      <c r="A653">
        <f t="shared" si="60"/>
        <v>4</v>
      </c>
      <c r="B653" t="b">
        <f t="shared" si="61"/>
        <v>0</v>
      </c>
      <c r="C653" t="str">
        <f t="shared" si="62"/>
        <v>OFF</v>
      </c>
      <c r="D653" s="4">
        <f t="shared" si="64"/>
        <v>43583.124999998421</v>
      </c>
      <c r="E653" t="str">
        <f t="shared" si="65"/>
        <v>LRKPCIGS</v>
      </c>
      <c r="F653" s="39">
        <v>9402.904296875</v>
      </c>
      <c r="G653">
        <f t="shared" si="63"/>
        <v>1.3525002314929949E-3</v>
      </c>
      <c r="H653" s="38">
        <f>G653*SUMIF('Manual Inputs'!$B$11:$B$22,'Expanded kW'!A653,'Manual Inputs'!$C$11:$C$22)</f>
        <v>159473.50128122006</v>
      </c>
    </row>
    <row r="654" spans="1:8" x14ac:dyDescent="0.2">
      <c r="A654">
        <f t="shared" si="60"/>
        <v>4</v>
      </c>
      <c r="B654" t="b">
        <f t="shared" si="61"/>
        <v>0</v>
      </c>
      <c r="C654" t="str">
        <f t="shared" si="62"/>
        <v>OFF</v>
      </c>
      <c r="D654" s="4">
        <f t="shared" si="64"/>
        <v>43583.166666665085</v>
      </c>
      <c r="E654" t="str">
        <f t="shared" si="65"/>
        <v>LRKPCIGS</v>
      </c>
      <c r="F654" s="39">
        <v>9357.61328125</v>
      </c>
      <c r="G654">
        <f t="shared" si="63"/>
        <v>1.3459856369397222E-3</v>
      </c>
      <c r="H654" s="38">
        <f>G654*SUMIF('Manual Inputs'!$B$11:$B$22,'Expanded kW'!A654,'Manual Inputs'!$C$11:$C$22)</f>
        <v>158705.36447898741</v>
      </c>
    </row>
    <row r="655" spans="1:8" x14ac:dyDescent="0.2">
      <c r="A655">
        <f t="shared" si="60"/>
        <v>4</v>
      </c>
      <c r="B655" t="b">
        <f t="shared" si="61"/>
        <v>0</v>
      </c>
      <c r="C655" t="str">
        <f t="shared" si="62"/>
        <v>OFF</v>
      </c>
      <c r="D655" s="4">
        <f t="shared" si="64"/>
        <v>43583.20833333175</v>
      </c>
      <c r="E655" t="str">
        <f t="shared" si="65"/>
        <v>LRKPCIGS</v>
      </c>
      <c r="F655" s="39">
        <v>9406.78515625</v>
      </c>
      <c r="G655">
        <f t="shared" si="63"/>
        <v>1.3530584487243267E-3</v>
      </c>
      <c r="H655" s="38">
        <f>G655*SUMIF('Manual Inputs'!$B$11:$B$22,'Expanded kW'!A655,'Manual Inputs'!$C$11:$C$22)</f>
        <v>159539.32075709381</v>
      </c>
    </row>
    <row r="656" spans="1:8" x14ac:dyDescent="0.2">
      <c r="A656">
        <f t="shared" si="60"/>
        <v>4</v>
      </c>
      <c r="B656" t="b">
        <f t="shared" si="61"/>
        <v>0</v>
      </c>
      <c r="C656" t="str">
        <f t="shared" si="62"/>
        <v>OFF</v>
      </c>
      <c r="D656" s="4">
        <f t="shared" si="64"/>
        <v>43583.249999998414</v>
      </c>
      <c r="E656" t="str">
        <f t="shared" si="65"/>
        <v>LRKPCIGS</v>
      </c>
      <c r="F656" s="39">
        <v>9434.3486328125</v>
      </c>
      <c r="G656">
        <f t="shared" si="63"/>
        <v>1.3570231395532999E-3</v>
      </c>
      <c r="H656" s="38">
        <f>G656*SUMIF('Manual Inputs'!$B$11:$B$22,'Expanded kW'!A656,'Manual Inputs'!$C$11:$C$22)</f>
        <v>160006.79803604109</v>
      </c>
    </row>
    <row r="657" spans="1:8" x14ac:dyDescent="0.2">
      <c r="A657">
        <f t="shared" si="60"/>
        <v>4</v>
      </c>
      <c r="B657" t="b">
        <f t="shared" si="61"/>
        <v>0</v>
      </c>
      <c r="C657" t="str">
        <f t="shared" si="62"/>
        <v>OFF</v>
      </c>
      <c r="D657" s="4">
        <f t="shared" si="64"/>
        <v>43583.291666665078</v>
      </c>
      <c r="E657" t="str">
        <f t="shared" si="65"/>
        <v>LRKPCIGS</v>
      </c>
      <c r="F657" s="39">
        <v>9385.873046875</v>
      </c>
      <c r="G657">
        <f t="shared" si="63"/>
        <v>1.3500504809860934E-3</v>
      </c>
      <c r="H657" s="38">
        <f>G657*SUMIF('Manual Inputs'!$B$11:$B$22,'Expanded kW'!A657,'Manual Inputs'!$C$11:$C$22)</f>
        <v>159184.65083853307</v>
      </c>
    </row>
    <row r="658" spans="1:8" x14ac:dyDescent="0.2">
      <c r="A658">
        <f t="shared" si="60"/>
        <v>4</v>
      </c>
      <c r="B658" t="b">
        <f t="shared" si="61"/>
        <v>0</v>
      </c>
      <c r="C658" t="str">
        <f t="shared" si="62"/>
        <v>OFF</v>
      </c>
      <c r="D658" s="4">
        <f t="shared" si="64"/>
        <v>43583.333333331742</v>
      </c>
      <c r="E658" t="str">
        <f t="shared" si="65"/>
        <v>LRKPCIGS</v>
      </c>
      <c r="F658" s="39">
        <v>9365.234375</v>
      </c>
      <c r="G658">
        <f t="shared" si="63"/>
        <v>1.3470818441046223E-3</v>
      </c>
      <c r="H658" s="38">
        <f>G658*SUMIF('Manual Inputs'!$B$11:$B$22,'Expanded kW'!A658,'Manual Inputs'!$C$11:$C$22)</f>
        <v>158834.61842707967</v>
      </c>
    </row>
    <row r="659" spans="1:8" x14ac:dyDescent="0.2">
      <c r="A659">
        <f t="shared" si="60"/>
        <v>4</v>
      </c>
      <c r="B659" t="b">
        <f t="shared" si="61"/>
        <v>0</v>
      </c>
      <c r="C659" t="str">
        <f t="shared" si="62"/>
        <v>OFF</v>
      </c>
      <c r="D659" s="4">
        <f t="shared" si="64"/>
        <v>43583.374999998407</v>
      </c>
      <c r="E659" t="str">
        <f t="shared" si="65"/>
        <v>LRKPCIGS</v>
      </c>
      <c r="F659" s="39">
        <v>9370.208984375</v>
      </c>
      <c r="G659">
        <f t="shared" si="63"/>
        <v>1.3477973847630029E-3</v>
      </c>
      <c r="H659" s="38">
        <f>G659*SUMIF('Manual Inputs'!$B$11:$B$22,'Expanded kW'!A659,'Manual Inputs'!$C$11:$C$22)</f>
        <v>158918.98793138287</v>
      </c>
    </row>
    <row r="660" spans="1:8" x14ac:dyDescent="0.2">
      <c r="A660">
        <f t="shared" si="60"/>
        <v>4</v>
      </c>
      <c r="B660" t="b">
        <f t="shared" si="61"/>
        <v>0</v>
      </c>
      <c r="C660" t="str">
        <f t="shared" si="62"/>
        <v>OFF</v>
      </c>
      <c r="D660" s="4">
        <f t="shared" si="64"/>
        <v>43583.416666665071</v>
      </c>
      <c r="E660" t="str">
        <f t="shared" si="65"/>
        <v>LRKPCIGS</v>
      </c>
      <c r="F660" s="39">
        <v>9353.5498046875</v>
      </c>
      <c r="G660">
        <f t="shared" si="63"/>
        <v>1.3454011523147671E-3</v>
      </c>
      <c r="H660" s="38">
        <f>G660*SUMIF('Manual Inputs'!$B$11:$B$22,'Expanded kW'!A660,'Manual Inputs'!$C$11:$C$22)</f>
        <v>158636.44781086696</v>
      </c>
    </row>
    <row r="661" spans="1:8" x14ac:dyDescent="0.2">
      <c r="A661">
        <f t="shared" si="60"/>
        <v>4</v>
      </c>
      <c r="B661" t="b">
        <f t="shared" si="61"/>
        <v>0</v>
      </c>
      <c r="C661" t="str">
        <f t="shared" si="62"/>
        <v>OFF</v>
      </c>
      <c r="D661" s="4">
        <f t="shared" si="64"/>
        <v>43583.458333331735</v>
      </c>
      <c r="E661" t="str">
        <f t="shared" si="65"/>
        <v>LRKPCIGS</v>
      </c>
      <c r="F661" s="39">
        <v>9381.416015625</v>
      </c>
      <c r="G661">
        <f t="shared" si="63"/>
        <v>1.34940938802087E-3</v>
      </c>
      <c r="H661" s="38">
        <f>G661*SUMIF('Manual Inputs'!$B$11:$B$22,'Expanded kW'!A661,'Manual Inputs'!$C$11:$C$22)</f>
        <v>159109.05947268312</v>
      </c>
    </row>
    <row r="662" spans="1:8" x14ac:dyDescent="0.2">
      <c r="A662">
        <f t="shared" si="60"/>
        <v>4</v>
      </c>
      <c r="B662" t="b">
        <f t="shared" si="61"/>
        <v>0</v>
      </c>
      <c r="C662" t="str">
        <f t="shared" si="62"/>
        <v>OFF</v>
      </c>
      <c r="D662" s="4">
        <f t="shared" si="64"/>
        <v>43583.499999998399</v>
      </c>
      <c r="E662" t="str">
        <f t="shared" si="65"/>
        <v>LRKPCIGS</v>
      </c>
      <c r="F662" s="39">
        <v>9364.673828125</v>
      </c>
      <c r="G662">
        <f t="shared" si="63"/>
        <v>1.3470012158482599E-3</v>
      </c>
      <c r="H662" s="38">
        <f>G662*SUMIF('Manual Inputs'!$B$11:$B$22,'Expanded kW'!A662,'Manual Inputs'!$C$11:$C$22)</f>
        <v>158825.1115375096</v>
      </c>
    </row>
    <row r="663" spans="1:8" x14ac:dyDescent="0.2">
      <c r="A663">
        <f t="shared" si="60"/>
        <v>4</v>
      </c>
      <c r="B663" t="b">
        <f t="shared" si="61"/>
        <v>0</v>
      </c>
      <c r="C663" t="str">
        <f t="shared" si="62"/>
        <v>OFF</v>
      </c>
      <c r="D663" s="4">
        <f t="shared" si="64"/>
        <v>43583.541666665064</v>
      </c>
      <c r="E663" t="str">
        <f t="shared" si="65"/>
        <v>LRKPCIGS</v>
      </c>
      <c r="F663" s="39">
        <v>9351.0087890625</v>
      </c>
      <c r="G663">
        <f t="shared" si="63"/>
        <v>1.3450356562815702E-3</v>
      </c>
      <c r="H663" s="38">
        <f>G663*SUMIF('Manual Inputs'!$B$11:$B$22,'Expanded kW'!A663,'Manual Inputs'!$C$11:$C$22)</f>
        <v>158593.35211981929</v>
      </c>
    </row>
    <row r="664" spans="1:8" x14ac:dyDescent="0.2">
      <c r="A664">
        <f t="shared" si="60"/>
        <v>4</v>
      </c>
      <c r="B664" t="b">
        <f t="shared" si="61"/>
        <v>0</v>
      </c>
      <c r="C664" t="str">
        <f t="shared" si="62"/>
        <v>OFF</v>
      </c>
      <c r="D664" s="4">
        <f t="shared" si="64"/>
        <v>43583.583333331728</v>
      </c>
      <c r="E664" t="str">
        <f t="shared" si="65"/>
        <v>LRKPCIGS</v>
      </c>
      <c r="F664" s="39">
        <v>9390.115234375</v>
      </c>
      <c r="G664">
        <f t="shared" si="63"/>
        <v>1.3506606711352895E-3</v>
      </c>
      <c r="H664" s="38">
        <f>G664*SUMIF('Manual Inputs'!$B$11:$B$22,'Expanded kW'!A664,'Manual Inputs'!$C$11:$C$22)</f>
        <v>159256.59844879867</v>
      </c>
    </row>
    <row r="665" spans="1:8" x14ac:dyDescent="0.2">
      <c r="A665">
        <f t="shared" si="60"/>
        <v>4</v>
      </c>
      <c r="B665" t="b">
        <f t="shared" si="61"/>
        <v>0</v>
      </c>
      <c r="C665" t="str">
        <f t="shared" si="62"/>
        <v>OFF</v>
      </c>
      <c r="D665" s="4">
        <f t="shared" si="64"/>
        <v>43583.624999998392</v>
      </c>
      <c r="E665" t="str">
        <f t="shared" si="65"/>
        <v>LRKPCIGS</v>
      </c>
      <c r="F665" s="39">
        <v>9585.05859375</v>
      </c>
      <c r="G665">
        <f t="shared" si="63"/>
        <v>1.3787010435945025E-3</v>
      </c>
      <c r="H665" s="38">
        <f>G665*SUMIF('Manual Inputs'!$B$11:$B$22,'Expanded kW'!A665,'Manual Inputs'!$C$11:$C$22)</f>
        <v>162562.84289088944</v>
      </c>
    </row>
    <row r="666" spans="1:8" x14ac:dyDescent="0.2">
      <c r="A666">
        <f t="shared" si="60"/>
        <v>4</v>
      </c>
      <c r="B666" t="b">
        <f t="shared" si="61"/>
        <v>0</v>
      </c>
      <c r="C666" t="str">
        <f t="shared" si="62"/>
        <v>OFF</v>
      </c>
      <c r="D666" s="4">
        <f t="shared" si="64"/>
        <v>43583.666666665056</v>
      </c>
      <c r="E666" t="str">
        <f t="shared" si="65"/>
        <v>LRKPCIGS</v>
      </c>
      <c r="F666" s="39">
        <v>9598.0556640625</v>
      </c>
      <c r="G666">
        <f t="shared" si="63"/>
        <v>1.3805705234968162E-3</v>
      </c>
      <c r="H666" s="38">
        <f>G666*SUMIF('Manual Inputs'!$B$11:$B$22,'Expanded kW'!A666,'Manual Inputs'!$C$11:$C$22)</f>
        <v>162783.2735412175</v>
      </c>
    </row>
    <row r="667" spans="1:8" x14ac:dyDescent="0.2">
      <c r="A667">
        <f t="shared" si="60"/>
        <v>4</v>
      </c>
      <c r="B667" t="b">
        <f t="shared" si="61"/>
        <v>0</v>
      </c>
      <c r="C667" t="str">
        <f t="shared" si="62"/>
        <v>OFF</v>
      </c>
      <c r="D667" s="4">
        <f t="shared" si="64"/>
        <v>43583.70833333172</v>
      </c>
      <c r="E667" t="str">
        <f t="shared" si="65"/>
        <v>LRKPCIGS</v>
      </c>
      <c r="F667" s="39">
        <v>9589.3798828125</v>
      </c>
      <c r="G667">
        <f t="shared" si="63"/>
        <v>1.3793226115986906E-3</v>
      </c>
      <c r="H667" s="38">
        <f>G667*SUMIF('Manual Inputs'!$B$11:$B$22,'Expanded kW'!A667,'Manual Inputs'!$C$11:$C$22)</f>
        <v>162636.13206571114</v>
      </c>
    </row>
    <row r="668" spans="1:8" x14ac:dyDescent="0.2">
      <c r="A668">
        <f t="shared" si="60"/>
        <v>4</v>
      </c>
      <c r="B668" t="b">
        <f t="shared" si="61"/>
        <v>0</v>
      </c>
      <c r="C668" t="str">
        <f t="shared" si="62"/>
        <v>OFF</v>
      </c>
      <c r="D668" s="4">
        <f t="shared" si="64"/>
        <v>43583.749999998385</v>
      </c>
      <c r="E668" t="str">
        <f t="shared" si="65"/>
        <v>LRKPCIGS</v>
      </c>
      <c r="F668" s="39">
        <v>9625.5126953125</v>
      </c>
      <c r="G668">
        <f t="shared" si="63"/>
        <v>1.3845199033851213E-3</v>
      </c>
      <c r="H668" s="38">
        <f>G668*SUMIF('Manual Inputs'!$B$11:$B$22,'Expanded kW'!A668,'Manual Inputs'!$C$11:$C$22)</f>
        <v>163248.94550489797</v>
      </c>
    </row>
    <row r="669" spans="1:8" x14ac:dyDescent="0.2">
      <c r="A669">
        <f t="shared" si="60"/>
        <v>4</v>
      </c>
      <c r="B669" t="b">
        <f t="shared" si="61"/>
        <v>0</v>
      </c>
      <c r="C669" t="str">
        <f t="shared" si="62"/>
        <v>OFF</v>
      </c>
      <c r="D669" s="4">
        <f t="shared" si="64"/>
        <v>43583.791666665049</v>
      </c>
      <c r="E669" t="str">
        <f t="shared" si="65"/>
        <v>LRKPCIGS</v>
      </c>
      <c r="F669" s="39">
        <v>9422.4306640625</v>
      </c>
      <c r="G669">
        <f t="shared" si="63"/>
        <v>1.3553088760678512E-3</v>
      </c>
      <c r="H669" s="38">
        <f>G669*SUMIF('Manual Inputs'!$B$11:$B$22,'Expanded kW'!A669,'Manual Inputs'!$C$11:$C$22)</f>
        <v>159804.66897626172</v>
      </c>
    </row>
    <row r="670" spans="1:8" x14ac:dyDescent="0.2">
      <c r="A670">
        <f t="shared" si="60"/>
        <v>4</v>
      </c>
      <c r="B670" t="b">
        <f t="shared" si="61"/>
        <v>0</v>
      </c>
      <c r="C670" t="str">
        <f t="shared" si="62"/>
        <v>OFF</v>
      </c>
      <c r="D670" s="4">
        <f t="shared" si="64"/>
        <v>43583.833333331713</v>
      </c>
      <c r="E670" t="str">
        <f t="shared" si="65"/>
        <v>LRKPCIGS</v>
      </c>
      <c r="F670" s="39">
        <v>9443.3251953125</v>
      </c>
      <c r="G670">
        <f t="shared" si="63"/>
        <v>1.358314315393864E-3</v>
      </c>
      <c r="H670" s="38">
        <f>G670*SUMIF('Manual Inputs'!$B$11:$B$22,'Expanded kW'!A670,'Manual Inputs'!$C$11:$C$22)</f>
        <v>160159.04076936556</v>
      </c>
    </row>
    <row r="671" spans="1:8" x14ac:dyDescent="0.2">
      <c r="A671">
        <f t="shared" si="60"/>
        <v>4</v>
      </c>
      <c r="B671" t="b">
        <f t="shared" si="61"/>
        <v>0</v>
      </c>
      <c r="C671" t="str">
        <f t="shared" si="62"/>
        <v>OFF</v>
      </c>
      <c r="D671" s="4">
        <f t="shared" si="64"/>
        <v>43583.874999998377</v>
      </c>
      <c r="E671" t="str">
        <f t="shared" si="65"/>
        <v>LRKPCIGS</v>
      </c>
      <c r="F671" s="39">
        <v>9444.03515625</v>
      </c>
      <c r="G671">
        <f t="shared" si="63"/>
        <v>1.3584164351540999E-3</v>
      </c>
      <c r="H671" s="38">
        <f>G671*SUMIF('Manual Inputs'!$B$11:$B$22,'Expanded kW'!A671,'Manual Inputs'!$C$11:$C$22)</f>
        <v>160171.08172531929</v>
      </c>
    </row>
    <row r="672" spans="1:8" x14ac:dyDescent="0.2">
      <c r="A672">
        <f t="shared" si="60"/>
        <v>4</v>
      </c>
      <c r="B672" t="b">
        <f t="shared" si="61"/>
        <v>0</v>
      </c>
      <c r="C672" t="str">
        <f t="shared" si="62"/>
        <v>OFF</v>
      </c>
      <c r="D672" s="4">
        <f t="shared" si="64"/>
        <v>43583.916666665042</v>
      </c>
      <c r="E672" t="str">
        <f t="shared" si="65"/>
        <v>LRKPCIGS</v>
      </c>
      <c r="F672" s="39">
        <v>9402.4453125</v>
      </c>
      <c r="G672">
        <f t="shared" si="63"/>
        <v>1.3524342118405727E-3</v>
      </c>
      <c r="H672" s="38">
        <f>G672*SUMIF('Manual Inputs'!$B$11:$B$22,'Expanded kW'!A672,'Manual Inputs'!$C$11:$C$22)</f>
        <v>159465.71689428986</v>
      </c>
    </row>
    <row r="673" spans="1:8" x14ac:dyDescent="0.2">
      <c r="A673">
        <f t="shared" si="60"/>
        <v>4</v>
      </c>
      <c r="B673" t="b">
        <f t="shared" si="61"/>
        <v>0</v>
      </c>
      <c r="C673" t="str">
        <f t="shared" si="62"/>
        <v>OFF</v>
      </c>
      <c r="D673" s="4">
        <f t="shared" si="64"/>
        <v>43583.958333331706</v>
      </c>
      <c r="E673" t="str">
        <f t="shared" si="65"/>
        <v>LRKPCIGS</v>
      </c>
      <c r="F673" s="39">
        <v>9458.9599609375</v>
      </c>
      <c r="G673">
        <f t="shared" si="63"/>
        <v>1.3605631975965871E-3</v>
      </c>
      <c r="H673" s="38">
        <f>G673*SUMIF('Manual Inputs'!$B$11:$B$22,'Expanded kW'!A673,'Manual Inputs'!$C$11:$C$22)</f>
        <v>160424.20680075424</v>
      </c>
    </row>
    <row r="674" spans="1:8" x14ac:dyDescent="0.2">
      <c r="A674">
        <f t="shared" si="60"/>
        <v>4</v>
      </c>
      <c r="B674" t="b">
        <f t="shared" si="61"/>
        <v>0</v>
      </c>
      <c r="C674" t="str">
        <f t="shared" si="62"/>
        <v>OFF</v>
      </c>
      <c r="D674" s="4">
        <f t="shared" si="64"/>
        <v>43583.99999999837</v>
      </c>
      <c r="E674" t="str">
        <f t="shared" si="65"/>
        <v>LRKPCIGS</v>
      </c>
      <c r="F674" s="39">
        <v>9440.2890625</v>
      </c>
      <c r="G674">
        <f t="shared" si="63"/>
        <v>1.3578776024164583E-3</v>
      </c>
      <c r="H674" s="38">
        <f>G674*SUMIF('Manual Inputs'!$B$11:$B$22,'Expanded kW'!A674,'Manual Inputs'!$C$11:$C$22)</f>
        <v>160107.54787794847</v>
      </c>
    </row>
    <row r="675" spans="1:8" x14ac:dyDescent="0.2">
      <c r="A675">
        <f t="shared" si="60"/>
        <v>4</v>
      </c>
      <c r="B675" t="b">
        <f t="shared" si="61"/>
        <v>0</v>
      </c>
      <c r="C675" t="str">
        <f t="shared" si="62"/>
        <v>OFF</v>
      </c>
      <c r="D675" s="4">
        <f t="shared" si="64"/>
        <v>43584.041666665034</v>
      </c>
      <c r="E675" t="str">
        <f t="shared" si="65"/>
        <v>LRKPCIGS</v>
      </c>
      <c r="F675" s="39">
        <v>9506.2392578125</v>
      </c>
      <c r="G675">
        <f t="shared" si="63"/>
        <v>1.367363783665459E-3</v>
      </c>
      <c r="H675" s="38">
        <f>G675*SUMIF('Manual Inputs'!$B$11:$B$22,'Expanded kW'!A675,'Manual Inputs'!$C$11:$C$22)</f>
        <v>161226.06490466755</v>
      </c>
    </row>
    <row r="676" spans="1:8" x14ac:dyDescent="0.2">
      <c r="A676">
        <f t="shared" si="60"/>
        <v>4</v>
      </c>
      <c r="B676" t="b">
        <f t="shared" si="61"/>
        <v>0</v>
      </c>
      <c r="C676" t="str">
        <f t="shared" si="62"/>
        <v>OFF</v>
      </c>
      <c r="D676" s="4">
        <f t="shared" si="64"/>
        <v>43584.083333331699</v>
      </c>
      <c r="E676" t="str">
        <f t="shared" si="65"/>
        <v>LRKPCIGS</v>
      </c>
      <c r="F676" s="39">
        <v>9561.0751953125</v>
      </c>
      <c r="G676">
        <f t="shared" si="63"/>
        <v>1.3752513060544228E-3</v>
      </c>
      <c r="H676" s="38">
        <f>G676*SUMIF('Manual Inputs'!$B$11:$B$22,'Expanded kW'!A676,'Manual Inputs'!$C$11:$C$22)</f>
        <v>162156.08382999783</v>
      </c>
    </row>
    <row r="677" spans="1:8" x14ac:dyDescent="0.2">
      <c r="A677">
        <f t="shared" si="60"/>
        <v>4</v>
      </c>
      <c r="B677" t="b">
        <f t="shared" si="61"/>
        <v>0</v>
      </c>
      <c r="C677" t="str">
        <f t="shared" si="62"/>
        <v>OFF</v>
      </c>
      <c r="D677" s="4">
        <f t="shared" si="64"/>
        <v>43584.124999998363</v>
      </c>
      <c r="E677" t="str">
        <f t="shared" si="65"/>
        <v>LRKPCIGS</v>
      </c>
      <c r="F677" s="39">
        <v>9614.4873046875</v>
      </c>
      <c r="G677">
        <f t="shared" si="63"/>
        <v>1.3829340270535321E-3</v>
      </c>
      <c r="H677" s="38">
        <f>G677*SUMIF('Manual Inputs'!$B$11:$B$22,'Expanded kW'!A677,'Manual Inputs'!$C$11:$C$22)</f>
        <v>163061.95459331907</v>
      </c>
    </row>
    <row r="678" spans="1:8" x14ac:dyDescent="0.2">
      <c r="A678">
        <f t="shared" si="60"/>
        <v>4</v>
      </c>
      <c r="B678" t="b">
        <f t="shared" si="61"/>
        <v>0</v>
      </c>
      <c r="C678" t="str">
        <f t="shared" si="62"/>
        <v>OFF</v>
      </c>
      <c r="D678" s="4">
        <f t="shared" si="64"/>
        <v>43584.166666665027</v>
      </c>
      <c r="E678" t="str">
        <f t="shared" si="65"/>
        <v>LRKPCIGS</v>
      </c>
      <c r="F678" s="39">
        <v>9646.65625</v>
      </c>
      <c r="G678">
        <f t="shared" si="63"/>
        <v>1.3875611618842567E-3</v>
      </c>
      <c r="H678" s="38">
        <f>G678*SUMIF('Manual Inputs'!$B$11:$B$22,'Expanded kW'!A678,'Manual Inputs'!$C$11:$C$22)</f>
        <v>163607.54074197458</v>
      </c>
    </row>
    <row r="679" spans="1:8" x14ac:dyDescent="0.2">
      <c r="A679">
        <f t="shared" si="60"/>
        <v>4</v>
      </c>
      <c r="B679" t="b">
        <f t="shared" si="61"/>
        <v>0</v>
      </c>
      <c r="C679" t="str">
        <f t="shared" si="62"/>
        <v>OFF</v>
      </c>
      <c r="D679" s="4">
        <f t="shared" si="64"/>
        <v>43584.208333331691</v>
      </c>
      <c r="E679" t="str">
        <f t="shared" si="65"/>
        <v>LRKPCIGS</v>
      </c>
      <c r="F679" s="39">
        <v>9670.84375</v>
      </c>
      <c r="G679">
        <f t="shared" si="63"/>
        <v>1.3910402570995626E-3</v>
      </c>
      <c r="H679" s="38">
        <f>G679*SUMIF('Manual Inputs'!$B$11:$B$22,'Expanded kW'!A679,'Manual Inputs'!$C$11:$C$22)</f>
        <v>164017.76137067133</v>
      </c>
    </row>
    <row r="680" spans="1:8" x14ac:dyDescent="0.2">
      <c r="A680">
        <f t="shared" si="60"/>
        <v>4</v>
      </c>
      <c r="B680" t="b">
        <f t="shared" si="61"/>
        <v>0</v>
      </c>
      <c r="C680" t="str">
        <f t="shared" si="62"/>
        <v>OFF</v>
      </c>
      <c r="D680" s="4">
        <f t="shared" si="64"/>
        <v>43584.249999998356</v>
      </c>
      <c r="E680" t="str">
        <f t="shared" si="65"/>
        <v>LRKPCIGS</v>
      </c>
      <c r="F680" s="39">
        <v>9744.2431640625</v>
      </c>
      <c r="G680">
        <f t="shared" si="63"/>
        <v>1.4015979232606416E-3</v>
      </c>
      <c r="H680" s="38">
        <f>G680*SUMIF('Manual Inputs'!$B$11:$B$22,'Expanded kW'!A680,'Manual Inputs'!$C$11:$C$22)</f>
        <v>165262.61734101523</v>
      </c>
    </row>
    <row r="681" spans="1:8" x14ac:dyDescent="0.2">
      <c r="A681">
        <f t="shared" si="60"/>
        <v>4</v>
      </c>
      <c r="B681" t="b">
        <f t="shared" si="61"/>
        <v>0</v>
      </c>
      <c r="C681" t="str">
        <f t="shared" si="62"/>
        <v>ON</v>
      </c>
      <c r="D681" s="4">
        <f t="shared" si="64"/>
        <v>43584.29166666502</v>
      </c>
      <c r="E681" t="str">
        <f t="shared" si="65"/>
        <v>LRKPCIGS</v>
      </c>
      <c r="F681" s="39">
        <v>9787.7861328125</v>
      </c>
      <c r="G681">
        <f t="shared" si="63"/>
        <v>1.4078610812653274E-3</v>
      </c>
      <c r="H681" s="38">
        <f>G681*SUMIF('Manual Inputs'!$B$11:$B$22,'Expanded kW'!A681,'Manual Inputs'!$C$11:$C$22)</f>
        <v>166001.10722281152</v>
      </c>
    </row>
    <row r="682" spans="1:8" x14ac:dyDescent="0.2">
      <c r="A682">
        <f t="shared" si="60"/>
        <v>4</v>
      </c>
      <c r="B682" t="b">
        <f t="shared" si="61"/>
        <v>0</v>
      </c>
      <c r="C682" t="str">
        <f t="shared" si="62"/>
        <v>ON</v>
      </c>
      <c r="D682" s="4">
        <f t="shared" si="64"/>
        <v>43584.333333331684</v>
      </c>
      <c r="E682" t="str">
        <f t="shared" si="65"/>
        <v>LRKPCIGS</v>
      </c>
      <c r="F682" s="39">
        <v>10020.8388671875</v>
      </c>
      <c r="G682">
        <f t="shared" si="63"/>
        <v>1.4413830514184236E-3</v>
      </c>
      <c r="H682" s="38">
        <f>G682*SUMIF('Manual Inputs'!$B$11:$B$22,'Expanded kW'!A682,'Manual Inputs'!$C$11:$C$22)</f>
        <v>169953.68765546524</v>
      </c>
    </row>
    <row r="683" spans="1:8" x14ac:dyDescent="0.2">
      <c r="A683">
        <f t="shared" si="60"/>
        <v>4</v>
      </c>
      <c r="B683" t="b">
        <f t="shared" si="61"/>
        <v>0</v>
      </c>
      <c r="C683" t="str">
        <f t="shared" si="62"/>
        <v>ON</v>
      </c>
      <c r="D683" s="4">
        <f t="shared" si="64"/>
        <v>43584.374999998348</v>
      </c>
      <c r="E683" t="str">
        <f t="shared" si="65"/>
        <v>LRKPCIGS</v>
      </c>
      <c r="F683" s="39">
        <v>10045.6748046875</v>
      </c>
      <c r="G683">
        <f t="shared" si="63"/>
        <v>1.444955416951194E-3</v>
      </c>
      <c r="H683" s="38">
        <f>G683*SUMIF('Manual Inputs'!$B$11:$B$22,'Expanded kW'!A683,'Manual Inputs'!$C$11:$C$22)</f>
        <v>170374.90580101658</v>
      </c>
    </row>
    <row r="684" spans="1:8" x14ac:dyDescent="0.2">
      <c r="A684">
        <f t="shared" si="60"/>
        <v>4</v>
      </c>
      <c r="B684" t="b">
        <f t="shared" si="61"/>
        <v>0</v>
      </c>
      <c r="C684" t="str">
        <f t="shared" si="62"/>
        <v>ON</v>
      </c>
      <c r="D684" s="4">
        <f t="shared" si="64"/>
        <v>43584.416666665013</v>
      </c>
      <c r="E684" t="str">
        <f t="shared" si="65"/>
        <v>LRKPCIGS</v>
      </c>
      <c r="F684" s="39">
        <v>9978.8642578125</v>
      </c>
      <c r="G684">
        <f t="shared" si="63"/>
        <v>1.435345483970738E-3</v>
      </c>
      <c r="H684" s="38">
        <f>G684*SUMIF('Manual Inputs'!$B$11:$B$22,'Expanded kW'!A684,'Manual Inputs'!$C$11:$C$22)</f>
        <v>169241.7971894347</v>
      </c>
    </row>
    <row r="685" spans="1:8" x14ac:dyDescent="0.2">
      <c r="A685">
        <f t="shared" si="60"/>
        <v>4</v>
      </c>
      <c r="B685" t="b">
        <f t="shared" si="61"/>
        <v>0</v>
      </c>
      <c r="C685" t="str">
        <f t="shared" si="62"/>
        <v>ON</v>
      </c>
      <c r="D685" s="4">
        <f t="shared" si="64"/>
        <v>43584.458333331677</v>
      </c>
      <c r="E685" t="str">
        <f t="shared" si="65"/>
        <v>LRKPCIGS</v>
      </c>
      <c r="F685" s="39">
        <v>9903.4501953125</v>
      </c>
      <c r="G685">
        <f t="shared" si="63"/>
        <v>1.424498033675729E-3</v>
      </c>
      <c r="H685" s="38">
        <f>G685*SUMIF('Manual Inputs'!$B$11:$B$22,'Expanded kW'!A685,'Manual Inputs'!$C$11:$C$22)</f>
        <v>167962.77272922482</v>
      </c>
    </row>
    <row r="686" spans="1:8" x14ac:dyDescent="0.2">
      <c r="A686">
        <f t="shared" si="60"/>
        <v>4</v>
      </c>
      <c r="B686" t="b">
        <f t="shared" si="61"/>
        <v>0</v>
      </c>
      <c r="C686" t="str">
        <f t="shared" si="62"/>
        <v>ON</v>
      </c>
      <c r="D686" s="4">
        <f t="shared" si="64"/>
        <v>43584.499999998341</v>
      </c>
      <c r="E686" t="str">
        <f t="shared" si="65"/>
        <v>LRKPCIGS</v>
      </c>
      <c r="F686" s="39">
        <v>9894.6962890625</v>
      </c>
      <c r="G686">
        <f t="shared" si="63"/>
        <v>1.4232388843899569E-3</v>
      </c>
      <c r="H686" s="38">
        <f>G686*SUMIF('Manual Inputs'!$B$11:$B$22,'Expanded kW'!A686,'Manual Inputs'!$C$11:$C$22)</f>
        <v>167814.30625168775</v>
      </c>
    </row>
    <row r="687" spans="1:8" x14ac:dyDescent="0.2">
      <c r="A687">
        <f t="shared" si="60"/>
        <v>4</v>
      </c>
      <c r="B687" t="b">
        <f t="shared" si="61"/>
        <v>0</v>
      </c>
      <c r="C687" t="str">
        <f t="shared" si="62"/>
        <v>ON</v>
      </c>
      <c r="D687" s="4">
        <f t="shared" si="64"/>
        <v>43584.541666665005</v>
      </c>
      <c r="E687" t="str">
        <f t="shared" si="65"/>
        <v>LRKPCIGS</v>
      </c>
      <c r="F687" s="39">
        <v>10018.169921875</v>
      </c>
      <c r="G687">
        <f t="shared" si="63"/>
        <v>1.4409991541629555E-3</v>
      </c>
      <c r="H687" s="38">
        <f>G687*SUMIF('Manual Inputs'!$B$11:$B$22,'Expanded kW'!A687,'Manual Inputs'!$C$11:$C$22)</f>
        <v>169908.4222735923</v>
      </c>
    </row>
    <row r="688" spans="1:8" x14ac:dyDescent="0.2">
      <c r="A688">
        <f t="shared" si="60"/>
        <v>4</v>
      </c>
      <c r="B688" t="b">
        <f t="shared" si="61"/>
        <v>0</v>
      </c>
      <c r="C688" t="str">
        <f t="shared" si="62"/>
        <v>ON</v>
      </c>
      <c r="D688" s="4">
        <f t="shared" si="64"/>
        <v>43584.58333333167</v>
      </c>
      <c r="E688" t="str">
        <f t="shared" si="65"/>
        <v>LRKPCIGS</v>
      </c>
      <c r="F688" s="39">
        <v>10071.861328125</v>
      </c>
      <c r="G688">
        <f t="shared" si="63"/>
        <v>1.4487220488229005E-3</v>
      </c>
      <c r="H688" s="38">
        <f>G688*SUMIF('Manual Inputs'!$B$11:$B$22,'Expanded kW'!A688,'Manual Inputs'!$C$11:$C$22)</f>
        <v>170819.02991917322</v>
      </c>
    </row>
    <row r="689" spans="1:8" x14ac:dyDescent="0.2">
      <c r="A689">
        <f t="shared" si="60"/>
        <v>4</v>
      </c>
      <c r="B689" t="b">
        <f t="shared" si="61"/>
        <v>0</v>
      </c>
      <c r="C689" t="str">
        <f t="shared" si="62"/>
        <v>ON</v>
      </c>
      <c r="D689" s="4">
        <f t="shared" si="64"/>
        <v>43584.624999998334</v>
      </c>
      <c r="E689" t="str">
        <f t="shared" si="65"/>
        <v>LRKPCIGS</v>
      </c>
      <c r="F689" s="39">
        <v>9883.8974609375</v>
      </c>
      <c r="G689">
        <f t="shared" si="63"/>
        <v>1.4216855964825422E-3</v>
      </c>
      <c r="H689" s="38">
        <f>G689*SUMIF('Manual Inputs'!$B$11:$B$22,'Expanded kW'!A689,'Manual Inputs'!$C$11:$C$22)</f>
        <v>167631.1578459978</v>
      </c>
    </row>
    <row r="690" spans="1:8" x14ac:dyDescent="0.2">
      <c r="A690">
        <f t="shared" si="60"/>
        <v>4</v>
      </c>
      <c r="B690" t="b">
        <f t="shared" si="61"/>
        <v>0</v>
      </c>
      <c r="C690" t="str">
        <f t="shared" si="62"/>
        <v>ON</v>
      </c>
      <c r="D690" s="4">
        <f t="shared" si="64"/>
        <v>43584.666666664998</v>
      </c>
      <c r="E690" t="str">
        <f t="shared" si="65"/>
        <v>LRKPCIGS</v>
      </c>
      <c r="F690" s="39">
        <v>9739.392578125</v>
      </c>
      <c r="G690">
        <f t="shared" si="63"/>
        <v>1.4009002219551496E-3</v>
      </c>
      <c r="H690" s="38">
        <f>G690*SUMIF('Manual Inputs'!$B$11:$B$22,'Expanded kW'!A690,'Manual Inputs'!$C$11:$C$22)</f>
        <v>165180.35127743572</v>
      </c>
    </row>
    <row r="691" spans="1:8" x14ac:dyDescent="0.2">
      <c r="A691">
        <f t="shared" si="60"/>
        <v>4</v>
      </c>
      <c r="B691" t="b">
        <f t="shared" si="61"/>
        <v>0</v>
      </c>
      <c r="C691" t="str">
        <f t="shared" si="62"/>
        <v>ON</v>
      </c>
      <c r="D691" s="4">
        <f t="shared" si="64"/>
        <v>43584.708333331662</v>
      </c>
      <c r="E691" t="str">
        <f t="shared" si="65"/>
        <v>LRKPCIGS</v>
      </c>
      <c r="F691" s="39">
        <v>9695.919921875</v>
      </c>
      <c r="G691">
        <f t="shared" si="63"/>
        <v>1.3946471775993455E-3</v>
      </c>
      <c r="H691" s="38">
        <f>G691*SUMIF('Manual Inputs'!$B$11:$B$22,'Expanded kW'!A691,'Manual Inputs'!$C$11:$C$22)</f>
        <v>164443.05389746701</v>
      </c>
    </row>
    <row r="692" spans="1:8" x14ac:dyDescent="0.2">
      <c r="A692">
        <f t="shared" si="60"/>
        <v>4</v>
      </c>
      <c r="B692" t="b">
        <f t="shared" si="61"/>
        <v>0</v>
      </c>
      <c r="C692" t="str">
        <f t="shared" si="62"/>
        <v>ON</v>
      </c>
      <c r="D692" s="4">
        <f t="shared" si="64"/>
        <v>43584.749999998327</v>
      </c>
      <c r="E692" t="str">
        <f t="shared" si="65"/>
        <v>LRKPCIGS</v>
      </c>
      <c r="F692" s="39">
        <v>9609.2333984375</v>
      </c>
      <c r="G692">
        <f t="shared" si="63"/>
        <v>1.3821783127343158E-3</v>
      </c>
      <c r="H692" s="38">
        <f>G692*SUMIF('Manual Inputs'!$B$11:$B$22,'Expanded kW'!A692,'Manual Inputs'!$C$11:$C$22)</f>
        <v>162972.84820675623</v>
      </c>
    </row>
    <row r="693" spans="1:8" x14ac:dyDescent="0.2">
      <c r="A693">
        <f t="shared" si="60"/>
        <v>4</v>
      </c>
      <c r="B693" t="b">
        <f t="shared" si="61"/>
        <v>0</v>
      </c>
      <c r="C693" t="str">
        <f t="shared" si="62"/>
        <v>ON</v>
      </c>
      <c r="D693" s="4">
        <f t="shared" si="64"/>
        <v>43584.791666664991</v>
      </c>
      <c r="E693" t="str">
        <f t="shared" si="65"/>
        <v>LRKPCIGS</v>
      </c>
      <c r="F693" s="39">
        <v>9588.404296875</v>
      </c>
      <c r="G693">
        <f t="shared" si="63"/>
        <v>1.3791822847204569E-3</v>
      </c>
      <c r="H693" s="38">
        <f>G693*SUMIF('Manual Inputs'!$B$11:$B$22,'Expanded kW'!A693,'Manual Inputs'!$C$11:$C$22)</f>
        <v>162619.58610285306</v>
      </c>
    </row>
    <row r="694" spans="1:8" x14ac:dyDescent="0.2">
      <c r="A694">
        <f t="shared" si="60"/>
        <v>4</v>
      </c>
      <c r="B694" t="b">
        <f t="shared" si="61"/>
        <v>0</v>
      </c>
      <c r="C694" t="str">
        <f t="shared" si="62"/>
        <v>ON</v>
      </c>
      <c r="D694" s="4">
        <f t="shared" si="64"/>
        <v>43584.833333331655</v>
      </c>
      <c r="E694" t="str">
        <f t="shared" si="65"/>
        <v>LRKPCIGS</v>
      </c>
      <c r="F694" s="39">
        <v>9601.0361328125</v>
      </c>
      <c r="G694">
        <f t="shared" si="63"/>
        <v>1.380999229835524E-3</v>
      </c>
      <c r="H694" s="38">
        <f>G694*SUMIF('Manual Inputs'!$B$11:$B$22,'Expanded kW'!A694,'Manual Inputs'!$C$11:$C$22)</f>
        <v>162833.82236868772</v>
      </c>
    </row>
    <row r="695" spans="1:8" x14ac:dyDescent="0.2">
      <c r="A695">
        <f t="shared" si="60"/>
        <v>4</v>
      </c>
      <c r="B695" t="b">
        <f t="shared" si="61"/>
        <v>0</v>
      </c>
      <c r="C695" t="str">
        <f t="shared" si="62"/>
        <v>OFF</v>
      </c>
      <c r="D695" s="4">
        <f t="shared" si="64"/>
        <v>43584.874999998319</v>
      </c>
      <c r="E695" t="str">
        <f t="shared" si="65"/>
        <v>LRKPCIGS</v>
      </c>
      <c r="F695" s="39">
        <v>9798.7578125</v>
      </c>
      <c r="G695">
        <f t="shared" si="63"/>
        <v>1.4094392318929098E-3</v>
      </c>
      <c r="H695" s="38">
        <f>G695*SUMIF('Manual Inputs'!$B$11:$B$22,'Expanded kW'!A695,'Manual Inputs'!$C$11:$C$22)</f>
        <v>166187.18719549433</v>
      </c>
    </row>
    <row r="696" spans="1:8" x14ac:dyDescent="0.2">
      <c r="A696">
        <f t="shared" si="60"/>
        <v>4</v>
      </c>
      <c r="B696" t="b">
        <f t="shared" si="61"/>
        <v>0</v>
      </c>
      <c r="C696" t="str">
        <f t="shared" si="62"/>
        <v>OFF</v>
      </c>
      <c r="D696" s="4">
        <f t="shared" si="64"/>
        <v>43584.916666664983</v>
      </c>
      <c r="E696" t="str">
        <f t="shared" si="65"/>
        <v>LRKPCIGS</v>
      </c>
      <c r="F696" s="39">
        <v>9956.515625</v>
      </c>
      <c r="G696">
        <f t="shared" si="63"/>
        <v>1.4321308887671577E-3</v>
      </c>
      <c r="H696" s="38">
        <f>G696*SUMIF('Manual Inputs'!$B$11:$B$22,'Expanded kW'!A696,'Manual Inputs'!$C$11:$C$22)</f>
        <v>168862.76379603494</v>
      </c>
    </row>
    <row r="697" spans="1:8" x14ac:dyDescent="0.2">
      <c r="A697">
        <f t="shared" si="60"/>
        <v>4</v>
      </c>
      <c r="B697" t="b">
        <f t="shared" si="61"/>
        <v>0</v>
      </c>
      <c r="C697" t="str">
        <f t="shared" si="62"/>
        <v>OFF</v>
      </c>
      <c r="D697" s="4">
        <f t="shared" si="64"/>
        <v>43584.958333331648</v>
      </c>
      <c r="E697" t="str">
        <f t="shared" si="65"/>
        <v>LRKPCIGS</v>
      </c>
      <c r="F697" s="39">
        <v>10084.970703125</v>
      </c>
      <c r="G697">
        <f t="shared" si="63"/>
        <v>1.4506076824699558E-3</v>
      </c>
      <c r="H697" s="38">
        <f>G697*SUMIF('Manual Inputs'!$B$11:$B$22,'Expanded kW'!A697,'Manual Inputs'!$C$11:$C$22)</f>
        <v>171041.36525992033</v>
      </c>
    </row>
    <row r="698" spans="1:8" x14ac:dyDescent="0.2">
      <c r="A698">
        <f t="shared" si="60"/>
        <v>4</v>
      </c>
      <c r="B698" t="b">
        <f t="shared" si="61"/>
        <v>0</v>
      </c>
      <c r="C698" t="str">
        <f t="shared" si="62"/>
        <v>OFF</v>
      </c>
      <c r="D698" s="4">
        <f t="shared" si="64"/>
        <v>43584.999999998312</v>
      </c>
      <c r="E698" t="str">
        <f t="shared" si="65"/>
        <v>LRKPCIGS</v>
      </c>
      <c r="F698" s="39">
        <v>9843.5068359375</v>
      </c>
      <c r="G698">
        <f t="shared" si="63"/>
        <v>1.4158758670693859E-3</v>
      </c>
      <c r="H698" s="38">
        <f>G698*SUMIF('Manual Inputs'!$B$11:$B$22,'Expanded kW'!A698,'Manual Inputs'!$C$11:$C$22)</f>
        <v>166946.13179613918</v>
      </c>
    </row>
    <row r="699" spans="1:8" x14ac:dyDescent="0.2">
      <c r="A699">
        <f t="shared" si="60"/>
        <v>4</v>
      </c>
      <c r="B699" t="b">
        <f t="shared" si="61"/>
        <v>0</v>
      </c>
      <c r="C699" t="str">
        <f t="shared" si="62"/>
        <v>OFF</v>
      </c>
      <c r="D699" s="4">
        <f t="shared" si="64"/>
        <v>43585.041666664976</v>
      </c>
      <c r="E699" t="str">
        <f t="shared" si="65"/>
        <v>LRKPCIGS</v>
      </c>
      <c r="F699" s="39">
        <v>9854.37109375</v>
      </c>
      <c r="G699">
        <f t="shared" si="63"/>
        <v>1.4174385662889548E-3</v>
      </c>
      <c r="H699" s="38">
        <f>G699*SUMIF('Manual Inputs'!$B$11:$B$22,'Expanded kW'!A699,'Manual Inputs'!$C$11:$C$22)</f>
        <v>167130.38989102986</v>
      </c>
    </row>
    <row r="700" spans="1:8" x14ac:dyDescent="0.2">
      <c r="A700">
        <f t="shared" si="60"/>
        <v>4</v>
      </c>
      <c r="B700" t="b">
        <f t="shared" si="61"/>
        <v>0</v>
      </c>
      <c r="C700" t="str">
        <f t="shared" si="62"/>
        <v>OFF</v>
      </c>
      <c r="D700" s="4">
        <f t="shared" si="64"/>
        <v>43585.08333333164</v>
      </c>
      <c r="E700" t="str">
        <f t="shared" si="65"/>
        <v>LRKPCIGS</v>
      </c>
      <c r="F700" s="39">
        <v>9682.5947265625</v>
      </c>
      <c r="G700">
        <f t="shared" si="63"/>
        <v>1.3927305006689174E-3</v>
      </c>
      <c r="H700" s="38">
        <f>G700*SUMIF('Manual Inputs'!$B$11:$B$22,'Expanded kW'!A700,'Manual Inputs'!$C$11:$C$22)</f>
        <v>164217.05823861016</v>
      </c>
    </row>
    <row r="701" spans="1:8" x14ac:dyDescent="0.2">
      <c r="A701">
        <f t="shared" si="60"/>
        <v>4</v>
      </c>
      <c r="B701" t="b">
        <f t="shared" si="61"/>
        <v>0</v>
      </c>
      <c r="C701" t="str">
        <f t="shared" si="62"/>
        <v>OFF</v>
      </c>
      <c r="D701" s="4">
        <f t="shared" si="64"/>
        <v>43585.124999998305</v>
      </c>
      <c r="E701" t="str">
        <f t="shared" si="65"/>
        <v>LRKPCIGS</v>
      </c>
      <c r="F701" s="39">
        <v>9554.01953125</v>
      </c>
      <c r="G701">
        <f t="shared" si="63"/>
        <v>1.3742364294826129E-3</v>
      </c>
      <c r="H701" s="38">
        <f>G701*SUMIF('Manual Inputs'!$B$11:$B$22,'Expanded kW'!A701,'Manual Inputs'!$C$11:$C$22)</f>
        <v>162036.41958410255</v>
      </c>
    </row>
    <row r="702" spans="1:8" x14ac:dyDescent="0.2">
      <c r="A702">
        <f t="shared" si="60"/>
        <v>4</v>
      </c>
      <c r="B702" t="b">
        <f t="shared" si="61"/>
        <v>0</v>
      </c>
      <c r="C702" t="str">
        <f t="shared" si="62"/>
        <v>OFF</v>
      </c>
      <c r="D702" s="4">
        <f t="shared" si="64"/>
        <v>43585.166666664969</v>
      </c>
      <c r="E702" t="str">
        <f t="shared" si="65"/>
        <v>LRKPCIGS</v>
      </c>
      <c r="F702" s="39">
        <v>9398.8251953125</v>
      </c>
      <c r="G702">
        <f t="shared" si="63"/>
        <v>1.3519134993905104E-3</v>
      </c>
      <c r="H702" s="38">
        <f>G702*SUMIF('Manual Inputs'!$B$11:$B$22,'Expanded kW'!A702,'Manual Inputs'!$C$11:$C$22)</f>
        <v>159404.31961269348</v>
      </c>
    </row>
    <row r="703" spans="1:8" x14ac:dyDescent="0.2">
      <c r="A703">
        <f t="shared" si="60"/>
        <v>4</v>
      </c>
      <c r="B703" t="b">
        <f t="shared" si="61"/>
        <v>0</v>
      </c>
      <c r="C703" t="str">
        <f t="shared" si="62"/>
        <v>OFF</v>
      </c>
      <c r="D703" s="4">
        <f t="shared" si="64"/>
        <v>43585.208333331633</v>
      </c>
      <c r="E703" t="str">
        <f t="shared" si="65"/>
        <v>LRKPCIGS</v>
      </c>
      <c r="F703" s="39">
        <v>9452.7373046875</v>
      </c>
      <c r="G703">
        <f t="shared" si="63"/>
        <v>1.3596681396705564E-3</v>
      </c>
      <c r="H703" s="38">
        <f>G703*SUMIF('Manual Inputs'!$B$11:$B$22,'Expanded kW'!A703,'Manual Inputs'!$C$11:$C$22)</f>
        <v>160318.67038901104</v>
      </c>
    </row>
    <row r="704" spans="1:8" x14ac:dyDescent="0.2">
      <c r="A704">
        <f t="shared" si="60"/>
        <v>4</v>
      </c>
      <c r="B704" t="b">
        <f t="shared" si="61"/>
        <v>0</v>
      </c>
      <c r="C704" t="str">
        <f t="shared" si="62"/>
        <v>OFF</v>
      </c>
      <c r="D704" s="4">
        <f t="shared" si="64"/>
        <v>43585.249999998297</v>
      </c>
      <c r="E704" t="str">
        <f t="shared" si="65"/>
        <v>LRKPCIGS</v>
      </c>
      <c r="F704" s="39">
        <v>9434.4912109375</v>
      </c>
      <c r="G704">
        <f t="shared" si="63"/>
        <v>1.3570436477857543E-3</v>
      </c>
      <c r="H704" s="38">
        <f>G704*SUMIF('Manual Inputs'!$B$11:$B$22,'Expanded kW'!A704,'Manual Inputs'!$C$11:$C$22)</f>
        <v>160009.21616474705</v>
      </c>
    </row>
    <row r="705" spans="1:8" x14ac:dyDescent="0.2">
      <c r="A705">
        <f t="shared" si="60"/>
        <v>4</v>
      </c>
      <c r="B705" t="b">
        <f t="shared" si="61"/>
        <v>0</v>
      </c>
      <c r="C705" t="str">
        <f t="shared" si="62"/>
        <v>ON</v>
      </c>
      <c r="D705" s="4">
        <f t="shared" si="64"/>
        <v>43585.291666664962</v>
      </c>
      <c r="E705" t="str">
        <f t="shared" si="65"/>
        <v>LRKPCIGS</v>
      </c>
      <c r="F705" s="39">
        <v>9353.6884765625</v>
      </c>
      <c r="G705">
        <f t="shared" si="63"/>
        <v>1.3454210986778394E-3</v>
      </c>
      <c r="H705" s="38">
        <f>G705*SUMIF('Manual Inputs'!$B$11:$B$22,'Expanded kW'!A705,'Manual Inputs'!$C$11:$C$22)</f>
        <v>158638.7996894714</v>
      </c>
    </row>
    <row r="706" spans="1:8" x14ac:dyDescent="0.2">
      <c r="A706">
        <f t="shared" ref="A706:A769" si="66">MONTH(D706)</f>
        <v>4</v>
      </c>
      <c r="B706" t="b">
        <f t="shared" ref="B706:B769" si="67">IF(ISNA(VLOOKUP(DATE(YEAR(D706),MONTH(D706),DAY(D706)),Holidays,1,FALSE)),FALSE,TRUE)</f>
        <v>0</v>
      </c>
      <c r="C706" t="str">
        <f t="shared" ref="C706:C769" si="68">IF(OR(HOUR(D706)&lt;PkStart,HOUR(D706)&gt;OPkStart-1,WEEKDAY(D706,2)&gt;5,B706)=TRUE,"OFF","ON")</f>
        <v>ON</v>
      </c>
      <c r="D706" s="4">
        <f t="shared" si="64"/>
        <v>43585.333333331626</v>
      </c>
      <c r="E706" t="str">
        <f t="shared" si="65"/>
        <v>LRKPCIGS</v>
      </c>
      <c r="F706" s="39">
        <v>9470.173828125</v>
      </c>
      <c r="G706">
        <f t="shared" ref="G706:G769" si="69">IF(SUMIF($A$2:$A$8785,A706,$F$2:$F$8785)=0,0,F706/SUMIF($A$2:$A$8785,A706,$F$2:$F$8785))</f>
        <v>1.3621761841258731E-3</v>
      </c>
      <c r="H706" s="38">
        <f>G706*SUMIF('Manual Inputs'!$B$11:$B$22,'Expanded kW'!A706,'Manual Inputs'!$C$11:$C$22)</f>
        <v>160614.39427973214</v>
      </c>
    </row>
    <row r="707" spans="1:8" x14ac:dyDescent="0.2">
      <c r="A707">
        <f t="shared" si="66"/>
        <v>4</v>
      </c>
      <c r="B707" t="b">
        <f t="shared" si="67"/>
        <v>0</v>
      </c>
      <c r="C707" t="str">
        <f t="shared" si="68"/>
        <v>ON</v>
      </c>
      <c r="D707" s="4">
        <f t="shared" si="64"/>
        <v>43585.37499999829</v>
      </c>
      <c r="E707" t="str">
        <f t="shared" si="65"/>
        <v>LRKPCIGS</v>
      </c>
      <c r="F707" s="39">
        <v>9439.8017578125</v>
      </c>
      <c r="G707">
        <f t="shared" si="69"/>
        <v>1.3578075092110142E-3</v>
      </c>
      <c r="H707" s="38">
        <f>G707*SUMIF('Manual Inputs'!$B$11:$B$22,'Expanded kW'!A707,'Manual Inputs'!$C$11:$C$22)</f>
        <v>160099.28317778214</v>
      </c>
    </row>
    <row r="708" spans="1:8" x14ac:dyDescent="0.2">
      <c r="A708">
        <f t="shared" si="66"/>
        <v>4</v>
      </c>
      <c r="B708" t="b">
        <f t="shared" si="67"/>
        <v>0</v>
      </c>
      <c r="C708" t="str">
        <f t="shared" si="68"/>
        <v>ON</v>
      </c>
      <c r="D708" s="4">
        <f t="shared" ref="D708:D771" si="70">+D707+1/24</f>
        <v>43585.416666664954</v>
      </c>
      <c r="E708" t="str">
        <f t="shared" ref="E708:E771" si="71">+E707</f>
        <v>LRKPCIGS</v>
      </c>
      <c r="F708" s="39">
        <v>9317.568359375</v>
      </c>
      <c r="G708">
        <f t="shared" si="69"/>
        <v>1.3402256329669011E-3</v>
      </c>
      <c r="H708" s="38">
        <f>G708*SUMIF('Manual Inputs'!$B$11:$B$22,'Expanded kW'!A708,'Manual Inputs'!$C$11:$C$22)</f>
        <v>158026.20156311453</v>
      </c>
    </row>
    <row r="709" spans="1:8" x14ac:dyDescent="0.2">
      <c r="A709">
        <f t="shared" si="66"/>
        <v>4</v>
      </c>
      <c r="B709" t="b">
        <f t="shared" si="67"/>
        <v>0</v>
      </c>
      <c r="C709" t="str">
        <f t="shared" si="68"/>
        <v>ON</v>
      </c>
      <c r="D709" s="4">
        <f t="shared" si="70"/>
        <v>43585.458333331619</v>
      </c>
      <c r="E709" t="str">
        <f t="shared" si="71"/>
        <v>LRKPCIGS</v>
      </c>
      <c r="F709" s="39">
        <v>9348.5791015625</v>
      </c>
      <c r="G709">
        <f t="shared" si="69"/>
        <v>1.3446861735257689E-3</v>
      </c>
      <c r="H709" s="38">
        <f>G709*SUMIF('Manual Inputs'!$B$11:$B$22,'Expanded kW'!A709,'Manual Inputs'!$C$11:$C$22)</f>
        <v>158552.1445566653</v>
      </c>
    </row>
    <row r="710" spans="1:8" x14ac:dyDescent="0.2">
      <c r="A710">
        <f t="shared" si="66"/>
        <v>4</v>
      </c>
      <c r="B710" t="b">
        <f t="shared" si="67"/>
        <v>0</v>
      </c>
      <c r="C710" t="str">
        <f t="shared" si="68"/>
        <v>ON</v>
      </c>
      <c r="D710" s="4">
        <f t="shared" si="70"/>
        <v>43585.499999998283</v>
      </c>
      <c r="E710" t="str">
        <f t="shared" si="71"/>
        <v>LRKPCIGS</v>
      </c>
      <c r="F710" s="39">
        <v>9278.2666015625</v>
      </c>
      <c r="G710">
        <f t="shared" si="69"/>
        <v>1.3345725246440658E-3</v>
      </c>
      <c r="H710" s="38">
        <f>G710*SUMIF('Manual Inputs'!$B$11:$B$22,'Expanded kW'!A710,'Manual Inputs'!$C$11:$C$22)</f>
        <v>157359.64272905845</v>
      </c>
    </row>
    <row r="711" spans="1:8" x14ac:dyDescent="0.2">
      <c r="A711">
        <f t="shared" si="66"/>
        <v>4</v>
      </c>
      <c r="B711" t="b">
        <f t="shared" si="67"/>
        <v>0</v>
      </c>
      <c r="C711" t="str">
        <f t="shared" si="68"/>
        <v>ON</v>
      </c>
      <c r="D711" s="4">
        <f t="shared" si="70"/>
        <v>43585.541666664947</v>
      </c>
      <c r="E711" t="str">
        <f t="shared" si="71"/>
        <v>LRKPCIGS</v>
      </c>
      <c r="F711" s="39">
        <v>9418.056640625</v>
      </c>
      <c r="G711">
        <f t="shared" si="69"/>
        <v>1.3546797228270019E-3</v>
      </c>
      <c r="H711" s="38">
        <f>G711*SUMIF('Manual Inputs'!$B$11:$B$22,'Expanded kW'!A711,'Manual Inputs'!$C$11:$C$22)</f>
        <v>159730.48542506935</v>
      </c>
    </row>
    <row r="712" spans="1:8" x14ac:dyDescent="0.2">
      <c r="A712">
        <f t="shared" si="66"/>
        <v>4</v>
      </c>
      <c r="B712" t="b">
        <f t="shared" si="67"/>
        <v>0</v>
      </c>
      <c r="C712" t="str">
        <f t="shared" si="68"/>
        <v>ON</v>
      </c>
      <c r="D712" s="4">
        <f t="shared" si="70"/>
        <v>43585.583333331611</v>
      </c>
      <c r="E712" t="str">
        <f t="shared" si="71"/>
        <v>LRKPCIGS</v>
      </c>
      <c r="F712" s="39">
        <v>9350.9765625</v>
      </c>
      <c r="G712">
        <f t="shared" si="69"/>
        <v>1.345031020859166E-3</v>
      </c>
      <c r="H712" s="38">
        <f>G712*SUMIF('Manual Inputs'!$B$11:$B$22,'Expanded kW'!A712,'Manual Inputs'!$C$11:$C$22)</f>
        <v>158592.80555648165</v>
      </c>
    </row>
    <row r="713" spans="1:8" x14ac:dyDescent="0.2">
      <c r="A713">
        <f t="shared" si="66"/>
        <v>4</v>
      </c>
      <c r="B713" t="b">
        <f t="shared" si="67"/>
        <v>0</v>
      </c>
      <c r="C713" t="str">
        <f t="shared" si="68"/>
        <v>ON</v>
      </c>
      <c r="D713" s="4">
        <f t="shared" si="70"/>
        <v>43585.624999998276</v>
      </c>
      <c r="E713" t="str">
        <f t="shared" si="71"/>
        <v>LRKPCIGS</v>
      </c>
      <c r="F713" s="39">
        <v>9228.0205078125</v>
      </c>
      <c r="G713">
        <f t="shared" si="69"/>
        <v>1.3273451987793243E-3</v>
      </c>
      <c r="H713" s="38">
        <f>G713*SUMIF('Manual Inputs'!$B$11:$B$22,'Expanded kW'!A713,'Manual Inputs'!$C$11:$C$22)</f>
        <v>156507.4676730303</v>
      </c>
    </row>
    <row r="714" spans="1:8" x14ac:dyDescent="0.2">
      <c r="A714">
        <f t="shared" si="66"/>
        <v>4</v>
      </c>
      <c r="B714" t="b">
        <f t="shared" si="67"/>
        <v>0</v>
      </c>
      <c r="C714" t="str">
        <f t="shared" si="68"/>
        <v>ON</v>
      </c>
      <c r="D714" s="4">
        <f t="shared" si="70"/>
        <v>43585.66666666494</v>
      </c>
      <c r="E714" t="str">
        <f t="shared" si="71"/>
        <v>LRKPCIGS</v>
      </c>
      <c r="F714" s="39">
        <v>9113.6650390625</v>
      </c>
      <c r="G714">
        <f t="shared" si="69"/>
        <v>1.310896472611999E-3</v>
      </c>
      <c r="H714" s="38">
        <f>G714*SUMIF('Manual Inputs'!$B$11:$B$22,'Expanded kW'!A714,'Manual Inputs'!$C$11:$C$22)</f>
        <v>154567.99595063084</v>
      </c>
    </row>
    <row r="715" spans="1:8" x14ac:dyDescent="0.2">
      <c r="A715">
        <f t="shared" si="66"/>
        <v>4</v>
      </c>
      <c r="B715" t="b">
        <f t="shared" si="67"/>
        <v>0</v>
      </c>
      <c r="C715" t="str">
        <f t="shared" si="68"/>
        <v>ON</v>
      </c>
      <c r="D715" s="4">
        <f t="shared" si="70"/>
        <v>43585.708333331604</v>
      </c>
      <c r="E715" t="str">
        <f t="shared" si="71"/>
        <v>LRKPCIGS</v>
      </c>
      <c r="F715" s="39">
        <v>9133.9443359375</v>
      </c>
      <c r="G715">
        <f t="shared" si="69"/>
        <v>1.3138134175102968E-3</v>
      </c>
      <c r="H715" s="38">
        <f>G715*SUMIF('Manual Inputs'!$B$11:$B$22,'Expanded kW'!A715,'Manual Inputs'!$C$11:$C$22)</f>
        <v>154911.9333527431</v>
      </c>
    </row>
    <row r="716" spans="1:8" x14ac:dyDescent="0.2">
      <c r="A716">
        <f t="shared" si="66"/>
        <v>4</v>
      </c>
      <c r="B716" t="b">
        <f t="shared" si="67"/>
        <v>0</v>
      </c>
      <c r="C716" t="str">
        <f t="shared" si="68"/>
        <v>ON</v>
      </c>
      <c r="D716" s="4">
        <f t="shared" si="70"/>
        <v>43585.749999998268</v>
      </c>
      <c r="E716" t="str">
        <f t="shared" si="71"/>
        <v>LRKPCIGS</v>
      </c>
      <c r="F716" s="39">
        <v>9176.857421875</v>
      </c>
      <c r="G716">
        <f t="shared" si="69"/>
        <v>1.319985974077084E-3</v>
      </c>
      <c r="H716" s="38">
        <f>G716*SUMIF('Manual Inputs'!$B$11:$B$22,'Expanded kW'!A716,'Manual Inputs'!$C$11:$C$22)</f>
        <v>155639.74040566711</v>
      </c>
    </row>
    <row r="717" spans="1:8" x14ac:dyDescent="0.2">
      <c r="A717">
        <f t="shared" si="66"/>
        <v>4</v>
      </c>
      <c r="B717" t="b">
        <f t="shared" si="67"/>
        <v>0</v>
      </c>
      <c r="C717" t="str">
        <f t="shared" si="68"/>
        <v>ON</v>
      </c>
      <c r="D717" s="4">
        <f t="shared" si="70"/>
        <v>43585.791666664933</v>
      </c>
      <c r="E717" t="str">
        <f t="shared" si="71"/>
        <v>LRKPCIGS</v>
      </c>
      <c r="F717" s="39">
        <v>9143.4599609375</v>
      </c>
      <c r="G717">
        <f t="shared" si="69"/>
        <v>1.3151821313256205E-3</v>
      </c>
      <c r="H717" s="38">
        <f>G717*SUMIF('Manual Inputs'!$B$11:$B$22,'Expanded kW'!A717,'Manual Inputs'!$C$11:$C$22)</f>
        <v>155073.31860007922</v>
      </c>
    </row>
    <row r="718" spans="1:8" x14ac:dyDescent="0.2">
      <c r="A718">
        <f t="shared" si="66"/>
        <v>4</v>
      </c>
      <c r="B718" t="b">
        <f t="shared" si="67"/>
        <v>0</v>
      </c>
      <c r="C718" t="str">
        <f t="shared" si="68"/>
        <v>ON</v>
      </c>
      <c r="D718" s="4">
        <f t="shared" si="70"/>
        <v>43585.833333331597</v>
      </c>
      <c r="E718" t="str">
        <f t="shared" si="71"/>
        <v>LRKPCIGS</v>
      </c>
      <c r="F718" s="39">
        <v>9147.2529296875</v>
      </c>
      <c r="G718">
        <f t="shared" si="69"/>
        <v>1.3157277064958501E-3</v>
      </c>
      <c r="H718" s="38">
        <f>G718*SUMIF('Manual Inputs'!$B$11:$B$22,'Expanded kW'!A718,'Manual Inputs'!$C$11:$C$22)</f>
        <v>155137.64744866843</v>
      </c>
    </row>
    <row r="719" spans="1:8" x14ac:dyDescent="0.2">
      <c r="A719">
        <f t="shared" si="66"/>
        <v>4</v>
      </c>
      <c r="B719" t="b">
        <f t="shared" si="67"/>
        <v>0</v>
      </c>
      <c r="C719" t="str">
        <f t="shared" si="68"/>
        <v>OFF</v>
      </c>
      <c r="D719" s="4">
        <f t="shared" si="70"/>
        <v>43585.874999998261</v>
      </c>
      <c r="E719" t="str">
        <f t="shared" si="71"/>
        <v>LRKPCIGS</v>
      </c>
      <c r="F719" s="39">
        <v>9281.6630859375</v>
      </c>
      <c r="G719">
        <f t="shared" si="69"/>
        <v>1.3350610700719903E-3</v>
      </c>
      <c r="H719" s="38">
        <f>G719*SUMIF('Manual Inputs'!$B$11:$B$22,'Expanded kW'!A719,'Manual Inputs'!$C$11:$C$22)</f>
        <v>157417.24719234201</v>
      </c>
    </row>
    <row r="720" spans="1:8" x14ac:dyDescent="0.2">
      <c r="A720">
        <f t="shared" si="66"/>
        <v>4</v>
      </c>
      <c r="B720" t="b">
        <f t="shared" si="67"/>
        <v>0</v>
      </c>
      <c r="C720" t="str">
        <f t="shared" si="68"/>
        <v>OFF</v>
      </c>
      <c r="D720" s="4">
        <f t="shared" si="70"/>
        <v>43585.916666664925</v>
      </c>
      <c r="E720" t="str">
        <f t="shared" si="71"/>
        <v>LRKPCIGS</v>
      </c>
      <c r="F720" s="39">
        <v>9445.8408203125</v>
      </c>
      <c r="G720">
        <f t="shared" si="69"/>
        <v>1.3586761592760759E-3</v>
      </c>
      <c r="H720" s="38">
        <f>G720*SUMIF('Manual Inputs'!$B$11:$B$22,'Expanded kW'!A720,'Manual Inputs'!$C$11:$C$22)</f>
        <v>160201.70583475326</v>
      </c>
    </row>
    <row r="721" spans="1:8" x14ac:dyDescent="0.2">
      <c r="A721">
        <f t="shared" si="66"/>
        <v>4</v>
      </c>
      <c r="B721" t="b">
        <f t="shared" si="67"/>
        <v>0</v>
      </c>
      <c r="C721" t="str">
        <f t="shared" si="68"/>
        <v>OFF</v>
      </c>
      <c r="D721" s="4">
        <f t="shared" si="70"/>
        <v>43585.95833333159</v>
      </c>
      <c r="E721" t="str">
        <f t="shared" si="71"/>
        <v>LRKPCIGS</v>
      </c>
      <c r="F721" s="39">
        <v>9449.25</v>
      </c>
      <c r="G721">
        <f t="shared" si="69"/>
        <v>1.359166530779493E-3</v>
      </c>
      <c r="H721" s="38">
        <f>G721*SUMIF('Manual Inputs'!$B$11:$B$22,'Expanded kW'!A721,'Manual Inputs'!$C$11:$C$22)</f>
        <v>160259.52561086681</v>
      </c>
    </row>
    <row r="722" spans="1:8" x14ac:dyDescent="0.2">
      <c r="A722">
        <f t="shared" si="66"/>
        <v>5</v>
      </c>
      <c r="B722" t="b">
        <f t="shared" si="67"/>
        <v>0</v>
      </c>
      <c r="C722" t="str">
        <f t="shared" si="68"/>
        <v>OFF</v>
      </c>
      <c r="D722" s="4">
        <f t="shared" si="70"/>
        <v>43585.999999998254</v>
      </c>
      <c r="E722" t="str">
        <f t="shared" si="71"/>
        <v>LRKPCIGS</v>
      </c>
      <c r="F722" s="39">
        <v>9308.41015625</v>
      </c>
      <c r="G722">
        <f t="shared" si="69"/>
        <v>1.358526561898479E-3</v>
      </c>
      <c r="H722" s="38">
        <f>G722*SUMIF('Manual Inputs'!$B$11:$B$22,'Expanded kW'!A722,'Manual Inputs'!$C$11:$C$22)</f>
        <v>155261.83674822593</v>
      </c>
    </row>
    <row r="723" spans="1:8" x14ac:dyDescent="0.2">
      <c r="A723">
        <f t="shared" si="66"/>
        <v>5</v>
      </c>
      <c r="B723" t="b">
        <f t="shared" si="67"/>
        <v>0</v>
      </c>
      <c r="C723" t="str">
        <f t="shared" si="68"/>
        <v>OFF</v>
      </c>
      <c r="D723" s="4">
        <f t="shared" si="70"/>
        <v>43586.041666664918</v>
      </c>
      <c r="E723" t="str">
        <f t="shared" si="71"/>
        <v>LRKPCIGS</v>
      </c>
      <c r="F723" s="39">
        <v>9265.056640625</v>
      </c>
      <c r="G723">
        <f t="shared" si="69"/>
        <v>1.3521992834975914E-3</v>
      </c>
      <c r="H723" s="38">
        <f>G723*SUMIF('Manual Inputs'!$B$11:$B$22,'Expanded kW'!A723,'Manual Inputs'!$C$11:$C$22)</f>
        <v>154538.71149348939</v>
      </c>
    </row>
    <row r="724" spans="1:8" x14ac:dyDescent="0.2">
      <c r="A724">
        <f t="shared" si="66"/>
        <v>5</v>
      </c>
      <c r="B724" t="b">
        <f t="shared" si="67"/>
        <v>0</v>
      </c>
      <c r="C724" t="str">
        <f t="shared" si="68"/>
        <v>OFF</v>
      </c>
      <c r="D724" s="4">
        <f t="shared" si="70"/>
        <v>43586.083333331582</v>
      </c>
      <c r="E724" t="str">
        <f t="shared" si="71"/>
        <v>LRKPCIGS</v>
      </c>
      <c r="F724" s="39">
        <v>9165.1953125</v>
      </c>
      <c r="G724">
        <f t="shared" si="69"/>
        <v>1.3376249078000206E-3</v>
      </c>
      <c r="H724" s="38">
        <f>G724*SUMIF('Manual Inputs'!$B$11:$B$22,'Expanded kW'!A724,'Manual Inputs'!$C$11:$C$22)</f>
        <v>152873.05076684058</v>
      </c>
    </row>
    <row r="725" spans="1:8" x14ac:dyDescent="0.2">
      <c r="A725">
        <f t="shared" si="66"/>
        <v>5</v>
      </c>
      <c r="B725" t="b">
        <f t="shared" si="67"/>
        <v>0</v>
      </c>
      <c r="C725" t="str">
        <f t="shared" si="68"/>
        <v>OFF</v>
      </c>
      <c r="D725" s="4">
        <f t="shared" si="70"/>
        <v>43586.124999998246</v>
      </c>
      <c r="E725" t="str">
        <f t="shared" si="71"/>
        <v>LRKPCIGS</v>
      </c>
      <c r="F725" s="39">
        <v>9175.310546875</v>
      </c>
      <c r="G725">
        <f t="shared" si="69"/>
        <v>1.3391011872449093E-3</v>
      </c>
      <c r="H725" s="38">
        <f>G725*SUMIF('Manual Inputs'!$B$11:$B$22,'Expanded kW'!A725,'Manual Inputs'!$C$11:$C$22)</f>
        <v>153041.77021966214</v>
      </c>
    </row>
    <row r="726" spans="1:8" x14ac:dyDescent="0.2">
      <c r="A726">
        <f t="shared" si="66"/>
        <v>5</v>
      </c>
      <c r="B726" t="b">
        <f t="shared" si="67"/>
        <v>0</v>
      </c>
      <c r="C726" t="str">
        <f t="shared" si="68"/>
        <v>OFF</v>
      </c>
      <c r="D726" s="4">
        <f t="shared" si="70"/>
        <v>43586.166666664911</v>
      </c>
      <c r="E726" t="str">
        <f t="shared" si="71"/>
        <v>LRKPCIGS</v>
      </c>
      <c r="F726" s="39">
        <v>9117.326171875</v>
      </c>
      <c r="G726">
        <f t="shared" si="69"/>
        <v>1.3306385913461145E-3</v>
      </c>
      <c r="H726" s="38">
        <f>G726*SUMIF('Manual Inputs'!$B$11:$B$22,'Expanded kW'!A726,'Manual Inputs'!$C$11:$C$22)</f>
        <v>152074.6060730379</v>
      </c>
    </row>
    <row r="727" spans="1:8" x14ac:dyDescent="0.2">
      <c r="A727">
        <f t="shared" si="66"/>
        <v>5</v>
      </c>
      <c r="B727" t="b">
        <f t="shared" si="67"/>
        <v>0</v>
      </c>
      <c r="C727" t="str">
        <f t="shared" si="68"/>
        <v>OFF</v>
      </c>
      <c r="D727" s="4">
        <f t="shared" si="70"/>
        <v>43586.208333331575</v>
      </c>
      <c r="E727" t="str">
        <f t="shared" si="71"/>
        <v>LRKPCIGS</v>
      </c>
      <c r="F727" s="39">
        <v>9130.55078125</v>
      </c>
      <c r="G727">
        <f t="shared" si="69"/>
        <v>1.3325686720801059E-3</v>
      </c>
      <c r="H727" s="38">
        <f>G727*SUMIF('Manual Inputs'!$B$11:$B$22,'Expanded kW'!A727,'Manual Inputs'!$C$11:$C$22)</f>
        <v>152295.18908424754</v>
      </c>
    </row>
    <row r="728" spans="1:8" x14ac:dyDescent="0.2">
      <c r="A728">
        <f t="shared" si="66"/>
        <v>5</v>
      </c>
      <c r="B728" t="b">
        <f t="shared" si="67"/>
        <v>0</v>
      </c>
      <c r="C728" t="str">
        <f t="shared" si="68"/>
        <v>OFF</v>
      </c>
      <c r="D728" s="4">
        <f t="shared" si="70"/>
        <v>43586.249999998239</v>
      </c>
      <c r="E728" t="str">
        <f t="shared" si="71"/>
        <v>LRKPCIGS</v>
      </c>
      <c r="F728" s="39">
        <v>9175.9208984375</v>
      </c>
      <c r="G728">
        <f t="shared" si="69"/>
        <v>1.33919026570147E-3</v>
      </c>
      <c r="H728" s="38">
        <f>G728*SUMIF('Manual Inputs'!$B$11:$B$22,'Expanded kW'!A728,'Manual Inputs'!$C$11:$C$22)</f>
        <v>153051.95072342863</v>
      </c>
    </row>
    <row r="729" spans="1:8" x14ac:dyDescent="0.2">
      <c r="A729">
        <f t="shared" si="66"/>
        <v>5</v>
      </c>
      <c r="B729" t="b">
        <f t="shared" si="67"/>
        <v>0</v>
      </c>
      <c r="C729" t="str">
        <f t="shared" si="68"/>
        <v>ON</v>
      </c>
      <c r="D729" s="4">
        <f t="shared" si="70"/>
        <v>43586.291666664903</v>
      </c>
      <c r="E729" t="str">
        <f t="shared" si="71"/>
        <v>LRKPCIGS</v>
      </c>
      <c r="F729" s="39">
        <v>9103.974609375</v>
      </c>
      <c r="G729">
        <f t="shared" si="69"/>
        <v>1.3286899822931584E-3</v>
      </c>
      <c r="H729" s="38">
        <f>G729*SUMIF('Manual Inputs'!$B$11:$B$22,'Expanded kW'!A729,'Manual Inputs'!$C$11:$C$22)</f>
        <v>151851.9055170448</v>
      </c>
    </row>
    <row r="730" spans="1:8" x14ac:dyDescent="0.2">
      <c r="A730">
        <f t="shared" si="66"/>
        <v>5</v>
      </c>
      <c r="B730" t="b">
        <f t="shared" si="67"/>
        <v>0</v>
      </c>
      <c r="C730" t="str">
        <f t="shared" si="68"/>
        <v>ON</v>
      </c>
      <c r="D730" s="4">
        <f t="shared" si="70"/>
        <v>43586.333333331568</v>
      </c>
      <c r="E730" t="str">
        <f t="shared" si="71"/>
        <v>LRKPCIGS</v>
      </c>
      <c r="F730" s="39">
        <v>9175.53125</v>
      </c>
      <c r="G730">
        <f t="shared" si="69"/>
        <v>1.3391333980148016E-3</v>
      </c>
      <c r="H730" s="38">
        <f>G730*SUMIF('Manual Inputs'!$B$11:$B$22,'Expanded kW'!A730,'Manual Inputs'!$C$11:$C$22)</f>
        <v>153045.4514898241</v>
      </c>
    </row>
    <row r="731" spans="1:8" x14ac:dyDescent="0.2">
      <c r="A731">
        <f t="shared" si="66"/>
        <v>5</v>
      </c>
      <c r="B731" t="b">
        <f t="shared" si="67"/>
        <v>0</v>
      </c>
      <c r="C731" t="str">
        <f t="shared" si="68"/>
        <v>ON</v>
      </c>
      <c r="D731" s="4">
        <f t="shared" si="70"/>
        <v>43586.374999998232</v>
      </c>
      <c r="E731" t="str">
        <f t="shared" si="71"/>
        <v>LRKPCIGS</v>
      </c>
      <c r="F731" s="39">
        <v>9374.9794921875</v>
      </c>
      <c r="G731">
        <f t="shared" si="69"/>
        <v>1.3682420997358738E-3</v>
      </c>
      <c r="H731" s="38">
        <f>G731*SUMIF('Manual Inputs'!$B$11:$B$22,'Expanded kW'!A731,'Manual Inputs'!$C$11:$C$22)</f>
        <v>156372.19578862836</v>
      </c>
    </row>
    <row r="732" spans="1:8" x14ac:dyDescent="0.2">
      <c r="A732">
        <f t="shared" si="66"/>
        <v>5</v>
      </c>
      <c r="B732" t="b">
        <f t="shared" si="67"/>
        <v>0</v>
      </c>
      <c r="C732" t="str">
        <f t="shared" si="68"/>
        <v>ON</v>
      </c>
      <c r="D732" s="4">
        <f t="shared" si="70"/>
        <v>43586.416666664896</v>
      </c>
      <c r="E732" t="str">
        <f t="shared" si="71"/>
        <v>LRKPCIGS</v>
      </c>
      <c r="F732" s="39">
        <v>9292.6611328125</v>
      </c>
      <c r="G732">
        <f t="shared" si="69"/>
        <v>1.3562280526681525E-3</v>
      </c>
      <c r="H732" s="38">
        <f>G732*SUMIF('Manual Inputs'!$B$11:$B$22,'Expanded kW'!A732,'Manual Inputs'!$C$11:$C$22)</f>
        <v>154999.14717343796</v>
      </c>
    </row>
    <row r="733" spans="1:8" x14ac:dyDescent="0.2">
      <c r="A733">
        <f t="shared" si="66"/>
        <v>5</v>
      </c>
      <c r="B733" t="b">
        <f t="shared" si="67"/>
        <v>0</v>
      </c>
      <c r="C733" t="str">
        <f t="shared" si="68"/>
        <v>ON</v>
      </c>
      <c r="D733" s="4">
        <f t="shared" si="70"/>
        <v>43586.45833333156</v>
      </c>
      <c r="E733" t="str">
        <f t="shared" si="71"/>
        <v>LRKPCIGS</v>
      </c>
      <c r="F733" s="39">
        <v>9262.1005859375</v>
      </c>
      <c r="G733">
        <f t="shared" si="69"/>
        <v>1.3517678587167768E-3</v>
      </c>
      <c r="H733" s="38">
        <f>G733*SUMIF('Manual Inputs'!$B$11:$B$22,'Expanded kW'!A733,'Manual Inputs'!$C$11:$C$22)</f>
        <v>154489.40527764743</v>
      </c>
    </row>
    <row r="734" spans="1:8" x14ac:dyDescent="0.2">
      <c r="A734">
        <f t="shared" si="66"/>
        <v>5</v>
      </c>
      <c r="B734" t="b">
        <f t="shared" si="67"/>
        <v>0</v>
      </c>
      <c r="C734" t="str">
        <f t="shared" si="68"/>
        <v>ON</v>
      </c>
      <c r="D734" s="4">
        <f t="shared" si="70"/>
        <v>43586.499999998225</v>
      </c>
      <c r="E734" t="str">
        <f t="shared" si="71"/>
        <v>LRKPCIGS</v>
      </c>
      <c r="F734" s="39">
        <v>9161.8876953125</v>
      </c>
      <c r="G734">
        <f t="shared" si="69"/>
        <v>1.3371421738282269E-3</v>
      </c>
      <c r="H734" s="38">
        <f>G734*SUMIF('Manual Inputs'!$B$11:$B$22,'Expanded kW'!A734,'Manual Inputs'!$C$11:$C$22)</f>
        <v>152817.88058082911</v>
      </c>
    </row>
    <row r="735" spans="1:8" x14ac:dyDescent="0.2">
      <c r="A735">
        <f t="shared" si="66"/>
        <v>5</v>
      </c>
      <c r="B735" t="b">
        <f t="shared" si="67"/>
        <v>0</v>
      </c>
      <c r="C735" t="str">
        <f t="shared" si="68"/>
        <v>ON</v>
      </c>
      <c r="D735" s="4">
        <f t="shared" si="70"/>
        <v>43586.541666664889</v>
      </c>
      <c r="E735" t="str">
        <f t="shared" si="71"/>
        <v>LRKPCIGS</v>
      </c>
      <c r="F735" s="39">
        <v>9271.474609375</v>
      </c>
      <c r="G735">
        <f t="shared" si="69"/>
        <v>1.3531359612840182E-3</v>
      </c>
      <c r="H735" s="38">
        <f>G735*SUMIF('Manual Inputs'!$B$11:$B$22,'Expanded kW'!A735,'Manual Inputs'!$C$11:$C$22)</f>
        <v>154645.76152669496</v>
      </c>
    </row>
    <row r="736" spans="1:8" x14ac:dyDescent="0.2">
      <c r="A736">
        <f t="shared" si="66"/>
        <v>5</v>
      </c>
      <c r="B736" t="b">
        <f t="shared" si="67"/>
        <v>0</v>
      </c>
      <c r="C736" t="str">
        <f t="shared" si="68"/>
        <v>ON</v>
      </c>
      <c r="D736" s="4">
        <f t="shared" si="70"/>
        <v>43586.583333331553</v>
      </c>
      <c r="E736" t="str">
        <f t="shared" si="71"/>
        <v>LRKPCIGS</v>
      </c>
      <c r="F736" s="39">
        <v>9238.87890625</v>
      </c>
      <c r="G736">
        <f t="shared" si="69"/>
        <v>1.3483787441270867E-3</v>
      </c>
      <c r="H736" s="38">
        <f>G736*SUMIF('Manual Inputs'!$B$11:$B$22,'Expanded kW'!A736,'Manual Inputs'!$C$11:$C$22)</f>
        <v>154102.07375914539</v>
      </c>
    </row>
    <row r="737" spans="1:8" x14ac:dyDescent="0.2">
      <c r="A737">
        <f t="shared" si="66"/>
        <v>5</v>
      </c>
      <c r="B737" t="b">
        <f t="shared" si="67"/>
        <v>0</v>
      </c>
      <c r="C737" t="str">
        <f t="shared" si="68"/>
        <v>ON</v>
      </c>
      <c r="D737" s="4">
        <f t="shared" si="70"/>
        <v>43586.624999998217</v>
      </c>
      <c r="E737" t="str">
        <f t="shared" si="71"/>
        <v>LRKPCIGS</v>
      </c>
      <c r="F737" s="39">
        <v>9054.576171875</v>
      </c>
      <c r="G737">
        <f t="shared" si="69"/>
        <v>1.3214804708584938E-3</v>
      </c>
      <c r="H737" s="38">
        <f>G737*SUMIF('Manual Inputs'!$B$11:$B$22,'Expanded kW'!A737,'Manual Inputs'!$C$11:$C$22)</f>
        <v>151027.95255300475</v>
      </c>
    </row>
    <row r="738" spans="1:8" x14ac:dyDescent="0.2">
      <c r="A738">
        <f t="shared" si="66"/>
        <v>5</v>
      </c>
      <c r="B738" t="b">
        <f t="shared" si="67"/>
        <v>0</v>
      </c>
      <c r="C738" t="str">
        <f t="shared" si="68"/>
        <v>ON</v>
      </c>
      <c r="D738" s="4">
        <f t="shared" si="70"/>
        <v>43586.666666664882</v>
      </c>
      <c r="E738" t="str">
        <f t="shared" si="71"/>
        <v>LRKPCIGS</v>
      </c>
      <c r="F738" s="39">
        <v>9059.8232421875</v>
      </c>
      <c r="G738">
        <f t="shared" si="69"/>
        <v>1.3222462605338545E-3</v>
      </c>
      <c r="H738" s="38">
        <f>G738*SUMIF('Manual Inputs'!$B$11:$B$22,'Expanded kW'!A738,'Manual Inputs'!$C$11:$C$22)</f>
        <v>151115.47230778466</v>
      </c>
    </row>
    <row r="739" spans="1:8" x14ac:dyDescent="0.2">
      <c r="A739">
        <f t="shared" si="66"/>
        <v>5</v>
      </c>
      <c r="B739" t="b">
        <f t="shared" si="67"/>
        <v>0</v>
      </c>
      <c r="C739" t="str">
        <f t="shared" si="68"/>
        <v>ON</v>
      </c>
      <c r="D739" s="4">
        <f t="shared" si="70"/>
        <v>43586.708333331546</v>
      </c>
      <c r="E739" t="str">
        <f t="shared" si="71"/>
        <v>LRKPCIGS</v>
      </c>
      <c r="F739" s="39">
        <v>9200.6953125</v>
      </c>
      <c r="G739">
        <f t="shared" si="69"/>
        <v>1.3428059958846507E-3</v>
      </c>
      <c r="H739" s="38">
        <f>G739*SUMIF('Manual Inputs'!$B$11:$B$22,'Expanded kW'!A739,'Manual Inputs'!$C$11:$C$22)</f>
        <v>153465.1814435127</v>
      </c>
    </row>
    <row r="740" spans="1:8" x14ac:dyDescent="0.2">
      <c r="A740">
        <f t="shared" si="66"/>
        <v>5</v>
      </c>
      <c r="B740" t="b">
        <f t="shared" si="67"/>
        <v>0</v>
      </c>
      <c r="C740" t="str">
        <f t="shared" si="68"/>
        <v>ON</v>
      </c>
      <c r="D740" s="4">
        <f t="shared" si="70"/>
        <v>43586.74999999821</v>
      </c>
      <c r="E740" t="str">
        <f t="shared" si="71"/>
        <v>LRKPCIGS</v>
      </c>
      <c r="F740" s="39">
        <v>9177.7421875</v>
      </c>
      <c r="G740">
        <f t="shared" si="69"/>
        <v>1.339456075815847E-3</v>
      </c>
      <c r="H740" s="38">
        <f>G740*SUMIF('Manual Inputs'!$B$11:$B$22,'Expanded kW'!A740,'Manual Inputs'!$C$11:$C$22)</f>
        <v>153082.32934666789</v>
      </c>
    </row>
    <row r="741" spans="1:8" x14ac:dyDescent="0.2">
      <c r="A741">
        <f t="shared" si="66"/>
        <v>5</v>
      </c>
      <c r="B741" t="b">
        <f t="shared" si="67"/>
        <v>0</v>
      </c>
      <c r="C741" t="str">
        <f t="shared" si="68"/>
        <v>ON</v>
      </c>
      <c r="D741" s="4">
        <f t="shared" si="70"/>
        <v>43586.791666664874</v>
      </c>
      <c r="E741" t="str">
        <f t="shared" si="71"/>
        <v>LRKPCIGS</v>
      </c>
      <c r="F741" s="39">
        <v>9135.4765625</v>
      </c>
      <c r="G741">
        <f t="shared" si="69"/>
        <v>1.3332875708559333E-3</v>
      </c>
      <c r="H741" s="38">
        <f>G741*SUMIF('Manual Inputs'!$B$11:$B$22,'Expanded kW'!A741,'Manual Inputs'!$C$11:$C$22)</f>
        <v>152377.34982184478</v>
      </c>
    </row>
    <row r="742" spans="1:8" x14ac:dyDescent="0.2">
      <c r="A742">
        <f t="shared" si="66"/>
        <v>5</v>
      </c>
      <c r="B742" t="b">
        <f t="shared" si="67"/>
        <v>0</v>
      </c>
      <c r="C742" t="str">
        <f t="shared" si="68"/>
        <v>ON</v>
      </c>
      <c r="D742" s="4">
        <f t="shared" si="70"/>
        <v>43586.833333331539</v>
      </c>
      <c r="E742" t="str">
        <f t="shared" si="71"/>
        <v>LRKPCIGS</v>
      </c>
      <c r="F742" s="39">
        <v>9159.6376953125</v>
      </c>
      <c r="G742">
        <f t="shared" si="69"/>
        <v>1.3368137950059615E-3</v>
      </c>
      <c r="H742" s="38">
        <f>G742*SUMIF('Manual Inputs'!$B$11:$B$22,'Expanded kW'!A742,'Manual Inputs'!$C$11:$C$22)</f>
        <v>152780.35117174423</v>
      </c>
    </row>
    <row r="743" spans="1:8" x14ac:dyDescent="0.2">
      <c r="A743">
        <f t="shared" si="66"/>
        <v>5</v>
      </c>
      <c r="B743" t="b">
        <f t="shared" si="67"/>
        <v>0</v>
      </c>
      <c r="C743" t="str">
        <f t="shared" si="68"/>
        <v>OFF</v>
      </c>
      <c r="D743" s="4">
        <f t="shared" si="70"/>
        <v>43586.874999998203</v>
      </c>
      <c r="E743" t="str">
        <f t="shared" si="71"/>
        <v>LRKPCIGS</v>
      </c>
      <c r="F743" s="39">
        <v>9274.6796875</v>
      </c>
      <c r="G743">
        <f t="shared" si="69"/>
        <v>1.3536037300751096E-3</v>
      </c>
      <c r="H743" s="38">
        <f>G743*SUMIF('Manual Inputs'!$B$11:$B$22,'Expanded kW'!A743,'Manual Inputs'!$C$11:$C$22)</f>
        <v>154699.22138807364</v>
      </c>
    </row>
    <row r="744" spans="1:8" x14ac:dyDescent="0.2">
      <c r="A744">
        <f t="shared" si="66"/>
        <v>5</v>
      </c>
      <c r="B744" t="b">
        <f t="shared" si="67"/>
        <v>0</v>
      </c>
      <c r="C744" t="str">
        <f t="shared" si="68"/>
        <v>OFF</v>
      </c>
      <c r="D744" s="4">
        <f t="shared" si="70"/>
        <v>43586.916666664867</v>
      </c>
      <c r="E744" t="str">
        <f t="shared" si="71"/>
        <v>LRKPCIGS</v>
      </c>
      <c r="F744" s="39">
        <v>9504.021484375</v>
      </c>
      <c r="G744">
        <f t="shared" si="69"/>
        <v>1.3870752808102281E-3</v>
      </c>
      <c r="H744" s="38">
        <f>G744*SUMIF('Manual Inputs'!$B$11:$B$22,'Expanded kW'!A744,'Manual Inputs'!$C$11:$C$22)</f>
        <v>158524.58232815241</v>
      </c>
    </row>
    <row r="745" spans="1:8" x14ac:dyDescent="0.2">
      <c r="A745">
        <f t="shared" si="66"/>
        <v>5</v>
      </c>
      <c r="B745" t="b">
        <f t="shared" si="67"/>
        <v>0</v>
      </c>
      <c r="C745" t="str">
        <f t="shared" si="68"/>
        <v>OFF</v>
      </c>
      <c r="D745" s="4">
        <f t="shared" si="70"/>
        <v>43586.958333331531</v>
      </c>
      <c r="E745" t="str">
        <f t="shared" si="71"/>
        <v>LRKPCIGS</v>
      </c>
      <c r="F745" s="39">
        <v>9576.8916015625</v>
      </c>
      <c r="G745">
        <f t="shared" si="69"/>
        <v>1.39771039337039E-3</v>
      </c>
      <c r="H745" s="38">
        <f>G745*SUMIF('Manual Inputs'!$B$11:$B$22,'Expanded kW'!A745,'Manual Inputs'!$C$11:$C$22)</f>
        <v>159740.03674503721</v>
      </c>
    </row>
    <row r="746" spans="1:8" x14ac:dyDescent="0.2">
      <c r="A746">
        <f t="shared" si="66"/>
        <v>5</v>
      </c>
      <c r="B746" t="b">
        <f t="shared" si="67"/>
        <v>0</v>
      </c>
      <c r="C746" t="str">
        <f t="shared" si="68"/>
        <v>OFF</v>
      </c>
      <c r="D746" s="4">
        <f t="shared" si="70"/>
        <v>43586.999999998196</v>
      </c>
      <c r="E746" t="str">
        <f t="shared" si="71"/>
        <v>LRKPCIGS</v>
      </c>
      <c r="F746" s="39">
        <v>9398.6962890625</v>
      </c>
      <c r="G746">
        <f t="shared" si="69"/>
        <v>1.3717034747695259E-3</v>
      </c>
      <c r="H746" s="38">
        <f>G746*SUMIF('Manual Inputs'!$B$11:$B$22,'Expanded kW'!A746,'Manual Inputs'!$C$11:$C$22)</f>
        <v>156767.78573178579</v>
      </c>
    </row>
    <row r="747" spans="1:8" x14ac:dyDescent="0.2">
      <c r="A747">
        <f t="shared" si="66"/>
        <v>5</v>
      </c>
      <c r="B747" t="b">
        <f t="shared" si="67"/>
        <v>0</v>
      </c>
      <c r="C747" t="str">
        <f t="shared" si="68"/>
        <v>OFF</v>
      </c>
      <c r="D747" s="4">
        <f t="shared" si="70"/>
        <v>43587.04166666486</v>
      </c>
      <c r="E747" t="str">
        <f t="shared" si="71"/>
        <v>LRKPCIGS</v>
      </c>
      <c r="F747" s="39">
        <v>9297.87890625</v>
      </c>
      <c r="G747">
        <f t="shared" si="69"/>
        <v>1.3569895665775985E-3</v>
      </c>
      <c r="H747" s="38">
        <f>G747*SUMIF('Manual Inputs'!$B$11:$B$22,'Expanded kW'!A747,'Manual Inputs'!$C$11:$C$22)</f>
        <v>155086.17826403709</v>
      </c>
    </row>
    <row r="748" spans="1:8" x14ac:dyDescent="0.2">
      <c r="A748">
        <f t="shared" si="66"/>
        <v>5</v>
      </c>
      <c r="B748" t="b">
        <f t="shared" si="67"/>
        <v>0</v>
      </c>
      <c r="C748" t="str">
        <f t="shared" si="68"/>
        <v>OFF</v>
      </c>
      <c r="D748" s="4">
        <f t="shared" si="70"/>
        <v>43587.083333331524</v>
      </c>
      <c r="E748" t="str">
        <f t="shared" si="71"/>
        <v>LRKPCIGS</v>
      </c>
      <c r="F748" s="39">
        <v>9221.2294921875</v>
      </c>
      <c r="G748">
        <f t="shared" si="69"/>
        <v>1.3458028802144128E-3</v>
      </c>
      <c r="H748" s="38">
        <f>G748*SUMIF('Manual Inputs'!$B$11:$B$22,'Expanded kW'!A748,'Manual Inputs'!$C$11:$C$22)</f>
        <v>153807.68616783005</v>
      </c>
    </row>
    <row r="749" spans="1:8" x14ac:dyDescent="0.2">
      <c r="A749">
        <f t="shared" si="66"/>
        <v>5</v>
      </c>
      <c r="B749" t="b">
        <f t="shared" si="67"/>
        <v>0</v>
      </c>
      <c r="C749" t="str">
        <f t="shared" si="68"/>
        <v>OFF</v>
      </c>
      <c r="D749" s="4">
        <f t="shared" si="70"/>
        <v>43587.124999998188</v>
      </c>
      <c r="E749" t="str">
        <f t="shared" si="71"/>
        <v>LRKPCIGS</v>
      </c>
      <c r="F749" s="39">
        <v>9187.66015625</v>
      </c>
      <c r="G749">
        <f t="shared" si="69"/>
        <v>1.3409035651035755E-3</v>
      </c>
      <c r="H749" s="38">
        <f>G749*SUMIF('Manual Inputs'!$B$11:$B$22,'Expanded kW'!A749,'Manual Inputs'!$C$11:$C$22)</f>
        <v>153247.75846067214</v>
      </c>
    </row>
    <row r="750" spans="1:8" x14ac:dyDescent="0.2">
      <c r="A750">
        <f t="shared" si="66"/>
        <v>5</v>
      </c>
      <c r="B750" t="b">
        <f t="shared" si="67"/>
        <v>0</v>
      </c>
      <c r="C750" t="str">
        <f t="shared" si="68"/>
        <v>OFF</v>
      </c>
      <c r="D750" s="4">
        <f t="shared" si="70"/>
        <v>43587.166666664853</v>
      </c>
      <c r="E750" t="str">
        <f t="shared" si="71"/>
        <v>LRKPCIGS</v>
      </c>
      <c r="F750" s="39">
        <v>9232.0205078125</v>
      </c>
      <c r="G750">
        <f t="shared" si="69"/>
        <v>1.3473777873264055E-3</v>
      </c>
      <c r="H750" s="38">
        <f>G750*SUMIF('Manual Inputs'!$B$11:$B$22,'Expanded kW'!A750,'Manual Inputs'!$C$11:$C$22)</f>
        <v>153987.67747442189</v>
      </c>
    </row>
    <row r="751" spans="1:8" x14ac:dyDescent="0.2">
      <c r="A751">
        <f t="shared" si="66"/>
        <v>5</v>
      </c>
      <c r="B751" t="b">
        <f t="shared" si="67"/>
        <v>0</v>
      </c>
      <c r="C751" t="str">
        <f t="shared" si="68"/>
        <v>OFF</v>
      </c>
      <c r="D751" s="4">
        <f t="shared" si="70"/>
        <v>43587.208333331517</v>
      </c>
      <c r="E751" t="str">
        <f t="shared" si="71"/>
        <v>LRKPCIGS</v>
      </c>
      <c r="F751" s="39">
        <v>9223.2744140625</v>
      </c>
      <c r="G751">
        <f t="shared" si="69"/>
        <v>1.3461013286752736E-3</v>
      </c>
      <c r="H751" s="38">
        <f>G751*SUMIF('Manual Inputs'!$B$11:$B$22,'Expanded kW'!A751,'Manual Inputs'!$C$11:$C$22)</f>
        <v>153841.79492764935</v>
      </c>
    </row>
    <row r="752" spans="1:8" x14ac:dyDescent="0.2">
      <c r="A752">
        <f t="shared" si="66"/>
        <v>5</v>
      </c>
      <c r="B752" t="b">
        <f t="shared" si="67"/>
        <v>0</v>
      </c>
      <c r="C752" t="str">
        <f t="shared" si="68"/>
        <v>OFF</v>
      </c>
      <c r="D752" s="4">
        <f t="shared" si="70"/>
        <v>43587.249999998181</v>
      </c>
      <c r="E752" t="str">
        <f t="shared" si="71"/>
        <v>LRKPCIGS</v>
      </c>
      <c r="F752" s="39">
        <v>9350.02734375</v>
      </c>
      <c r="G752">
        <f t="shared" si="69"/>
        <v>1.3646004299061427E-3</v>
      </c>
      <c r="H752" s="38">
        <f>G752*SUMIF('Manual Inputs'!$B$11:$B$22,'Expanded kW'!A752,'Manual Inputs'!$C$11:$C$22)</f>
        <v>155956.00050584748</v>
      </c>
    </row>
    <row r="753" spans="1:8" x14ac:dyDescent="0.2">
      <c r="A753">
        <f t="shared" si="66"/>
        <v>5</v>
      </c>
      <c r="B753" t="b">
        <f t="shared" si="67"/>
        <v>0</v>
      </c>
      <c r="C753" t="str">
        <f t="shared" si="68"/>
        <v>ON</v>
      </c>
      <c r="D753" s="4">
        <f t="shared" si="70"/>
        <v>43587.291666664845</v>
      </c>
      <c r="E753" t="str">
        <f t="shared" si="71"/>
        <v>LRKPCIGS</v>
      </c>
      <c r="F753" s="39">
        <v>9307.34375</v>
      </c>
      <c r="G753">
        <f t="shared" si="69"/>
        <v>1.3583709240191763E-3</v>
      </c>
      <c r="H753" s="38">
        <f>G753*SUMIF('Manual Inputs'!$B$11:$B$22,'Expanded kW'!A753,'Manual Inputs'!$C$11:$C$22)</f>
        <v>155244.04937204509</v>
      </c>
    </row>
    <row r="754" spans="1:8" x14ac:dyDescent="0.2">
      <c r="A754">
        <f t="shared" si="66"/>
        <v>5</v>
      </c>
      <c r="B754" t="b">
        <f t="shared" si="67"/>
        <v>0</v>
      </c>
      <c r="C754" t="str">
        <f t="shared" si="68"/>
        <v>ON</v>
      </c>
      <c r="D754" s="4">
        <f t="shared" si="70"/>
        <v>43587.333333331509</v>
      </c>
      <c r="E754" t="str">
        <f t="shared" si="71"/>
        <v>LRKPCIGS</v>
      </c>
      <c r="F754" s="39">
        <v>9384.798828125</v>
      </c>
      <c r="G754">
        <f t="shared" si="69"/>
        <v>1.369675193945022E-3</v>
      </c>
      <c r="H754" s="38">
        <f>G754*SUMIF('Manual Inputs'!$B$11:$B$22,'Expanded kW'!A754,'Manual Inputs'!$C$11:$C$22)</f>
        <v>156535.97973322391</v>
      </c>
    </row>
    <row r="755" spans="1:8" x14ac:dyDescent="0.2">
      <c r="A755">
        <f t="shared" si="66"/>
        <v>5</v>
      </c>
      <c r="B755" t="b">
        <f t="shared" si="67"/>
        <v>0</v>
      </c>
      <c r="C755" t="str">
        <f t="shared" si="68"/>
        <v>ON</v>
      </c>
      <c r="D755" s="4">
        <f t="shared" si="70"/>
        <v>43587.374999998174</v>
      </c>
      <c r="E755" t="str">
        <f t="shared" si="71"/>
        <v>LRKPCIGS</v>
      </c>
      <c r="F755" s="39">
        <v>9264.5478515625</v>
      </c>
      <c r="G755">
        <f t="shared" si="69"/>
        <v>1.3521250276962023E-3</v>
      </c>
      <c r="H755" s="38">
        <f>G755*SUMIF('Manual Inputs'!$B$11:$B$22,'Expanded kW'!A755,'Manual Inputs'!$C$11:$C$22)</f>
        <v>154530.22502554962</v>
      </c>
    </row>
    <row r="756" spans="1:8" x14ac:dyDescent="0.2">
      <c r="A756">
        <f t="shared" si="66"/>
        <v>5</v>
      </c>
      <c r="B756" t="b">
        <f t="shared" si="67"/>
        <v>0</v>
      </c>
      <c r="C756" t="str">
        <f t="shared" si="68"/>
        <v>ON</v>
      </c>
      <c r="D756" s="4">
        <f t="shared" si="70"/>
        <v>43587.416666664838</v>
      </c>
      <c r="E756" t="str">
        <f t="shared" si="71"/>
        <v>LRKPCIGS</v>
      </c>
      <c r="F756" s="39">
        <v>9045.099609375</v>
      </c>
      <c r="G756">
        <f t="shared" si="69"/>
        <v>1.32009740311055E-3</v>
      </c>
      <c r="H756" s="38">
        <f>G756*SUMIF('Manual Inputs'!$B$11:$B$22,'Expanded kW'!A756,'Manual Inputs'!$C$11:$C$22)</f>
        <v>150869.88597932446</v>
      </c>
    </row>
    <row r="757" spans="1:8" x14ac:dyDescent="0.2">
      <c r="A757">
        <f t="shared" si="66"/>
        <v>5</v>
      </c>
      <c r="B757" t="b">
        <f t="shared" si="67"/>
        <v>0</v>
      </c>
      <c r="C757" t="str">
        <f t="shared" si="68"/>
        <v>ON</v>
      </c>
      <c r="D757" s="4">
        <f t="shared" si="70"/>
        <v>43587.458333331502</v>
      </c>
      <c r="E757" t="str">
        <f t="shared" si="71"/>
        <v>LRKPCIGS</v>
      </c>
      <c r="F757" s="39">
        <v>9013.603515625</v>
      </c>
      <c r="G757">
        <f t="shared" si="69"/>
        <v>1.3155006697009581E-3</v>
      </c>
      <c r="H757" s="38">
        <f>G757*SUMIF('Manual Inputs'!$B$11:$B$22,'Expanded kW'!A757,'Manual Inputs'!$C$11:$C$22)</f>
        <v>150344.53940736063</v>
      </c>
    </row>
    <row r="758" spans="1:8" x14ac:dyDescent="0.2">
      <c r="A758">
        <f t="shared" si="66"/>
        <v>5</v>
      </c>
      <c r="B758" t="b">
        <f t="shared" si="67"/>
        <v>0</v>
      </c>
      <c r="C758" t="str">
        <f t="shared" si="68"/>
        <v>ON</v>
      </c>
      <c r="D758" s="4">
        <f t="shared" si="70"/>
        <v>43587.499999998166</v>
      </c>
      <c r="E758" t="str">
        <f t="shared" si="71"/>
        <v>LRKPCIGS</v>
      </c>
      <c r="F758" s="39">
        <v>9101.5234375</v>
      </c>
      <c r="G758">
        <f t="shared" si="69"/>
        <v>1.3283322432116106E-3</v>
      </c>
      <c r="H758" s="38">
        <f>G758*SUMIF('Manual Inputs'!$B$11:$B$22,'Expanded kW'!A758,'Manual Inputs'!$C$11:$C$22)</f>
        <v>151811.02061391849</v>
      </c>
    </row>
    <row r="759" spans="1:8" x14ac:dyDescent="0.2">
      <c r="A759">
        <f t="shared" si="66"/>
        <v>5</v>
      </c>
      <c r="B759" t="b">
        <f t="shared" si="67"/>
        <v>0</v>
      </c>
      <c r="C759" t="str">
        <f t="shared" si="68"/>
        <v>ON</v>
      </c>
      <c r="D759" s="4">
        <f t="shared" si="70"/>
        <v>43587.541666664831</v>
      </c>
      <c r="E759" t="str">
        <f t="shared" si="71"/>
        <v>LRKPCIGS</v>
      </c>
      <c r="F759" s="39">
        <v>9045.4560546875</v>
      </c>
      <c r="G759">
        <f t="shared" si="69"/>
        <v>1.3201494249291815E-3</v>
      </c>
      <c r="H759" s="38">
        <f>G759*SUMIF('Manual Inputs'!$B$11:$B$22,'Expanded kW'!A759,'Manual Inputs'!$C$11:$C$22)</f>
        <v>150875.8313935241</v>
      </c>
    </row>
    <row r="760" spans="1:8" x14ac:dyDescent="0.2">
      <c r="A760">
        <f t="shared" si="66"/>
        <v>5</v>
      </c>
      <c r="B760" t="b">
        <f t="shared" si="67"/>
        <v>0</v>
      </c>
      <c r="C760" t="str">
        <f t="shared" si="68"/>
        <v>ON</v>
      </c>
      <c r="D760" s="4">
        <f t="shared" si="70"/>
        <v>43587.583333331495</v>
      </c>
      <c r="E760" t="str">
        <f t="shared" si="71"/>
        <v>LRKPCIGS</v>
      </c>
      <c r="F760" s="39">
        <v>9158.046875</v>
      </c>
      <c r="G760">
        <f t="shared" si="69"/>
        <v>1.3365816209167818E-3</v>
      </c>
      <c r="H760" s="38">
        <f>G760*SUMIF('Manual Inputs'!$B$11:$B$22,'Expanded kW'!A760,'Manual Inputs'!$C$11:$C$22)</f>
        <v>152753.8167067272</v>
      </c>
    </row>
    <row r="761" spans="1:8" x14ac:dyDescent="0.2">
      <c r="A761">
        <f t="shared" si="66"/>
        <v>5</v>
      </c>
      <c r="B761" t="b">
        <f t="shared" si="67"/>
        <v>0</v>
      </c>
      <c r="C761" t="str">
        <f t="shared" si="68"/>
        <v>ON</v>
      </c>
      <c r="D761" s="4">
        <f t="shared" si="70"/>
        <v>43587.624999998159</v>
      </c>
      <c r="E761" t="str">
        <f t="shared" si="71"/>
        <v>LRKPCIGS</v>
      </c>
      <c r="F761" s="39">
        <v>9086.6298828125</v>
      </c>
      <c r="G761">
        <f t="shared" si="69"/>
        <v>1.3261585863459996E-3</v>
      </c>
      <c r="H761" s="38">
        <f>G761*SUMIF('Manual Inputs'!$B$11:$B$22,'Expanded kW'!A761,'Manual Inputs'!$C$11:$C$22)</f>
        <v>151562.60003320969</v>
      </c>
    </row>
    <row r="762" spans="1:8" x14ac:dyDescent="0.2">
      <c r="A762">
        <f t="shared" si="66"/>
        <v>5</v>
      </c>
      <c r="B762" t="b">
        <f t="shared" si="67"/>
        <v>0</v>
      </c>
      <c r="C762" t="str">
        <f t="shared" si="68"/>
        <v>ON</v>
      </c>
      <c r="D762" s="4">
        <f t="shared" si="70"/>
        <v>43587.666666664823</v>
      </c>
      <c r="E762" t="str">
        <f t="shared" si="71"/>
        <v>LRKPCIGS</v>
      </c>
      <c r="F762" s="39">
        <v>9025.3896484375</v>
      </c>
      <c r="G762">
        <f t="shared" si="69"/>
        <v>1.3172208103285274E-3</v>
      </c>
      <c r="H762" s="38">
        <f>G762*SUMIF('Manual Inputs'!$B$11:$B$22,'Expanded kW'!A762,'Manual Inputs'!$C$11:$C$22)</f>
        <v>150541.12900729338</v>
      </c>
    </row>
    <row r="763" spans="1:8" x14ac:dyDescent="0.2">
      <c r="A763">
        <f t="shared" si="66"/>
        <v>5</v>
      </c>
      <c r="B763" t="b">
        <f t="shared" si="67"/>
        <v>0</v>
      </c>
      <c r="C763" t="str">
        <f t="shared" si="68"/>
        <v>ON</v>
      </c>
      <c r="D763" s="4">
        <f t="shared" si="70"/>
        <v>43587.708333331488</v>
      </c>
      <c r="E763" t="str">
        <f t="shared" si="71"/>
        <v>LRKPCIGS</v>
      </c>
      <c r="F763" s="39">
        <v>9160.2724609375</v>
      </c>
      <c r="G763">
        <f t="shared" si="69"/>
        <v>1.3369064366007847E-3</v>
      </c>
      <c r="H763" s="38">
        <f>G763*SUMIF('Manual Inputs'!$B$11:$B$22,'Expanded kW'!A763,'Manual Inputs'!$C$11:$C$22)</f>
        <v>152790.93889566141</v>
      </c>
    </row>
    <row r="764" spans="1:8" x14ac:dyDescent="0.2">
      <c r="A764">
        <f t="shared" si="66"/>
        <v>5</v>
      </c>
      <c r="B764" t="b">
        <f t="shared" si="67"/>
        <v>0</v>
      </c>
      <c r="C764" t="str">
        <f t="shared" si="68"/>
        <v>ON</v>
      </c>
      <c r="D764" s="4">
        <f t="shared" si="70"/>
        <v>43587.749999998152</v>
      </c>
      <c r="E764" t="str">
        <f t="shared" si="71"/>
        <v>LRKPCIGS</v>
      </c>
      <c r="F764" s="39">
        <v>9112.716796875</v>
      </c>
      <c r="G764">
        <f t="shared" si="69"/>
        <v>1.3299658708421681E-3</v>
      </c>
      <c r="H764" s="38">
        <f>G764*SUMIF('Manual Inputs'!$B$11:$B$22,'Expanded kW'!A764,'Manual Inputs'!$C$11:$C$22)</f>
        <v>151997.72290859322</v>
      </c>
    </row>
    <row r="765" spans="1:8" x14ac:dyDescent="0.2">
      <c r="A765">
        <f t="shared" si="66"/>
        <v>5</v>
      </c>
      <c r="B765" t="b">
        <f t="shared" si="67"/>
        <v>0</v>
      </c>
      <c r="C765" t="str">
        <f t="shared" si="68"/>
        <v>ON</v>
      </c>
      <c r="D765" s="4">
        <f t="shared" si="70"/>
        <v>43587.791666664816</v>
      </c>
      <c r="E765" t="str">
        <f t="shared" si="71"/>
        <v>LRKPCIGS</v>
      </c>
      <c r="F765" s="39">
        <v>9084.9912109375</v>
      </c>
      <c r="G765">
        <f t="shared" si="69"/>
        <v>1.3259194285058255E-3</v>
      </c>
      <c r="H765" s="38">
        <f>G765*SUMIF('Manual Inputs'!$B$11:$B$22,'Expanded kW'!A765,'Manual Inputs'!$C$11:$C$22)</f>
        <v>151535.26741669737</v>
      </c>
    </row>
    <row r="766" spans="1:8" x14ac:dyDescent="0.2">
      <c r="A766">
        <f t="shared" si="66"/>
        <v>5</v>
      </c>
      <c r="B766" t="b">
        <f t="shared" si="67"/>
        <v>0</v>
      </c>
      <c r="C766" t="str">
        <f t="shared" si="68"/>
        <v>ON</v>
      </c>
      <c r="D766" s="4">
        <f t="shared" si="70"/>
        <v>43587.83333333148</v>
      </c>
      <c r="E766" t="str">
        <f t="shared" si="71"/>
        <v>LRKPCIGS</v>
      </c>
      <c r="F766" s="39">
        <v>9108.7294921875</v>
      </c>
      <c r="G766">
        <f t="shared" si="69"/>
        <v>1.3293839391011486E-3</v>
      </c>
      <c r="H766" s="38">
        <f>G766*SUMIF('Manual Inputs'!$B$11:$B$22,'Expanded kW'!A766,'Manual Inputs'!$C$11:$C$22)</f>
        <v>151931.21571358739</v>
      </c>
    </row>
    <row r="767" spans="1:8" x14ac:dyDescent="0.2">
      <c r="A767">
        <f t="shared" si="66"/>
        <v>5</v>
      </c>
      <c r="B767" t="b">
        <f t="shared" si="67"/>
        <v>0</v>
      </c>
      <c r="C767" t="str">
        <f t="shared" si="68"/>
        <v>OFF</v>
      </c>
      <c r="D767" s="4">
        <f t="shared" si="70"/>
        <v>43587.874999998145</v>
      </c>
      <c r="E767" t="str">
        <f t="shared" si="71"/>
        <v>LRKPCIGS</v>
      </c>
      <c r="F767" s="39">
        <v>9221.1494140625</v>
      </c>
      <c r="G767">
        <f t="shared" si="69"/>
        <v>1.3457911931209121E-3</v>
      </c>
      <c r="H767" s="38">
        <f>G767*SUMIF('Manual Inputs'!$B$11:$B$22,'Expanded kW'!A767,'Manual Inputs'!$C$11:$C$22)</f>
        <v>153806.35048573589</v>
      </c>
    </row>
    <row r="768" spans="1:8" x14ac:dyDescent="0.2">
      <c r="A768">
        <f t="shared" si="66"/>
        <v>5</v>
      </c>
      <c r="B768" t="b">
        <f t="shared" si="67"/>
        <v>0</v>
      </c>
      <c r="C768" t="str">
        <f t="shared" si="68"/>
        <v>OFF</v>
      </c>
      <c r="D768" s="4">
        <f t="shared" si="70"/>
        <v>43587.916666664809</v>
      </c>
      <c r="E768" t="str">
        <f t="shared" si="71"/>
        <v>LRKPCIGS</v>
      </c>
      <c r="F768" s="39">
        <v>9292.892578125</v>
      </c>
      <c r="G768">
        <f t="shared" si="69"/>
        <v>1.3562618312188803E-3</v>
      </c>
      <c r="H768" s="38">
        <f>G768*SUMIF('Manual Inputs'!$B$11:$B$22,'Expanded kW'!A768,'Manual Inputs'!$C$11:$C$22)</f>
        <v>155003.00762046623</v>
      </c>
    </row>
    <row r="769" spans="1:8" x14ac:dyDescent="0.2">
      <c r="A769">
        <f t="shared" si="66"/>
        <v>5</v>
      </c>
      <c r="B769" t="b">
        <f t="shared" si="67"/>
        <v>0</v>
      </c>
      <c r="C769" t="str">
        <f t="shared" si="68"/>
        <v>OFF</v>
      </c>
      <c r="D769" s="4">
        <f t="shared" si="70"/>
        <v>43587.958333331473</v>
      </c>
      <c r="E769" t="str">
        <f t="shared" si="71"/>
        <v>LRKPCIGS</v>
      </c>
      <c r="F769" s="39">
        <v>9363.5009765625</v>
      </c>
      <c r="G769">
        <f t="shared" si="69"/>
        <v>1.366566854650411E-3</v>
      </c>
      <c r="H769" s="38">
        <f>G769*SUMIF('Manual Inputs'!$B$11:$B$22,'Expanded kW'!A769,'Manual Inputs'!$C$11:$C$22)</f>
        <v>156180.7371625939</v>
      </c>
    </row>
    <row r="770" spans="1:8" x14ac:dyDescent="0.2">
      <c r="A770">
        <f t="shared" ref="A770:A833" si="72">MONTH(D770)</f>
        <v>5</v>
      </c>
      <c r="B770" t="b">
        <f t="shared" ref="B770:B833" si="73">IF(ISNA(VLOOKUP(DATE(YEAR(D770),MONTH(D770),DAY(D770)),Holidays,1,FALSE)),FALSE,TRUE)</f>
        <v>0</v>
      </c>
      <c r="C770" t="str">
        <f t="shared" ref="C770:C833" si="74">IF(OR(HOUR(D770)&lt;PkStart,HOUR(D770)&gt;OPkStart-1,WEEKDAY(D770,2)&gt;5,B770)=TRUE,"OFF","ON")</f>
        <v>OFF</v>
      </c>
      <c r="D770" s="4">
        <f t="shared" si="70"/>
        <v>43587.999999998137</v>
      </c>
      <c r="E770" t="str">
        <f t="shared" si="71"/>
        <v>LRKPCIGS</v>
      </c>
      <c r="F770" s="39">
        <v>9283.3681640625</v>
      </c>
      <c r="G770">
        <f t="shared" ref="G770:G833" si="75">IF(SUMIF($A$2:$A$8785,A770,$F$2:$F$8785)=0,0,F770/SUMIF($A$2:$A$8785,A770,$F$2:$F$8785))</f>
        <v>1.3548717797199424E-3</v>
      </c>
      <c r="H770" s="38">
        <f>G770*SUMIF('Manual Inputs'!$B$11:$B$22,'Expanded kW'!A770,'Manual Inputs'!$C$11:$C$22)</f>
        <v>154844.14289529066</v>
      </c>
    </row>
    <row r="771" spans="1:8" x14ac:dyDescent="0.2">
      <c r="A771">
        <f t="shared" si="72"/>
        <v>5</v>
      </c>
      <c r="B771" t="b">
        <f t="shared" si="73"/>
        <v>0</v>
      </c>
      <c r="C771" t="str">
        <f t="shared" si="74"/>
        <v>OFF</v>
      </c>
      <c r="D771" s="4">
        <f t="shared" si="70"/>
        <v>43588.041666664802</v>
      </c>
      <c r="E771" t="str">
        <f t="shared" si="71"/>
        <v>LRKPCIGS</v>
      </c>
      <c r="F771" s="39">
        <v>9214.353515625</v>
      </c>
      <c r="G771">
        <f t="shared" si="75"/>
        <v>1.3447993579541828E-3</v>
      </c>
      <c r="H771" s="38">
        <f>G771*SUMIF('Manual Inputs'!$B$11:$B$22,'Expanded kW'!A771,'Manual Inputs'!$C$11:$C$22)</f>
        <v>153692.9966845981</v>
      </c>
    </row>
    <row r="772" spans="1:8" x14ac:dyDescent="0.2">
      <c r="A772">
        <f t="shared" si="72"/>
        <v>5</v>
      </c>
      <c r="B772" t="b">
        <f t="shared" si="73"/>
        <v>0</v>
      </c>
      <c r="C772" t="str">
        <f t="shared" si="74"/>
        <v>OFF</v>
      </c>
      <c r="D772" s="4">
        <f t="shared" ref="D772:D835" si="76">+D771+1/24</f>
        <v>43588.083333331466</v>
      </c>
      <c r="E772" t="str">
        <f t="shared" ref="E772:E835" si="77">+E771</f>
        <v>LRKPCIGS</v>
      </c>
      <c r="F772" s="39">
        <v>9114.1201171875</v>
      </c>
      <c r="G772">
        <f t="shared" si="75"/>
        <v>1.3301706800294924E-3</v>
      </c>
      <c r="H772" s="38">
        <f>G772*SUMIF('Manual Inputs'!$B$11:$B$22,'Expanded kW'!A772,'Manual Inputs'!$C$11:$C$22)</f>
        <v>152021.12992285317</v>
      </c>
    </row>
    <row r="773" spans="1:8" x14ac:dyDescent="0.2">
      <c r="A773">
        <f t="shared" si="72"/>
        <v>5</v>
      </c>
      <c r="B773" t="b">
        <f t="shared" si="73"/>
        <v>0</v>
      </c>
      <c r="C773" t="str">
        <f t="shared" si="74"/>
        <v>OFF</v>
      </c>
      <c r="D773" s="4">
        <f t="shared" si="76"/>
        <v>43588.12499999813</v>
      </c>
      <c r="E773" t="str">
        <f t="shared" si="77"/>
        <v>LRKPCIGS</v>
      </c>
      <c r="F773" s="39">
        <v>9066.7490234375</v>
      </c>
      <c r="G773">
        <f t="shared" si="75"/>
        <v>1.3232570515961399E-3</v>
      </c>
      <c r="H773" s="38">
        <f>G773*SUMIF('Manual Inputs'!$B$11:$B$22,'Expanded kW'!A773,'Manual Inputs'!$C$11:$C$22)</f>
        <v>151230.99252012398</v>
      </c>
    </row>
    <row r="774" spans="1:8" x14ac:dyDescent="0.2">
      <c r="A774">
        <f t="shared" si="72"/>
        <v>5</v>
      </c>
      <c r="B774" t="b">
        <f t="shared" si="73"/>
        <v>0</v>
      </c>
      <c r="C774" t="str">
        <f t="shared" si="74"/>
        <v>OFF</v>
      </c>
      <c r="D774" s="4">
        <f t="shared" si="76"/>
        <v>43588.166666664794</v>
      </c>
      <c r="E774" t="str">
        <f t="shared" si="77"/>
        <v>LRKPCIGS</v>
      </c>
      <c r="F774" s="39">
        <v>9006.8583984375</v>
      </c>
      <c r="G774">
        <f t="shared" si="75"/>
        <v>1.3145162458618148E-3</v>
      </c>
      <c r="H774" s="38">
        <f>G774*SUMIF('Manual Inputs'!$B$11:$B$22,'Expanded kW'!A774,'Manual Inputs'!$C$11:$C$22)</f>
        <v>150232.03262413622</v>
      </c>
    </row>
    <row r="775" spans="1:8" x14ac:dyDescent="0.2">
      <c r="A775">
        <f t="shared" si="72"/>
        <v>5</v>
      </c>
      <c r="B775" t="b">
        <f t="shared" si="73"/>
        <v>0</v>
      </c>
      <c r="C775" t="str">
        <f t="shared" si="74"/>
        <v>OFF</v>
      </c>
      <c r="D775" s="4">
        <f t="shared" si="76"/>
        <v>43588.208333331459</v>
      </c>
      <c r="E775" t="str">
        <f t="shared" si="77"/>
        <v>LRKPCIGS</v>
      </c>
      <c r="F775" s="39">
        <v>9038.3193359375</v>
      </c>
      <c r="G775">
        <f t="shared" si="75"/>
        <v>1.3191078483523087E-3</v>
      </c>
      <c r="H775" s="38">
        <f>G775*SUMIF('Manual Inputs'!$B$11:$B$22,'Expanded kW'!A775,'Manual Inputs'!$C$11:$C$22)</f>
        <v>150756.79279908308</v>
      </c>
    </row>
    <row r="776" spans="1:8" x14ac:dyDescent="0.2">
      <c r="A776">
        <f t="shared" si="72"/>
        <v>5</v>
      </c>
      <c r="B776" t="b">
        <f t="shared" si="73"/>
        <v>0</v>
      </c>
      <c r="C776" t="str">
        <f t="shared" si="74"/>
        <v>OFF</v>
      </c>
      <c r="D776" s="4">
        <f t="shared" si="76"/>
        <v>43588.249999998123</v>
      </c>
      <c r="E776" t="str">
        <f t="shared" si="77"/>
        <v>LRKPCIGS</v>
      </c>
      <c r="F776" s="39">
        <v>8929.923828125</v>
      </c>
      <c r="G776">
        <f t="shared" si="75"/>
        <v>1.3032879420437238E-3</v>
      </c>
      <c r="H776" s="38">
        <f>G776*SUMIF('Manual Inputs'!$B$11:$B$22,'Expanded kW'!A776,'Manual Inputs'!$C$11:$C$22)</f>
        <v>148948.78419656944</v>
      </c>
    </row>
    <row r="777" spans="1:8" x14ac:dyDescent="0.2">
      <c r="A777">
        <f t="shared" si="72"/>
        <v>5</v>
      </c>
      <c r="B777" t="b">
        <f t="shared" si="73"/>
        <v>0</v>
      </c>
      <c r="C777" t="str">
        <f t="shared" si="74"/>
        <v>ON</v>
      </c>
      <c r="D777" s="4">
        <f t="shared" si="76"/>
        <v>43588.291666664787</v>
      </c>
      <c r="E777" t="str">
        <f t="shared" si="77"/>
        <v>LRKPCIGS</v>
      </c>
      <c r="F777" s="39">
        <v>8787.79296875</v>
      </c>
      <c r="G777">
        <f t="shared" si="75"/>
        <v>1.2825444912841172E-3</v>
      </c>
      <c r="H777" s="38">
        <f>G777*SUMIF('Manual Inputs'!$B$11:$B$22,'Expanded kW'!A777,'Manual Inputs'!$C$11:$C$22)</f>
        <v>146578.0787898734</v>
      </c>
    </row>
    <row r="778" spans="1:8" x14ac:dyDescent="0.2">
      <c r="A778">
        <f t="shared" si="72"/>
        <v>5</v>
      </c>
      <c r="B778" t="b">
        <f t="shared" si="73"/>
        <v>0</v>
      </c>
      <c r="C778" t="str">
        <f t="shared" si="74"/>
        <v>ON</v>
      </c>
      <c r="D778" s="4">
        <f t="shared" si="76"/>
        <v>43588.333333331451</v>
      </c>
      <c r="E778" t="str">
        <f t="shared" si="77"/>
        <v>LRKPCIGS</v>
      </c>
      <c r="F778" s="39">
        <v>8880.0302734375</v>
      </c>
      <c r="G778">
        <f t="shared" si="75"/>
        <v>1.2960061701650972E-3</v>
      </c>
      <c r="H778" s="38">
        <f>G778*SUMIF('Manual Inputs'!$B$11:$B$22,'Expanded kW'!A778,'Manual Inputs'!$C$11:$C$22)</f>
        <v>148116.57280787401</v>
      </c>
    </row>
    <row r="779" spans="1:8" x14ac:dyDescent="0.2">
      <c r="A779">
        <f t="shared" si="72"/>
        <v>5</v>
      </c>
      <c r="B779" t="b">
        <f t="shared" si="73"/>
        <v>0</v>
      </c>
      <c r="C779" t="str">
        <f t="shared" si="74"/>
        <v>ON</v>
      </c>
      <c r="D779" s="4">
        <f t="shared" si="76"/>
        <v>43588.374999998116</v>
      </c>
      <c r="E779" t="str">
        <f t="shared" si="77"/>
        <v>LRKPCIGS</v>
      </c>
      <c r="F779" s="39">
        <v>9077.6982421875</v>
      </c>
      <c r="G779">
        <f t="shared" si="75"/>
        <v>1.3248550478440733E-3</v>
      </c>
      <c r="H779" s="38">
        <f>G779*SUMIF('Manual Inputs'!$B$11:$B$22,'Expanded kW'!A779,'Manual Inputs'!$C$11:$C$22)</f>
        <v>151413.62261329213</v>
      </c>
    </row>
    <row r="780" spans="1:8" x14ac:dyDescent="0.2">
      <c r="A780">
        <f t="shared" si="72"/>
        <v>5</v>
      </c>
      <c r="B780" t="b">
        <f t="shared" si="73"/>
        <v>0</v>
      </c>
      <c r="C780" t="str">
        <f t="shared" si="74"/>
        <v>ON</v>
      </c>
      <c r="D780" s="4">
        <f t="shared" si="76"/>
        <v>43588.41666666478</v>
      </c>
      <c r="E780" t="str">
        <f t="shared" si="77"/>
        <v>LRKPCIGS</v>
      </c>
      <c r="F780" s="39">
        <v>9277.92578125</v>
      </c>
      <c r="G780">
        <f t="shared" si="75"/>
        <v>1.3540774849384819E-3</v>
      </c>
      <c r="H780" s="38">
        <f>G780*SUMIF('Manual Inputs'!$B$11:$B$22,'Expanded kW'!A780,'Manual Inputs'!$C$11:$C$22)</f>
        <v>154753.36537930544</v>
      </c>
    </row>
    <row r="781" spans="1:8" x14ac:dyDescent="0.2">
      <c r="A781">
        <f t="shared" si="72"/>
        <v>5</v>
      </c>
      <c r="B781" t="b">
        <f t="shared" si="73"/>
        <v>0</v>
      </c>
      <c r="C781" t="str">
        <f t="shared" si="74"/>
        <v>ON</v>
      </c>
      <c r="D781" s="4">
        <f t="shared" si="76"/>
        <v>43588.458333331444</v>
      </c>
      <c r="E781" t="str">
        <f t="shared" si="77"/>
        <v>LRKPCIGS</v>
      </c>
      <c r="F781" s="39">
        <v>9210.7041015625</v>
      </c>
      <c r="G781">
        <f t="shared" si="75"/>
        <v>1.3442667400467151E-3</v>
      </c>
      <c r="H781" s="38">
        <f>G781*SUMIF('Manual Inputs'!$B$11:$B$22,'Expanded kW'!A781,'Manual Inputs'!$C$11:$C$22)</f>
        <v>153632.12541647736</v>
      </c>
    </row>
    <row r="782" spans="1:8" x14ac:dyDescent="0.2">
      <c r="A782">
        <f t="shared" si="72"/>
        <v>5</v>
      </c>
      <c r="B782" t="b">
        <f t="shared" si="73"/>
        <v>0</v>
      </c>
      <c r="C782" t="str">
        <f t="shared" si="74"/>
        <v>ON</v>
      </c>
      <c r="D782" s="4">
        <f t="shared" si="76"/>
        <v>43588.499999998108</v>
      </c>
      <c r="E782" t="str">
        <f t="shared" si="77"/>
        <v>LRKPCIGS</v>
      </c>
      <c r="F782" s="39">
        <v>9100.361328125</v>
      </c>
      <c r="G782">
        <f t="shared" si="75"/>
        <v>1.3281626378303191E-3</v>
      </c>
      <c r="H782" s="38">
        <f>G782*SUMIF('Manual Inputs'!$B$11:$B$22,'Expanded kW'!A782,'Manual Inputs'!$C$11:$C$22)</f>
        <v>151791.63693474708</v>
      </c>
    </row>
    <row r="783" spans="1:8" x14ac:dyDescent="0.2">
      <c r="A783">
        <f t="shared" si="72"/>
        <v>5</v>
      </c>
      <c r="B783" t="b">
        <f t="shared" si="73"/>
        <v>0</v>
      </c>
      <c r="C783" t="str">
        <f t="shared" si="74"/>
        <v>ON</v>
      </c>
      <c r="D783" s="4">
        <f t="shared" si="76"/>
        <v>43588.541666664772</v>
      </c>
      <c r="E783" t="str">
        <f t="shared" si="77"/>
        <v>LRKPCIGS</v>
      </c>
      <c r="F783" s="39">
        <v>9174.376953125</v>
      </c>
      <c r="G783">
        <f t="shared" si="75"/>
        <v>1.3389649328377541E-3</v>
      </c>
      <c r="H783" s="38">
        <f>G783*SUMIF('Manual Inputs'!$B$11:$B$22,'Expanded kW'!A783,'Manual Inputs'!$C$11:$C$22)</f>
        <v>153026.19812110087</v>
      </c>
    </row>
    <row r="784" spans="1:8" x14ac:dyDescent="0.2">
      <c r="A784">
        <f t="shared" si="72"/>
        <v>5</v>
      </c>
      <c r="B784" t="b">
        <f t="shared" si="73"/>
        <v>0</v>
      </c>
      <c r="C784" t="str">
        <f t="shared" si="74"/>
        <v>ON</v>
      </c>
      <c r="D784" s="4">
        <f t="shared" si="76"/>
        <v>43588.583333331437</v>
      </c>
      <c r="E784" t="str">
        <f t="shared" si="77"/>
        <v>LRKPCIGS</v>
      </c>
      <c r="F784" s="39">
        <v>9130.9072265625</v>
      </c>
      <c r="G784">
        <f t="shared" si="75"/>
        <v>1.3326206938987374E-3</v>
      </c>
      <c r="H784" s="38">
        <f>G784*SUMIF('Manual Inputs'!$B$11:$B$22,'Expanded kW'!A784,'Manual Inputs'!$C$11:$C$22)</f>
        <v>152301.13449844721</v>
      </c>
    </row>
    <row r="785" spans="1:8" x14ac:dyDescent="0.2">
      <c r="A785">
        <f t="shared" si="72"/>
        <v>5</v>
      </c>
      <c r="B785" t="b">
        <f t="shared" si="73"/>
        <v>0</v>
      </c>
      <c r="C785" t="str">
        <f t="shared" si="74"/>
        <v>ON</v>
      </c>
      <c r="D785" s="4">
        <f t="shared" si="76"/>
        <v>43588.624999998101</v>
      </c>
      <c r="E785" t="str">
        <f t="shared" si="77"/>
        <v>LRKPCIGS</v>
      </c>
      <c r="F785" s="39">
        <v>8986.1748046875</v>
      </c>
      <c r="G785">
        <f t="shared" si="75"/>
        <v>1.3114975551258865E-3</v>
      </c>
      <c r="H785" s="38">
        <f>G785*SUMIF('Manual Inputs'!$B$11:$B$22,'Expanded kW'!A785,'Manual Inputs'!$C$11:$C$22)</f>
        <v>149887.03571249678</v>
      </c>
    </row>
    <row r="786" spans="1:8" x14ac:dyDescent="0.2">
      <c r="A786">
        <f t="shared" si="72"/>
        <v>5</v>
      </c>
      <c r="B786" t="b">
        <f t="shared" si="73"/>
        <v>0</v>
      </c>
      <c r="C786" t="str">
        <f t="shared" si="74"/>
        <v>ON</v>
      </c>
      <c r="D786" s="4">
        <f t="shared" si="76"/>
        <v>43588.666666664765</v>
      </c>
      <c r="E786" t="str">
        <f t="shared" si="77"/>
        <v>LRKPCIGS</v>
      </c>
      <c r="F786" s="39">
        <v>8968.640625</v>
      </c>
      <c r="G786">
        <f t="shared" si="75"/>
        <v>1.3089385092258112E-3</v>
      </c>
      <c r="H786" s="38">
        <f>G786*SUMIF('Manual Inputs'!$B$11:$B$22,'Expanded kW'!A786,'Manual Inputs'!$C$11:$C$22)</f>
        <v>149594.57020029257</v>
      </c>
    </row>
    <row r="787" spans="1:8" x14ac:dyDescent="0.2">
      <c r="A787">
        <f t="shared" si="72"/>
        <v>5</v>
      </c>
      <c r="B787" t="b">
        <f t="shared" si="73"/>
        <v>0</v>
      </c>
      <c r="C787" t="str">
        <f t="shared" si="74"/>
        <v>ON</v>
      </c>
      <c r="D787" s="4">
        <f t="shared" si="76"/>
        <v>43588.708333331429</v>
      </c>
      <c r="E787" t="str">
        <f t="shared" si="77"/>
        <v>LRKPCIGS</v>
      </c>
      <c r="F787" s="39">
        <v>8950.828125</v>
      </c>
      <c r="G787">
        <f t="shared" si="75"/>
        <v>1.3063388435495444E-3</v>
      </c>
      <c r="H787" s="38">
        <f>G787*SUMIF('Manual Inputs'!$B$11:$B$22,'Expanded kW'!A787,'Manual Inputs'!$C$11:$C$22)</f>
        <v>149297.46237837081</v>
      </c>
    </row>
    <row r="788" spans="1:8" x14ac:dyDescent="0.2">
      <c r="A788">
        <f t="shared" si="72"/>
        <v>5</v>
      </c>
      <c r="B788" t="b">
        <f t="shared" si="73"/>
        <v>0</v>
      </c>
      <c r="C788" t="str">
        <f t="shared" si="74"/>
        <v>ON</v>
      </c>
      <c r="D788" s="4">
        <f t="shared" si="76"/>
        <v>43588.749999998094</v>
      </c>
      <c r="E788" t="str">
        <f t="shared" si="77"/>
        <v>LRKPCIGS</v>
      </c>
      <c r="F788" s="39">
        <v>8742.7666015625</v>
      </c>
      <c r="G788">
        <f t="shared" si="75"/>
        <v>1.2759730666494881E-3</v>
      </c>
      <c r="H788" s="38">
        <f>G788*SUMIF('Manual Inputs'!$B$11:$B$22,'Expanded kW'!A788,'Manual Inputs'!$C$11:$C$22)</f>
        <v>145827.05081041361</v>
      </c>
    </row>
    <row r="789" spans="1:8" x14ac:dyDescent="0.2">
      <c r="A789">
        <f t="shared" si="72"/>
        <v>5</v>
      </c>
      <c r="B789" t="b">
        <f t="shared" si="73"/>
        <v>0</v>
      </c>
      <c r="C789" t="str">
        <f t="shared" si="74"/>
        <v>ON</v>
      </c>
      <c r="D789" s="4">
        <f t="shared" si="76"/>
        <v>43588.791666664758</v>
      </c>
      <c r="E789" t="str">
        <f t="shared" si="77"/>
        <v>LRKPCIGS</v>
      </c>
      <c r="F789" s="39">
        <v>8849.4169921875</v>
      </c>
      <c r="G789">
        <f t="shared" si="75"/>
        <v>1.2915382798350747E-3</v>
      </c>
      <c r="H789" s="38">
        <f>G789*SUMIF('Manual Inputs'!$B$11:$B$22,'Expanded kW'!A789,'Manual Inputs'!$C$11:$C$22)</f>
        <v>147605.95131655806</v>
      </c>
    </row>
    <row r="790" spans="1:8" x14ac:dyDescent="0.2">
      <c r="A790">
        <f t="shared" si="72"/>
        <v>5</v>
      </c>
      <c r="B790" t="b">
        <f t="shared" si="73"/>
        <v>0</v>
      </c>
      <c r="C790" t="str">
        <f t="shared" si="74"/>
        <v>ON</v>
      </c>
      <c r="D790" s="4">
        <f t="shared" si="76"/>
        <v>43588.833333331422</v>
      </c>
      <c r="E790" t="str">
        <f t="shared" si="77"/>
        <v>LRKPCIGS</v>
      </c>
      <c r="F790" s="39">
        <v>8783.8818359375</v>
      </c>
      <c r="G790">
        <f t="shared" si="75"/>
        <v>1.2819736765344763E-3</v>
      </c>
      <c r="H790" s="38">
        <f>G790*SUMIF('Manual Inputs'!$B$11:$B$22,'Expanded kW'!A790,'Manual Inputs'!$C$11:$C$22)</f>
        <v>146512.8421217376</v>
      </c>
    </row>
    <row r="791" spans="1:8" x14ac:dyDescent="0.2">
      <c r="A791">
        <f t="shared" si="72"/>
        <v>5</v>
      </c>
      <c r="B791" t="b">
        <f t="shared" si="73"/>
        <v>0</v>
      </c>
      <c r="C791" t="str">
        <f t="shared" si="74"/>
        <v>OFF</v>
      </c>
      <c r="D791" s="4">
        <f t="shared" si="76"/>
        <v>43588.874999998086</v>
      </c>
      <c r="E791" t="str">
        <f t="shared" si="77"/>
        <v>LRKPCIGS</v>
      </c>
      <c r="F791" s="39">
        <v>8838.853515625</v>
      </c>
      <c r="G791">
        <f t="shared" si="75"/>
        <v>1.2899965811716877E-3</v>
      </c>
      <c r="H791" s="38">
        <f>G791*SUMIF('Manual Inputs'!$B$11:$B$22,'Expanded kW'!A791,'Manual Inputs'!$C$11:$C$22)</f>
        <v>147429.75530177035</v>
      </c>
    </row>
    <row r="792" spans="1:8" x14ac:dyDescent="0.2">
      <c r="A792">
        <f t="shared" si="72"/>
        <v>5</v>
      </c>
      <c r="B792" t="b">
        <f t="shared" si="73"/>
        <v>0</v>
      </c>
      <c r="C792" t="str">
        <f t="shared" si="74"/>
        <v>OFF</v>
      </c>
      <c r="D792" s="4">
        <f t="shared" si="76"/>
        <v>43588.916666664751</v>
      </c>
      <c r="E792" t="str">
        <f t="shared" si="77"/>
        <v>LRKPCIGS</v>
      </c>
      <c r="F792" s="39">
        <v>8997.9921875</v>
      </c>
      <c r="G792">
        <f t="shared" si="75"/>
        <v>1.3132222565704317E-3</v>
      </c>
      <c r="H792" s="38">
        <f>G792*SUMIF('Manual Inputs'!$B$11:$B$22,'Expanded kW'!A792,'Manual Inputs'!$C$11:$C$22)</f>
        <v>150084.14655422242</v>
      </c>
    </row>
    <row r="793" spans="1:8" x14ac:dyDescent="0.2">
      <c r="A793">
        <f t="shared" si="72"/>
        <v>5</v>
      </c>
      <c r="B793" t="b">
        <f t="shared" si="73"/>
        <v>0</v>
      </c>
      <c r="C793" t="str">
        <f t="shared" si="74"/>
        <v>OFF</v>
      </c>
      <c r="D793" s="4">
        <f t="shared" si="76"/>
        <v>43588.958333331415</v>
      </c>
      <c r="E793" t="str">
        <f t="shared" si="77"/>
        <v>LRKPCIGS</v>
      </c>
      <c r="F793" s="39">
        <v>8942.7626953125</v>
      </c>
      <c r="G793">
        <f t="shared" si="75"/>
        <v>1.305161725193169E-3</v>
      </c>
      <c r="H793" s="38">
        <f>G793*SUMIF('Manual Inputs'!$B$11:$B$22,'Expanded kW'!A793,'Manual Inputs'!$C$11:$C$22)</f>
        <v>149162.93312939868</v>
      </c>
    </row>
    <row r="794" spans="1:8" x14ac:dyDescent="0.2">
      <c r="A794">
        <f t="shared" si="72"/>
        <v>5</v>
      </c>
      <c r="B794" t="b">
        <f t="shared" si="73"/>
        <v>0</v>
      </c>
      <c r="C794" t="str">
        <f t="shared" si="74"/>
        <v>OFF</v>
      </c>
      <c r="D794" s="4">
        <f t="shared" si="76"/>
        <v>43588.999999998079</v>
      </c>
      <c r="E794" t="str">
        <f t="shared" si="77"/>
        <v>LRKPCIGS</v>
      </c>
      <c r="F794" s="39">
        <v>8878.8828125</v>
      </c>
      <c r="G794">
        <f t="shared" si="75"/>
        <v>1.2958387026667632E-3</v>
      </c>
      <c r="H794" s="38">
        <f>G794*SUMIF('Manual Inputs'!$B$11:$B$22,'Expanded kW'!A794,'Manual Inputs'!$C$11:$C$22)</f>
        <v>148097.43346079299</v>
      </c>
    </row>
    <row r="795" spans="1:8" x14ac:dyDescent="0.2">
      <c r="A795">
        <f t="shared" si="72"/>
        <v>5</v>
      </c>
      <c r="B795" t="b">
        <f t="shared" si="73"/>
        <v>0</v>
      </c>
      <c r="C795" t="str">
        <f t="shared" si="74"/>
        <v>OFF</v>
      </c>
      <c r="D795" s="4">
        <f t="shared" si="76"/>
        <v>43589.041666664743</v>
      </c>
      <c r="E795" t="str">
        <f t="shared" si="77"/>
        <v>LRKPCIGS</v>
      </c>
      <c r="F795" s="39">
        <v>8783.8212890625</v>
      </c>
      <c r="G795">
        <f t="shared" si="75"/>
        <v>1.2819648399515855E-3</v>
      </c>
      <c r="H795" s="38">
        <f>G795*SUMIF('Manual Inputs'!$B$11:$B$22,'Expanded kW'!A795,'Manual Inputs'!$C$11:$C$22)</f>
        <v>146511.83221576398</v>
      </c>
    </row>
    <row r="796" spans="1:8" x14ac:dyDescent="0.2">
      <c r="A796">
        <f t="shared" si="72"/>
        <v>5</v>
      </c>
      <c r="B796" t="b">
        <f t="shared" si="73"/>
        <v>0</v>
      </c>
      <c r="C796" t="str">
        <f t="shared" si="74"/>
        <v>OFF</v>
      </c>
      <c r="D796" s="4">
        <f t="shared" si="76"/>
        <v>43589.083333331408</v>
      </c>
      <c r="E796" t="str">
        <f t="shared" si="77"/>
        <v>LRKPCIGS</v>
      </c>
      <c r="F796" s="39">
        <v>8686.255859375</v>
      </c>
      <c r="G796">
        <f t="shared" si="75"/>
        <v>1.2677255417762132E-3</v>
      </c>
      <c r="H796" s="38">
        <f>G796*SUMIF('Manual Inputs'!$B$11:$B$22,'Expanded kW'!A796,'Manual Inputs'!$C$11:$C$22)</f>
        <v>144884.46647208324</v>
      </c>
    </row>
    <row r="797" spans="1:8" x14ac:dyDescent="0.2">
      <c r="A797">
        <f t="shared" si="72"/>
        <v>5</v>
      </c>
      <c r="B797" t="b">
        <f t="shared" si="73"/>
        <v>0</v>
      </c>
      <c r="C797" t="str">
        <f t="shared" si="74"/>
        <v>OFF</v>
      </c>
      <c r="D797" s="4">
        <f t="shared" si="76"/>
        <v>43589.124999998072</v>
      </c>
      <c r="E797" t="str">
        <f t="shared" si="77"/>
        <v>LRKPCIGS</v>
      </c>
      <c r="F797" s="39">
        <v>8750.361328125</v>
      </c>
      <c r="G797">
        <f t="shared" si="75"/>
        <v>1.2770814877001639E-3</v>
      </c>
      <c r="H797" s="38">
        <f>G797*SUMIF('Manual Inputs'!$B$11:$B$22,'Expanded kW'!A797,'Manual Inputs'!$C$11:$C$22)</f>
        <v>145953.72885488102</v>
      </c>
    </row>
    <row r="798" spans="1:8" x14ac:dyDescent="0.2">
      <c r="A798">
        <f t="shared" si="72"/>
        <v>5</v>
      </c>
      <c r="B798" t="b">
        <f t="shared" si="73"/>
        <v>0</v>
      </c>
      <c r="C798" t="str">
        <f t="shared" si="74"/>
        <v>OFF</v>
      </c>
      <c r="D798" s="4">
        <f t="shared" si="76"/>
        <v>43589.166666664736</v>
      </c>
      <c r="E798" t="str">
        <f t="shared" si="77"/>
        <v>LRKPCIGS</v>
      </c>
      <c r="F798" s="39">
        <v>8665.6962890625</v>
      </c>
      <c r="G798">
        <f t="shared" si="75"/>
        <v>1.2647249517826582E-3</v>
      </c>
      <c r="H798" s="38">
        <f>G798*SUMIF('Manual Inputs'!$B$11:$B$22,'Expanded kW'!A798,'Manual Inputs'!$C$11:$C$22)</f>
        <v>144541.53823880918</v>
      </c>
    </row>
    <row r="799" spans="1:8" x14ac:dyDescent="0.2">
      <c r="A799">
        <f t="shared" si="72"/>
        <v>5</v>
      </c>
      <c r="B799" t="b">
        <f t="shared" si="73"/>
        <v>0</v>
      </c>
      <c r="C799" t="str">
        <f t="shared" si="74"/>
        <v>OFF</v>
      </c>
      <c r="D799" s="4">
        <f t="shared" si="76"/>
        <v>43589.2083333314</v>
      </c>
      <c r="E799" t="str">
        <f t="shared" si="77"/>
        <v>LRKPCIGS</v>
      </c>
      <c r="F799" s="39">
        <v>8623.9541015625</v>
      </c>
      <c r="G799">
        <f t="shared" si="75"/>
        <v>1.2586328405070908E-3</v>
      </c>
      <c r="H799" s="38">
        <f>G799*SUMIF('Manual Inputs'!$B$11:$B$22,'Expanded kW'!A799,'Manual Inputs'!$C$11:$C$22)</f>
        <v>143845.28951401621</v>
      </c>
    </row>
    <row r="800" spans="1:8" x14ac:dyDescent="0.2">
      <c r="A800">
        <f t="shared" si="72"/>
        <v>5</v>
      </c>
      <c r="B800" t="b">
        <f t="shared" si="73"/>
        <v>0</v>
      </c>
      <c r="C800" t="str">
        <f t="shared" si="74"/>
        <v>OFF</v>
      </c>
      <c r="D800" s="4">
        <f t="shared" si="76"/>
        <v>43589.249999998065</v>
      </c>
      <c r="E800" t="str">
        <f t="shared" si="77"/>
        <v>LRKPCIGS</v>
      </c>
      <c r="F800" s="39">
        <v>8664.6162109375</v>
      </c>
      <c r="G800">
        <f t="shared" si="75"/>
        <v>1.2645673185459284E-3</v>
      </c>
      <c r="H800" s="38">
        <f>G800*SUMIF('Manual Inputs'!$B$11:$B$22,'Expanded kW'!A800,'Manual Inputs'!$C$11:$C$22)</f>
        <v>144523.52281934398</v>
      </c>
    </row>
    <row r="801" spans="1:8" x14ac:dyDescent="0.2">
      <c r="A801">
        <f t="shared" si="72"/>
        <v>5</v>
      </c>
      <c r="B801" t="b">
        <f t="shared" si="73"/>
        <v>0</v>
      </c>
      <c r="C801" t="str">
        <f t="shared" si="74"/>
        <v>OFF</v>
      </c>
      <c r="D801" s="4">
        <f t="shared" si="76"/>
        <v>43589.291666664729</v>
      </c>
      <c r="E801" t="str">
        <f t="shared" si="77"/>
        <v>LRKPCIGS</v>
      </c>
      <c r="F801" s="39">
        <v>8653.5234375</v>
      </c>
      <c r="G801">
        <f t="shared" si="75"/>
        <v>1.2629483710450121E-3</v>
      </c>
      <c r="H801" s="38">
        <f>G801*SUMIF('Manual Inputs'!$B$11:$B$22,'Expanded kW'!A801,'Manual Inputs'!$C$11:$C$22)</f>
        <v>144338.49827168995</v>
      </c>
    </row>
    <row r="802" spans="1:8" x14ac:dyDescent="0.2">
      <c r="A802">
        <f t="shared" si="72"/>
        <v>5</v>
      </c>
      <c r="B802" t="b">
        <f t="shared" si="73"/>
        <v>0</v>
      </c>
      <c r="C802" t="str">
        <f t="shared" si="74"/>
        <v>OFF</v>
      </c>
      <c r="D802" s="4">
        <f t="shared" si="76"/>
        <v>43589.333333331393</v>
      </c>
      <c r="E802" t="str">
        <f t="shared" si="77"/>
        <v>LRKPCIGS</v>
      </c>
      <c r="F802" s="39">
        <v>8541.755859375</v>
      </c>
      <c r="G802">
        <f t="shared" si="75"/>
        <v>1.2466363240796205E-3</v>
      </c>
      <c r="H802" s="38">
        <f>G802*SUMIF('Manual Inputs'!$B$11:$B$22,'Expanded kW'!A802,'Manual Inputs'!$C$11:$C$22)</f>
        <v>142474.2444219671</v>
      </c>
    </row>
    <row r="803" spans="1:8" x14ac:dyDescent="0.2">
      <c r="A803">
        <f t="shared" si="72"/>
        <v>5</v>
      </c>
      <c r="B803" t="b">
        <f t="shared" si="73"/>
        <v>0</v>
      </c>
      <c r="C803" t="str">
        <f t="shared" si="74"/>
        <v>OFF</v>
      </c>
      <c r="D803" s="4">
        <f t="shared" si="76"/>
        <v>43589.374999998057</v>
      </c>
      <c r="E803" t="str">
        <f t="shared" si="77"/>
        <v>LRKPCIGS</v>
      </c>
      <c r="F803" s="39">
        <v>8568.0283203125</v>
      </c>
      <c r="G803">
        <f t="shared" si="75"/>
        <v>1.2504706884265836E-3</v>
      </c>
      <c r="H803" s="38">
        <f>G803*SUMIF('Manual Inputs'!$B$11:$B$22,'Expanded kW'!A803,'Manual Inputs'!$C$11:$C$22)</f>
        <v>142912.46217049565</v>
      </c>
    </row>
    <row r="804" spans="1:8" x14ac:dyDescent="0.2">
      <c r="A804">
        <f t="shared" si="72"/>
        <v>5</v>
      </c>
      <c r="B804" t="b">
        <f t="shared" si="73"/>
        <v>0</v>
      </c>
      <c r="C804" t="str">
        <f t="shared" si="74"/>
        <v>OFF</v>
      </c>
      <c r="D804" s="4">
        <f t="shared" si="76"/>
        <v>43589.416666664722</v>
      </c>
      <c r="E804" t="str">
        <f t="shared" si="77"/>
        <v>LRKPCIGS</v>
      </c>
      <c r="F804" s="39">
        <v>8578.169921875</v>
      </c>
      <c r="G804">
        <f t="shared" si="75"/>
        <v>1.2519508160607959E-3</v>
      </c>
      <c r="H804" s="38">
        <f>G804*SUMIF('Manual Inputs'!$B$11:$B$22,'Expanded kW'!A804,'Manual Inputs'!$C$11:$C$22)</f>
        <v>143081.62142107994</v>
      </c>
    </row>
    <row r="805" spans="1:8" x14ac:dyDescent="0.2">
      <c r="A805">
        <f t="shared" si="72"/>
        <v>5</v>
      </c>
      <c r="B805" t="b">
        <f t="shared" si="73"/>
        <v>0</v>
      </c>
      <c r="C805" t="str">
        <f t="shared" si="74"/>
        <v>OFF</v>
      </c>
      <c r="D805" s="4">
        <f t="shared" si="76"/>
        <v>43589.458333331386</v>
      </c>
      <c r="E805" t="str">
        <f t="shared" si="77"/>
        <v>LRKPCIGS</v>
      </c>
      <c r="F805" s="39">
        <v>8549</v>
      </c>
      <c r="G805">
        <f t="shared" si="75"/>
        <v>1.2476935784648479E-3</v>
      </c>
      <c r="H805" s="38">
        <f>G805*SUMIF('Manual Inputs'!$B$11:$B$22,'Expanded kW'!A805,'Manual Inputs'!$C$11:$C$22)</f>
        <v>142595.07478507102</v>
      </c>
    </row>
    <row r="806" spans="1:8" x14ac:dyDescent="0.2">
      <c r="A806">
        <f t="shared" si="72"/>
        <v>5</v>
      </c>
      <c r="B806" t="b">
        <f t="shared" si="73"/>
        <v>0</v>
      </c>
      <c r="C806" t="str">
        <f t="shared" si="74"/>
        <v>OFF</v>
      </c>
      <c r="D806" s="4">
        <f t="shared" si="76"/>
        <v>43589.49999999805</v>
      </c>
      <c r="E806" t="str">
        <f t="shared" si="77"/>
        <v>LRKPCIGS</v>
      </c>
      <c r="F806" s="39">
        <v>8510.9892578125</v>
      </c>
      <c r="G806">
        <f t="shared" si="75"/>
        <v>1.24214605724131E-3</v>
      </c>
      <c r="H806" s="38">
        <f>G806*SUMIF('Manual Inputs'!$B$11:$B$22,'Expanded kW'!A806,'Manual Inputs'!$C$11:$C$22)</f>
        <v>141961.065588105</v>
      </c>
    </row>
    <row r="807" spans="1:8" x14ac:dyDescent="0.2">
      <c r="A807">
        <f t="shared" si="72"/>
        <v>5</v>
      </c>
      <c r="B807" t="b">
        <f t="shared" si="73"/>
        <v>0</v>
      </c>
      <c r="C807" t="str">
        <f t="shared" si="74"/>
        <v>OFF</v>
      </c>
      <c r="D807" s="4">
        <f t="shared" si="76"/>
        <v>43589.541666664714</v>
      </c>
      <c r="E807" t="str">
        <f t="shared" si="77"/>
        <v>LRKPCIGS</v>
      </c>
      <c r="F807" s="39">
        <v>8505.2958984375</v>
      </c>
      <c r="G807">
        <f t="shared" si="75"/>
        <v>1.2413151333985119E-3</v>
      </c>
      <c r="H807" s="38">
        <f>G807*SUMIF('Manual Inputs'!$B$11:$B$22,'Expanded kW'!A807,'Manual Inputs'!$C$11:$C$22)</f>
        <v>141866.10184897101</v>
      </c>
    </row>
    <row r="808" spans="1:8" x14ac:dyDescent="0.2">
      <c r="A808">
        <f t="shared" si="72"/>
        <v>5</v>
      </c>
      <c r="B808" t="b">
        <f t="shared" si="73"/>
        <v>0</v>
      </c>
      <c r="C808" t="str">
        <f t="shared" si="74"/>
        <v>OFF</v>
      </c>
      <c r="D808" s="4">
        <f t="shared" si="76"/>
        <v>43589.583333331379</v>
      </c>
      <c r="E808" t="str">
        <f t="shared" si="77"/>
        <v>LRKPCIGS</v>
      </c>
      <c r="F808" s="39">
        <v>8512.4853515625</v>
      </c>
      <c r="G808">
        <f t="shared" si="75"/>
        <v>1.2423644063540315E-3</v>
      </c>
      <c r="H808" s="38">
        <f>G808*SUMIF('Manual Inputs'!$B$11:$B$22,'Expanded kW'!A808,'Manual Inputs'!$C$11:$C$22)</f>
        <v>141986.02003893745</v>
      </c>
    </row>
    <row r="809" spans="1:8" x14ac:dyDescent="0.2">
      <c r="A809">
        <f t="shared" si="72"/>
        <v>5</v>
      </c>
      <c r="B809" t="b">
        <f t="shared" si="73"/>
        <v>0</v>
      </c>
      <c r="C809" t="str">
        <f t="shared" si="74"/>
        <v>OFF</v>
      </c>
      <c r="D809" s="4">
        <f t="shared" si="76"/>
        <v>43589.624999998043</v>
      </c>
      <c r="E809" t="str">
        <f t="shared" si="77"/>
        <v>LRKPCIGS</v>
      </c>
      <c r="F809" s="39">
        <v>8602.3076171875</v>
      </c>
      <c r="G809">
        <f t="shared" si="75"/>
        <v>1.2554736195980922E-3</v>
      </c>
      <c r="H809" s="38">
        <f>G809*SUMIF('Manual Inputs'!$B$11:$B$22,'Expanded kW'!A809,'Manual Inputs'!$C$11:$C$22)</f>
        <v>143484.23183963477</v>
      </c>
    </row>
    <row r="810" spans="1:8" x14ac:dyDescent="0.2">
      <c r="A810">
        <f t="shared" si="72"/>
        <v>5</v>
      </c>
      <c r="B810" t="b">
        <f t="shared" si="73"/>
        <v>0</v>
      </c>
      <c r="C810" t="str">
        <f t="shared" si="74"/>
        <v>OFF</v>
      </c>
      <c r="D810" s="4">
        <f t="shared" si="76"/>
        <v>43589.666666664707</v>
      </c>
      <c r="E810" t="str">
        <f t="shared" si="77"/>
        <v>LRKPCIGS</v>
      </c>
      <c r="F810" s="39">
        <v>8589.048828125</v>
      </c>
      <c r="G810">
        <f t="shared" si="75"/>
        <v>1.2535385504705333E-3</v>
      </c>
      <c r="H810" s="38">
        <f>G810*SUMIF('Manual Inputs'!$B$11:$B$22,'Expanded kW'!A810,'Manual Inputs'!$C$11:$C$22)</f>
        <v>143263.07872021417</v>
      </c>
    </row>
    <row r="811" spans="1:8" x14ac:dyDescent="0.2">
      <c r="A811">
        <f t="shared" si="72"/>
        <v>5</v>
      </c>
      <c r="B811" t="b">
        <f t="shared" si="73"/>
        <v>0</v>
      </c>
      <c r="C811" t="str">
        <f t="shared" si="74"/>
        <v>OFF</v>
      </c>
      <c r="D811" s="4">
        <f t="shared" si="76"/>
        <v>43589.708333331371</v>
      </c>
      <c r="E811" t="str">
        <f t="shared" si="77"/>
        <v>LRKPCIGS</v>
      </c>
      <c r="F811" s="39">
        <v>8615.5341796875</v>
      </c>
      <c r="G811">
        <f t="shared" si="75"/>
        <v>1.2574039853831449E-3</v>
      </c>
      <c r="H811" s="38">
        <f>G811*SUMIF('Manual Inputs'!$B$11:$B$22,'Expanded kW'!A811,'Manual Inputs'!$C$11:$C$22)</f>
        <v>143704.8474284565</v>
      </c>
    </row>
    <row r="812" spans="1:8" x14ac:dyDescent="0.2">
      <c r="A812">
        <f t="shared" si="72"/>
        <v>5</v>
      </c>
      <c r="B812" t="b">
        <f t="shared" si="73"/>
        <v>0</v>
      </c>
      <c r="C812" t="str">
        <f t="shared" si="74"/>
        <v>OFF</v>
      </c>
      <c r="D812" s="4">
        <f t="shared" si="76"/>
        <v>43589.749999998035</v>
      </c>
      <c r="E812" t="str">
        <f t="shared" si="77"/>
        <v>LRKPCIGS</v>
      </c>
      <c r="F812" s="39">
        <v>8625.5361328125</v>
      </c>
      <c r="G812">
        <f t="shared" si="75"/>
        <v>1.258863731866496E-3</v>
      </c>
      <c r="H812" s="38">
        <f>G812*SUMIF('Manual Inputs'!$B$11:$B$22,'Expanded kW'!A812,'Manual Inputs'!$C$11:$C$22)</f>
        <v>143871.67737977902</v>
      </c>
    </row>
    <row r="813" spans="1:8" x14ac:dyDescent="0.2">
      <c r="A813">
        <f t="shared" si="72"/>
        <v>5</v>
      </c>
      <c r="B813" t="b">
        <f t="shared" si="73"/>
        <v>0</v>
      </c>
      <c r="C813" t="str">
        <f t="shared" si="74"/>
        <v>OFF</v>
      </c>
      <c r="D813" s="4">
        <f t="shared" si="76"/>
        <v>43589.7916666647</v>
      </c>
      <c r="E813" t="str">
        <f t="shared" si="77"/>
        <v>LRKPCIGS</v>
      </c>
      <c r="F813" s="39">
        <v>8605.5498046875</v>
      </c>
      <c r="G813">
        <f t="shared" si="75"/>
        <v>1.2559468043593426E-3</v>
      </c>
      <c r="H813" s="38">
        <f>G813*SUMIF('Manual Inputs'!$B$11:$B$22,'Expanded kW'!A813,'Manual Inputs'!$C$11:$C$22)</f>
        <v>143538.31067564245</v>
      </c>
    </row>
    <row r="814" spans="1:8" x14ac:dyDescent="0.2">
      <c r="A814">
        <f t="shared" si="72"/>
        <v>5</v>
      </c>
      <c r="B814" t="b">
        <f t="shared" si="73"/>
        <v>0</v>
      </c>
      <c r="C814" t="str">
        <f t="shared" si="74"/>
        <v>OFF</v>
      </c>
      <c r="D814" s="4">
        <f t="shared" si="76"/>
        <v>43589.833333331364</v>
      </c>
      <c r="E814" t="str">
        <f t="shared" si="77"/>
        <v>LRKPCIGS</v>
      </c>
      <c r="F814" s="39">
        <v>8625.564453125</v>
      </c>
      <c r="G814">
        <f t="shared" si="75"/>
        <v>1.2588678651068803E-3</v>
      </c>
      <c r="H814" s="38">
        <f>G814*SUMIF('Manual Inputs'!$B$11:$B$22,'Expanded kW'!A814,'Manual Inputs'!$C$11:$C$22)</f>
        <v>143872.14975515378</v>
      </c>
    </row>
    <row r="815" spans="1:8" x14ac:dyDescent="0.2">
      <c r="A815">
        <f t="shared" si="72"/>
        <v>5</v>
      </c>
      <c r="B815" t="b">
        <f t="shared" si="73"/>
        <v>0</v>
      </c>
      <c r="C815" t="str">
        <f t="shared" si="74"/>
        <v>OFF</v>
      </c>
      <c r="D815" s="4">
        <f t="shared" si="76"/>
        <v>43589.874999998028</v>
      </c>
      <c r="E815" t="str">
        <f t="shared" si="77"/>
        <v>LRKPCIGS</v>
      </c>
      <c r="F815" s="39">
        <v>8652.42578125</v>
      </c>
      <c r="G815">
        <f t="shared" si="75"/>
        <v>1.2627881723487333E-3</v>
      </c>
      <c r="H815" s="38">
        <f>G815*SUMIF('Manual Inputs'!$B$11:$B$22,'Expanded kW'!A815,'Manual Inputs'!$C$11:$C$22)</f>
        <v>144320.18965371628</v>
      </c>
    </row>
    <row r="816" spans="1:8" x14ac:dyDescent="0.2">
      <c r="A816">
        <f t="shared" si="72"/>
        <v>5</v>
      </c>
      <c r="B816" t="b">
        <f t="shared" si="73"/>
        <v>0</v>
      </c>
      <c r="C816" t="str">
        <f t="shared" si="74"/>
        <v>OFF</v>
      </c>
      <c r="D816" s="4">
        <f t="shared" si="76"/>
        <v>43589.916666664692</v>
      </c>
      <c r="E816" t="str">
        <f t="shared" si="77"/>
        <v>LRKPCIGS</v>
      </c>
      <c r="F816" s="39">
        <v>8581.7412109375</v>
      </c>
      <c r="G816">
        <f t="shared" si="75"/>
        <v>1.2524720319258237E-3</v>
      </c>
      <c r="H816" s="38">
        <f>G816*SUMIF('Manual Inputs'!$B$11:$B$22,'Expanded kW'!A816,'Manual Inputs'!$C$11:$C$22)</f>
        <v>143141.18958471852</v>
      </c>
    </row>
    <row r="817" spans="1:8" x14ac:dyDescent="0.2">
      <c r="A817">
        <f t="shared" si="72"/>
        <v>5</v>
      </c>
      <c r="B817" t="b">
        <f t="shared" si="73"/>
        <v>0</v>
      </c>
      <c r="C817" t="str">
        <f t="shared" si="74"/>
        <v>OFF</v>
      </c>
      <c r="D817" s="4">
        <f t="shared" si="76"/>
        <v>43589.958333331357</v>
      </c>
      <c r="E817" t="str">
        <f t="shared" si="77"/>
        <v>LRKPCIGS</v>
      </c>
      <c r="F817" s="39">
        <v>8603.09765625</v>
      </c>
      <c r="G817">
        <f t="shared" si="75"/>
        <v>1.2555889227522645E-3</v>
      </c>
      <c r="H817" s="38">
        <f>G817*SUMIF('Manual Inputs'!$B$11:$B$22,'Expanded kW'!A817,'Manual Inputs'!$C$11:$C$22)</f>
        <v>143497.40948371016</v>
      </c>
    </row>
    <row r="818" spans="1:8" x14ac:dyDescent="0.2">
      <c r="A818">
        <f t="shared" si="72"/>
        <v>5</v>
      </c>
      <c r="B818" t="b">
        <f t="shared" si="73"/>
        <v>0</v>
      </c>
      <c r="C818" t="str">
        <f t="shared" si="74"/>
        <v>OFF</v>
      </c>
      <c r="D818" s="4">
        <f t="shared" si="76"/>
        <v>43589.999999998021</v>
      </c>
      <c r="E818" t="str">
        <f t="shared" si="77"/>
        <v>LRKPCIGS</v>
      </c>
      <c r="F818" s="39">
        <v>8581.1962890625</v>
      </c>
      <c r="G818">
        <f t="shared" si="75"/>
        <v>1.2523925026798064E-3</v>
      </c>
      <c r="H818" s="38">
        <f>G818*SUMIF('Manual Inputs'!$B$11:$B$22,'Expanded kW'!A818,'Manual Inputs'!$C$11:$C$22)</f>
        <v>143132.10043095579</v>
      </c>
    </row>
    <row r="819" spans="1:8" x14ac:dyDescent="0.2">
      <c r="A819">
        <f t="shared" si="72"/>
        <v>5</v>
      </c>
      <c r="B819" t="b">
        <f t="shared" si="73"/>
        <v>0</v>
      </c>
      <c r="C819" t="str">
        <f t="shared" si="74"/>
        <v>OFF</v>
      </c>
      <c r="D819" s="4">
        <f t="shared" si="76"/>
        <v>43590.041666664685</v>
      </c>
      <c r="E819" t="str">
        <f t="shared" si="77"/>
        <v>LRKPCIGS</v>
      </c>
      <c r="F819" s="39">
        <v>8531.123046875</v>
      </c>
      <c r="G819">
        <f t="shared" si="75"/>
        <v>1.2450845061035684E-3</v>
      </c>
      <c r="H819" s="38">
        <f>G819*SUMIF('Manual Inputs'!$B$11:$B$22,'Expanded kW'!A819,'Manual Inputs'!$C$11:$C$22)</f>
        <v>142296.89190195155</v>
      </c>
    </row>
    <row r="820" spans="1:8" x14ac:dyDescent="0.2">
      <c r="A820">
        <f t="shared" si="72"/>
        <v>5</v>
      </c>
      <c r="B820" t="b">
        <f t="shared" si="73"/>
        <v>0</v>
      </c>
      <c r="C820" t="str">
        <f t="shared" si="74"/>
        <v>OFF</v>
      </c>
      <c r="D820" s="4">
        <f t="shared" si="76"/>
        <v>43590.083333331349</v>
      </c>
      <c r="E820" t="str">
        <f t="shared" si="77"/>
        <v>LRKPCIGS</v>
      </c>
      <c r="F820" s="39">
        <v>8563.966796875</v>
      </c>
      <c r="G820">
        <f t="shared" si="75"/>
        <v>1.2498779247452462E-3</v>
      </c>
      <c r="H820" s="38">
        <f>G820*SUMIF('Manual Inputs'!$B$11:$B$22,'Expanded kW'!A820,'Manual Inputs'!$C$11:$C$22)</f>
        <v>142844.71702623181</v>
      </c>
    </row>
    <row r="821" spans="1:8" x14ac:dyDescent="0.2">
      <c r="A821">
        <f t="shared" si="72"/>
        <v>5</v>
      </c>
      <c r="B821" t="b">
        <f t="shared" si="73"/>
        <v>0</v>
      </c>
      <c r="C821" t="str">
        <f t="shared" si="74"/>
        <v>OFF</v>
      </c>
      <c r="D821" s="4">
        <f t="shared" si="76"/>
        <v>43590.124999998014</v>
      </c>
      <c r="E821" t="str">
        <f t="shared" si="77"/>
        <v>LRKPCIGS</v>
      </c>
      <c r="F821" s="39">
        <v>8633.318359375</v>
      </c>
      <c r="G821">
        <f t="shared" si="75"/>
        <v>1.2599995178190272E-3</v>
      </c>
      <c r="H821" s="38">
        <f>G821*SUMIF('Manual Inputs'!$B$11:$B$22,'Expanded kW'!A821,'Manual Inputs'!$C$11:$C$22)</f>
        <v>144001.48287500348</v>
      </c>
    </row>
    <row r="822" spans="1:8" x14ac:dyDescent="0.2">
      <c r="A822">
        <f t="shared" si="72"/>
        <v>5</v>
      </c>
      <c r="B822" t="b">
        <f t="shared" si="73"/>
        <v>0</v>
      </c>
      <c r="C822" t="str">
        <f t="shared" si="74"/>
        <v>OFF</v>
      </c>
      <c r="D822" s="4">
        <f t="shared" si="76"/>
        <v>43590.166666664678</v>
      </c>
      <c r="E822" t="str">
        <f t="shared" si="77"/>
        <v>LRKPCIGS</v>
      </c>
      <c r="F822" s="39">
        <v>8700.5107421875</v>
      </c>
      <c r="G822">
        <f t="shared" si="75"/>
        <v>1.2698059869448793E-3</v>
      </c>
      <c r="H822" s="38">
        <f>G822*SUMIF('Manual Inputs'!$B$11:$B$22,'Expanded kW'!A822,'Manual Inputs'!$C$11:$C$22)</f>
        <v>145122.23417365077</v>
      </c>
    </row>
    <row r="823" spans="1:8" x14ac:dyDescent="0.2">
      <c r="A823">
        <f t="shared" si="72"/>
        <v>5</v>
      </c>
      <c r="B823" t="b">
        <f t="shared" si="73"/>
        <v>0</v>
      </c>
      <c r="C823" t="str">
        <f t="shared" si="74"/>
        <v>OFF</v>
      </c>
      <c r="D823" s="4">
        <f t="shared" si="76"/>
        <v>43590.208333331342</v>
      </c>
      <c r="E823" t="str">
        <f t="shared" si="77"/>
        <v>LRKPCIGS</v>
      </c>
      <c r="F823" s="39">
        <v>8644.0791015625</v>
      </c>
      <c r="G823">
        <f t="shared" si="75"/>
        <v>1.2615700066395746E-3</v>
      </c>
      <c r="H823" s="38">
        <f>G823*SUMIF('Manual Inputs'!$B$11:$B$22,'Expanded kW'!A823,'Manual Inputs'!$C$11:$C$22)</f>
        <v>144180.9692286085</v>
      </c>
    </row>
    <row r="824" spans="1:8" x14ac:dyDescent="0.2">
      <c r="A824">
        <f t="shared" si="72"/>
        <v>5</v>
      </c>
      <c r="B824" t="b">
        <f t="shared" si="73"/>
        <v>0</v>
      </c>
      <c r="C824" t="str">
        <f t="shared" si="74"/>
        <v>OFF</v>
      </c>
      <c r="D824" s="4">
        <f t="shared" si="76"/>
        <v>43590.249999998006</v>
      </c>
      <c r="E824" t="str">
        <f t="shared" si="77"/>
        <v>LRKPCIGS</v>
      </c>
      <c r="F824" s="39">
        <v>8631.228515625</v>
      </c>
      <c r="G824">
        <f t="shared" si="75"/>
        <v>1.2596945131837635E-3</v>
      </c>
      <c r="H824" s="38">
        <f>G824*SUMIF('Manual Inputs'!$B$11:$B$22,'Expanded kW'!A824,'Manual Inputs'!$C$11:$C$22)</f>
        <v>143966.62483010697</v>
      </c>
    </row>
    <row r="825" spans="1:8" x14ac:dyDescent="0.2">
      <c r="A825">
        <f t="shared" si="72"/>
        <v>5</v>
      </c>
      <c r="B825" t="b">
        <f t="shared" si="73"/>
        <v>0</v>
      </c>
      <c r="C825" t="str">
        <f t="shared" si="74"/>
        <v>OFF</v>
      </c>
      <c r="D825" s="4">
        <f t="shared" si="76"/>
        <v>43590.291666664671</v>
      </c>
      <c r="E825" t="str">
        <f t="shared" si="77"/>
        <v>LRKPCIGS</v>
      </c>
      <c r="F825" s="39">
        <v>8589.73828125</v>
      </c>
      <c r="G825">
        <f t="shared" si="75"/>
        <v>1.2536391734950644E-3</v>
      </c>
      <c r="H825" s="38">
        <f>G825*SUMIF('Manual Inputs'!$B$11:$B$22,'Expanded kW'!A825,'Manual Inputs'!$C$11:$C$22)</f>
        <v>143274.57861726882</v>
      </c>
    </row>
    <row r="826" spans="1:8" x14ac:dyDescent="0.2">
      <c r="A826">
        <f t="shared" si="72"/>
        <v>5</v>
      </c>
      <c r="B826" t="b">
        <f t="shared" si="73"/>
        <v>0</v>
      </c>
      <c r="C826" t="str">
        <f t="shared" si="74"/>
        <v>OFF</v>
      </c>
      <c r="D826" s="4">
        <f t="shared" si="76"/>
        <v>43590.333333331335</v>
      </c>
      <c r="E826" t="str">
        <f t="shared" si="77"/>
        <v>LRKPCIGS</v>
      </c>
      <c r="F826" s="39">
        <v>8559.1318359375</v>
      </c>
      <c r="G826">
        <f t="shared" si="75"/>
        <v>1.2491722808437552E-3</v>
      </c>
      <c r="H826" s="38">
        <f>G826*SUMIF('Manual Inputs'!$B$11:$B$22,'Expanded kW'!A826,'Manual Inputs'!$C$11:$C$22)</f>
        <v>142764.07114759504</v>
      </c>
    </row>
    <row r="827" spans="1:8" x14ac:dyDescent="0.2">
      <c r="A827">
        <f t="shared" si="72"/>
        <v>5</v>
      </c>
      <c r="B827" t="b">
        <f t="shared" si="73"/>
        <v>0</v>
      </c>
      <c r="C827" t="str">
        <f t="shared" si="74"/>
        <v>OFF</v>
      </c>
      <c r="D827" s="4">
        <f t="shared" si="76"/>
        <v>43590.374999997999</v>
      </c>
      <c r="E827" t="str">
        <f t="shared" si="77"/>
        <v>LRKPCIGS</v>
      </c>
      <c r="F827" s="39">
        <v>8538.7705078125</v>
      </c>
      <c r="G827">
        <f t="shared" si="75"/>
        <v>1.2462006235328909E-3</v>
      </c>
      <c r="H827" s="38">
        <f>G827*SUMIF('Manual Inputs'!$B$11:$B$22,'Expanded kW'!A827,'Manual Inputs'!$C$11:$C$22)</f>
        <v>142424.44954194434</v>
      </c>
    </row>
    <row r="828" spans="1:8" x14ac:dyDescent="0.2">
      <c r="A828">
        <f t="shared" si="72"/>
        <v>5</v>
      </c>
      <c r="B828" t="b">
        <f t="shared" si="73"/>
        <v>0</v>
      </c>
      <c r="C828" t="str">
        <f t="shared" si="74"/>
        <v>OFF</v>
      </c>
      <c r="D828" s="4">
        <f t="shared" si="76"/>
        <v>43590.416666664663</v>
      </c>
      <c r="E828" t="str">
        <f t="shared" si="77"/>
        <v>LRKPCIGS</v>
      </c>
      <c r="F828" s="39">
        <v>8497.068359375</v>
      </c>
      <c r="G828">
        <f t="shared" si="75"/>
        <v>1.240114355804074E-3</v>
      </c>
      <c r="H828" s="38">
        <f>G828*SUMIF('Manual Inputs'!$B$11:$B$22,'Expanded kW'!A828,'Manual Inputs'!$C$11:$C$22)</f>
        <v>141728.86865819848</v>
      </c>
    </row>
    <row r="829" spans="1:8" x14ac:dyDescent="0.2">
      <c r="A829">
        <f t="shared" si="72"/>
        <v>5</v>
      </c>
      <c r="B829" t="b">
        <f t="shared" si="73"/>
        <v>0</v>
      </c>
      <c r="C829" t="str">
        <f t="shared" si="74"/>
        <v>OFF</v>
      </c>
      <c r="D829" s="4">
        <f t="shared" si="76"/>
        <v>43590.458333331328</v>
      </c>
      <c r="E829" t="str">
        <f t="shared" si="77"/>
        <v>LRKPCIGS</v>
      </c>
      <c r="F829" s="39">
        <v>8540.90625</v>
      </c>
      <c r="G829">
        <f t="shared" si="75"/>
        <v>1.2465123268680881E-3</v>
      </c>
      <c r="H829" s="38">
        <f>G829*SUMIF('Manual Inputs'!$B$11:$B$22,'Expanded kW'!A829,'Manual Inputs'!$C$11:$C$22)</f>
        <v>142460.07316072413</v>
      </c>
    </row>
    <row r="830" spans="1:8" x14ac:dyDescent="0.2">
      <c r="A830">
        <f t="shared" si="72"/>
        <v>5</v>
      </c>
      <c r="B830" t="b">
        <f t="shared" si="73"/>
        <v>0</v>
      </c>
      <c r="C830" t="str">
        <f t="shared" si="74"/>
        <v>OFF</v>
      </c>
      <c r="D830" s="4">
        <f t="shared" si="76"/>
        <v>43590.499999997992</v>
      </c>
      <c r="E830" t="str">
        <f t="shared" si="77"/>
        <v>LRKPCIGS</v>
      </c>
      <c r="F830" s="39">
        <v>8546.7998046875</v>
      </c>
      <c r="G830">
        <f t="shared" si="75"/>
        <v>1.247372468444638E-3</v>
      </c>
      <c r="H830" s="38">
        <f>G830*SUMIF('Manual Inputs'!$B$11:$B$22,'Expanded kW'!A830,'Manual Inputs'!$C$11:$C$22)</f>
        <v>142558.37610509351</v>
      </c>
    </row>
    <row r="831" spans="1:8" x14ac:dyDescent="0.2">
      <c r="A831">
        <f t="shared" si="72"/>
        <v>5</v>
      </c>
      <c r="B831" t="b">
        <f t="shared" si="73"/>
        <v>0</v>
      </c>
      <c r="C831" t="str">
        <f t="shared" si="74"/>
        <v>OFF</v>
      </c>
      <c r="D831" s="4">
        <f t="shared" si="76"/>
        <v>43590.541666664656</v>
      </c>
      <c r="E831" t="str">
        <f t="shared" si="77"/>
        <v>LRKPCIGS</v>
      </c>
      <c r="F831" s="39">
        <v>8527.8349609375</v>
      </c>
      <c r="G831">
        <f t="shared" si="75"/>
        <v>1.2446046226423845E-3</v>
      </c>
      <c r="H831" s="38">
        <f>G831*SUMIF('Manual Inputs'!$B$11:$B$22,'Expanded kW'!A831,'Manual Inputs'!$C$11:$C$22)</f>
        <v>142242.04749206058</v>
      </c>
    </row>
    <row r="832" spans="1:8" x14ac:dyDescent="0.2">
      <c r="A832">
        <f t="shared" si="72"/>
        <v>5</v>
      </c>
      <c r="B832" t="b">
        <f t="shared" si="73"/>
        <v>0</v>
      </c>
      <c r="C832" t="str">
        <f t="shared" si="74"/>
        <v>OFF</v>
      </c>
      <c r="D832" s="4">
        <f t="shared" si="76"/>
        <v>43590.58333333132</v>
      </c>
      <c r="E832" t="str">
        <f t="shared" si="77"/>
        <v>LRKPCIGS</v>
      </c>
      <c r="F832" s="39">
        <v>8531.2021484375</v>
      </c>
      <c r="G832">
        <f t="shared" si="75"/>
        <v>1.2450960506715386E-3</v>
      </c>
      <c r="H832" s="38">
        <f>G832*SUMIF('Manual Inputs'!$B$11:$B$22,'Expanded kW'!A832,'Manual Inputs'!$C$11:$C$22)</f>
        <v>142298.21129523966</v>
      </c>
    </row>
    <row r="833" spans="1:8" x14ac:dyDescent="0.2">
      <c r="A833">
        <f t="shared" si="72"/>
        <v>5</v>
      </c>
      <c r="B833" t="b">
        <f t="shared" si="73"/>
        <v>0</v>
      </c>
      <c r="C833" t="str">
        <f t="shared" si="74"/>
        <v>OFF</v>
      </c>
      <c r="D833" s="4">
        <f t="shared" si="76"/>
        <v>43590.624999997985</v>
      </c>
      <c r="E833" t="str">
        <f t="shared" si="77"/>
        <v>LRKPCIGS</v>
      </c>
      <c r="F833" s="39">
        <v>8535.7548828125</v>
      </c>
      <c r="G833">
        <f t="shared" si="75"/>
        <v>1.245760504694716E-3</v>
      </c>
      <c r="H833" s="38">
        <f>G833*SUMIF('Manual Inputs'!$B$11:$B$22,'Expanded kW'!A833,'Manual Inputs'!$C$11:$C$22)</f>
        <v>142374.1497089348</v>
      </c>
    </row>
    <row r="834" spans="1:8" x14ac:dyDescent="0.2">
      <c r="A834">
        <f t="shared" ref="A834:A897" si="78">MONTH(D834)</f>
        <v>5</v>
      </c>
      <c r="B834" t="b">
        <f t="shared" ref="B834:B897" si="79">IF(ISNA(VLOOKUP(DATE(YEAR(D834),MONTH(D834),DAY(D834)),Holidays,1,FALSE)),FALSE,TRUE)</f>
        <v>0</v>
      </c>
      <c r="C834" t="str">
        <f t="shared" ref="C834:C897" si="80">IF(OR(HOUR(D834)&lt;PkStart,HOUR(D834)&gt;OPkStart-1,WEEKDAY(D834,2)&gt;5,B834)=TRUE,"OFF","ON")</f>
        <v>OFF</v>
      </c>
      <c r="D834" s="4">
        <f t="shared" si="76"/>
        <v>43590.666666664649</v>
      </c>
      <c r="E834" t="str">
        <f t="shared" si="77"/>
        <v>LRKPCIGS</v>
      </c>
      <c r="F834" s="39">
        <v>8559.71484375</v>
      </c>
      <c r="G834">
        <f t="shared" ref="G834:G897" si="81">IF(SUMIF($A$2:$A$8785,A834,$F$2:$F$8785)=0,0,F834/SUMIF($A$2:$A$8785,A834,$F$2:$F$8785))</f>
        <v>1.249257368585462E-3</v>
      </c>
      <c r="H834" s="38">
        <f>G834*SUMIF('Manual Inputs'!$B$11:$B$22,'Expanded kW'!A834,'Manual Inputs'!$C$11:$C$22)</f>
        <v>142773.79556479282</v>
      </c>
    </row>
    <row r="835" spans="1:8" x14ac:dyDescent="0.2">
      <c r="A835">
        <f t="shared" si="78"/>
        <v>5</v>
      </c>
      <c r="B835" t="b">
        <f t="shared" si="79"/>
        <v>0</v>
      </c>
      <c r="C835" t="str">
        <f t="shared" si="80"/>
        <v>OFF</v>
      </c>
      <c r="D835" s="4">
        <f t="shared" si="76"/>
        <v>43590.708333331313</v>
      </c>
      <c r="E835" t="str">
        <f t="shared" si="77"/>
        <v>LRKPCIGS</v>
      </c>
      <c r="F835" s="39">
        <v>8517.2294921875</v>
      </c>
      <c r="G835">
        <f t="shared" si="81"/>
        <v>1.2430567953811862E-3</v>
      </c>
      <c r="H835" s="38">
        <f>G835*SUMIF('Manual Inputs'!$B$11:$B$22,'Expanded kW'!A835,'Manual Inputs'!$C$11:$C$22)</f>
        <v>142065.15105861376</v>
      </c>
    </row>
    <row r="836" spans="1:8" x14ac:dyDescent="0.2">
      <c r="A836">
        <f t="shared" si="78"/>
        <v>5</v>
      </c>
      <c r="B836" t="b">
        <f t="shared" si="79"/>
        <v>0</v>
      </c>
      <c r="C836" t="str">
        <f t="shared" si="80"/>
        <v>OFF</v>
      </c>
      <c r="D836" s="4">
        <f t="shared" ref="D836:D899" si="82">+D835+1/24</f>
        <v>43590.749999997977</v>
      </c>
      <c r="E836" t="str">
        <f t="shared" ref="E836:E899" si="83">+E835</f>
        <v>LRKPCIGS</v>
      </c>
      <c r="F836" s="39">
        <v>8508.78125</v>
      </c>
      <c r="G836">
        <f t="shared" si="81"/>
        <v>1.2418238070168561E-3</v>
      </c>
      <c r="H836" s="38">
        <f>G836*SUMIF('Manual Inputs'!$B$11:$B$22,'Expanded kW'!A836,'Manual Inputs'!$C$11:$C$22)</f>
        <v>141924.23659767929</v>
      </c>
    </row>
    <row r="837" spans="1:8" x14ac:dyDescent="0.2">
      <c r="A837">
        <f t="shared" si="78"/>
        <v>5</v>
      </c>
      <c r="B837" t="b">
        <f t="shared" si="79"/>
        <v>0</v>
      </c>
      <c r="C837" t="str">
        <f t="shared" si="80"/>
        <v>OFF</v>
      </c>
      <c r="D837" s="4">
        <f t="shared" si="82"/>
        <v>43590.791666664642</v>
      </c>
      <c r="E837" t="str">
        <f t="shared" si="83"/>
        <v>LRKPCIGS</v>
      </c>
      <c r="F837" s="39">
        <v>8470.193359375</v>
      </c>
      <c r="G837">
        <f t="shared" si="81"/>
        <v>1.2361920532047942E-3</v>
      </c>
      <c r="H837" s="38">
        <f>G837*SUMIF('Manual Inputs'!$B$11:$B$22,'Expanded kW'!A837,'Manual Inputs'!$C$11:$C$22)</f>
        <v>141280.60071635162</v>
      </c>
    </row>
    <row r="838" spans="1:8" x14ac:dyDescent="0.2">
      <c r="A838">
        <f t="shared" si="78"/>
        <v>5</v>
      </c>
      <c r="B838" t="b">
        <f t="shared" si="79"/>
        <v>0</v>
      </c>
      <c r="C838" t="str">
        <f t="shared" si="80"/>
        <v>OFF</v>
      </c>
      <c r="D838" s="4">
        <f t="shared" si="82"/>
        <v>43590.833333331306</v>
      </c>
      <c r="E838" t="str">
        <f t="shared" si="83"/>
        <v>LRKPCIGS</v>
      </c>
      <c r="F838" s="39">
        <v>8442.23046875</v>
      </c>
      <c r="G838">
        <f t="shared" si="81"/>
        <v>1.2321109771645407E-3</v>
      </c>
      <c r="H838" s="38">
        <f>G838*SUMIF('Manual Inputs'!$B$11:$B$22,'Expanded kW'!A838,'Manual Inputs'!$C$11:$C$22)</f>
        <v>140814.18704459135</v>
      </c>
    </row>
    <row r="839" spans="1:8" x14ac:dyDescent="0.2">
      <c r="A839">
        <f t="shared" si="78"/>
        <v>5</v>
      </c>
      <c r="B839" t="b">
        <f t="shared" si="79"/>
        <v>0</v>
      </c>
      <c r="C839" t="str">
        <f t="shared" si="80"/>
        <v>OFF</v>
      </c>
      <c r="D839" s="4">
        <f t="shared" si="82"/>
        <v>43590.87499999797</v>
      </c>
      <c r="E839" t="str">
        <f t="shared" si="83"/>
        <v>LRKPCIGS</v>
      </c>
      <c r="F839" s="39">
        <v>8483.3076171875</v>
      </c>
      <c r="G839">
        <f t="shared" si="81"/>
        <v>1.2381060285538395E-3</v>
      </c>
      <c r="H839" s="38">
        <f>G839*SUMIF('Manual Inputs'!$B$11:$B$22,'Expanded kW'!A839,'Manual Inputs'!$C$11:$C$22)</f>
        <v>141499.3430924803</v>
      </c>
    </row>
    <row r="840" spans="1:8" x14ac:dyDescent="0.2">
      <c r="A840">
        <f t="shared" si="78"/>
        <v>5</v>
      </c>
      <c r="B840" t="b">
        <f t="shared" si="79"/>
        <v>0</v>
      </c>
      <c r="C840" t="str">
        <f t="shared" si="80"/>
        <v>OFF</v>
      </c>
      <c r="D840" s="4">
        <f t="shared" si="82"/>
        <v>43590.916666664634</v>
      </c>
      <c r="E840" t="str">
        <f t="shared" si="83"/>
        <v>LRKPCIGS</v>
      </c>
      <c r="F840" s="39">
        <v>8515.595703125</v>
      </c>
      <c r="G840">
        <f t="shared" si="81"/>
        <v>1.2428183501686646E-3</v>
      </c>
      <c r="H840" s="38">
        <f>G840*SUMIF('Manual Inputs'!$B$11:$B$22,'Expanded kW'!A840,'Manual Inputs'!$C$11:$C$22)</f>
        <v>142037.89988613158</v>
      </c>
    </row>
    <row r="841" spans="1:8" x14ac:dyDescent="0.2">
      <c r="A841">
        <f t="shared" si="78"/>
        <v>5</v>
      </c>
      <c r="B841" t="b">
        <f t="shared" si="79"/>
        <v>0</v>
      </c>
      <c r="C841" t="str">
        <f t="shared" si="80"/>
        <v>OFF</v>
      </c>
      <c r="D841" s="4">
        <f t="shared" si="82"/>
        <v>43590.958333331298</v>
      </c>
      <c r="E841" t="str">
        <f t="shared" si="83"/>
        <v>LRKPCIGS</v>
      </c>
      <c r="F841" s="39">
        <v>8567.98828125</v>
      </c>
      <c r="G841">
        <f t="shared" si="81"/>
        <v>1.2504648448798334E-3</v>
      </c>
      <c r="H841" s="38">
        <f>G841*SUMIF('Manual Inputs'!$B$11:$B$22,'Expanded kW'!A841,'Manual Inputs'!$C$11:$C$22)</f>
        <v>142911.79432944857</v>
      </c>
    </row>
    <row r="842" spans="1:8" x14ac:dyDescent="0.2">
      <c r="A842">
        <f t="shared" si="78"/>
        <v>5</v>
      </c>
      <c r="B842" t="b">
        <f t="shared" si="79"/>
        <v>0</v>
      </c>
      <c r="C842" t="str">
        <f t="shared" si="80"/>
        <v>OFF</v>
      </c>
      <c r="D842" s="4">
        <f t="shared" si="82"/>
        <v>43590.999999997963</v>
      </c>
      <c r="E842" t="str">
        <f t="shared" si="83"/>
        <v>LRKPCIGS</v>
      </c>
      <c r="F842" s="39">
        <v>8599.7685546875</v>
      </c>
      <c r="G842">
        <f t="shared" si="81"/>
        <v>1.2551030532187998E-3</v>
      </c>
      <c r="H842" s="38">
        <f>G842*SUMIF('Manual Inputs'!$B$11:$B$22,'Expanded kW'!A842,'Manual Inputs'!$C$11:$C$22)</f>
        <v>143441.8809439661</v>
      </c>
    </row>
    <row r="843" spans="1:8" x14ac:dyDescent="0.2">
      <c r="A843">
        <f t="shared" si="78"/>
        <v>5</v>
      </c>
      <c r="B843" t="b">
        <f t="shared" si="79"/>
        <v>0</v>
      </c>
      <c r="C843" t="str">
        <f t="shared" si="80"/>
        <v>OFF</v>
      </c>
      <c r="D843" s="4">
        <f t="shared" si="82"/>
        <v>43591.041666664627</v>
      </c>
      <c r="E843" t="str">
        <f t="shared" si="83"/>
        <v>LRKPCIGS</v>
      </c>
      <c r="F843" s="39">
        <v>8597.9619140625</v>
      </c>
      <c r="G843">
        <f t="shared" si="81"/>
        <v>1.2548393809873803E-3</v>
      </c>
      <c r="H843" s="38">
        <f>G843*SUMIF('Manual Inputs'!$B$11:$B$22,'Expanded kW'!A843,'Manual Inputs'!$C$11:$C$22)</f>
        <v>143411.74665281724</v>
      </c>
    </row>
    <row r="844" spans="1:8" x14ac:dyDescent="0.2">
      <c r="A844">
        <f t="shared" si="78"/>
        <v>5</v>
      </c>
      <c r="B844" t="b">
        <f t="shared" si="79"/>
        <v>0</v>
      </c>
      <c r="C844" t="str">
        <f t="shared" si="80"/>
        <v>OFF</v>
      </c>
      <c r="D844" s="4">
        <f t="shared" si="82"/>
        <v>43591.083333331291</v>
      </c>
      <c r="E844" t="str">
        <f t="shared" si="83"/>
        <v>LRKPCIGS</v>
      </c>
      <c r="F844" s="39">
        <v>8625.2958984375</v>
      </c>
      <c r="G844">
        <f t="shared" si="81"/>
        <v>1.2588286705859937E-3</v>
      </c>
      <c r="H844" s="38">
        <f>G844*SUMIF('Manual Inputs'!$B$11:$B$22,'Expanded kW'!A844,'Manual Inputs'!$C$11:$C$22)</f>
        <v>143867.6703334965</v>
      </c>
    </row>
    <row r="845" spans="1:8" x14ac:dyDescent="0.2">
      <c r="A845">
        <f t="shared" si="78"/>
        <v>5</v>
      </c>
      <c r="B845" t="b">
        <f t="shared" si="79"/>
        <v>0</v>
      </c>
      <c r="C845" t="str">
        <f t="shared" si="80"/>
        <v>OFF</v>
      </c>
      <c r="D845" s="4">
        <f t="shared" si="82"/>
        <v>43591.124999997955</v>
      </c>
      <c r="E845" t="str">
        <f t="shared" si="83"/>
        <v>LRKPCIGS</v>
      </c>
      <c r="F845" s="39">
        <v>8602.10546875</v>
      </c>
      <c r="G845">
        <f t="shared" si="81"/>
        <v>1.2554441168132794E-3</v>
      </c>
      <c r="H845" s="38">
        <f>G845*SUMIF('Manual Inputs'!$B$11:$B$22,'Expanded kW'!A845,'Manual Inputs'!$C$11:$C$22)</f>
        <v>143480.86005678729</v>
      </c>
    </row>
    <row r="846" spans="1:8" x14ac:dyDescent="0.2">
      <c r="A846">
        <f t="shared" si="78"/>
        <v>5</v>
      </c>
      <c r="B846" t="b">
        <f t="shared" si="79"/>
        <v>0</v>
      </c>
      <c r="C846" t="str">
        <f t="shared" si="80"/>
        <v>OFF</v>
      </c>
      <c r="D846" s="4">
        <f t="shared" si="82"/>
        <v>43591.16666666462</v>
      </c>
      <c r="E846" t="str">
        <f t="shared" si="83"/>
        <v>LRKPCIGS</v>
      </c>
      <c r="F846" s="39">
        <v>8596.0009765625</v>
      </c>
      <c r="G846">
        <f t="shared" si="81"/>
        <v>1.2545531897221421E-3</v>
      </c>
      <c r="H846" s="38">
        <f>G846*SUMIF('Manual Inputs'!$B$11:$B$22,'Expanded kW'!A846,'Manual Inputs'!$C$11:$C$22)</f>
        <v>143379.03873031621</v>
      </c>
    </row>
    <row r="847" spans="1:8" x14ac:dyDescent="0.2">
      <c r="A847">
        <f t="shared" si="78"/>
        <v>5</v>
      </c>
      <c r="B847" t="b">
        <f t="shared" si="79"/>
        <v>0</v>
      </c>
      <c r="C847" t="str">
        <f t="shared" si="80"/>
        <v>OFF</v>
      </c>
      <c r="D847" s="4">
        <f t="shared" si="82"/>
        <v>43591.208333331284</v>
      </c>
      <c r="E847" t="str">
        <f t="shared" si="83"/>
        <v>LRKPCIGS</v>
      </c>
      <c r="F847" s="39">
        <v>8599.77734375</v>
      </c>
      <c r="G847">
        <f t="shared" si="81"/>
        <v>1.2551043359485745E-3</v>
      </c>
      <c r="H847" s="38">
        <f>G847*SUMIF('Manual Inputs'!$B$11:$B$22,'Expanded kW'!A847,'Manual Inputs'!$C$11:$C$22)</f>
        <v>143442.02754322035</v>
      </c>
    </row>
    <row r="848" spans="1:8" x14ac:dyDescent="0.2">
      <c r="A848">
        <f t="shared" si="78"/>
        <v>5</v>
      </c>
      <c r="B848" t="b">
        <f t="shared" si="79"/>
        <v>0</v>
      </c>
      <c r="C848" t="str">
        <f t="shared" si="80"/>
        <v>OFF</v>
      </c>
      <c r="D848" s="4">
        <f t="shared" si="82"/>
        <v>43591.249999997948</v>
      </c>
      <c r="E848" t="str">
        <f t="shared" si="83"/>
        <v>LRKPCIGS</v>
      </c>
      <c r="F848" s="39">
        <v>8790.80078125</v>
      </c>
      <c r="G848">
        <f t="shared" si="81"/>
        <v>1.2829834699180482E-3</v>
      </c>
      <c r="H848" s="38">
        <f>G848*SUMIF('Manual Inputs'!$B$11:$B$22,'Expanded kW'!A848,'Manual Inputs'!$C$11:$C$22)</f>
        <v>146628.24831243473</v>
      </c>
    </row>
    <row r="849" spans="1:8" x14ac:dyDescent="0.2">
      <c r="A849">
        <f t="shared" si="78"/>
        <v>5</v>
      </c>
      <c r="B849" t="b">
        <f t="shared" si="79"/>
        <v>0</v>
      </c>
      <c r="C849" t="str">
        <f t="shared" si="80"/>
        <v>ON</v>
      </c>
      <c r="D849" s="4">
        <f t="shared" si="82"/>
        <v>43591.291666664612</v>
      </c>
      <c r="E849" t="str">
        <f t="shared" si="83"/>
        <v>LRKPCIGS</v>
      </c>
      <c r="F849" s="39">
        <v>8794.95703125</v>
      </c>
      <c r="G849">
        <f t="shared" si="81"/>
        <v>1.2835900585758436E-3</v>
      </c>
      <c r="H849" s="38">
        <f>G849*SUMIF('Manual Inputs'!$B$11:$B$22,'Expanded kW'!A849,'Manual Inputs'!$C$11:$C$22)</f>
        <v>146697.57347088313</v>
      </c>
    </row>
    <row r="850" spans="1:8" x14ac:dyDescent="0.2">
      <c r="A850">
        <f t="shared" si="78"/>
        <v>5</v>
      </c>
      <c r="B850" t="b">
        <f t="shared" si="79"/>
        <v>0</v>
      </c>
      <c r="C850" t="str">
        <f t="shared" si="80"/>
        <v>ON</v>
      </c>
      <c r="D850" s="4">
        <f t="shared" si="82"/>
        <v>43591.333333331277</v>
      </c>
      <c r="E850" t="str">
        <f t="shared" si="83"/>
        <v>LRKPCIGS</v>
      </c>
      <c r="F850" s="39">
        <v>8943.7802734375</v>
      </c>
      <c r="G850">
        <f t="shared" si="81"/>
        <v>1.3053102367959471E-3</v>
      </c>
      <c r="H850" s="38">
        <f>G850*SUMIF('Manual Inputs'!$B$11:$B$22,'Expanded kW'!A850,'Manual Inputs'!$C$11:$C$22)</f>
        <v>149179.90606527819</v>
      </c>
    </row>
    <row r="851" spans="1:8" x14ac:dyDescent="0.2">
      <c r="A851">
        <f t="shared" si="78"/>
        <v>5</v>
      </c>
      <c r="B851" t="b">
        <f t="shared" si="79"/>
        <v>0</v>
      </c>
      <c r="C851" t="str">
        <f t="shared" si="80"/>
        <v>ON</v>
      </c>
      <c r="D851" s="4">
        <f t="shared" si="82"/>
        <v>43591.374999997941</v>
      </c>
      <c r="E851" t="str">
        <f t="shared" si="83"/>
        <v>LRKPCIGS</v>
      </c>
      <c r="F851" s="39">
        <v>9007.1494140625</v>
      </c>
      <c r="G851">
        <f t="shared" si="81"/>
        <v>1.3145587184699029E-3</v>
      </c>
      <c r="H851" s="38">
        <f>G851*SUMIF('Manual Inputs'!$B$11:$B$22,'Expanded kW'!A851,'Manual Inputs'!$C$11:$C$22)</f>
        <v>150236.88668833207</v>
      </c>
    </row>
    <row r="852" spans="1:8" x14ac:dyDescent="0.2">
      <c r="A852">
        <f t="shared" si="78"/>
        <v>5</v>
      </c>
      <c r="B852" t="b">
        <f t="shared" si="79"/>
        <v>0</v>
      </c>
      <c r="C852" t="str">
        <f t="shared" si="80"/>
        <v>ON</v>
      </c>
      <c r="D852" s="4">
        <f t="shared" si="82"/>
        <v>43591.416666664605</v>
      </c>
      <c r="E852" t="str">
        <f t="shared" si="83"/>
        <v>LRKPCIGS</v>
      </c>
      <c r="F852" s="39">
        <v>8925.5478515625</v>
      </c>
      <c r="G852">
        <f t="shared" si="81"/>
        <v>1.3026492851415665E-3</v>
      </c>
      <c r="H852" s="38">
        <f>G852*SUMIF('Manual Inputs'!$B$11:$B$22,'Expanded kW'!A852,'Manual Inputs'!$C$11:$C$22)</f>
        <v>148875.79405676509</v>
      </c>
    </row>
    <row r="853" spans="1:8" x14ac:dyDescent="0.2">
      <c r="A853">
        <f t="shared" si="78"/>
        <v>5</v>
      </c>
      <c r="B853" t="b">
        <f t="shared" si="79"/>
        <v>0</v>
      </c>
      <c r="C853" t="str">
        <f t="shared" si="80"/>
        <v>ON</v>
      </c>
      <c r="D853" s="4">
        <f t="shared" si="82"/>
        <v>43591.458333331269</v>
      </c>
      <c r="E853" t="str">
        <f t="shared" si="83"/>
        <v>LRKPCIGS</v>
      </c>
      <c r="F853" s="39">
        <v>8877.5234375</v>
      </c>
      <c r="G853">
        <f t="shared" si="81"/>
        <v>1.2956403071283113E-3</v>
      </c>
      <c r="H853" s="38">
        <f>G853*SUMIF('Manual Inputs'!$B$11:$B$22,'Expanded kW'!A853,'Manual Inputs'!$C$11:$C$22)</f>
        <v>148074.75944280424</v>
      </c>
    </row>
    <row r="854" spans="1:8" x14ac:dyDescent="0.2">
      <c r="A854">
        <f t="shared" si="78"/>
        <v>5</v>
      </c>
      <c r="B854" t="b">
        <f t="shared" si="79"/>
        <v>0</v>
      </c>
      <c r="C854" t="str">
        <f t="shared" si="80"/>
        <v>ON</v>
      </c>
      <c r="D854" s="4">
        <f t="shared" si="82"/>
        <v>43591.499999997934</v>
      </c>
      <c r="E854" t="str">
        <f t="shared" si="83"/>
        <v>LRKPCIGS</v>
      </c>
      <c r="F854" s="39">
        <v>8845.625</v>
      </c>
      <c r="G854">
        <f t="shared" si="81"/>
        <v>1.2909848532001544E-3</v>
      </c>
      <c r="H854" s="38">
        <f>G854*SUMIF('Manual Inputs'!$B$11:$B$22,'Expanded kW'!A854,'Manual Inputs'!$C$11:$C$22)</f>
        <v>147542.70188275748</v>
      </c>
    </row>
    <row r="855" spans="1:8" x14ac:dyDescent="0.2">
      <c r="A855">
        <f t="shared" si="78"/>
        <v>5</v>
      </c>
      <c r="B855" t="b">
        <f t="shared" si="79"/>
        <v>0</v>
      </c>
      <c r="C855" t="str">
        <f t="shared" si="80"/>
        <v>ON</v>
      </c>
      <c r="D855" s="4">
        <f t="shared" si="82"/>
        <v>43591.541666664598</v>
      </c>
      <c r="E855" t="str">
        <f t="shared" si="83"/>
        <v>LRKPCIGS</v>
      </c>
      <c r="F855" s="39">
        <v>8948.9404296875</v>
      </c>
      <c r="G855">
        <f t="shared" si="81"/>
        <v>1.3060633416990936E-3</v>
      </c>
      <c r="H855" s="38">
        <f>G855*SUMIF('Manual Inputs'!$B$11:$B$22,'Expanded kW'!A855,'Manual Inputs'!$C$11:$C$22)</f>
        <v>149265.97611632175</v>
      </c>
    </row>
    <row r="856" spans="1:8" x14ac:dyDescent="0.2">
      <c r="A856">
        <f t="shared" si="78"/>
        <v>5</v>
      </c>
      <c r="B856" t="b">
        <f t="shared" si="79"/>
        <v>0</v>
      </c>
      <c r="C856" t="str">
        <f t="shared" si="80"/>
        <v>ON</v>
      </c>
      <c r="D856" s="4">
        <f t="shared" si="82"/>
        <v>43591.583333331262</v>
      </c>
      <c r="E856" t="str">
        <f t="shared" si="83"/>
        <v>LRKPCIGS</v>
      </c>
      <c r="F856" s="39">
        <v>8893.2666015625</v>
      </c>
      <c r="G856">
        <f t="shared" si="81"/>
        <v>1.2979379612054547E-3</v>
      </c>
      <c r="H856" s="38">
        <f>G856*SUMIF('Manual Inputs'!$B$11:$B$22,'Expanded kW'!A856,'Manual Inputs'!$C$11:$C$22)</f>
        <v>148337.35128475601</v>
      </c>
    </row>
    <row r="857" spans="1:8" x14ac:dyDescent="0.2">
      <c r="A857">
        <f t="shared" si="78"/>
        <v>5</v>
      </c>
      <c r="B857" t="b">
        <f t="shared" si="79"/>
        <v>0</v>
      </c>
      <c r="C857" t="str">
        <f t="shared" si="80"/>
        <v>ON</v>
      </c>
      <c r="D857" s="4">
        <f t="shared" si="82"/>
        <v>43591.624999997926</v>
      </c>
      <c r="E857" t="str">
        <f t="shared" si="83"/>
        <v>LRKPCIGS</v>
      </c>
      <c r="F857" s="39">
        <v>8831.55859375</v>
      </c>
      <c r="G857">
        <f t="shared" si="81"/>
        <v>1.2889319154588744E-3</v>
      </c>
      <c r="H857" s="38">
        <f>G857*SUMIF('Manual Inputs'!$B$11:$B$22,'Expanded kW'!A857,'Manual Inputs'!$C$11:$C$22)</f>
        <v>147308.07792075304</v>
      </c>
    </row>
    <row r="858" spans="1:8" x14ac:dyDescent="0.2">
      <c r="A858">
        <f t="shared" si="78"/>
        <v>5</v>
      </c>
      <c r="B858" t="b">
        <f t="shared" si="79"/>
        <v>0</v>
      </c>
      <c r="C858" t="str">
        <f t="shared" si="80"/>
        <v>ON</v>
      </c>
      <c r="D858" s="4">
        <f t="shared" si="82"/>
        <v>43591.666666664591</v>
      </c>
      <c r="E858" t="str">
        <f t="shared" si="83"/>
        <v>LRKPCIGS</v>
      </c>
      <c r="F858" s="39">
        <v>8783.36328125</v>
      </c>
      <c r="G858">
        <f t="shared" si="81"/>
        <v>1.2818979954777824E-3</v>
      </c>
      <c r="H858" s="38">
        <f>G858*SUMIF('Manual Inputs'!$B$11:$B$22,'Expanded kW'!A858,'Manual Inputs'!$C$11:$C$22)</f>
        <v>146504.19276573759</v>
      </c>
    </row>
    <row r="859" spans="1:8" x14ac:dyDescent="0.2">
      <c r="A859">
        <f t="shared" si="78"/>
        <v>5</v>
      </c>
      <c r="B859" t="b">
        <f t="shared" si="79"/>
        <v>0</v>
      </c>
      <c r="C859" t="str">
        <f t="shared" si="80"/>
        <v>ON</v>
      </c>
      <c r="D859" s="4">
        <f t="shared" si="82"/>
        <v>43591.708333331255</v>
      </c>
      <c r="E859" t="str">
        <f t="shared" si="83"/>
        <v>LRKPCIGS</v>
      </c>
      <c r="F859" s="39">
        <v>8910.4501953125</v>
      </c>
      <c r="G859">
        <f t="shared" si="81"/>
        <v>1.3004458404400816E-3</v>
      </c>
      <c r="H859" s="38">
        <f>G859*SUMIF('Manual Inputs'!$B$11:$B$22,'Expanded kW'!A859,'Manual Inputs'!$C$11:$C$22)</f>
        <v>148623.96911559676</v>
      </c>
    </row>
    <row r="860" spans="1:8" x14ac:dyDescent="0.2">
      <c r="A860">
        <f t="shared" si="78"/>
        <v>5</v>
      </c>
      <c r="B860" t="b">
        <f t="shared" si="79"/>
        <v>0</v>
      </c>
      <c r="C860" t="str">
        <f t="shared" si="80"/>
        <v>ON</v>
      </c>
      <c r="D860" s="4">
        <f t="shared" si="82"/>
        <v>43591.749999997919</v>
      </c>
      <c r="E860" t="str">
        <f t="shared" si="83"/>
        <v>LRKPCIGS</v>
      </c>
      <c r="F860" s="39">
        <v>8835.978515625</v>
      </c>
      <c r="G860">
        <f t="shared" si="81"/>
        <v>1.2895769860099043E-3</v>
      </c>
      <c r="H860" s="38">
        <f>G860*SUMIF('Manual Inputs'!$B$11:$B$22,'Expanded kW'!A860,'Manual Inputs'!$C$11:$C$22)</f>
        <v>147381.80105682861</v>
      </c>
    </row>
    <row r="861" spans="1:8" x14ac:dyDescent="0.2">
      <c r="A861">
        <f t="shared" si="78"/>
        <v>5</v>
      </c>
      <c r="B861" t="b">
        <f t="shared" si="79"/>
        <v>0</v>
      </c>
      <c r="C861" t="str">
        <f t="shared" si="80"/>
        <v>ON</v>
      </c>
      <c r="D861" s="4">
        <f t="shared" si="82"/>
        <v>43591.791666664583</v>
      </c>
      <c r="E861" t="str">
        <f t="shared" si="83"/>
        <v>LRKPCIGS</v>
      </c>
      <c r="F861" s="39">
        <v>8722.046875</v>
      </c>
      <c r="G861">
        <f t="shared" si="81"/>
        <v>1.2729491024689313E-3</v>
      </c>
      <c r="H861" s="38">
        <f>G861*SUMIF('Manual Inputs'!$B$11:$B$22,'Expanded kW'!A861,'Manual Inputs'!$C$11:$C$22)</f>
        <v>145481.45121295121</v>
      </c>
    </row>
    <row r="862" spans="1:8" x14ac:dyDescent="0.2">
      <c r="A862">
        <f t="shared" si="78"/>
        <v>5</v>
      </c>
      <c r="B862" t="b">
        <f t="shared" si="79"/>
        <v>0</v>
      </c>
      <c r="C862" t="str">
        <f t="shared" si="80"/>
        <v>ON</v>
      </c>
      <c r="D862" s="4">
        <f t="shared" si="82"/>
        <v>43591.833333331248</v>
      </c>
      <c r="E862" t="str">
        <f t="shared" si="83"/>
        <v>LRKPCIGS</v>
      </c>
      <c r="F862" s="39">
        <v>8685.8447265625</v>
      </c>
      <c r="G862">
        <f t="shared" si="81"/>
        <v>1.2676655385278741E-3</v>
      </c>
      <c r="H862" s="38">
        <f>G862*SUMIF('Manual Inputs'!$B$11:$B$22,'Expanded kW'!A862,'Manual Inputs'!$C$11:$C$22)</f>
        <v>144877.60888474612</v>
      </c>
    </row>
    <row r="863" spans="1:8" x14ac:dyDescent="0.2">
      <c r="A863">
        <f t="shared" si="78"/>
        <v>5</v>
      </c>
      <c r="B863" t="b">
        <f t="shared" si="79"/>
        <v>0</v>
      </c>
      <c r="C863" t="str">
        <f t="shared" si="80"/>
        <v>OFF</v>
      </c>
      <c r="D863" s="4">
        <f t="shared" si="82"/>
        <v>43591.874999997912</v>
      </c>
      <c r="E863" t="str">
        <f t="shared" si="83"/>
        <v>LRKPCIGS</v>
      </c>
      <c r="F863" s="39">
        <v>8884.7724609375</v>
      </c>
      <c r="G863">
        <f t="shared" si="81"/>
        <v>1.2966982741411911E-3</v>
      </c>
      <c r="H863" s="38">
        <f>G863*SUMIF('Manual Inputs'!$B$11:$B$22,'Expanded kW'!A863,'Manual Inputs'!$C$11:$C$22)</f>
        <v>148195.67124993826</v>
      </c>
    </row>
    <row r="864" spans="1:8" x14ac:dyDescent="0.2">
      <c r="A864">
        <f t="shared" si="78"/>
        <v>5</v>
      </c>
      <c r="B864" t="b">
        <f t="shared" si="79"/>
        <v>0</v>
      </c>
      <c r="C864" t="str">
        <f t="shared" si="80"/>
        <v>OFF</v>
      </c>
      <c r="D864" s="4">
        <f t="shared" si="82"/>
        <v>43591.916666664576</v>
      </c>
      <c r="E864" t="str">
        <f t="shared" si="83"/>
        <v>LRKPCIGS</v>
      </c>
      <c r="F864" s="39">
        <v>9165.298828125</v>
      </c>
      <c r="G864">
        <f t="shared" si="81"/>
        <v>1.3376400155062531E-3</v>
      </c>
      <c r="H864" s="38">
        <f>G864*SUMIF('Manual Inputs'!$B$11:$B$22,'Expanded kW'!A864,'Manual Inputs'!$C$11:$C$22)</f>
        <v>152874.77738027935</v>
      </c>
    </row>
    <row r="865" spans="1:8" x14ac:dyDescent="0.2">
      <c r="A865">
        <f t="shared" si="78"/>
        <v>5</v>
      </c>
      <c r="B865" t="b">
        <f t="shared" si="79"/>
        <v>0</v>
      </c>
      <c r="C865" t="str">
        <f t="shared" si="80"/>
        <v>OFF</v>
      </c>
      <c r="D865" s="4">
        <f t="shared" si="82"/>
        <v>43591.95833333124</v>
      </c>
      <c r="E865" t="str">
        <f t="shared" si="83"/>
        <v>LRKPCIGS</v>
      </c>
      <c r="F865" s="39">
        <v>9168.169921875</v>
      </c>
      <c r="G865">
        <f t="shared" si="81"/>
        <v>1.3380590405659147E-3</v>
      </c>
      <c r="H865" s="38">
        <f>G865*SUMIF('Manual Inputs'!$B$11:$B$22,'Expanded kW'!A865,'Manual Inputs'!$C$11:$C$22)</f>
        <v>152922.666469997</v>
      </c>
    </row>
    <row r="866" spans="1:8" x14ac:dyDescent="0.2">
      <c r="A866">
        <f t="shared" si="78"/>
        <v>5</v>
      </c>
      <c r="B866" t="b">
        <f t="shared" si="79"/>
        <v>0</v>
      </c>
      <c r="C866" t="str">
        <f t="shared" si="80"/>
        <v>OFF</v>
      </c>
      <c r="D866" s="4">
        <f t="shared" si="82"/>
        <v>43591.999999997905</v>
      </c>
      <c r="E866" t="str">
        <f t="shared" si="83"/>
        <v>LRKPCIGS</v>
      </c>
      <c r="F866" s="39">
        <v>9043.177734375</v>
      </c>
      <c r="G866">
        <f t="shared" si="81"/>
        <v>1.3198169128665318E-3</v>
      </c>
      <c r="H866" s="38">
        <f>G866*SUMIF('Manual Inputs'!$B$11:$B$22,'Expanded kW'!A866,'Manual Inputs'!$C$11:$C$22)</f>
        <v>150837.8296090645</v>
      </c>
    </row>
    <row r="867" spans="1:8" x14ac:dyDescent="0.2">
      <c r="A867">
        <f t="shared" si="78"/>
        <v>5</v>
      </c>
      <c r="B867" t="b">
        <f t="shared" si="79"/>
        <v>0</v>
      </c>
      <c r="C867" t="str">
        <f t="shared" si="80"/>
        <v>OFF</v>
      </c>
      <c r="D867" s="4">
        <f t="shared" si="82"/>
        <v>43592.041666664569</v>
      </c>
      <c r="E867" t="str">
        <f t="shared" si="83"/>
        <v>LRKPCIGS</v>
      </c>
      <c r="F867" s="39">
        <v>8988.7080078125</v>
      </c>
      <c r="G867">
        <f t="shared" si="81"/>
        <v>1.3118672663519958E-3</v>
      </c>
      <c r="H867" s="38">
        <f>G867*SUMIF('Manual Inputs'!$B$11:$B$22,'Expanded kW'!A867,'Manual Inputs'!$C$11:$C$22)</f>
        <v>149929.28887532928</v>
      </c>
    </row>
    <row r="868" spans="1:8" x14ac:dyDescent="0.2">
      <c r="A868">
        <f t="shared" si="78"/>
        <v>5</v>
      </c>
      <c r="B868" t="b">
        <f t="shared" si="79"/>
        <v>0</v>
      </c>
      <c r="C868" t="str">
        <f t="shared" si="80"/>
        <v>OFF</v>
      </c>
      <c r="D868" s="4">
        <f t="shared" si="82"/>
        <v>43592.083333331233</v>
      </c>
      <c r="E868" t="str">
        <f t="shared" si="83"/>
        <v>LRKPCIGS</v>
      </c>
      <c r="F868" s="39">
        <v>8931.90234375</v>
      </c>
      <c r="G868">
        <f t="shared" si="81"/>
        <v>1.303576698768511E-3</v>
      </c>
      <c r="H868" s="38">
        <f>G868*SUMIF('Manual Inputs'!$B$11:$B$22,'Expanded kW'!A868,'Manual Inputs'!$C$11:$C$22)</f>
        <v>148981.78531757896</v>
      </c>
    </row>
    <row r="869" spans="1:8" x14ac:dyDescent="0.2">
      <c r="A869">
        <f t="shared" si="78"/>
        <v>5</v>
      </c>
      <c r="B869" t="b">
        <f t="shared" si="79"/>
        <v>0</v>
      </c>
      <c r="C869" t="str">
        <f t="shared" si="80"/>
        <v>OFF</v>
      </c>
      <c r="D869" s="4">
        <f t="shared" si="82"/>
        <v>43592.124999997897</v>
      </c>
      <c r="E869" t="str">
        <f t="shared" si="83"/>
        <v>LRKPCIGS</v>
      </c>
      <c r="F869" s="39">
        <v>8891.4091796875</v>
      </c>
      <c r="G869">
        <f t="shared" si="81"/>
        <v>1.2976668776464493E-3</v>
      </c>
      <c r="H869" s="38">
        <f>G869*SUMIF('Manual Inputs'!$B$11:$B$22,'Expanded kW'!A869,'Manual Inputs'!$C$11:$C$22)</f>
        <v>148306.36997569376</v>
      </c>
    </row>
    <row r="870" spans="1:8" x14ac:dyDescent="0.2">
      <c r="A870">
        <f t="shared" si="78"/>
        <v>5</v>
      </c>
      <c r="B870" t="b">
        <f t="shared" si="79"/>
        <v>0</v>
      </c>
      <c r="C870" t="str">
        <f t="shared" si="80"/>
        <v>OFF</v>
      </c>
      <c r="D870" s="4">
        <f t="shared" si="82"/>
        <v>43592.166666664561</v>
      </c>
      <c r="E870" t="str">
        <f t="shared" si="83"/>
        <v>LRKPCIGS</v>
      </c>
      <c r="F870" s="39">
        <v>8703.197265625</v>
      </c>
      <c r="G870">
        <f t="shared" si="81"/>
        <v>1.2701980746792766E-3</v>
      </c>
      <c r="H870" s="38">
        <f>G870*SUMIF('Manual Inputs'!$B$11:$B$22,'Expanded kW'!A870,'Manual Inputs'!$C$11:$C$22)</f>
        <v>145167.04467902941</v>
      </c>
    </row>
    <row r="871" spans="1:8" x14ac:dyDescent="0.2">
      <c r="A871">
        <f t="shared" si="78"/>
        <v>5</v>
      </c>
      <c r="B871" t="b">
        <f t="shared" si="79"/>
        <v>0</v>
      </c>
      <c r="C871" t="str">
        <f t="shared" si="80"/>
        <v>OFF</v>
      </c>
      <c r="D871" s="4">
        <f t="shared" si="82"/>
        <v>43592.208333331226</v>
      </c>
      <c r="E871" t="str">
        <f t="shared" si="83"/>
        <v>LRKPCIGS</v>
      </c>
      <c r="F871" s="39">
        <v>8731.3837890625</v>
      </c>
      <c r="G871">
        <f t="shared" si="81"/>
        <v>1.2743117890660141E-3</v>
      </c>
      <c r="H871" s="38">
        <f>G871*SUMIF('Manual Inputs'!$B$11:$B$22,'Expanded kW'!A871,'Manual Inputs'!$C$11:$C$22)</f>
        <v>145637.18848736977</v>
      </c>
    </row>
    <row r="872" spans="1:8" x14ac:dyDescent="0.2">
      <c r="A872">
        <f t="shared" si="78"/>
        <v>5</v>
      </c>
      <c r="B872" t="b">
        <f t="shared" si="79"/>
        <v>0</v>
      </c>
      <c r="C872" t="str">
        <f t="shared" si="80"/>
        <v>OFF</v>
      </c>
      <c r="D872" s="4">
        <f t="shared" si="82"/>
        <v>43592.24999999789</v>
      </c>
      <c r="E872" t="str">
        <f t="shared" si="83"/>
        <v>LRKPCIGS</v>
      </c>
      <c r="F872" s="39">
        <v>8746.2587890625</v>
      </c>
      <c r="G872">
        <f t="shared" si="81"/>
        <v>1.2764827379465457E-3</v>
      </c>
      <c r="H872" s="38">
        <f>G872*SUMIF('Manual Inputs'!$B$11:$B$22,'Expanded kW'!A872,'Manual Inputs'!$C$11:$C$22)</f>
        <v>145885.29958076405</v>
      </c>
    </row>
    <row r="873" spans="1:8" x14ac:dyDescent="0.2">
      <c r="A873">
        <f t="shared" si="78"/>
        <v>5</v>
      </c>
      <c r="B873" t="b">
        <f t="shared" si="79"/>
        <v>0</v>
      </c>
      <c r="C873" t="str">
        <f t="shared" si="80"/>
        <v>ON</v>
      </c>
      <c r="D873" s="4">
        <f t="shared" si="82"/>
        <v>43592.291666664554</v>
      </c>
      <c r="E873" t="str">
        <f t="shared" si="83"/>
        <v>LRKPCIGS</v>
      </c>
      <c r="F873" s="39">
        <v>8716.2958984375</v>
      </c>
      <c r="G873">
        <f t="shared" si="81"/>
        <v>1.272109769619834E-3</v>
      </c>
      <c r="H873" s="38">
        <f>G873*SUMIF('Manual Inputs'!$B$11:$B$22,'Expanded kW'!A873,'Manual Inputs'!$C$11:$C$22)</f>
        <v>145385.52643426167</v>
      </c>
    </row>
    <row r="874" spans="1:8" x14ac:dyDescent="0.2">
      <c r="A874">
        <f t="shared" si="78"/>
        <v>5</v>
      </c>
      <c r="B874" t="b">
        <f t="shared" si="79"/>
        <v>0</v>
      </c>
      <c r="C874" t="str">
        <f t="shared" si="80"/>
        <v>ON</v>
      </c>
      <c r="D874" s="4">
        <f t="shared" si="82"/>
        <v>43592.333333331218</v>
      </c>
      <c r="E874" t="str">
        <f t="shared" si="83"/>
        <v>LRKPCIGS</v>
      </c>
      <c r="F874" s="39">
        <v>8719.1455078125</v>
      </c>
      <c r="G874">
        <f t="shared" si="81"/>
        <v>1.2725256591178246E-3</v>
      </c>
      <c r="H874" s="38">
        <f>G874*SUMIF('Manual Inputs'!$B$11:$B$22,'Expanded kW'!A874,'Manual Inputs'!$C$11:$C$22)</f>
        <v>145433.05717024676</v>
      </c>
    </row>
    <row r="875" spans="1:8" x14ac:dyDescent="0.2">
      <c r="A875">
        <f t="shared" si="78"/>
        <v>5</v>
      </c>
      <c r="B875" t="b">
        <f t="shared" si="79"/>
        <v>0</v>
      </c>
      <c r="C875" t="str">
        <f t="shared" si="80"/>
        <v>ON</v>
      </c>
      <c r="D875" s="4">
        <f t="shared" si="82"/>
        <v>43592.374999997883</v>
      </c>
      <c r="E875" t="str">
        <f t="shared" si="83"/>
        <v>LRKPCIGS</v>
      </c>
      <c r="F875" s="39">
        <v>8754.625</v>
      </c>
      <c r="G875">
        <f t="shared" si="81"/>
        <v>1.2777037541663141E-3</v>
      </c>
      <c r="H875" s="38">
        <f>G875*SUMIF('Manual Inputs'!$B$11:$B$22,'Expanded kW'!A875,'Manual Inputs'!$C$11:$C$22)</f>
        <v>146024.84578199231</v>
      </c>
    </row>
    <row r="876" spans="1:8" x14ac:dyDescent="0.2">
      <c r="A876">
        <f t="shared" si="78"/>
        <v>5</v>
      </c>
      <c r="B876" t="b">
        <f t="shared" si="79"/>
        <v>0</v>
      </c>
      <c r="C876" t="str">
        <f t="shared" si="80"/>
        <v>ON</v>
      </c>
      <c r="D876" s="4">
        <f t="shared" si="82"/>
        <v>43592.416666664547</v>
      </c>
      <c r="E876" t="str">
        <f t="shared" si="83"/>
        <v>LRKPCIGS</v>
      </c>
      <c r="F876" s="39">
        <v>8881.7255859375</v>
      </c>
      <c r="G876">
        <f t="shared" si="81"/>
        <v>1.2962535944860403E-3</v>
      </c>
      <c r="H876" s="38">
        <f>G876*SUMIF('Manual Inputs'!$B$11:$B$22,'Expanded kW'!A876,'Manual Inputs'!$C$11:$C$22)</f>
        <v>148144.85017513589</v>
      </c>
    </row>
    <row r="877" spans="1:8" x14ac:dyDescent="0.2">
      <c r="A877">
        <f t="shared" si="78"/>
        <v>5</v>
      </c>
      <c r="B877" t="b">
        <f t="shared" si="79"/>
        <v>0</v>
      </c>
      <c r="C877" t="str">
        <f t="shared" si="80"/>
        <v>ON</v>
      </c>
      <c r="D877" s="4">
        <f t="shared" si="82"/>
        <v>43592.458333331211</v>
      </c>
      <c r="E877" t="str">
        <f t="shared" si="83"/>
        <v>LRKPCIGS</v>
      </c>
      <c r="F877" s="39">
        <v>8784.1298828125</v>
      </c>
      <c r="G877">
        <f t="shared" si="81"/>
        <v>1.2820098780192226E-3</v>
      </c>
      <c r="H877" s="38">
        <f>G877*SUMIF('Manual Inputs'!$B$11:$B$22,'Expanded kW'!A877,'Manual Inputs'!$C$11:$C$22)</f>
        <v>146516.9794784683</v>
      </c>
    </row>
    <row r="878" spans="1:8" x14ac:dyDescent="0.2">
      <c r="A878">
        <f t="shared" si="78"/>
        <v>5</v>
      </c>
      <c r="B878" t="b">
        <f t="shared" si="79"/>
        <v>0</v>
      </c>
      <c r="C878" t="str">
        <f t="shared" si="80"/>
        <v>ON</v>
      </c>
      <c r="D878" s="4">
        <f t="shared" si="82"/>
        <v>43592.499999997875</v>
      </c>
      <c r="E878" t="str">
        <f t="shared" si="83"/>
        <v>LRKPCIGS</v>
      </c>
      <c r="F878" s="39">
        <v>8655.03515625</v>
      </c>
      <c r="G878">
        <f t="shared" si="81"/>
        <v>1.2631690005662215E-3</v>
      </c>
      <c r="H878" s="38">
        <f>G878*SUMIF('Manual Inputs'!$B$11:$B$22,'Expanded kW'!A878,'Manual Inputs'!$C$11:$C$22)</f>
        <v>144363.71334341884</v>
      </c>
    </row>
    <row r="879" spans="1:8" x14ac:dyDescent="0.2">
      <c r="A879">
        <f t="shared" si="78"/>
        <v>5</v>
      </c>
      <c r="B879" t="b">
        <f t="shared" si="79"/>
        <v>0</v>
      </c>
      <c r="C879" t="str">
        <f t="shared" si="80"/>
        <v>ON</v>
      </c>
      <c r="D879" s="4">
        <f t="shared" si="82"/>
        <v>43592.54166666454</v>
      </c>
      <c r="E879" t="str">
        <f t="shared" si="83"/>
        <v>LRKPCIGS</v>
      </c>
      <c r="F879" s="39">
        <v>8675.2373046875</v>
      </c>
      <c r="G879">
        <f t="shared" si="81"/>
        <v>1.2661174262156146E-3</v>
      </c>
      <c r="H879" s="38">
        <f>G879*SUMIF('Manual Inputs'!$B$11:$B$22,'Expanded kW'!A879,'Manual Inputs'!$C$11:$C$22)</f>
        <v>144700.67987368722</v>
      </c>
    </row>
    <row r="880" spans="1:8" x14ac:dyDescent="0.2">
      <c r="A880">
        <f t="shared" si="78"/>
        <v>5</v>
      </c>
      <c r="B880" t="b">
        <f t="shared" si="79"/>
        <v>0</v>
      </c>
      <c r="C880" t="str">
        <f t="shared" si="80"/>
        <v>ON</v>
      </c>
      <c r="D880" s="4">
        <f t="shared" si="82"/>
        <v>43592.583333331204</v>
      </c>
      <c r="E880" t="str">
        <f t="shared" si="83"/>
        <v>LRKPCIGS</v>
      </c>
      <c r="F880" s="39">
        <v>8679.2431640625</v>
      </c>
      <c r="G880">
        <f t="shared" si="81"/>
        <v>1.2667020659417137E-3</v>
      </c>
      <c r="H880" s="38">
        <f>G880*SUMIF('Manual Inputs'!$B$11:$B$22,'Expanded kW'!A880,'Manual Inputs'!$C$11:$C$22)</f>
        <v>144767.49655600757</v>
      </c>
    </row>
    <row r="881" spans="1:8" x14ac:dyDescent="0.2">
      <c r="A881">
        <f t="shared" si="78"/>
        <v>5</v>
      </c>
      <c r="B881" t="b">
        <f t="shared" si="79"/>
        <v>0</v>
      </c>
      <c r="C881" t="str">
        <f t="shared" si="80"/>
        <v>ON</v>
      </c>
      <c r="D881" s="4">
        <f t="shared" si="82"/>
        <v>43592.624999997868</v>
      </c>
      <c r="E881" t="str">
        <f t="shared" si="83"/>
        <v>LRKPCIGS</v>
      </c>
      <c r="F881" s="39">
        <v>8741.0126953125</v>
      </c>
      <c r="G881">
        <f t="shared" si="81"/>
        <v>1.2757170907967152E-3</v>
      </c>
      <c r="H881" s="38">
        <f>G881*SUMIF('Manual Inputs'!$B$11:$B$22,'Expanded kW'!A881,'Manual Inputs'!$C$11:$C$22)</f>
        <v>145797.79611479017</v>
      </c>
    </row>
    <row r="882" spans="1:8" x14ac:dyDescent="0.2">
      <c r="A882">
        <f t="shared" si="78"/>
        <v>5</v>
      </c>
      <c r="B882" t="b">
        <f t="shared" si="79"/>
        <v>0</v>
      </c>
      <c r="C882" t="str">
        <f t="shared" si="80"/>
        <v>ON</v>
      </c>
      <c r="D882" s="4">
        <f t="shared" si="82"/>
        <v>43592.666666664532</v>
      </c>
      <c r="E882" t="str">
        <f t="shared" si="83"/>
        <v>LRKPCIGS</v>
      </c>
      <c r="F882" s="39">
        <v>8738.3662109375</v>
      </c>
      <c r="G882">
        <f t="shared" si="81"/>
        <v>1.2753308466090681E-3</v>
      </c>
      <c r="H882" s="38">
        <f>G882*SUMIF('Manual Inputs'!$B$11:$B$22,'Expanded kW'!A882,'Manual Inputs'!$C$11:$C$22)</f>
        <v>145753.65345045857</v>
      </c>
    </row>
    <row r="883" spans="1:8" x14ac:dyDescent="0.2">
      <c r="A883">
        <f t="shared" si="78"/>
        <v>5</v>
      </c>
      <c r="B883" t="b">
        <f t="shared" si="79"/>
        <v>0</v>
      </c>
      <c r="C883" t="str">
        <f t="shared" si="80"/>
        <v>ON</v>
      </c>
      <c r="D883" s="4">
        <f t="shared" si="82"/>
        <v>43592.708333331197</v>
      </c>
      <c r="E883" t="str">
        <f t="shared" si="83"/>
        <v>LRKPCIGS</v>
      </c>
      <c r="F883" s="39">
        <v>8656.666015625</v>
      </c>
      <c r="G883">
        <f t="shared" si="81"/>
        <v>1.2634070182021516E-3</v>
      </c>
      <c r="H883" s="38">
        <f>G883*SUMIF('Manual Inputs'!$B$11:$B$22,'Expanded kW'!A883,'Manual Inputs'!$C$11:$C$22)</f>
        <v>144390.91564948295</v>
      </c>
    </row>
    <row r="884" spans="1:8" x14ac:dyDescent="0.2">
      <c r="A884">
        <f t="shared" si="78"/>
        <v>5</v>
      </c>
      <c r="B884" t="b">
        <f t="shared" si="79"/>
        <v>0</v>
      </c>
      <c r="C884" t="str">
        <f t="shared" si="80"/>
        <v>ON</v>
      </c>
      <c r="D884" s="4">
        <f t="shared" si="82"/>
        <v>43592.749999997861</v>
      </c>
      <c r="E884" t="str">
        <f t="shared" si="83"/>
        <v>LRKPCIGS</v>
      </c>
      <c r="F884" s="39">
        <v>8669.8896484375</v>
      </c>
      <c r="G884">
        <f t="shared" si="81"/>
        <v>1.2653369564106125E-3</v>
      </c>
      <c r="H884" s="38">
        <f>G884*SUMIF('Manual Inputs'!$B$11:$B$22,'Expanded kW'!A884,'Manual Inputs'!$C$11:$C$22)</f>
        <v>144611.48237188658</v>
      </c>
    </row>
    <row r="885" spans="1:8" x14ac:dyDescent="0.2">
      <c r="A885">
        <f t="shared" si="78"/>
        <v>5</v>
      </c>
      <c r="B885" t="b">
        <f t="shared" si="79"/>
        <v>0</v>
      </c>
      <c r="C885" t="str">
        <f t="shared" si="80"/>
        <v>ON</v>
      </c>
      <c r="D885" s="4">
        <f t="shared" si="82"/>
        <v>43592.791666664525</v>
      </c>
      <c r="E885" t="str">
        <f t="shared" si="83"/>
        <v>LRKPCIGS</v>
      </c>
      <c r="F885" s="39">
        <v>8618.357421875</v>
      </c>
      <c r="G885">
        <f t="shared" si="81"/>
        <v>1.2578160266918119E-3</v>
      </c>
      <c r="H885" s="38">
        <f>G885*SUMIF('Manual Inputs'!$B$11:$B$22,'Expanded kW'!A885,'Manual Inputs'!$C$11:$C$22)</f>
        <v>143751.93836667883</v>
      </c>
    </row>
    <row r="886" spans="1:8" x14ac:dyDescent="0.2">
      <c r="A886">
        <f t="shared" si="78"/>
        <v>5</v>
      </c>
      <c r="B886" t="b">
        <f t="shared" si="79"/>
        <v>0</v>
      </c>
      <c r="C886" t="str">
        <f t="shared" si="80"/>
        <v>ON</v>
      </c>
      <c r="D886" s="4">
        <f t="shared" si="82"/>
        <v>43592.833333331189</v>
      </c>
      <c r="E886" t="str">
        <f t="shared" si="83"/>
        <v>LRKPCIGS</v>
      </c>
      <c r="F886" s="39">
        <v>8624.3935546875</v>
      </c>
      <c r="G886">
        <f t="shared" si="81"/>
        <v>1.2586969769958144E-3</v>
      </c>
      <c r="H886" s="38">
        <f>G886*SUMIF('Manual Inputs'!$B$11:$B$22,'Expanded kW'!A886,'Manual Inputs'!$C$11:$C$22)</f>
        <v>143852.61947672811</v>
      </c>
    </row>
    <row r="887" spans="1:8" x14ac:dyDescent="0.2">
      <c r="A887">
        <f t="shared" si="78"/>
        <v>5</v>
      </c>
      <c r="B887" t="b">
        <f t="shared" si="79"/>
        <v>0</v>
      </c>
      <c r="C887" t="str">
        <f t="shared" si="80"/>
        <v>OFF</v>
      </c>
      <c r="D887" s="4">
        <f t="shared" si="82"/>
        <v>43592.874999997854</v>
      </c>
      <c r="E887" t="str">
        <f t="shared" si="83"/>
        <v>LRKPCIGS</v>
      </c>
      <c r="F887" s="39">
        <v>8803.3603515625</v>
      </c>
      <c r="G887">
        <f t="shared" si="81"/>
        <v>1.2848164907657712E-3</v>
      </c>
      <c r="H887" s="38">
        <f>G887*SUMIF('Manual Inputs'!$B$11:$B$22,'Expanded kW'!A887,'Manual Inputs'!$C$11:$C$22)</f>
        <v>146837.73864674041</v>
      </c>
    </row>
    <row r="888" spans="1:8" x14ac:dyDescent="0.2">
      <c r="A888">
        <f t="shared" si="78"/>
        <v>5</v>
      </c>
      <c r="B888" t="b">
        <f t="shared" si="79"/>
        <v>0</v>
      </c>
      <c r="C888" t="str">
        <f t="shared" si="80"/>
        <v>OFF</v>
      </c>
      <c r="D888" s="4">
        <f t="shared" si="82"/>
        <v>43592.916666664518</v>
      </c>
      <c r="E888" t="str">
        <f t="shared" si="83"/>
        <v>LRKPCIGS</v>
      </c>
      <c r="F888" s="39">
        <v>8912.64453125</v>
      </c>
      <c r="G888">
        <f t="shared" si="81"/>
        <v>1.3007660953071084E-3</v>
      </c>
      <c r="H888" s="38">
        <f>G888*SUMIF('Manual Inputs'!$B$11:$B$22,'Expanded kW'!A888,'Manual Inputs'!$C$11:$C$22)</f>
        <v>148660.57006273809</v>
      </c>
    </row>
    <row r="889" spans="1:8" x14ac:dyDescent="0.2">
      <c r="A889">
        <f t="shared" si="78"/>
        <v>5</v>
      </c>
      <c r="B889" t="b">
        <f t="shared" si="79"/>
        <v>0</v>
      </c>
      <c r="C889" t="str">
        <f t="shared" si="80"/>
        <v>OFF</v>
      </c>
      <c r="D889" s="4">
        <f t="shared" si="82"/>
        <v>43592.958333331182</v>
      </c>
      <c r="E889" t="str">
        <f t="shared" si="83"/>
        <v>LRKPCIGS</v>
      </c>
      <c r="F889" s="39">
        <v>8883.0380859375</v>
      </c>
      <c r="G889">
        <f t="shared" si="81"/>
        <v>1.2964451487990282E-3</v>
      </c>
      <c r="H889" s="38">
        <f>G889*SUMIF('Manual Inputs'!$B$11:$B$22,'Expanded kW'!A889,'Manual Inputs'!$C$11:$C$22)</f>
        <v>148166.74233043537</v>
      </c>
    </row>
    <row r="890" spans="1:8" x14ac:dyDescent="0.2">
      <c r="A890">
        <f t="shared" si="78"/>
        <v>5</v>
      </c>
      <c r="B890" t="b">
        <f t="shared" si="79"/>
        <v>0</v>
      </c>
      <c r="C890" t="str">
        <f t="shared" si="80"/>
        <v>OFF</v>
      </c>
      <c r="D890" s="4">
        <f t="shared" si="82"/>
        <v>43592.999999997846</v>
      </c>
      <c r="E890" t="str">
        <f t="shared" si="83"/>
        <v>LRKPCIGS</v>
      </c>
      <c r="F890" s="39">
        <v>8815.5185546875</v>
      </c>
      <c r="G890">
        <f t="shared" si="81"/>
        <v>1.2865909336204598E-3</v>
      </c>
      <c r="H890" s="38">
        <f>G890*SUMIF('Manual Inputs'!$B$11:$B$22,'Expanded kW'!A890,'Manual Inputs'!$C$11:$C$22)</f>
        <v>147040.53428176924</v>
      </c>
    </row>
    <row r="891" spans="1:8" x14ac:dyDescent="0.2">
      <c r="A891">
        <f t="shared" si="78"/>
        <v>5</v>
      </c>
      <c r="B891" t="b">
        <f t="shared" si="79"/>
        <v>0</v>
      </c>
      <c r="C891" t="str">
        <f t="shared" si="80"/>
        <v>OFF</v>
      </c>
      <c r="D891" s="4">
        <f t="shared" si="82"/>
        <v>43593.041666664511</v>
      </c>
      <c r="E891" t="str">
        <f t="shared" si="83"/>
        <v>LRKPCIGS</v>
      </c>
      <c r="F891" s="39">
        <v>8767.5732421875</v>
      </c>
      <c r="G891">
        <f t="shared" si="81"/>
        <v>1.279593500175175E-3</v>
      </c>
      <c r="H891" s="38">
        <f>G891*SUMIF('Manual Inputs'!$B$11:$B$22,'Expanded kW'!A891,'Manual Inputs'!$C$11:$C$22)</f>
        <v>146240.81906109652</v>
      </c>
    </row>
    <row r="892" spans="1:8" x14ac:dyDescent="0.2">
      <c r="A892">
        <f t="shared" si="78"/>
        <v>5</v>
      </c>
      <c r="B892" t="b">
        <f t="shared" si="79"/>
        <v>0</v>
      </c>
      <c r="C892" t="str">
        <f t="shared" si="80"/>
        <v>OFF</v>
      </c>
      <c r="D892" s="4">
        <f t="shared" si="82"/>
        <v>43593.083333331175</v>
      </c>
      <c r="E892" t="str">
        <f t="shared" si="83"/>
        <v>LRKPCIGS</v>
      </c>
      <c r="F892" s="39">
        <v>8718.4873046875</v>
      </c>
      <c r="G892">
        <f t="shared" si="81"/>
        <v>1.2724295969102695E-3</v>
      </c>
      <c r="H892" s="38">
        <f>G892*SUMIF('Manual Inputs'!$B$11:$B$22,'Expanded kW'!A892,'Manual Inputs'!$C$11:$C$22)</f>
        <v>145422.07851498495</v>
      </c>
    </row>
    <row r="893" spans="1:8" x14ac:dyDescent="0.2">
      <c r="A893">
        <f t="shared" si="78"/>
        <v>5</v>
      </c>
      <c r="B893" t="b">
        <f t="shared" si="79"/>
        <v>0</v>
      </c>
      <c r="C893" t="str">
        <f t="shared" si="80"/>
        <v>OFF</v>
      </c>
      <c r="D893" s="4">
        <f t="shared" si="82"/>
        <v>43593.124999997839</v>
      </c>
      <c r="E893" t="str">
        <f t="shared" si="83"/>
        <v>LRKPCIGS</v>
      </c>
      <c r="F893" s="39">
        <v>8635.6845703125</v>
      </c>
      <c r="G893">
        <f t="shared" si="81"/>
        <v>1.2603448571794217E-3</v>
      </c>
      <c r="H893" s="38">
        <f>G893*SUMIF('Manual Inputs'!$B$11:$B$22,'Expanded kW'!A893,'Manual Inputs'!$C$11:$C$22)</f>
        <v>144040.95065200547</v>
      </c>
    </row>
    <row r="894" spans="1:8" x14ac:dyDescent="0.2">
      <c r="A894">
        <f t="shared" si="78"/>
        <v>5</v>
      </c>
      <c r="B894" t="b">
        <f t="shared" si="79"/>
        <v>0</v>
      </c>
      <c r="C894" t="str">
        <f t="shared" si="80"/>
        <v>OFF</v>
      </c>
      <c r="D894" s="4">
        <f t="shared" si="82"/>
        <v>43593.166666664503</v>
      </c>
      <c r="E894" t="str">
        <f t="shared" si="83"/>
        <v>LRKPCIGS</v>
      </c>
      <c r="F894" s="39">
        <v>8616.197265625</v>
      </c>
      <c r="G894">
        <f t="shared" si="81"/>
        <v>1.2575007602183524E-3</v>
      </c>
      <c r="H894" s="38">
        <f>G894*SUMIF('Manual Inputs'!$B$11:$B$22,'Expanded kW'!A894,'Manual Inputs'!$C$11:$C$22)</f>
        <v>143715.90752774844</v>
      </c>
    </row>
    <row r="895" spans="1:8" x14ac:dyDescent="0.2">
      <c r="A895">
        <f t="shared" si="78"/>
        <v>5</v>
      </c>
      <c r="B895" t="b">
        <f t="shared" si="79"/>
        <v>0</v>
      </c>
      <c r="C895" t="str">
        <f t="shared" si="80"/>
        <v>OFF</v>
      </c>
      <c r="D895" s="4">
        <f t="shared" si="82"/>
        <v>43593.208333331168</v>
      </c>
      <c r="E895" t="str">
        <f t="shared" si="83"/>
        <v>LRKPCIGS</v>
      </c>
      <c r="F895" s="39">
        <v>8661.4111328125</v>
      </c>
      <c r="G895">
        <f t="shared" si="81"/>
        <v>1.264099549754837E-3</v>
      </c>
      <c r="H895" s="38">
        <f>G895*SUMIF('Manual Inputs'!$B$11:$B$22,'Expanded kW'!A895,'Manual Inputs'!$C$11:$C$22)</f>
        <v>144470.0629579653</v>
      </c>
    </row>
    <row r="896" spans="1:8" x14ac:dyDescent="0.2">
      <c r="A896">
        <f t="shared" si="78"/>
        <v>5</v>
      </c>
      <c r="B896" t="b">
        <f t="shared" si="79"/>
        <v>0</v>
      </c>
      <c r="C896" t="str">
        <f t="shared" si="80"/>
        <v>OFF</v>
      </c>
      <c r="D896" s="4">
        <f t="shared" si="82"/>
        <v>43593.249999997832</v>
      </c>
      <c r="E896" t="str">
        <f t="shared" si="83"/>
        <v>LRKPCIGS</v>
      </c>
      <c r="F896" s="39">
        <v>8575.43359375</v>
      </c>
      <c r="G896">
        <f t="shared" si="81"/>
        <v>1.2515514595243431E-3</v>
      </c>
      <c r="H896" s="38">
        <f>G896*SUMIF('Manual Inputs'!$B$11:$B$22,'Expanded kW'!A896,'Manual Inputs'!$C$11:$C$22)</f>
        <v>143035.98018659395</v>
      </c>
    </row>
    <row r="897" spans="1:8" x14ac:dyDescent="0.2">
      <c r="A897">
        <f t="shared" si="78"/>
        <v>5</v>
      </c>
      <c r="B897" t="b">
        <f t="shared" si="79"/>
        <v>0</v>
      </c>
      <c r="C897" t="str">
        <f t="shared" si="80"/>
        <v>ON</v>
      </c>
      <c r="D897" s="4">
        <f t="shared" si="82"/>
        <v>43593.291666664496</v>
      </c>
      <c r="E897" t="str">
        <f t="shared" si="83"/>
        <v>LRKPCIGS</v>
      </c>
      <c r="F897" s="39">
        <v>8476.779296875</v>
      </c>
      <c r="G897">
        <f t="shared" si="81"/>
        <v>1.2371532453824665E-3</v>
      </c>
      <c r="H897" s="38">
        <f>G897*SUMIF('Manual Inputs'!$B$11:$B$22,'Expanded kW'!A897,'Manual Inputs'!$C$11:$C$22)</f>
        <v>141390.45242419373</v>
      </c>
    </row>
    <row r="898" spans="1:8" x14ac:dyDescent="0.2">
      <c r="A898">
        <f t="shared" ref="A898:A961" si="84">MONTH(D898)</f>
        <v>5</v>
      </c>
      <c r="B898" t="b">
        <f t="shared" ref="B898:B961" si="85">IF(ISNA(VLOOKUP(DATE(YEAR(D898),MONTH(D898),DAY(D898)),Holidays,1,FALSE)),FALSE,TRUE)</f>
        <v>0</v>
      </c>
      <c r="C898" t="str">
        <f t="shared" ref="C898:C961" si="86">IF(OR(HOUR(D898)&lt;PkStart,HOUR(D898)&gt;OPkStart-1,WEEKDAY(D898,2)&gt;5,B898)=TRUE,"OFF","ON")</f>
        <v>ON</v>
      </c>
      <c r="D898" s="4">
        <f t="shared" si="82"/>
        <v>43593.33333333116</v>
      </c>
      <c r="E898" t="str">
        <f t="shared" si="83"/>
        <v>LRKPCIGS</v>
      </c>
      <c r="F898" s="39">
        <v>8499.39453125</v>
      </c>
      <c r="G898">
        <f t="shared" ref="G898:G961" si="87">IF(SUMIF($A$2:$A$8785,A898,$F$2:$F$8785)=0,0,F898/SUMIF($A$2:$A$8785,A898,$F$2:$F$8785))</f>
        <v>1.2404538516177181E-3</v>
      </c>
      <c r="H898" s="38">
        <f>G898*SUMIF('Manual Inputs'!$B$11:$B$22,'Expanded kW'!A898,'Manual Inputs'!$C$11:$C$22)</f>
        <v>141767.66859415339</v>
      </c>
    </row>
    <row r="899" spans="1:8" x14ac:dyDescent="0.2">
      <c r="A899">
        <f t="shared" si="84"/>
        <v>5</v>
      </c>
      <c r="B899" t="b">
        <f t="shared" si="85"/>
        <v>0</v>
      </c>
      <c r="C899" t="str">
        <f t="shared" si="86"/>
        <v>ON</v>
      </c>
      <c r="D899" s="4">
        <f t="shared" si="82"/>
        <v>43593.374999997824</v>
      </c>
      <c r="E899" t="str">
        <f t="shared" si="83"/>
        <v>LRKPCIGS</v>
      </c>
      <c r="F899" s="39">
        <v>8432.7548828125</v>
      </c>
      <c r="G899">
        <f t="shared" si="87"/>
        <v>1.2307280519421274E-3</v>
      </c>
      <c r="H899" s="38">
        <f>G899*SUMIF('Manual Inputs'!$B$11:$B$22,'Expanded kW'!A899,'Manual Inputs'!$C$11:$C$22)</f>
        <v>140656.13675971708</v>
      </c>
    </row>
    <row r="900" spans="1:8" x14ac:dyDescent="0.2">
      <c r="A900">
        <f t="shared" si="84"/>
        <v>5</v>
      </c>
      <c r="B900" t="b">
        <f t="shared" si="85"/>
        <v>0</v>
      </c>
      <c r="C900" t="str">
        <f t="shared" si="86"/>
        <v>ON</v>
      </c>
      <c r="D900" s="4">
        <f t="shared" ref="D900:D963" si="88">+D899+1/24</f>
        <v>43593.416666664489</v>
      </c>
      <c r="E900" t="str">
        <f t="shared" ref="E900:E963" si="89">+E899</f>
        <v>LRKPCIGS</v>
      </c>
      <c r="F900" s="39">
        <v>8376.3466796875</v>
      </c>
      <c r="G900">
        <f t="shared" si="87"/>
        <v>1.2224954922495548E-3</v>
      </c>
      <c r="H900" s="38">
        <f>G900*SUMIF('Manual Inputs'!$B$11:$B$22,'Expanded kW'!A900,'Manual Inputs'!$C$11:$C$22)</f>
        <v>139715.26274601946</v>
      </c>
    </row>
    <row r="901" spans="1:8" x14ac:dyDescent="0.2">
      <c r="A901">
        <f t="shared" si="84"/>
        <v>5</v>
      </c>
      <c r="B901" t="b">
        <f t="shared" si="85"/>
        <v>0</v>
      </c>
      <c r="C901" t="str">
        <f t="shared" si="86"/>
        <v>ON</v>
      </c>
      <c r="D901" s="4">
        <f t="shared" si="88"/>
        <v>43593.458333331153</v>
      </c>
      <c r="E901" t="str">
        <f t="shared" si="89"/>
        <v>LRKPCIGS</v>
      </c>
      <c r="F901" s="39">
        <v>8615.662109375</v>
      </c>
      <c r="G901">
        <f t="shared" si="87"/>
        <v>1.2574226562276399E-3</v>
      </c>
      <c r="H901" s="38">
        <f>G901*SUMIF('Manual Inputs'!$B$11:$B$22,'Expanded kW'!A901,'Manual Inputs'!$C$11:$C$22)</f>
        <v>143706.98126204594</v>
      </c>
    </row>
    <row r="902" spans="1:8" x14ac:dyDescent="0.2">
      <c r="A902">
        <f t="shared" si="84"/>
        <v>5</v>
      </c>
      <c r="B902" t="b">
        <f t="shared" si="85"/>
        <v>0</v>
      </c>
      <c r="C902" t="str">
        <f t="shared" si="86"/>
        <v>ON</v>
      </c>
      <c r="D902" s="4">
        <f t="shared" si="88"/>
        <v>43593.499999997817</v>
      </c>
      <c r="E902" t="str">
        <f t="shared" si="89"/>
        <v>LRKPCIGS</v>
      </c>
      <c r="F902" s="39">
        <v>8743.544921875</v>
      </c>
      <c r="G902">
        <f t="shared" si="87"/>
        <v>1.2760866594972943E-3</v>
      </c>
      <c r="H902" s="38">
        <f>G902*SUMIF('Manual Inputs'!$B$11:$B$22,'Expanded kW'!A902,'Manual Inputs'!$C$11:$C$22)</f>
        <v>145840.03298881667</v>
      </c>
    </row>
    <row r="903" spans="1:8" x14ac:dyDescent="0.2">
      <c r="A903">
        <f t="shared" si="84"/>
        <v>5</v>
      </c>
      <c r="B903" t="b">
        <f t="shared" si="85"/>
        <v>0</v>
      </c>
      <c r="C903" t="str">
        <f t="shared" si="86"/>
        <v>ON</v>
      </c>
      <c r="D903" s="4">
        <f t="shared" si="88"/>
        <v>43593.541666664481</v>
      </c>
      <c r="E903" t="str">
        <f t="shared" si="89"/>
        <v>LRKPCIGS</v>
      </c>
      <c r="F903" s="39">
        <v>8781.8154296875</v>
      </c>
      <c r="G903">
        <f t="shared" si="87"/>
        <v>1.2816720925119445E-3</v>
      </c>
      <c r="H903" s="38">
        <f>G903*SUMIF('Manual Inputs'!$B$11:$B$22,'Expanded kW'!A903,'Manual Inputs'!$C$11:$C$22)</f>
        <v>146478.37500818571</v>
      </c>
    </row>
    <row r="904" spans="1:8" x14ac:dyDescent="0.2">
      <c r="A904">
        <f t="shared" si="84"/>
        <v>5</v>
      </c>
      <c r="B904" t="b">
        <f t="shared" si="85"/>
        <v>0</v>
      </c>
      <c r="C904" t="str">
        <f t="shared" si="86"/>
        <v>ON</v>
      </c>
      <c r="D904" s="4">
        <f t="shared" si="88"/>
        <v>43593.583333331146</v>
      </c>
      <c r="E904" t="str">
        <f t="shared" si="89"/>
        <v>LRKPCIGS</v>
      </c>
      <c r="F904" s="39">
        <v>8741.2392578125</v>
      </c>
      <c r="G904">
        <f t="shared" si="87"/>
        <v>1.2757501567197905E-3</v>
      </c>
      <c r="H904" s="38">
        <f>G904*SUMIF('Manual Inputs'!$B$11:$B$22,'Expanded kW'!A904,'Manual Inputs'!$C$11:$C$22)</f>
        <v>145801.57511778828</v>
      </c>
    </row>
    <row r="905" spans="1:8" x14ac:dyDescent="0.2">
      <c r="A905">
        <f t="shared" si="84"/>
        <v>5</v>
      </c>
      <c r="B905" t="b">
        <f t="shared" si="85"/>
        <v>0</v>
      </c>
      <c r="C905" t="str">
        <f t="shared" si="86"/>
        <v>ON</v>
      </c>
      <c r="D905" s="4">
        <f t="shared" si="88"/>
        <v>43593.62499999781</v>
      </c>
      <c r="E905" t="str">
        <f t="shared" si="89"/>
        <v>LRKPCIGS</v>
      </c>
      <c r="F905" s="39">
        <v>8718.58984375</v>
      </c>
      <c r="G905">
        <f t="shared" si="87"/>
        <v>1.2724445620909718E-3</v>
      </c>
      <c r="H905" s="38">
        <f>G905*SUMIF('Manual Inputs'!$B$11:$B$22,'Expanded kW'!A905,'Manual Inputs'!$C$11:$C$22)</f>
        <v>145423.78883961774</v>
      </c>
    </row>
    <row r="906" spans="1:8" x14ac:dyDescent="0.2">
      <c r="A906">
        <f t="shared" si="84"/>
        <v>5</v>
      </c>
      <c r="B906" t="b">
        <f t="shared" si="85"/>
        <v>0</v>
      </c>
      <c r="C906" t="str">
        <f t="shared" si="86"/>
        <v>ON</v>
      </c>
      <c r="D906" s="4">
        <f t="shared" si="88"/>
        <v>43593.666666664474</v>
      </c>
      <c r="E906" t="str">
        <f t="shared" si="89"/>
        <v>LRKPCIGS</v>
      </c>
      <c r="F906" s="39">
        <v>8796.86328125</v>
      </c>
      <c r="G906">
        <f t="shared" si="87"/>
        <v>1.2838682684113741E-3</v>
      </c>
      <c r="H906" s="38">
        <f>G906*SUMIF('Manual Inputs'!$B$11:$B$22,'Expanded kW'!A906,'Manual Inputs'!$C$11:$C$22)</f>
        <v>146729.36922024671</v>
      </c>
    </row>
    <row r="907" spans="1:8" x14ac:dyDescent="0.2">
      <c r="A907">
        <f t="shared" si="84"/>
        <v>5</v>
      </c>
      <c r="B907" t="b">
        <f t="shared" si="85"/>
        <v>0</v>
      </c>
      <c r="C907" t="str">
        <f t="shared" si="86"/>
        <v>ON</v>
      </c>
      <c r="D907" s="4">
        <f t="shared" si="88"/>
        <v>43593.708333331138</v>
      </c>
      <c r="E907" t="str">
        <f t="shared" si="89"/>
        <v>LRKPCIGS</v>
      </c>
      <c r="F907" s="39">
        <v>8759.0390625</v>
      </c>
      <c r="G907">
        <f t="shared" si="87"/>
        <v>1.2783479695641609E-3</v>
      </c>
      <c r="H907" s="38">
        <f>G907*SUMIF('Manual Inputs'!$B$11:$B$22,'Expanded kW'!A907,'Manual Inputs'!$C$11:$C$22)</f>
        <v>146098.4711852317</v>
      </c>
    </row>
    <row r="908" spans="1:8" x14ac:dyDescent="0.2">
      <c r="A908">
        <f t="shared" si="84"/>
        <v>5</v>
      </c>
      <c r="B908" t="b">
        <f t="shared" si="85"/>
        <v>0</v>
      </c>
      <c r="C908" t="str">
        <f t="shared" si="86"/>
        <v>ON</v>
      </c>
      <c r="D908" s="4">
        <f t="shared" si="88"/>
        <v>43593.749999997803</v>
      </c>
      <c r="E908" t="str">
        <f t="shared" si="89"/>
        <v>LRKPCIGS</v>
      </c>
      <c r="F908" s="39">
        <v>8755.2744140625</v>
      </c>
      <c r="G908">
        <f t="shared" si="87"/>
        <v>1.2777985336440948E-3</v>
      </c>
      <c r="H908" s="38">
        <f>G908*SUMIF('Manual Inputs'!$B$11:$B$22,'Expanded kW'!A908,'Manual Inputs'!$C$11:$C$22)</f>
        <v>146035.67783799989</v>
      </c>
    </row>
    <row r="909" spans="1:8" x14ac:dyDescent="0.2">
      <c r="A909">
        <f t="shared" si="84"/>
        <v>5</v>
      </c>
      <c r="B909" t="b">
        <f t="shared" si="85"/>
        <v>0</v>
      </c>
      <c r="C909" t="str">
        <f t="shared" si="86"/>
        <v>ON</v>
      </c>
      <c r="D909" s="4">
        <f t="shared" si="88"/>
        <v>43593.791666664467</v>
      </c>
      <c r="E909" t="str">
        <f t="shared" si="89"/>
        <v>LRKPCIGS</v>
      </c>
      <c r="F909" s="39">
        <v>8739.12890625</v>
      </c>
      <c r="G909">
        <f t="shared" si="87"/>
        <v>1.2754421590483863E-3</v>
      </c>
      <c r="H909" s="38">
        <f>G909*SUMIF('Manual Inputs'!$B$11:$B$22,'Expanded kW'!A909,'Manual Inputs'!$C$11:$C$22)</f>
        <v>145766.37500796522</v>
      </c>
    </row>
    <row r="910" spans="1:8" x14ac:dyDescent="0.2">
      <c r="A910">
        <f t="shared" si="84"/>
        <v>5</v>
      </c>
      <c r="B910" t="b">
        <f t="shared" si="85"/>
        <v>0</v>
      </c>
      <c r="C910" t="str">
        <f t="shared" si="86"/>
        <v>ON</v>
      </c>
      <c r="D910" s="4">
        <f t="shared" si="88"/>
        <v>43593.833333331131</v>
      </c>
      <c r="E910" t="str">
        <f t="shared" si="89"/>
        <v>LRKPCIGS</v>
      </c>
      <c r="F910" s="39">
        <v>8678.7373046875</v>
      </c>
      <c r="G910">
        <f t="shared" si="87"/>
        <v>1.2666282377169161E-3</v>
      </c>
      <c r="H910" s="38">
        <f>G910*SUMIF('Manual Inputs'!$B$11:$B$22,'Expanded kW'!A910,'Manual Inputs'!$C$11:$C$22)</f>
        <v>144759.05895448587</v>
      </c>
    </row>
    <row r="911" spans="1:8" x14ac:dyDescent="0.2">
      <c r="A911">
        <f t="shared" si="84"/>
        <v>5</v>
      </c>
      <c r="B911" t="b">
        <f t="shared" si="85"/>
        <v>0</v>
      </c>
      <c r="C911" t="str">
        <f t="shared" si="86"/>
        <v>OFF</v>
      </c>
      <c r="D911" s="4">
        <f t="shared" si="88"/>
        <v>43593.874999997795</v>
      </c>
      <c r="E911" t="str">
        <f t="shared" si="89"/>
        <v>LRKPCIGS</v>
      </c>
      <c r="F911" s="39">
        <v>9035.8876953125</v>
      </c>
      <c r="G911">
        <f t="shared" si="87"/>
        <v>1.318752959781371E-3</v>
      </c>
      <c r="H911" s="38">
        <f>G911*SUMIF('Manual Inputs'!$B$11:$B$22,'Expanded kW'!A911,'Manual Inputs'!$C$11:$C$22)</f>
        <v>150716.2336720773</v>
      </c>
    </row>
    <row r="912" spans="1:8" x14ac:dyDescent="0.2">
      <c r="A912">
        <f t="shared" si="84"/>
        <v>5</v>
      </c>
      <c r="B912" t="b">
        <f t="shared" si="85"/>
        <v>0</v>
      </c>
      <c r="C912" t="str">
        <f t="shared" si="86"/>
        <v>OFF</v>
      </c>
      <c r="D912" s="4">
        <f t="shared" si="88"/>
        <v>43593.91666666446</v>
      </c>
      <c r="E912" t="str">
        <f t="shared" si="89"/>
        <v>LRKPCIGS</v>
      </c>
      <c r="F912" s="39">
        <v>9101.2568359375</v>
      </c>
      <c r="G912">
        <f t="shared" si="87"/>
        <v>1.328293333741785E-3</v>
      </c>
      <c r="H912" s="38">
        <f>G912*SUMIF('Manual Inputs'!$B$11:$B$22,'Expanded kW'!A912,'Manual Inputs'!$C$11:$C$22)</f>
        <v>151806.5737698733</v>
      </c>
    </row>
    <row r="913" spans="1:8" x14ac:dyDescent="0.2">
      <c r="A913">
        <f t="shared" si="84"/>
        <v>5</v>
      </c>
      <c r="B913" t="b">
        <f t="shared" si="85"/>
        <v>0</v>
      </c>
      <c r="C913" t="str">
        <f t="shared" si="86"/>
        <v>OFF</v>
      </c>
      <c r="D913" s="4">
        <f t="shared" si="88"/>
        <v>43593.958333331124</v>
      </c>
      <c r="E913" t="str">
        <f t="shared" si="89"/>
        <v>LRKPCIGS</v>
      </c>
      <c r="F913" s="39">
        <v>9016.30859375</v>
      </c>
      <c r="G913">
        <f t="shared" si="87"/>
        <v>1.3158954654204349E-3</v>
      </c>
      <c r="H913" s="38">
        <f>G913*SUMIF('Manual Inputs'!$B$11:$B$22,'Expanded kW'!A913,'Manual Inputs'!$C$11:$C$22)</f>
        <v>150389.65940005379</v>
      </c>
    </row>
    <row r="914" spans="1:8" x14ac:dyDescent="0.2">
      <c r="A914">
        <f t="shared" si="84"/>
        <v>5</v>
      </c>
      <c r="B914" t="b">
        <f t="shared" si="85"/>
        <v>0</v>
      </c>
      <c r="C914" t="str">
        <f t="shared" si="86"/>
        <v>OFF</v>
      </c>
      <c r="D914" s="4">
        <f t="shared" si="88"/>
        <v>43593.999999997788</v>
      </c>
      <c r="E914" t="str">
        <f t="shared" si="89"/>
        <v>LRKPCIGS</v>
      </c>
      <c r="F914" s="39">
        <v>8963.0107421875</v>
      </c>
      <c r="G914">
        <f t="shared" si="87"/>
        <v>1.3081168495424956E-3</v>
      </c>
      <c r="H914" s="38">
        <f>G914*SUMIF('Manual Inputs'!$B$11:$B$22,'Expanded kW'!A914,'Manual Inputs'!$C$11:$C$22)</f>
        <v>149500.6652335503</v>
      </c>
    </row>
    <row r="915" spans="1:8" x14ac:dyDescent="0.2">
      <c r="A915">
        <f t="shared" si="84"/>
        <v>5</v>
      </c>
      <c r="B915" t="b">
        <f t="shared" si="85"/>
        <v>0</v>
      </c>
      <c r="C915" t="str">
        <f t="shared" si="86"/>
        <v>OFF</v>
      </c>
      <c r="D915" s="4">
        <f t="shared" si="88"/>
        <v>43594.041666664452</v>
      </c>
      <c r="E915" t="str">
        <f t="shared" si="89"/>
        <v>LRKPCIGS</v>
      </c>
      <c r="F915" s="39">
        <v>8890.142578125</v>
      </c>
      <c r="G915">
        <f t="shared" si="87"/>
        <v>1.2974820220333946E-3</v>
      </c>
      <c r="H915" s="38">
        <f>G915*SUMIF('Manual Inputs'!$B$11:$B$22,'Expanded kW'!A915,'Manual Inputs'!$C$11:$C$22)</f>
        <v>148285.24339427752</v>
      </c>
    </row>
    <row r="916" spans="1:8" x14ac:dyDescent="0.2">
      <c r="A916">
        <f t="shared" si="84"/>
        <v>5</v>
      </c>
      <c r="B916" t="b">
        <f t="shared" si="85"/>
        <v>0</v>
      </c>
      <c r="C916" t="str">
        <f t="shared" si="86"/>
        <v>OFF</v>
      </c>
      <c r="D916" s="4">
        <f t="shared" si="88"/>
        <v>43594.083333331117</v>
      </c>
      <c r="E916" t="str">
        <f t="shared" si="89"/>
        <v>LRKPCIGS</v>
      </c>
      <c r="F916" s="39">
        <v>8807.541015625</v>
      </c>
      <c r="G916">
        <f t="shared" si="87"/>
        <v>1.2854266425618292E-3</v>
      </c>
      <c r="H916" s="38">
        <f>G916*SUMIF('Manual Inputs'!$B$11:$B$22,'Expanded kW'!A916,'Manual Inputs'!$C$11:$C$22)</f>
        <v>146907.47102533947</v>
      </c>
    </row>
    <row r="917" spans="1:8" x14ac:dyDescent="0.2">
      <c r="A917">
        <f t="shared" si="84"/>
        <v>5</v>
      </c>
      <c r="B917" t="b">
        <f t="shared" si="85"/>
        <v>0</v>
      </c>
      <c r="C917" t="str">
        <f t="shared" si="86"/>
        <v>OFF</v>
      </c>
      <c r="D917" s="4">
        <f t="shared" si="88"/>
        <v>43594.124999997781</v>
      </c>
      <c r="E917" t="str">
        <f t="shared" si="89"/>
        <v>LRKPCIGS</v>
      </c>
      <c r="F917" s="39">
        <v>8668.8720703125</v>
      </c>
      <c r="G917">
        <f t="shared" si="87"/>
        <v>1.2651884448078347E-3</v>
      </c>
      <c r="H917" s="38">
        <f>G917*SUMIF('Manual Inputs'!$B$11:$B$22,'Expanded kW'!A917,'Manual Inputs'!$C$11:$C$22)</f>
        <v>144594.50943600707</v>
      </c>
    </row>
    <row r="918" spans="1:8" x14ac:dyDescent="0.2">
      <c r="A918">
        <f t="shared" si="84"/>
        <v>5</v>
      </c>
      <c r="B918" t="b">
        <f t="shared" si="85"/>
        <v>0</v>
      </c>
      <c r="C918" t="str">
        <f t="shared" si="86"/>
        <v>OFF</v>
      </c>
      <c r="D918" s="4">
        <f t="shared" si="88"/>
        <v>43594.166666664445</v>
      </c>
      <c r="E918" t="str">
        <f t="shared" si="89"/>
        <v>LRKPCIGS</v>
      </c>
      <c r="F918" s="39">
        <v>8743.1708984375</v>
      </c>
      <c r="G918">
        <f t="shared" si="87"/>
        <v>1.2760320722191138E-3</v>
      </c>
      <c r="H918" s="38">
        <f>G918*SUMIF('Manual Inputs'!$B$11:$B$22,'Expanded kW'!A918,'Manual Inputs'!$C$11:$C$22)</f>
        <v>145833.79437610853</v>
      </c>
    </row>
    <row r="919" spans="1:8" x14ac:dyDescent="0.2">
      <c r="A919">
        <f t="shared" si="84"/>
        <v>5</v>
      </c>
      <c r="B919" t="b">
        <f t="shared" si="85"/>
        <v>0</v>
      </c>
      <c r="C919" t="str">
        <f t="shared" si="86"/>
        <v>OFF</v>
      </c>
      <c r="D919" s="4">
        <f t="shared" si="88"/>
        <v>43594.208333331109</v>
      </c>
      <c r="E919" t="str">
        <f t="shared" si="89"/>
        <v>LRKPCIGS</v>
      </c>
      <c r="F919" s="39">
        <v>8779.3046875</v>
      </c>
      <c r="G919">
        <f t="shared" si="87"/>
        <v>1.2813056593730364E-3</v>
      </c>
      <c r="H919" s="38">
        <f>G919*SUMIF('Manual Inputs'!$B$11:$B$22,'Expanded kW'!A919,'Manual Inputs'!$C$11:$C$22)</f>
        <v>146436.4964878918</v>
      </c>
    </row>
    <row r="920" spans="1:8" x14ac:dyDescent="0.2">
      <c r="A920">
        <f t="shared" si="84"/>
        <v>5</v>
      </c>
      <c r="B920" t="b">
        <f t="shared" si="85"/>
        <v>0</v>
      </c>
      <c r="C920" t="str">
        <f t="shared" si="86"/>
        <v>OFF</v>
      </c>
      <c r="D920" s="4">
        <f t="shared" si="88"/>
        <v>43594.249999997774</v>
      </c>
      <c r="E920" t="str">
        <f t="shared" si="89"/>
        <v>LRKPCIGS</v>
      </c>
      <c r="F920" s="39">
        <v>8720.8486328125</v>
      </c>
      <c r="G920">
        <f t="shared" si="87"/>
        <v>1.2727742236430114E-3</v>
      </c>
      <c r="H920" s="38">
        <f>G920*SUMIF('Manual Inputs'!$B$11:$B$22,'Expanded kW'!A920,'Manual Inputs'!$C$11:$C$22)</f>
        <v>145461.46484795681</v>
      </c>
    </row>
    <row r="921" spans="1:8" x14ac:dyDescent="0.2">
      <c r="A921">
        <f t="shared" si="84"/>
        <v>5</v>
      </c>
      <c r="B921" t="b">
        <f t="shared" si="85"/>
        <v>0</v>
      </c>
      <c r="C921" t="str">
        <f t="shared" si="86"/>
        <v>ON</v>
      </c>
      <c r="D921" s="4">
        <f t="shared" si="88"/>
        <v>43594.291666664438</v>
      </c>
      <c r="E921" t="str">
        <f t="shared" si="89"/>
        <v>LRKPCIGS</v>
      </c>
      <c r="F921" s="39">
        <v>8704.771484375</v>
      </c>
      <c r="G921">
        <f t="shared" si="87"/>
        <v>1.2704278258344379E-3</v>
      </c>
      <c r="H921" s="38">
        <f>G921*SUMIF('Manual Inputs'!$B$11:$B$22,'Expanded kW'!A921,'Manual Inputs'!$C$11:$C$22)</f>
        <v>145193.30223434398</v>
      </c>
    </row>
    <row r="922" spans="1:8" x14ac:dyDescent="0.2">
      <c r="A922">
        <f t="shared" si="84"/>
        <v>5</v>
      </c>
      <c r="B922" t="b">
        <f t="shared" si="85"/>
        <v>0</v>
      </c>
      <c r="C922" t="str">
        <f t="shared" si="86"/>
        <v>ON</v>
      </c>
      <c r="D922" s="4">
        <f t="shared" si="88"/>
        <v>43594.333333331102</v>
      </c>
      <c r="E922" t="str">
        <f t="shared" si="89"/>
        <v>LRKPCIGS</v>
      </c>
      <c r="F922" s="39">
        <v>8827.6884765625</v>
      </c>
      <c r="G922">
        <f t="shared" si="87"/>
        <v>1.2883670867815146E-3</v>
      </c>
      <c r="H922" s="38">
        <f>G922*SUMIF('Manual Inputs'!$B$11:$B$22,'Expanded kW'!A922,'Manual Inputs'!$C$11:$C$22)</f>
        <v>147243.5253824704</v>
      </c>
    </row>
    <row r="923" spans="1:8" x14ac:dyDescent="0.2">
      <c r="A923">
        <f t="shared" si="84"/>
        <v>5</v>
      </c>
      <c r="B923" t="b">
        <f t="shared" si="85"/>
        <v>0</v>
      </c>
      <c r="C923" t="str">
        <f t="shared" si="86"/>
        <v>ON</v>
      </c>
      <c r="D923" s="4">
        <f t="shared" si="88"/>
        <v>43594.374999997766</v>
      </c>
      <c r="E923" t="str">
        <f t="shared" si="89"/>
        <v>LRKPCIGS</v>
      </c>
      <c r="F923" s="39">
        <v>8846.1298828125</v>
      </c>
      <c r="G923">
        <f t="shared" si="87"/>
        <v>1.2910585388994215E-3</v>
      </c>
      <c r="H923" s="38">
        <f>G923*SUMIF('Manual Inputs'!$B$11:$B$22,'Expanded kW'!A923,'Manual Inputs'!$C$11:$C$22)</f>
        <v>147551.12319547316</v>
      </c>
    </row>
    <row r="924" spans="1:8" x14ac:dyDescent="0.2">
      <c r="A924">
        <f t="shared" si="84"/>
        <v>5</v>
      </c>
      <c r="B924" t="b">
        <f t="shared" si="85"/>
        <v>0</v>
      </c>
      <c r="C924" t="str">
        <f t="shared" si="86"/>
        <v>ON</v>
      </c>
      <c r="D924" s="4">
        <f t="shared" si="88"/>
        <v>43594.416666664431</v>
      </c>
      <c r="E924" t="str">
        <f t="shared" si="89"/>
        <v>LRKPCIGS</v>
      </c>
      <c r="F924" s="39">
        <v>8868.998046875</v>
      </c>
      <c r="G924">
        <f t="shared" si="87"/>
        <v>1.2943960592470718E-3</v>
      </c>
      <c r="H924" s="38">
        <f>G924*SUMIF('Manual Inputs'!$B$11:$B$22,'Expanded kW'!A924,'Manual Inputs'!$C$11:$C$22)</f>
        <v>147932.55816619366</v>
      </c>
    </row>
    <row r="925" spans="1:8" x14ac:dyDescent="0.2">
      <c r="A925">
        <f t="shared" si="84"/>
        <v>5</v>
      </c>
      <c r="B925" t="b">
        <f t="shared" si="85"/>
        <v>0</v>
      </c>
      <c r="C925" t="str">
        <f t="shared" si="86"/>
        <v>ON</v>
      </c>
      <c r="D925" s="4">
        <f t="shared" si="88"/>
        <v>43594.458333331095</v>
      </c>
      <c r="E925" t="str">
        <f t="shared" si="89"/>
        <v>LRKPCIGS</v>
      </c>
      <c r="F925" s="39">
        <v>8718.16796875</v>
      </c>
      <c r="G925">
        <f t="shared" si="87"/>
        <v>1.2723829910617969E-3</v>
      </c>
      <c r="H925" s="38">
        <f>G925*SUMIF('Manual Inputs'!$B$11:$B$22,'Expanded kW'!A925,'Manual Inputs'!$C$11:$C$22)</f>
        <v>145416.75207541432</v>
      </c>
    </row>
    <row r="926" spans="1:8" x14ac:dyDescent="0.2">
      <c r="A926">
        <f t="shared" si="84"/>
        <v>5</v>
      </c>
      <c r="B926" t="b">
        <f t="shared" si="85"/>
        <v>0</v>
      </c>
      <c r="C926" t="str">
        <f t="shared" si="86"/>
        <v>ON</v>
      </c>
      <c r="D926" s="4">
        <f t="shared" si="88"/>
        <v>43594.499999997759</v>
      </c>
      <c r="E926" t="str">
        <f t="shared" si="89"/>
        <v>LRKPCIGS</v>
      </c>
      <c r="F926" s="39">
        <v>8642.501953125</v>
      </c>
      <c r="G926">
        <f t="shared" si="87"/>
        <v>1.2613398279078219E-3</v>
      </c>
      <c r="H926" s="38">
        <f>G926*SUMIF('Manual Inputs'!$B$11:$B$22,'Expanded kW'!A926,'Manual Inputs'!$C$11:$C$22)</f>
        <v>144154.66280687589</v>
      </c>
    </row>
    <row r="927" spans="1:8" x14ac:dyDescent="0.2">
      <c r="A927">
        <f t="shared" si="84"/>
        <v>5</v>
      </c>
      <c r="B927" t="b">
        <f t="shared" si="85"/>
        <v>0</v>
      </c>
      <c r="C927" t="str">
        <f t="shared" si="86"/>
        <v>ON</v>
      </c>
      <c r="D927" s="4">
        <f t="shared" si="88"/>
        <v>43594.541666664423</v>
      </c>
      <c r="E927" t="str">
        <f t="shared" si="89"/>
        <v>LRKPCIGS</v>
      </c>
      <c r="F927" s="39">
        <v>8656.3212890625</v>
      </c>
      <c r="G927">
        <f t="shared" si="87"/>
        <v>1.2633567066898861E-3</v>
      </c>
      <c r="H927" s="38">
        <f>G927*SUMIF('Manual Inputs'!$B$11:$B$22,'Expanded kW'!A927,'Manual Inputs'!$C$11:$C$22)</f>
        <v>144385.16570095561</v>
      </c>
    </row>
    <row r="928" spans="1:8" x14ac:dyDescent="0.2">
      <c r="A928">
        <f t="shared" si="84"/>
        <v>5</v>
      </c>
      <c r="B928" t="b">
        <f t="shared" si="85"/>
        <v>0</v>
      </c>
      <c r="C928" t="str">
        <f t="shared" si="86"/>
        <v>ON</v>
      </c>
      <c r="D928" s="4">
        <f t="shared" si="88"/>
        <v>43594.583333331087</v>
      </c>
      <c r="E928" t="str">
        <f t="shared" si="89"/>
        <v>LRKPCIGS</v>
      </c>
      <c r="F928" s="39">
        <v>8579.4443359375</v>
      </c>
      <c r="G928">
        <f t="shared" si="87"/>
        <v>1.2521368118780945E-3</v>
      </c>
      <c r="H928" s="38">
        <f>G928*SUMIF('Manual Inputs'!$B$11:$B$22,'Expanded kW'!A928,'Manual Inputs'!$C$11:$C$22)</f>
        <v>143102.87831294441</v>
      </c>
    </row>
    <row r="929" spans="1:8" x14ac:dyDescent="0.2">
      <c r="A929">
        <f t="shared" si="84"/>
        <v>5</v>
      </c>
      <c r="B929" t="b">
        <f t="shared" si="85"/>
        <v>0</v>
      </c>
      <c r="C929" t="str">
        <f t="shared" si="86"/>
        <v>ON</v>
      </c>
      <c r="D929" s="4">
        <f t="shared" si="88"/>
        <v>43594.624999997752</v>
      </c>
      <c r="E929" t="str">
        <f t="shared" si="89"/>
        <v>LRKPCIGS</v>
      </c>
      <c r="F929" s="39">
        <v>8522.892578125</v>
      </c>
      <c r="G929">
        <f t="shared" si="87"/>
        <v>1.243883300932539E-3</v>
      </c>
      <c r="H929" s="38">
        <f>G929*SUMIF('Manual Inputs'!$B$11:$B$22,'Expanded kW'!A929,'Manual Inputs'!$C$11:$C$22)</f>
        <v>142159.60984476094</v>
      </c>
    </row>
    <row r="930" spans="1:8" x14ac:dyDescent="0.2">
      <c r="A930">
        <f t="shared" si="84"/>
        <v>5</v>
      </c>
      <c r="B930" t="b">
        <f t="shared" si="85"/>
        <v>0</v>
      </c>
      <c r="C930" t="str">
        <f t="shared" si="86"/>
        <v>ON</v>
      </c>
      <c r="D930" s="4">
        <f t="shared" si="88"/>
        <v>43594.666666664416</v>
      </c>
      <c r="E930" t="str">
        <f t="shared" si="89"/>
        <v>LRKPCIGS</v>
      </c>
      <c r="F930" s="39">
        <v>8619.0400390625</v>
      </c>
      <c r="G930">
        <f t="shared" si="87"/>
        <v>1.2579156520376295E-3</v>
      </c>
      <c r="H930" s="38">
        <f>G930*SUMIF('Manual Inputs'!$B$11:$B$22,'Expanded kW'!A930,'Manual Inputs'!$C$11:$C$22)</f>
        <v>143763.32424209133</v>
      </c>
    </row>
    <row r="931" spans="1:8" x14ac:dyDescent="0.2">
      <c r="A931">
        <f t="shared" si="84"/>
        <v>5</v>
      </c>
      <c r="B931" t="b">
        <f t="shared" si="85"/>
        <v>0</v>
      </c>
      <c r="C931" t="str">
        <f t="shared" si="86"/>
        <v>ON</v>
      </c>
      <c r="D931" s="4">
        <f t="shared" si="88"/>
        <v>43594.70833333108</v>
      </c>
      <c r="E931" t="str">
        <f t="shared" si="89"/>
        <v>LRKPCIGS</v>
      </c>
      <c r="F931" s="39">
        <v>8656.28515625</v>
      </c>
      <c r="G931">
        <f t="shared" si="87"/>
        <v>1.2633514332452576E-3</v>
      </c>
      <c r="H931" s="38">
        <f>G931*SUMIF('Manual Inputs'!$B$11:$B$22,'Expanded kW'!A931,'Manual Inputs'!$C$11:$C$22)</f>
        <v>144384.56301513262</v>
      </c>
    </row>
    <row r="932" spans="1:8" x14ac:dyDescent="0.2">
      <c r="A932">
        <f t="shared" si="84"/>
        <v>5</v>
      </c>
      <c r="B932" t="b">
        <f t="shared" si="85"/>
        <v>0</v>
      </c>
      <c r="C932" t="str">
        <f t="shared" si="86"/>
        <v>ON</v>
      </c>
      <c r="D932" s="4">
        <f t="shared" si="88"/>
        <v>43594.749999997744</v>
      </c>
      <c r="E932" t="str">
        <f t="shared" si="89"/>
        <v>LRKPCIGS</v>
      </c>
      <c r="F932" s="39">
        <v>8582.6025390625</v>
      </c>
      <c r="G932">
        <f t="shared" si="87"/>
        <v>1.2525977394437222E-3</v>
      </c>
      <c r="H932" s="38">
        <f>G932*SUMIF('Manual Inputs'!$B$11:$B$22,'Expanded kW'!A932,'Manual Inputs'!$C$11:$C$22)</f>
        <v>143155.55631163385</v>
      </c>
    </row>
    <row r="933" spans="1:8" x14ac:dyDescent="0.2">
      <c r="A933">
        <f t="shared" si="84"/>
        <v>5</v>
      </c>
      <c r="B933" t="b">
        <f t="shared" si="85"/>
        <v>0</v>
      </c>
      <c r="C933" t="str">
        <f t="shared" si="86"/>
        <v>ON</v>
      </c>
      <c r="D933" s="4">
        <f t="shared" si="88"/>
        <v>43594.791666664409</v>
      </c>
      <c r="E933" t="str">
        <f t="shared" si="89"/>
        <v>LRKPCIGS</v>
      </c>
      <c r="F933" s="39">
        <v>8575.880859375</v>
      </c>
      <c r="G933">
        <f t="shared" si="87"/>
        <v>1.2516167362173107E-3</v>
      </c>
      <c r="H933" s="38">
        <f>G933*SUMIF('Manual Inputs'!$B$11:$B$22,'Expanded kW'!A933,'Manual Inputs'!$C$11:$C$22)</f>
        <v>143043.44045975403</v>
      </c>
    </row>
    <row r="934" spans="1:8" x14ac:dyDescent="0.2">
      <c r="A934">
        <f t="shared" si="84"/>
        <v>5</v>
      </c>
      <c r="B934" t="b">
        <f t="shared" si="85"/>
        <v>0</v>
      </c>
      <c r="C934" t="str">
        <f t="shared" si="86"/>
        <v>ON</v>
      </c>
      <c r="D934" s="4">
        <f t="shared" si="88"/>
        <v>43594.833333331073</v>
      </c>
      <c r="E934" t="str">
        <f t="shared" si="89"/>
        <v>LRKPCIGS</v>
      </c>
      <c r="F934" s="39">
        <v>8630.546875</v>
      </c>
      <c r="G934">
        <f t="shared" si="87"/>
        <v>1.2595950303634766E-3</v>
      </c>
      <c r="H934" s="38">
        <f>G934*SUMIF('Manual Inputs'!$B$11:$B$22,'Expanded kW'!A934,'Manual Inputs'!$C$11:$C$22)</f>
        <v>143955.25524350052</v>
      </c>
    </row>
    <row r="935" spans="1:8" x14ac:dyDescent="0.2">
      <c r="A935">
        <f t="shared" si="84"/>
        <v>5</v>
      </c>
      <c r="B935" t="b">
        <f t="shared" si="85"/>
        <v>0</v>
      </c>
      <c r="C935" t="str">
        <f t="shared" si="86"/>
        <v>OFF</v>
      </c>
      <c r="D935" s="4">
        <f t="shared" si="88"/>
        <v>43594.874999997737</v>
      </c>
      <c r="E935" t="str">
        <f t="shared" si="89"/>
        <v>LRKPCIGS</v>
      </c>
      <c r="F935" s="39">
        <v>8556.853515625</v>
      </c>
      <c r="G935">
        <f t="shared" si="87"/>
        <v>1.2488397687811055E-3</v>
      </c>
      <c r="H935" s="38">
        <f>G935*SUMIF('Manual Inputs'!$B$11:$B$22,'Expanded kW'!A935,'Manual Inputs'!$C$11:$C$22)</f>
        <v>142726.06936313541</v>
      </c>
    </row>
    <row r="936" spans="1:8" x14ac:dyDescent="0.2">
      <c r="A936">
        <f t="shared" si="84"/>
        <v>5</v>
      </c>
      <c r="B936" t="b">
        <f t="shared" si="85"/>
        <v>0</v>
      </c>
      <c r="C936" t="str">
        <f t="shared" si="86"/>
        <v>OFF</v>
      </c>
      <c r="D936" s="4">
        <f t="shared" si="88"/>
        <v>43594.916666664401</v>
      </c>
      <c r="E936" t="str">
        <f t="shared" si="89"/>
        <v>LRKPCIGS</v>
      </c>
      <c r="F936" s="39">
        <v>8605.177734375</v>
      </c>
      <c r="G936">
        <f t="shared" si="87"/>
        <v>1.2558925021322232E-3</v>
      </c>
      <c r="H936" s="38">
        <f>G936*SUMIF('Manual Inputs'!$B$11:$B$22,'Expanded kW'!A936,'Manual Inputs'!$C$11:$C$22)</f>
        <v>143532.10464054637</v>
      </c>
    </row>
    <row r="937" spans="1:8" x14ac:dyDescent="0.2">
      <c r="A937">
        <f t="shared" si="84"/>
        <v>5</v>
      </c>
      <c r="B937" t="b">
        <f t="shared" si="85"/>
        <v>0</v>
      </c>
      <c r="C937" t="str">
        <f t="shared" si="86"/>
        <v>OFF</v>
      </c>
      <c r="D937" s="4">
        <f t="shared" si="88"/>
        <v>43594.958333331066</v>
      </c>
      <c r="E937" t="str">
        <f t="shared" si="89"/>
        <v>LRKPCIGS</v>
      </c>
      <c r="F937" s="39">
        <v>8557.7470703125</v>
      </c>
      <c r="G937">
        <f t="shared" si="87"/>
        <v>1.2489701796415103E-3</v>
      </c>
      <c r="H937" s="38">
        <f>G937*SUMIF('Manual Inputs'!$B$11:$B$22,'Expanded kW'!A937,'Manual Inputs'!$C$11:$C$22)</f>
        <v>142740.9736206496</v>
      </c>
    </row>
    <row r="938" spans="1:8" x14ac:dyDescent="0.2">
      <c r="A938">
        <f t="shared" si="84"/>
        <v>5</v>
      </c>
      <c r="B938" t="b">
        <f t="shared" si="85"/>
        <v>0</v>
      </c>
      <c r="C938" t="str">
        <f t="shared" si="86"/>
        <v>OFF</v>
      </c>
      <c r="D938" s="4">
        <f t="shared" si="88"/>
        <v>43594.99999999773</v>
      </c>
      <c r="E938" t="str">
        <f t="shared" si="89"/>
        <v>LRKPCIGS</v>
      </c>
      <c r="F938" s="39">
        <v>8344.087890625</v>
      </c>
      <c r="G938">
        <f t="shared" si="87"/>
        <v>1.2177874464006447E-3</v>
      </c>
      <c r="H938" s="38">
        <f>G938*SUMIF('Manual Inputs'!$B$11:$B$22,'Expanded kW'!A938,'Manual Inputs'!$C$11:$C$22)</f>
        <v>139177.19461654901</v>
      </c>
    </row>
    <row r="939" spans="1:8" x14ac:dyDescent="0.2">
      <c r="A939">
        <f t="shared" si="84"/>
        <v>5</v>
      </c>
      <c r="B939" t="b">
        <f t="shared" si="85"/>
        <v>0</v>
      </c>
      <c r="C939" t="str">
        <f t="shared" si="86"/>
        <v>OFF</v>
      </c>
      <c r="D939" s="4">
        <f t="shared" si="88"/>
        <v>43595.041666664394</v>
      </c>
      <c r="E939" t="str">
        <f t="shared" si="89"/>
        <v>LRKPCIGS</v>
      </c>
      <c r="F939" s="39">
        <v>8201.0380859375</v>
      </c>
      <c r="G939">
        <f t="shared" si="87"/>
        <v>1.1969098791168402E-3</v>
      </c>
      <c r="H939" s="38">
        <f>G939*SUMIF('Manual Inputs'!$B$11:$B$22,'Expanded kW'!A939,'Manual Inputs'!$C$11:$C$22)</f>
        <v>136791.16144338209</v>
      </c>
    </row>
    <row r="940" spans="1:8" x14ac:dyDescent="0.2">
      <c r="A940">
        <f t="shared" si="84"/>
        <v>5</v>
      </c>
      <c r="B940" t="b">
        <f t="shared" si="85"/>
        <v>0</v>
      </c>
      <c r="C940" t="str">
        <f t="shared" si="86"/>
        <v>OFF</v>
      </c>
      <c r="D940" s="4">
        <f t="shared" si="88"/>
        <v>43595.083333331058</v>
      </c>
      <c r="E940" t="str">
        <f t="shared" si="89"/>
        <v>LRKPCIGS</v>
      </c>
      <c r="F940" s="39">
        <v>8119.28759765625</v>
      </c>
      <c r="G940">
        <f t="shared" si="87"/>
        <v>1.184978710645103E-3</v>
      </c>
      <c r="H940" s="38">
        <f>G940*SUMIF('Manual Inputs'!$B$11:$B$22,'Expanded kW'!A940,'Manual Inputs'!$C$11:$C$22)</f>
        <v>135427.58476889608</v>
      </c>
    </row>
    <row r="941" spans="1:8" x14ac:dyDescent="0.2">
      <c r="A941">
        <f t="shared" si="84"/>
        <v>5</v>
      </c>
      <c r="B941" t="b">
        <f t="shared" si="85"/>
        <v>0</v>
      </c>
      <c r="C941" t="str">
        <f t="shared" si="86"/>
        <v>OFF</v>
      </c>
      <c r="D941" s="4">
        <f t="shared" si="88"/>
        <v>43595.124999997723</v>
      </c>
      <c r="E941" t="str">
        <f t="shared" si="89"/>
        <v>LRKPCIGS</v>
      </c>
      <c r="F941" s="39">
        <v>8067.7001953125</v>
      </c>
      <c r="G941">
        <f t="shared" si="87"/>
        <v>1.1774497282338293E-3</v>
      </c>
      <c r="H941" s="38">
        <f>G941*SUMIF('Manual Inputs'!$B$11:$B$22,'Expanded kW'!A941,'Manual Inputs'!$C$11:$C$22)</f>
        <v>134567.12044614786</v>
      </c>
    </row>
    <row r="942" spans="1:8" x14ac:dyDescent="0.2">
      <c r="A942">
        <f t="shared" si="84"/>
        <v>5</v>
      </c>
      <c r="B942" t="b">
        <f t="shared" si="85"/>
        <v>0</v>
      </c>
      <c r="C942" t="str">
        <f t="shared" si="86"/>
        <v>OFF</v>
      </c>
      <c r="D942" s="4">
        <f t="shared" si="88"/>
        <v>43595.166666664387</v>
      </c>
      <c r="E942" t="str">
        <f t="shared" si="89"/>
        <v>LRKPCIGS</v>
      </c>
      <c r="F942" s="39">
        <v>8075.94482421875</v>
      </c>
      <c r="G942">
        <f t="shared" si="87"/>
        <v>1.1786530000250509E-3</v>
      </c>
      <c r="H942" s="38">
        <f>G942*SUMIF('Manual Inputs'!$B$11:$B$22,'Expanded kW'!A942,'Manual Inputs'!$C$11:$C$22)</f>
        <v>134704.63869102584</v>
      </c>
    </row>
    <row r="943" spans="1:8" x14ac:dyDescent="0.2">
      <c r="A943">
        <f t="shared" si="84"/>
        <v>5</v>
      </c>
      <c r="B943" t="b">
        <f t="shared" si="85"/>
        <v>0</v>
      </c>
      <c r="C943" t="str">
        <f t="shared" si="86"/>
        <v>OFF</v>
      </c>
      <c r="D943" s="4">
        <f t="shared" si="88"/>
        <v>43595.208333331051</v>
      </c>
      <c r="E943" t="str">
        <f t="shared" si="89"/>
        <v>LRKPCIGS</v>
      </c>
      <c r="F943" s="39">
        <v>8132.60400390625</v>
      </c>
      <c r="G943">
        <f t="shared" si="87"/>
        <v>1.1869221887789612E-3</v>
      </c>
      <c r="H943" s="38">
        <f>G943*SUMIF('Manual Inputs'!$B$11:$B$22,'Expanded kW'!A943,'Manual Inputs'!$C$11:$C$22)</f>
        <v>135649.69892787223</v>
      </c>
    </row>
    <row r="944" spans="1:8" x14ac:dyDescent="0.2">
      <c r="A944">
        <f t="shared" si="84"/>
        <v>5</v>
      </c>
      <c r="B944" t="b">
        <f t="shared" si="85"/>
        <v>0</v>
      </c>
      <c r="C944" t="str">
        <f t="shared" si="86"/>
        <v>OFF</v>
      </c>
      <c r="D944" s="4">
        <f t="shared" si="88"/>
        <v>43595.249999997715</v>
      </c>
      <c r="E944" t="str">
        <f t="shared" si="89"/>
        <v>LRKPCIGS</v>
      </c>
      <c r="F944" s="39">
        <v>8214.2099609375</v>
      </c>
      <c r="G944">
        <f t="shared" si="87"/>
        <v>1.1988322634721848E-3</v>
      </c>
      <c r="H944" s="38">
        <f>G944*SUMIF('Manual Inputs'!$B$11:$B$22,'Expanded kW'!A944,'Manual Inputs'!$C$11:$C$22)</f>
        <v>137010.86485906632</v>
      </c>
    </row>
    <row r="945" spans="1:8" x14ac:dyDescent="0.2">
      <c r="A945">
        <f t="shared" si="84"/>
        <v>5</v>
      </c>
      <c r="B945" t="b">
        <f t="shared" si="85"/>
        <v>0</v>
      </c>
      <c r="C945" t="str">
        <f t="shared" si="86"/>
        <v>ON</v>
      </c>
      <c r="D945" s="4">
        <f t="shared" si="88"/>
        <v>43595.29166666438</v>
      </c>
      <c r="E945" t="str">
        <f t="shared" si="89"/>
        <v>LRKPCIGS</v>
      </c>
      <c r="F945" s="39">
        <v>8411.0244140625</v>
      </c>
      <c r="G945">
        <f t="shared" si="87"/>
        <v>1.2275565738375062E-3</v>
      </c>
      <c r="H945" s="38">
        <f>G945*SUMIF('Manual Inputs'!$B$11:$B$22,'Expanded kW'!A945,'Manual Inputs'!$C$11:$C$22)</f>
        <v>140293.67824801736</v>
      </c>
    </row>
    <row r="946" spans="1:8" x14ac:dyDescent="0.2">
      <c r="A946">
        <f t="shared" si="84"/>
        <v>5</v>
      </c>
      <c r="B946" t="b">
        <f t="shared" si="85"/>
        <v>0</v>
      </c>
      <c r="C946" t="str">
        <f t="shared" si="86"/>
        <v>ON</v>
      </c>
      <c r="D946" s="4">
        <f t="shared" si="88"/>
        <v>43595.333333331044</v>
      </c>
      <c r="E946" t="str">
        <f t="shared" si="89"/>
        <v>LRKPCIGS</v>
      </c>
      <c r="F946" s="39">
        <v>8606.4169921875</v>
      </c>
      <c r="G946">
        <f t="shared" si="87"/>
        <v>1.256073367030424E-3</v>
      </c>
      <c r="H946" s="38">
        <f>G946*SUMIF('Manual Inputs'!$B$11:$B$22,'Expanded kW'!A946,'Manual Inputs'!$C$11:$C$22)</f>
        <v>143552.77513539389</v>
      </c>
    </row>
    <row r="947" spans="1:8" x14ac:dyDescent="0.2">
      <c r="A947">
        <f t="shared" si="84"/>
        <v>5</v>
      </c>
      <c r="B947" t="b">
        <f t="shared" si="85"/>
        <v>0</v>
      </c>
      <c r="C947" t="str">
        <f t="shared" si="86"/>
        <v>ON</v>
      </c>
      <c r="D947" s="4">
        <f t="shared" si="88"/>
        <v>43595.374999997708</v>
      </c>
      <c r="E947" t="str">
        <f t="shared" si="89"/>
        <v>LRKPCIGS</v>
      </c>
      <c r="F947" s="39">
        <v>8620.23828125</v>
      </c>
      <c r="G947">
        <f t="shared" si="87"/>
        <v>1.2580905308635492E-3</v>
      </c>
      <c r="H947" s="38">
        <f>G947*SUMIF('Manual Inputs'!$B$11:$B$22,'Expanded kW'!A947,'Manual Inputs'!$C$11:$C$22)</f>
        <v>143783.3106070857</v>
      </c>
    </row>
    <row r="948" spans="1:8" x14ac:dyDescent="0.2">
      <c r="A948">
        <f t="shared" si="84"/>
        <v>5</v>
      </c>
      <c r="B948" t="b">
        <f t="shared" si="85"/>
        <v>0</v>
      </c>
      <c r="C948" t="str">
        <f t="shared" si="86"/>
        <v>ON</v>
      </c>
      <c r="D948" s="4">
        <f t="shared" si="88"/>
        <v>43595.416666664372</v>
      </c>
      <c r="E948" t="str">
        <f t="shared" si="89"/>
        <v>LRKPCIGS</v>
      </c>
      <c r="F948" s="39">
        <v>8437.2314453125</v>
      </c>
      <c r="G948">
        <f t="shared" si="87"/>
        <v>1.2313813889739261E-3</v>
      </c>
      <c r="H948" s="38">
        <f>G948*SUMIF('Manual Inputs'!$B$11:$B$22,'Expanded kW'!A948,'Manual Inputs'!$C$11:$C$22)</f>
        <v>140730.80464654215</v>
      </c>
    </row>
    <row r="949" spans="1:8" x14ac:dyDescent="0.2">
      <c r="A949">
        <f t="shared" si="84"/>
        <v>5</v>
      </c>
      <c r="B949" t="b">
        <f t="shared" si="85"/>
        <v>0</v>
      </c>
      <c r="C949" t="str">
        <f t="shared" si="86"/>
        <v>ON</v>
      </c>
      <c r="D949" s="4">
        <f t="shared" si="88"/>
        <v>43595.458333331037</v>
      </c>
      <c r="E949" t="str">
        <f t="shared" si="89"/>
        <v>LRKPCIGS</v>
      </c>
      <c r="F949" s="39">
        <v>8474.556640625</v>
      </c>
      <c r="G949">
        <f t="shared" si="87"/>
        <v>1.2368288572750551E-3</v>
      </c>
      <c r="H949" s="38">
        <f>G949*SUMIF('Manual Inputs'!$B$11:$B$22,'Expanded kW'!A949,'Manual Inputs'!$C$11:$C$22)</f>
        <v>141353.37910167762</v>
      </c>
    </row>
    <row r="950" spans="1:8" x14ac:dyDescent="0.2">
      <c r="A950">
        <f t="shared" si="84"/>
        <v>5</v>
      </c>
      <c r="B950" t="b">
        <f t="shared" si="85"/>
        <v>0</v>
      </c>
      <c r="C950" t="str">
        <f t="shared" si="86"/>
        <v>ON</v>
      </c>
      <c r="D950" s="4">
        <f t="shared" si="88"/>
        <v>43595.499999997701</v>
      </c>
      <c r="E950" t="str">
        <f t="shared" si="89"/>
        <v>LRKPCIGS</v>
      </c>
      <c r="F950" s="39">
        <v>8397.306640625</v>
      </c>
      <c r="G950">
        <f t="shared" si="87"/>
        <v>1.2255545177106138E-3</v>
      </c>
      <c r="H950" s="38">
        <f>G950*SUMIF('Manual Inputs'!$B$11:$B$22,'Expanded kW'!A950,'Manual Inputs'!$C$11:$C$22)</f>
        <v>140064.86938976435</v>
      </c>
    </row>
    <row r="951" spans="1:8" x14ac:dyDescent="0.2">
      <c r="A951">
        <f t="shared" si="84"/>
        <v>5</v>
      </c>
      <c r="B951" t="b">
        <f t="shared" si="85"/>
        <v>0</v>
      </c>
      <c r="C951" t="str">
        <f t="shared" si="86"/>
        <v>ON</v>
      </c>
      <c r="D951" s="4">
        <f t="shared" si="88"/>
        <v>43595.541666664365</v>
      </c>
      <c r="E951" t="str">
        <f t="shared" si="89"/>
        <v>LRKPCIGS</v>
      </c>
      <c r="F951" s="39">
        <v>8418.642578125</v>
      </c>
      <c r="G951">
        <f t="shared" si="87"/>
        <v>1.2286684155009141E-3</v>
      </c>
      <c r="H951" s="38">
        <f>G951*SUMIF('Manual Inputs'!$B$11:$B$22,'Expanded kW'!A951,'Manual Inputs'!$C$11:$C$22)</f>
        <v>140420.74722382938</v>
      </c>
    </row>
    <row r="952" spans="1:8" x14ac:dyDescent="0.2">
      <c r="A952">
        <f t="shared" si="84"/>
        <v>5</v>
      </c>
      <c r="B952" t="b">
        <f t="shared" si="85"/>
        <v>0</v>
      </c>
      <c r="C952" t="str">
        <f t="shared" si="86"/>
        <v>ON</v>
      </c>
      <c r="D952" s="4">
        <f t="shared" si="88"/>
        <v>43595.583333331029</v>
      </c>
      <c r="E952" t="str">
        <f t="shared" si="89"/>
        <v>LRKPCIGS</v>
      </c>
      <c r="F952" s="39">
        <v>8407.1396484375</v>
      </c>
      <c r="G952">
        <f t="shared" si="87"/>
        <v>1.226989607277189E-3</v>
      </c>
      <c r="H952" s="38">
        <f>G952*SUMIF('Manual Inputs'!$B$11:$B$22,'Expanded kW'!A952,'Manual Inputs'!$C$11:$C$22)</f>
        <v>140228.88137764428</v>
      </c>
    </row>
    <row r="953" spans="1:8" x14ac:dyDescent="0.2">
      <c r="A953">
        <f t="shared" si="84"/>
        <v>5</v>
      </c>
      <c r="B953" t="b">
        <f t="shared" si="85"/>
        <v>0</v>
      </c>
      <c r="C953" t="str">
        <f t="shared" si="86"/>
        <v>ON</v>
      </c>
      <c r="D953" s="4">
        <f t="shared" si="88"/>
        <v>43595.624999997694</v>
      </c>
      <c r="E953" t="str">
        <f t="shared" si="89"/>
        <v>LRKPCIGS</v>
      </c>
      <c r="F953" s="39">
        <v>8386.8076171875</v>
      </c>
      <c r="G953">
        <f t="shared" si="87"/>
        <v>1.2240222257322397E-3</v>
      </c>
      <c r="H953" s="38">
        <f>G953*SUMIF('Manual Inputs'!$B$11:$B$22,'Expanded kW'!A953,'Manual Inputs'!$C$11:$C$22)</f>
        <v>139889.74843617441</v>
      </c>
    </row>
    <row r="954" spans="1:8" x14ac:dyDescent="0.2">
      <c r="A954">
        <f t="shared" si="84"/>
        <v>5</v>
      </c>
      <c r="B954" t="b">
        <f t="shared" si="85"/>
        <v>0</v>
      </c>
      <c r="C954" t="str">
        <f t="shared" si="86"/>
        <v>ON</v>
      </c>
      <c r="D954" s="4">
        <f t="shared" si="88"/>
        <v>43595.666666664358</v>
      </c>
      <c r="E954" t="str">
        <f t="shared" si="89"/>
        <v>LRKPCIGS</v>
      </c>
      <c r="F954" s="39">
        <v>8397.5302734375</v>
      </c>
      <c r="G954">
        <f t="shared" si="87"/>
        <v>1.2255871560570976E-3</v>
      </c>
      <c r="H954" s="38">
        <f>G954*SUMIF('Manual Inputs'!$B$11:$B$22,'Expanded kW'!A954,'Manual Inputs'!$C$11:$C$22)</f>
        <v>140068.59952634439</v>
      </c>
    </row>
    <row r="955" spans="1:8" x14ac:dyDescent="0.2">
      <c r="A955">
        <f t="shared" si="84"/>
        <v>5</v>
      </c>
      <c r="B955" t="b">
        <f t="shared" si="85"/>
        <v>0</v>
      </c>
      <c r="C955" t="str">
        <f t="shared" si="86"/>
        <v>ON</v>
      </c>
      <c r="D955" s="4">
        <f t="shared" si="88"/>
        <v>43595.708333331022</v>
      </c>
      <c r="E955" t="str">
        <f t="shared" si="89"/>
        <v>LRKPCIGS</v>
      </c>
      <c r="F955" s="39">
        <v>8405.23046875</v>
      </c>
      <c r="G955">
        <f t="shared" si="87"/>
        <v>1.2267109698650672E-3</v>
      </c>
      <c r="H955" s="38">
        <f>G955*SUMIF('Manual Inputs'!$B$11:$B$22,'Expanded kW'!A955,'Manual Inputs'!$C$11:$C$22)</f>
        <v>140197.03676186266</v>
      </c>
    </row>
    <row r="956" spans="1:8" x14ac:dyDescent="0.2">
      <c r="A956">
        <f t="shared" si="84"/>
        <v>5</v>
      </c>
      <c r="B956" t="b">
        <f t="shared" si="85"/>
        <v>0</v>
      </c>
      <c r="C956" t="str">
        <f t="shared" si="86"/>
        <v>ON</v>
      </c>
      <c r="D956" s="4">
        <f t="shared" si="88"/>
        <v>43595.749999997686</v>
      </c>
      <c r="E956" t="str">
        <f t="shared" si="89"/>
        <v>LRKPCIGS</v>
      </c>
      <c r="F956" s="39">
        <v>8389.455078125</v>
      </c>
      <c r="G956">
        <f t="shared" si="87"/>
        <v>1.2244086124454173E-3</v>
      </c>
      <c r="H956" s="38">
        <f>G956*SUMIF('Manual Inputs'!$B$11:$B$22,'Expanded kW'!A956,'Manual Inputs'!$C$11:$C$22)</f>
        <v>139933.90738931199</v>
      </c>
    </row>
    <row r="957" spans="1:8" x14ac:dyDescent="0.2">
      <c r="A957">
        <f t="shared" si="84"/>
        <v>5</v>
      </c>
      <c r="B957" t="b">
        <f t="shared" si="85"/>
        <v>0</v>
      </c>
      <c r="C957" t="str">
        <f t="shared" si="86"/>
        <v>ON</v>
      </c>
      <c r="D957" s="4">
        <f t="shared" si="88"/>
        <v>43595.79166666435</v>
      </c>
      <c r="E957" t="str">
        <f t="shared" si="89"/>
        <v>LRKPCIGS</v>
      </c>
      <c r="F957" s="39">
        <v>8361.12109375</v>
      </c>
      <c r="G957">
        <f t="shared" si="87"/>
        <v>1.2202733767035748E-3</v>
      </c>
      <c r="H957" s="38">
        <f>G957*SUMIF('Manual Inputs'!$B$11:$B$22,'Expanded kW'!A957,'Manual Inputs'!$C$11:$C$22)</f>
        <v>139461.30397126169</v>
      </c>
    </row>
    <row r="958" spans="1:8" x14ac:dyDescent="0.2">
      <c r="A958">
        <f t="shared" si="84"/>
        <v>5</v>
      </c>
      <c r="B958" t="b">
        <f t="shared" si="85"/>
        <v>0</v>
      </c>
      <c r="C958" t="str">
        <f t="shared" si="86"/>
        <v>ON</v>
      </c>
      <c r="D958" s="4">
        <f t="shared" si="88"/>
        <v>43595.833333331015</v>
      </c>
      <c r="E958" t="str">
        <f t="shared" si="89"/>
        <v>LRKPCIGS</v>
      </c>
      <c r="F958" s="39">
        <v>8515.173828125</v>
      </c>
      <c r="G958">
        <f t="shared" si="87"/>
        <v>1.2427567791394899E-3</v>
      </c>
      <c r="H958" s="38">
        <f>G958*SUMIF('Manual Inputs'!$B$11:$B$22,'Expanded kW'!A958,'Manual Inputs'!$C$11:$C$22)</f>
        <v>142030.86312192815</v>
      </c>
    </row>
    <row r="959" spans="1:8" x14ac:dyDescent="0.2">
      <c r="A959">
        <f t="shared" si="84"/>
        <v>5</v>
      </c>
      <c r="B959" t="b">
        <f t="shared" si="85"/>
        <v>0</v>
      </c>
      <c r="C959" t="str">
        <f t="shared" si="86"/>
        <v>OFF</v>
      </c>
      <c r="D959" s="4">
        <f t="shared" si="88"/>
        <v>43595.874999997679</v>
      </c>
      <c r="E959" t="str">
        <f t="shared" si="89"/>
        <v>LRKPCIGS</v>
      </c>
      <c r="F959" s="39">
        <v>8661.61328125</v>
      </c>
      <c r="G959">
        <f t="shared" si="87"/>
        <v>1.2641290525396498E-3</v>
      </c>
      <c r="H959" s="38">
        <f>G959*SUMIF('Manual Inputs'!$B$11:$B$22,'Expanded kW'!A959,'Manual Inputs'!$C$11:$C$22)</f>
        <v>144473.43474081275</v>
      </c>
    </row>
    <row r="960" spans="1:8" x14ac:dyDescent="0.2">
      <c r="A960">
        <f t="shared" si="84"/>
        <v>5</v>
      </c>
      <c r="B960" t="b">
        <f t="shared" si="85"/>
        <v>0</v>
      </c>
      <c r="C960" t="str">
        <f t="shared" si="86"/>
        <v>OFF</v>
      </c>
      <c r="D960" s="4">
        <f t="shared" si="88"/>
        <v>43595.916666664343</v>
      </c>
      <c r="E960" t="str">
        <f t="shared" si="89"/>
        <v>LRKPCIGS</v>
      </c>
      <c r="F960" s="39">
        <v>8615.8974609375</v>
      </c>
      <c r="G960">
        <f t="shared" si="87"/>
        <v>1.2574570048804897E-3</v>
      </c>
      <c r="H960" s="38">
        <f>G960*SUMIF('Manual Inputs'!$B$11:$B$22,'Expanded kW'!A960,'Manual Inputs'!$C$11:$C$22)</f>
        <v>143710.9068642983</v>
      </c>
    </row>
    <row r="961" spans="1:8" x14ac:dyDescent="0.2">
      <c r="A961">
        <f t="shared" si="84"/>
        <v>5</v>
      </c>
      <c r="B961" t="b">
        <f t="shared" si="85"/>
        <v>0</v>
      </c>
      <c r="C961" t="str">
        <f t="shared" si="86"/>
        <v>OFF</v>
      </c>
      <c r="D961" s="4">
        <f t="shared" si="88"/>
        <v>43595.958333331007</v>
      </c>
      <c r="E961" t="str">
        <f t="shared" si="89"/>
        <v>LRKPCIGS</v>
      </c>
      <c r="F961" s="39">
        <v>8682.0927734375</v>
      </c>
      <c r="G961">
        <f t="shared" si="87"/>
        <v>1.2671179554397042E-3</v>
      </c>
      <c r="H961" s="38">
        <f>G961*SUMIF('Manual Inputs'!$B$11:$B$22,'Expanded kW'!A961,'Manual Inputs'!$C$11:$C$22)</f>
        <v>144815.02729199265</v>
      </c>
    </row>
    <row r="962" spans="1:8" x14ac:dyDescent="0.2">
      <c r="A962">
        <f t="shared" ref="A962:A1025" si="90">MONTH(D962)</f>
        <v>5</v>
      </c>
      <c r="B962" t="b">
        <f t="shared" ref="B962:B1025" si="91">IF(ISNA(VLOOKUP(DATE(YEAR(D962),MONTH(D962),DAY(D962)),Holidays,1,FALSE)),FALSE,TRUE)</f>
        <v>0</v>
      </c>
      <c r="C962" t="str">
        <f t="shared" ref="C962:C1025" si="92">IF(OR(HOUR(D962)&lt;PkStart,HOUR(D962)&gt;OPkStart-1,WEEKDAY(D962,2)&gt;5,B962)=TRUE,"OFF","ON")</f>
        <v>OFF</v>
      </c>
      <c r="D962" s="4">
        <f t="shared" si="88"/>
        <v>43595.999999997672</v>
      </c>
      <c r="E962" t="str">
        <f t="shared" si="89"/>
        <v>LRKPCIGS</v>
      </c>
      <c r="F962" s="39">
        <v>8567.833984375</v>
      </c>
      <c r="G962">
        <f t="shared" ref="G962:G1025" si="93">IF(SUMIF($A$2:$A$8785,A962,$F$2:$F$8785)=0,0,F962/SUMIF($A$2:$A$8785,A962,$F$2:$F$8785))</f>
        <v>1.2504423258460147E-3</v>
      </c>
      <c r="H962" s="38">
        <f>G962*SUMIF('Manual Inputs'!$B$11:$B$22,'Expanded kW'!A962,'Manual Inputs'!$C$11:$C$22)</f>
        <v>142909.22069809641</v>
      </c>
    </row>
    <row r="963" spans="1:8" x14ac:dyDescent="0.2">
      <c r="A963">
        <f t="shared" si="90"/>
        <v>5</v>
      </c>
      <c r="B963" t="b">
        <f t="shared" si="91"/>
        <v>0</v>
      </c>
      <c r="C963" t="str">
        <f t="shared" si="92"/>
        <v>OFF</v>
      </c>
      <c r="D963" s="4">
        <f t="shared" si="88"/>
        <v>43596.041666664336</v>
      </c>
      <c r="E963" t="str">
        <f t="shared" si="89"/>
        <v>LRKPCIGS</v>
      </c>
      <c r="F963" s="39">
        <v>8473.9150390625</v>
      </c>
      <c r="G963">
        <f t="shared" si="93"/>
        <v>1.2367352180015186E-3</v>
      </c>
      <c r="H963" s="38">
        <f>G963*SUMIF('Manual Inputs'!$B$11:$B$22,'Expanded kW'!A963,'Manual Inputs'!$C$11:$C$22)</f>
        <v>141342.67735611828</v>
      </c>
    </row>
    <row r="964" spans="1:8" x14ac:dyDescent="0.2">
      <c r="A964">
        <f t="shared" si="90"/>
        <v>5</v>
      </c>
      <c r="B964" t="b">
        <f t="shared" si="91"/>
        <v>0</v>
      </c>
      <c r="C964" t="str">
        <f t="shared" si="92"/>
        <v>OFF</v>
      </c>
      <c r="D964" s="4">
        <f t="shared" ref="D964:D1027" si="94">+D963+1/24</f>
        <v>43596.083333331</v>
      </c>
      <c r="E964" t="str">
        <f t="shared" ref="E964:E1027" si="95">+E963</f>
        <v>LRKPCIGS</v>
      </c>
      <c r="F964" s="39">
        <v>8419.603515625</v>
      </c>
      <c r="G964">
        <f t="shared" si="93"/>
        <v>1.2288086606229232E-3</v>
      </c>
      <c r="H964" s="38">
        <f>G964*SUMIF('Manual Inputs'!$B$11:$B$22,'Expanded kW'!A964,'Manual Inputs'!$C$11:$C$22)</f>
        <v>140436.77540895937</v>
      </c>
    </row>
    <row r="965" spans="1:8" x14ac:dyDescent="0.2">
      <c r="A965">
        <f t="shared" si="90"/>
        <v>5</v>
      </c>
      <c r="B965" t="b">
        <f t="shared" si="91"/>
        <v>0</v>
      </c>
      <c r="C965" t="str">
        <f t="shared" si="92"/>
        <v>OFF</v>
      </c>
      <c r="D965" s="4">
        <f t="shared" si="94"/>
        <v>43596.124999997664</v>
      </c>
      <c r="E965" t="str">
        <f t="shared" si="95"/>
        <v>LRKPCIGS</v>
      </c>
      <c r="F965" s="39">
        <v>8393.822265625</v>
      </c>
      <c r="G965">
        <f t="shared" si="93"/>
        <v>1.2250459866178002E-3</v>
      </c>
      <c r="H965" s="38">
        <f>G965*SUMIF('Manual Inputs'!$B$11:$B$22,'Expanded kW'!A965,'Manual Inputs'!$C$11:$C$22)</f>
        <v>140006.75092986212</v>
      </c>
    </row>
    <row r="966" spans="1:8" x14ac:dyDescent="0.2">
      <c r="A966">
        <f t="shared" si="90"/>
        <v>5</v>
      </c>
      <c r="B966" t="b">
        <f t="shared" si="91"/>
        <v>0</v>
      </c>
      <c r="C966" t="str">
        <f t="shared" si="92"/>
        <v>OFF</v>
      </c>
      <c r="D966" s="4">
        <f t="shared" si="94"/>
        <v>43596.166666664329</v>
      </c>
      <c r="E966" t="str">
        <f t="shared" si="95"/>
        <v>LRKPCIGS</v>
      </c>
      <c r="F966" s="39">
        <v>8409.302734375</v>
      </c>
      <c r="G966">
        <f t="shared" si="93"/>
        <v>1.22730530132724E-3</v>
      </c>
      <c r="H966" s="38">
        <f>G966*SUMIF('Manual Inputs'!$B$11:$B$22,'Expanded kW'!A966,'Manual Inputs'!$C$11:$C$22)</f>
        <v>140264.96108299278</v>
      </c>
    </row>
    <row r="967" spans="1:8" x14ac:dyDescent="0.2">
      <c r="A967">
        <f t="shared" si="90"/>
        <v>5</v>
      </c>
      <c r="B967" t="b">
        <f t="shared" si="91"/>
        <v>0</v>
      </c>
      <c r="C967" t="str">
        <f t="shared" si="92"/>
        <v>OFF</v>
      </c>
      <c r="D967" s="4">
        <f t="shared" si="94"/>
        <v>43596.208333330993</v>
      </c>
      <c r="E967" t="str">
        <f t="shared" si="95"/>
        <v>LRKPCIGS</v>
      </c>
      <c r="F967" s="39">
        <v>8409.7783203125</v>
      </c>
      <c r="G967">
        <f t="shared" si="93"/>
        <v>1.2273747112605921E-3</v>
      </c>
      <c r="H967" s="38">
        <f>G967*SUMIF('Manual Inputs'!$B$11:$B$22,'Expanded kW'!A967,'Manual Inputs'!$C$11:$C$22)</f>
        <v>140272.89373152767</v>
      </c>
    </row>
    <row r="968" spans="1:8" x14ac:dyDescent="0.2">
      <c r="A968">
        <f t="shared" si="90"/>
        <v>5</v>
      </c>
      <c r="B968" t="b">
        <f t="shared" si="91"/>
        <v>0</v>
      </c>
      <c r="C968" t="str">
        <f t="shared" si="92"/>
        <v>OFF</v>
      </c>
      <c r="D968" s="4">
        <f t="shared" si="94"/>
        <v>43596.249999997657</v>
      </c>
      <c r="E968" t="str">
        <f t="shared" si="95"/>
        <v>LRKPCIGS</v>
      </c>
      <c r="F968" s="39">
        <v>8408.7197265625</v>
      </c>
      <c r="G968">
        <f t="shared" si="93"/>
        <v>1.2272202135855332E-3</v>
      </c>
      <c r="H968" s="38">
        <f>G968*SUMIF('Manual Inputs'!$B$11:$B$22,'Expanded kW'!A968,'Manual Inputs'!$C$11:$C$22)</f>
        <v>140255.236665795</v>
      </c>
    </row>
    <row r="969" spans="1:8" x14ac:dyDescent="0.2">
      <c r="A969">
        <f t="shared" si="90"/>
        <v>5</v>
      </c>
      <c r="B969" t="b">
        <f t="shared" si="91"/>
        <v>0</v>
      </c>
      <c r="C969" t="str">
        <f t="shared" si="92"/>
        <v>OFF</v>
      </c>
      <c r="D969" s="4">
        <f t="shared" si="94"/>
        <v>43596.291666664321</v>
      </c>
      <c r="E969" t="str">
        <f t="shared" si="95"/>
        <v>LRKPCIGS</v>
      </c>
      <c r="F969" s="39">
        <v>8441.798828125</v>
      </c>
      <c r="G969">
        <f t="shared" si="93"/>
        <v>1.232047980880061E-3</v>
      </c>
      <c r="H969" s="38">
        <f>G969*SUMIF('Manual Inputs'!$B$11:$B$22,'Expanded kW'!A969,'Manual Inputs'!$C$11:$C$22)</f>
        <v>140806.98739232769</v>
      </c>
    </row>
    <row r="970" spans="1:8" x14ac:dyDescent="0.2">
      <c r="A970">
        <f t="shared" si="90"/>
        <v>5</v>
      </c>
      <c r="B970" t="b">
        <f t="shared" si="91"/>
        <v>0</v>
      </c>
      <c r="C970" t="str">
        <f t="shared" si="92"/>
        <v>OFF</v>
      </c>
      <c r="D970" s="4">
        <f t="shared" si="94"/>
        <v>43596.333333330986</v>
      </c>
      <c r="E970" t="str">
        <f t="shared" si="95"/>
        <v>LRKPCIGS</v>
      </c>
      <c r="F970" s="39">
        <v>8489.2939453125</v>
      </c>
      <c r="G970">
        <f t="shared" si="93"/>
        <v>1.2389797100557866E-3</v>
      </c>
      <c r="H970" s="38">
        <f>G970*SUMIF('Manual Inputs'!$B$11:$B$22,'Expanded kW'!A970,'Manual Inputs'!$C$11:$C$22)</f>
        <v>141599.1934734222</v>
      </c>
    </row>
    <row r="971" spans="1:8" x14ac:dyDescent="0.2">
      <c r="A971">
        <f t="shared" si="90"/>
        <v>5</v>
      </c>
      <c r="B971" t="b">
        <f t="shared" si="91"/>
        <v>0</v>
      </c>
      <c r="C971" t="str">
        <f t="shared" si="92"/>
        <v>OFF</v>
      </c>
      <c r="D971" s="4">
        <f t="shared" si="94"/>
        <v>43596.37499999765</v>
      </c>
      <c r="E971" t="str">
        <f t="shared" si="95"/>
        <v>LRKPCIGS</v>
      </c>
      <c r="F971" s="39">
        <v>8413.873046875</v>
      </c>
      <c r="G971">
        <f t="shared" si="93"/>
        <v>1.2279723208099664E-3</v>
      </c>
      <c r="H971" s="38">
        <f>G971*SUMIF('Manual Inputs'!$B$11:$B$22,'Expanded kW'!A971,'Manual Inputs'!$C$11:$C$22)</f>
        <v>140341.1926951964</v>
      </c>
    </row>
    <row r="972" spans="1:8" x14ac:dyDescent="0.2">
      <c r="A972">
        <f t="shared" si="90"/>
        <v>5</v>
      </c>
      <c r="B972" t="b">
        <f t="shared" si="91"/>
        <v>0</v>
      </c>
      <c r="C972" t="str">
        <f t="shared" si="92"/>
        <v>OFF</v>
      </c>
      <c r="D972" s="4">
        <f t="shared" si="94"/>
        <v>43596.416666664314</v>
      </c>
      <c r="E972" t="str">
        <f t="shared" si="95"/>
        <v>LRKPCIGS</v>
      </c>
      <c r="F972" s="39">
        <v>8374.0732421875</v>
      </c>
      <c r="G972">
        <f t="shared" si="93"/>
        <v>1.2221636928145577E-3</v>
      </c>
      <c r="H972" s="38">
        <f>G972*SUMIF('Manual Inputs'!$B$11:$B$22,'Expanded kW'!A972,'Manual Inputs'!$C$11:$C$22)</f>
        <v>139677.34240559</v>
      </c>
    </row>
    <row r="973" spans="1:8" x14ac:dyDescent="0.2">
      <c r="A973">
        <f t="shared" si="90"/>
        <v>5</v>
      </c>
      <c r="B973" t="b">
        <f t="shared" si="91"/>
        <v>0</v>
      </c>
      <c r="C973" t="str">
        <f t="shared" si="92"/>
        <v>OFF</v>
      </c>
      <c r="D973" s="4">
        <f t="shared" si="94"/>
        <v>43596.458333330978</v>
      </c>
      <c r="E973" t="str">
        <f t="shared" si="95"/>
        <v>LRKPCIGS</v>
      </c>
      <c r="F973" s="39">
        <v>8416.865234375</v>
      </c>
      <c r="G973">
        <f t="shared" si="93"/>
        <v>1.2284090190354095E-3</v>
      </c>
      <c r="H973" s="38">
        <f>G973*SUMIF('Manual Inputs'!$B$11:$B$22,'Expanded kW'!A973,'Manual Inputs'!$C$11:$C$22)</f>
        <v>140391.10159686135</v>
      </c>
    </row>
    <row r="974" spans="1:8" x14ac:dyDescent="0.2">
      <c r="A974">
        <f t="shared" si="90"/>
        <v>5</v>
      </c>
      <c r="B974" t="b">
        <f t="shared" si="91"/>
        <v>0</v>
      </c>
      <c r="C974" t="str">
        <f t="shared" si="92"/>
        <v>OFF</v>
      </c>
      <c r="D974" s="4">
        <f t="shared" si="94"/>
        <v>43596.499999997643</v>
      </c>
      <c r="E974" t="str">
        <f t="shared" si="95"/>
        <v>LRKPCIGS</v>
      </c>
      <c r="F974" s="39">
        <v>8451.24609375</v>
      </c>
      <c r="G974">
        <f t="shared" si="93"/>
        <v>1.2334267728620898E-3</v>
      </c>
      <c r="H974" s="38">
        <f>G974*SUMIF('Manual Inputs'!$B$11:$B$22,'Expanded kW'!A974,'Manual Inputs'!$C$11:$C$22)</f>
        <v>140964.56530182718</v>
      </c>
    </row>
    <row r="975" spans="1:8" x14ac:dyDescent="0.2">
      <c r="A975">
        <f t="shared" si="90"/>
        <v>5</v>
      </c>
      <c r="B975" t="b">
        <f t="shared" si="91"/>
        <v>0</v>
      </c>
      <c r="C975" t="str">
        <f t="shared" si="92"/>
        <v>OFF</v>
      </c>
      <c r="D975" s="4">
        <f t="shared" si="94"/>
        <v>43596.541666664307</v>
      </c>
      <c r="E975" t="str">
        <f t="shared" si="95"/>
        <v>LRKPCIGS</v>
      </c>
      <c r="F975" s="39">
        <v>8419.6611328125</v>
      </c>
      <c r="G975">
        <f t="shared" si="93"/>
        <v>1.2288170696292226E-3</v>
      </c>
      <c r="H975" s="38">
        <f>G975*SUMIF('Manual Inputs'!$B$11:$B$22,'Expanded kW'!A975,'Manual Inputs'!$C$11:$C$22)</f>
        <v>140437.73644851494</v>
      </c>
    </row>
    <row r="976" spans="1:8" x14ac:dyDescent="0.2">
      <c r="A976">
        <f t="shared" si="90"/>
        <v>5</v>
      </c>
      <c r="B976" t="b">
        <f t="shared" si="91"/>
        <v>0</v>
      </c>
      <c r="C976" t="str">
        <f t="shared" si="92"/>
        <v>OFF</v>
      </c>
      <c r="D976" s="4">
        <f t="shared" si="94"/>
        <v>43596.583333330971</v>
      </c>
      <c r="E976" t="str">
        <f t="shared" si="95"/>
        <v>LRKPCIGS</v>
      </c>
      <c r="F976" s="39">
        <v>8428.4521484375</v>
      </c>
      <c r="G976">
        <f t="shared" si="93"/>
        <v>1.2301000844547572E-3</v>
      </c>
      <c r="H976" s="38">
        <f>G976*SUMIF('Manual Inputs'!$B$11:$B$22,'Expanded kW'!A976,'Manual Inputs'!$C$11:$C$22)</f>
        <v>140584.3682803647</v>
      </c>
    </row>
    <row r="977" spans="1:8" x14ac:dyDescent="0.2">
      <c r="A977">
        <f t="shared" si="90"/>
        <v>5</v>
      </c>
      <c r="B977" t="b">
        <f t="shared" si="91"/>
        <v>0</v>
      </c>
      <c r="C977" t="str">
        <f t="shared" si="92"/>
        <v>OFF</v>
      </c>
      <c r="D977" s="4">
        <f t="shared" si="94"/>
        <v>43596.624999997635</v>
      </c>
      <c r="E977" t="str">
        <f t="shared" si="95"/>
        <v>LRKPCIGS</v>
      </c>
      <c r="F977" s="39">
        <v>8414.84765625</v>
      </c>
      <c r="G977">
        <f t="shared" si="93"/>
        <v>1.2281145612894025E-3</v>
      </c>
      <c r="H977" s="38">
        <f>G977*SUMIF('Manual Inputs'!$B$11:$B$22,'Expanded kW'!A977,'Manual Inputs'!$C$11:$C$22)</f>
        <v>140357.44892361076</v>
      </c>
    </row>
    <row r="978" spans="1:8" x14ac:dyDescent="0.2">
      <c r="A978">
        <f t="shared" si="90"/>
        <v>5</v>
      </c>
      <c r="B978" t="b">
        <f t="shared" si="91"/>
        <v>0</v>
      </c>
      <c r="C978" t="str">
        <f t="shared" si="92"/>
        <v>OFF</v>
      </c>
      <c r="D978" s="4">
        <f t="shared" si="94"/>
        <v>43596.6666666643</v>
      </c>
      <c r="E978" t="str">
        <f t="shared" si="95"/>
        <v>LRKPCIGS</v>
      </c>
      <c r="F978" s="39">
        <v>8418.689453125</v>
      </c>
      <c r="G978">
        <f t="shared" si="93"/>
        <v>1.228675256726378E-3</v>
      </c>
      <c r="H978" s="38">
        <f>G978*SUMIF('Manual Inputs'!$B$11:$B$22,'Expanded kW'!A978,'Manual Inputs'!$C$11:$C$22)</f>
        <v>140421.52908651868</v>
      </c>
    </row>
    <row r="979" spans="1:8" x14ac:dyDescent="0.2">
      <c r="A979">
        <f t="shared" si="90"/>
        <v>5</v>
      </c>
      <c r="B979" t="b">
        <f t="shared" si="91"/>
        <v>0</v>
      </c>
      <c r="C979" t="str">
        <f t="shared" si="92"/>
        <v>OFF</v>
      </c>
      <c r="D979" s="4">
        <f t="shared" si="94"/>
        <v>43596.708333330964</v>
      </c>
      <c r="E979" t="str">
        <f t="shared" si="95"/>
        <v>LRKPCIGS</v>
      </c>
      <c r="F979" s="39">
        <v>8420.9228515625</v>
      </c>
      <c r="G979">
        <f t="shared" si="93"/>
        <v>1.2290012126146249E-3</v>
      </c>
      <c r="H979" s="38">
        <f>G979*SUMIF('Manual Inputs'!$B$11:$B$22,'Expanded kW'!A979,'Manual Inputs'!$C$11:$C$22)</f>
        <v>140458.78158590107</v>
      </c>
    </row>
    <row r="980" spans="1:8" x14ac:dyDescent="0.2">
      <c r="A980">
        <f t="shared" si="90"/>
        <v>5</v>
      </c>
      <c r="B980" t="b">
        <f t="shared" si="91"/>
        <v>0</v>
      </c>
      <c r="C980" t="str">
        <f t="shared" si="92"/>
        <v>OFF</v>
      </c>
      <c r="D980" s="4">
        <f t="shared" si="94"/>
        <v>43596.749999997628</v>
      </c>
      <c r="E980" t="str">
        <f t="shared" si="95"/>
        <v>LRKPCIGS</v>
      </c>
      <c r="F980" s="39">
        <v>8427.3125</v>
      </c>
      <c r="G980">
        <f t="shared" si="93"/>
        <v>1.2299337571606672E-3</v>
      </c>
      <c r="H980" s="38">
        <f>G980*SUMIF('Manual Inputs'!$B$11:$B$22,'Expanded kW'!A980,'Manual Inputs'!$C$11:$C$22)</f>
        <v>140565.35924373189</v>
      </c>
    </row>
    <row r="981" spans="1:8" x14ac:dyDescent="0.2">
      <c r="A981">
        <f t="shared" si="90"/>
        <v>5</v>
      </c>
      <c r="B981" t="b">
        <f t="shared" si="91"/>
        <v>0</v>
      </c>
      <c r="C981" t="str">
        <f t="shared" si="92"/>
        <v>OFF</v>
      </c>
      <c r="D981" s="4">
        <f t="shared" si="94"/>
        <v>43596.791666664292</v>
      </c>
      <c r="E981" t="str">
        <f t="shared" si="95"/>
        <v>LRKPCIGS</v>
      </c>
      <c r="F981" s="39">
        <v>8449.486328125</v>
      </c>
      <c r="G981">
        <f t="shared" si="93"/>
        <v>1.233169941856134E-3</v>
      </c>
      <c r="H981" s="38">
        <f>G981*SUMIF('Manual Inputs'!$B$11:$B$22,'Expanded kW'!A981,'Manual Inputs'!$C$11:$C$22)</f>
        <v>140935.21287336759</v>
      </c>
    </row>
    <row r="982" spans="1:8" x14ac:dyDescent="0.2">
      <c r="A982">
        <f t="shared" si="90"/>
        <v>5</v>
      </c>
      <c r="B982" t="b">
        <f t="shared" si="91"/>
        <v>0</v>
      </c>
      <c r="C982" t="str">
        <f t="shared" si="92"/>
        <v>OFF</v>
      </c>
      <c r="D982" s="4">
        <f t="shared" si="94"/>
        <v>43596.833333330957</v>
      </c>
      <c r="E982" t="str">
        <f t="shared" si="95"/>
        <v>LRKPCIGS</v>
      </c>
      <c r="F982" s="39">
        <v>8418.1953125</v>
      </c>
      <c r="G982">
        <f t="shared" si="93"/>
        <v>1.2286031388079465E-3</v>
      </c>
      <c r="H982" s="38">
        <f>G982*SUMIF('Manual Inputs'!$B$11:$B$22,'Expanded kW'!A982,'Manual Inputs'!$C$11:$C$22)</f>
        <v>140413.28695066931</v>
      </c>
    </row>
    <row r="983" spans="1:8" x14ac:dyDescent="0.2">
      <c r="A983">
        <f t="shared" si="90"/>
        <v>5</v>
      </c>
      <c r="B983" t="b">
        <f t="shared" si="91"/>
        <v>0</v>
      </c>
      <c r="C983" t="str">
        <f t="shared" si="92"/>
        <v>OFF</v>
      </c>
      <c r="D983" s="4">
        <f t="shared" si="94"/>
        <v>43596.874999997621</v>
      </c>
      <c r="E983" t="str">
        <f t="shared" si="95"/>
        <v>LRKPCIGS</v>
      </c>
      <c r="F983" s="39">
        <v>8391.8115234375</v>
      </c>
      <c r="G983">
        <f t="shared" si="93"/>
        <v>1.2247525265505067E-3</v>
      </c>
      <c r="H983" s="38">
        <f>G983*SUMIF('Manual Inputs'!$B$11:$B$22,'Expanded kW'!A983,'Manual Inputs'!$C$11:$C$22)</f>
        <v>139973.21227825372</v>
      </c>
    </row>
    <row r="984" spans="1:8" x14ac:dyDescent="0.2">
      <c r="A984">
        <f t="shared" si="90"/>
        <v>5</v>
      </c>
      <c r="B984" t="b">
        <f t="shared" si="91"/>
        <v>0</v>
      </c>
      <c r="C984" t="str">
        <f t="shared" si="92"/>
        <v>OFF</v>
      </c>
      <c r="D984" s="4">
        <f t="shared" si="94"/>
        <v>43596.916666664285</v>
      </c>
      <c r="E984" t="str">
        <f t="shared" si="95"/>
        <v>LRKPCIGS</v>
      </c>
      <c r="F984" s="39">
        <v>8373.638671875</v>
      </c>
      <c r="G984">
        <f t="shared" si="93"/>
        <v>1.2221002689534865E-3</v>
      </c>
      <c r="H984" s="38">
        <f>G984*SUMIF('Manual Inputs'!$B$11:$B$22,'Expanded kW'!A984,'Manual Inputs'!$C$11:$C$22)</f>
        <v>139670.09388690823</v>
      </c>
    </row>
    <row r="985" spans="1:8" x14ac:dyDescent="0.2">
      <c r="A985">
        <f t="shared" si="90"/>
        <v>5</v>
      </c>
      <c r="B985" t="b">
        <f t="shared" si="91"/>
        <v>0</v>
      </c>
      <c r="C985" t="str">
        <f t="shared" si="92"/>
        <v>OFF</v>
      </c>
      <c r="D985" s="4">
        <f t="shared" si="94"/>
        <v>43596.958333330949</v>
      </c>
      <c r="E985" t="str">
        <f t="shared" si="95"/>
        <v>LRKPCIGS</v>
      </c>
      <c r="F985" s="39">
        <v>8385.732421875</v>
      </c>
      <c r="G985">
        <f t="shared" si="93"/>
        <v>1.2238653051231624E-3</v>
      </c>
      <c r="H985" s="38">
        <f>G985*SUMIF('Manual Inputs'!$B$11:$B$22,'Expanded kW'!A985,'Manual Inputs'!$C$11:$C$22)</f>
        <v>139871.81446073932</v>
      </c>
    </row>
    <row r="986" spans="1:8" x14ac:dyDescent="0.2">
      <c r="A986">
        <f t="shared" si="90"/>
        <v>5</v>
      </c>
      <c r="B986" t="b">
        <f t="shared" si="91"/>
        <v>0</v>
      </c>
      <c r="C986" t="str">
        <f t="shared" si="92"/>
        <v>OFF</v>
      </c>
      <c r="D986" s="4">
        <f t="shared" si="94"/>
        <v>43596.999999997613</v>
      </c>
      <c r="E986" t="str">
        <f t="shared" si="95"/>
        <v>LRKPCIGS</v>
      </c>
      <c r="F986" s="39">
        <v>8435.404296875</v>
      </c>
      <c r="G986">
        <f t="shared" si="93"/>
        <v>1.2311147237063661E-3</v>
      </c>
      <c r="H986" s="38">
        <f>G986*SUMIF('Manual Inputs'!$B$11:$B$22,'Expanded kW'!A986,'Manual Inputs'!$C$11:$C$22)</f>
        <v>140700.32829046671</v>
      </c>
    </row>
    <row r="987" spans="1:8" x14ac:dyDescent="0.2">
      <c r="A987">
        <f t="shared" si="90"/>
        <v>5</v>
      </c>
      <c r="B987" t="b">
        <f t="shared" si="91"/>
        <v>0</v>
      </c>
      <c r="C987" t="str">
        <f t="shared" si="92"/>
        <v>OFF</v>
      </c>
      <c r="D987" s="4">
        <f t="shared" si="94"/>
        <v>43597.041666664278</v>
      </c>
      <c r="E987" t="str">
        <f t="shared" si="95"/>
        <v>LRKPCIGS</v>
      </c>
      <c r="F987" s="39">
        <v>8405.513671875</v>
      </c>
      <c r="G987">
        <f t="shared" si="93"/>
        <v>1.2267523022689113E-3</v>
      </c>
      <c r="H987" s="38">
        <f>G987*SUMIF('Manual Inputs'!$B$11:$B$22,'Expanded kW'!A987,'Manual Inputs'!$C$11:$C$22)</f>
        <v>140201.76051561031</v>
      </c>
    </row>
    <row r="988" spans="1:8" x14ac:dyDescent="0.2">
      <c r="A988">
        <f t="shared" si="90"/>
        <v>5</v>
      </c>
      <c r="B988" t="b">
        <f t="shared" si="91"/>
        <v>0</v>
      </c>
      <c r="C988" t="str">
        <f t="shared" si="92"/>
        <v>OFF</v>
      </c>
      <c r="D988" s="4">
        <f t="shared" si="94"/>
        <v>43597.083333330942</v>
      </c>
      <c r="E988" t="str">
        <f t="shared" si="95"/>
        <v>LRKPCIGS</v>
      </c>
      <c r="F988" s="39">
        <v>8406.595703125</v>
      </c>
      <c r="G988">
        <f t="shared" si="93"/>
        <v>1.2269102205567021E-3</v>
      </c>
      <c r="H988" s="38">
        <f>G988*SUMIF('Manual Inputs'!$B$11:$B$22,'Expanded kW'!A988,'Manual Inputs'!$C$11:$C$22)</f>
        <v>140219.8085126876</v>
      </c>
    </row>
    <row r="989" spans="1:8" x14ac:dyDescent="0.2">
      <c r="A989">
        <f t="shared" si="90"/>
        <v>5</v>
      </c>
      <c r="B989" t="b">
        <f t="shared" si="91"/>
        <v>0</v>
      </c>
      <c r="C989" t="str">
        <f t="shared" si="92"/>
        <v>OFF</v>
      </c>
      <c r="D989" s="4">
        <f t="shared" si="94"/>
        <v>43597.124999997606</v>
      </c>
      <c r="E989" t="str">
        <f t="shared" si="95"/>
        <v>LRKPCIGS</v>
      </c>
      <c r="F989" s="39">
        <v>8447.4697265625</v>
      </c>
      <c r="G989">
        <f t="shared" si="93"/>
        <v>1.2328756266356575E-3</v>
      </c>
      <c r="H989" s="38">
        <f>G989*SUMIF('Manual Inputs'!$B$11:$B$22,'Expanded kW'!A989,'Manual Inputs'!$C$11:$C$22)</f>
        <v>140901.57648892305</v>
      </c>
    </row>
    <row r="990" spans="1:8" x14ac:dyDescent="0.2">
      <c r="A990">
        <f t="shared" si="90"/>
        <v>5</v>
      </c>
      <c r="B990" t="b">
        <f t="shared" si="91"/>
        <v>0</v>
      </c>
      <c r="C990" t="str">
        <f t="shared" si="92"/>
        <v>OFF</v>
      </c>
      <c r="D990" s="4">
        <f t="shared" si="94"/>
        <v>43597.16666666427</v>
      </c>
      <c r="E990" t="str">
        <f t="shared" si="95"/>
        <v>LRKPCIGS</v>
      </c>
      <c r="F990" s="39">
        <v>8473.3525390625</v>
      </c>
      <c r="G990">
        <f t="shared" si="93"/>
        <v>1.2366531232959523E-3</v>
      </c>
      <c r="H990" s="38">
        <f>G990*SUMIF('Manual Inputs'!$B$11:$B$22,'Expanded kW'!A990,'Manual Inputs'!$C$11:$C$22)</f>
        <v>141333.29500384707</v>
      </c>
    </row>
    <row r="991" spans="1:8" x14ac:dyDescent="0.2">
      <c r="A991">
        <f t="shared" si="90"/>
        <v>5</v>
      </c>
      <c r="B991" t="b">
        <f t="shared" si="91"/>
        <v>0</v>
      </c>
      <c r="C991" t="str">
        <f t="shared" si="92"/>
        <v>OFF</v>
      </c>
      <c r="D991" s="4">
        <f t="shared" si="94"/>
        <v>43597.208333330935</v>
      </c>
      <c r="E991" t="str">
        <f t="shared" si="95"/>
        <v>LRKPCIGS</v>
      </c>
      <c r="F991" s="39">
        <v>8468.6513671875</v>
      </c>
      <c r="G991">
        <f t="shared" si="93"/>
        <v>1.2359670053921394E-3</v>
      </c>
      <c r="H991" s="38">
        <f>G991*SUMIF('Manual Inputs'!$B$11:$B$22,'Expanded kW'!A991,'Manual Inputs'!$C$11:$C$22)</f>
        <v>141254.88069163592</v>
      </c>
    </row>
    <row r="992" spans="1:8" x14ac:dyDescent="0.2">
      <c r="A992">
        <f t="shared" si="90"/>
        <v>5</v>
      </c>
      <c r="B992" t="b">
        <f t="shared" si="91"/>
        <v>0</v>
      </c>
      <c r="C992" t="str">
        <f t="shared" si="92"/>
        <v>OFF</v>
      </c>
      <c r="D992" s="4">
        <f t="shared" si="94"/>
        <v>43597.249999997599</v>
      </c>
      <c r="E992" t="str">
        <f t="shared" si="95"/>
        <v>LRKPCIGS</v>
      </c>
      <c r="F992" s="39">
        <v>8456.1826171875</v>
      </c>
      <c r="G992">
        <f t="shared" si="93"/>
        <v>1.2341472394187525E-3</v>
      </c>
      <c r="H992" s="38">
        <f>G992*SUMIF('Manual Inputs'!$B$11:$B$22,'Expanded kW'!A992,'Manual Inputs'!$C$11:$C$22)</f>
        <v>141046.9052162907</v>
      </c>
    </row>
    <row r="993" spans="1:8" x14ac:dyDescent="0.2">
      <c r="A993">
        <f t="shared" si="90"/>
        <v>5</v>
      </c>
      <c r="B993" t="b">
        <f t="shared" si="91"/>
        <v>0</v>
      </c>
      <c r="C993" t="str">
        <f t="shared" si="92"/>
        <v>OFF</v>
      </c>
      <c r="D993" s="4">
        <f t="shared" si="94"/>
        <v>43597.291666664263</v>
      </c>
      <c r="E993" t="str">
        <f t="shared" si="95"/>
        <v>LRKPCIGS</v>
      </c>
      <c r="F993" s="39">
        <v>8452.58984375</v>
      </c>
      <c r="G993">
        <f t="shared" si="93"/>
        <v>1.2336228879920538E-3</v>
      </c>
      <c r="H993" s="38">
        <f>G993*SUMIF('Manual Inputs'!$B$11:$B$22,'Expanded kW'!A993,'Manual Inputs'!$C$11:$C$22)</f>
        <v>140986.97869891953</v>
      </c>
    </row>
    <row r="994" spans="1:8" x14ac:dyDescent="0.2">
      <c r="A994">
        <f t="shared" si="90"/>
        <v>5</v>
      </c>
      <c r="B994" t="b">
        <f t="shared" si="91"/>
        <v>0</v>
      </c>
      <c r="C994" t="str">
        <f t="shared" si="92"/>
        <v>OFF</v>
      </c>
      <c r="D994" s="4">
        <f t="shared" si="94"/>
        <v>43597.333333330927</v>
      </c>
      <c r="E994" t="str">
        <f t="shared" si="95"/>
        <v>LRKPCIGS</v>
      </c>
      <c r="F994" s="39">
        <v>8410.900390625</v>
      </c>
      <c r="G994">
        <f t="shared" si="93"/>
        <v>1.2275384730951332E-3</v>
      </c>
      <c r="H994" s="38">
        <f>G994*SUMIF('Manual Inputs'!$B$11:$B$22,'Expanded kW'!A994,'Manual Inputs'!$C$11:$C$22)</f>
        <v>140291.60956965201</v>
      </c>
    </row>
    <row r="995" spans="1:8" x14ac:dyDescent="0.2">
      <c r="A995">
        <f t="shared" si="90"/>
        <v>5</v>
      </c>
      <c r="B995" t="b">
        <f t="shared" si="91"/>
        <v>0</v>
      </c>
      <c r="C995" t="str">
        <f t="shared" si="92"/>
        <v>OFF</v>
      </c>
      <c r="D995" s="4">
        <f t="shared" si="94"/>
        <v>43597.374999997592</v>
      </c>
      <c r="E995" t="str">
        <f t="shared" si="95"/>
        <v>LRKPCIGS</v>
      </c>
      <c r="F995" s="39">
        <v>8379.232421875</v>
      </c>
      <c r="G995">
        <f t="shared" si="93"/>
        <v>1.2229166551921738E-3</v>
      </c>
      <c r="H995" s="38">
        <f>G995*SUMIF('Manual Inputs'!$B$11:$B$22,'Expanded kW'!A995,'Manual Inputs'!$C$11:$C$22)</f>
        <v>139763.39616782754</v>
      </c>
    </row>
    <row r="996" spans="1:8" x14ac:dyDescent="0.2">
      <c r="A996">
        <f t="shared" si="90"/>
        <v>5</v>
      </c>
      <c r="B996" t="b">
        <f t="shared" si="91"/>
        <v>0</v>
      </c>
      <c r="C996" t="str">
        <f t="shared" si="92"/>
        <v>OFF</v>
      </c>
      <c r="D996" s="4">
        <f t="shared" si="94"/>
        <v>43597.416666664256</v>
      </c>
      <c r="E996" t="str">
        <f t="shared" si="95"/>
        <v>LRKPCIGS</v>
      </c>
      <c r="F996" s="39">
        <v>8366.8173828125</v>
      </c>
      <c r="G996">
        <f t="shared" si="93"/>
        <v>1.2211047281229642E-3</v>
      </c>
      <c r="H996" s="38">
        <f>G996*SUMIF('Manual Inputs'!$B$11:$B$22,'Expanded kW'!A996,'Manual Inputs'!$C$11:$C$22)</f>
        <v>139556.31657681373</v>
      </c>
    </row>
    <row r="997" spans="1:8" x14ac:dyDescent="0.2">
      <c r="A997">
        <f t="shared" si="90"/>
        <v>5</v>
      </c>
      <c r="B997" t="b">
        <f t="shared" si="91"/>
        <v>0</v>
      </c>
      <c r="C997" t="str">
        <f t="shared" si="92"/>
        <v>OFF</v>
      </c>
      <c r="D997" s="4">
        <f t="shared" si="94"/>
        <v>43597.45833333092</v>
      </c>
      <c r="E997" t="str">
        <f t="shared" si="95"/>
        <v>LRKPCIGS</v>
      </c>
      <c r="F997" s="39">
        <v>8359.8505859375</v>
      </c>
      <c r="G997">
        <f t="shared" si="93"/>
        <v>1.2200879509883982E-3</v>
      </c>
      <c r="H997" s="38">
        <f>G997*SUMIF('Manual Inputs'!$B$11:$B$22,'Expanded kW'!A997,'Manual Inputs'!$C$11:$C$22)</f>
        <v>139440.11223462134</v>
      </c>
    </row>
    <row r="998" spans="1:8" x14ac:dyDescent="0.2">
      <c r="A998">
        <f t="shared" si="90"/>
        <v>5</v>
      </c>
      <c r="B998" t="b">
        <f t="shared" si="91"/>
        <v>0</v>
      </c>
      <c r="C998" t="str">
        <f t="shared" si="92"/>
        <v>OFF</v>
      </c>
      <c r="D998" s="4">
        <f t="shared" si="94"/>
        <v>43597.499999997584</v>
      </c>
      <c r="E998" t="str">
        <f t="shared" si="95"/>
        <v>LRKPCIGS</v>
      </c>
      <c r="F998" s="39">
        <v>8318.361328125</v>
      </c>
      <c r="G998">
        <f t="shared" si="93"/>
        <v>1.2140327538252295E-3</v>
      </c>
      <c r="H998" s="38">
        <f>G998*SUMIF('Manual Inputs'!$B$11:$B$22,'Expanded kW'!A998,'Manual Inputs'!$C$11:$C$22)</f>
        <v>138748.08231058921</v>
      </c>
    </row>
    <row r="999" spans="1:8" x14ac:dyDescent="0.2">
      <c r="A999">
        <f t="shared" si="90"/>
        <v>5</v>
      </c>
      <c r="B999" t="b">
        <f t="shared" si="91"/>
        <v>0</v>
      </c>
      <c r="C999" t="str">
        <f t="shared" si="92"/>
        <v>OFF</v>
      </c>
      <c r="D999" s="4">
        <f t="shared" si="94"/>
        <v>43597.541666664249</v>
      </c>
      <c r="E999" t="str">
        <f t="shared" si="95"/>
        <v>LRKPCIGS</v>
      </c>
      <c r="F999" s="39">
        <v>8304.5224609375</v>
      </c>
      <c r="G999">
        <f t="shared" si="93"/>
        <v>1.2120130245325553E-3</v>
      </c>
      <c r="H999" s="38">
        <f>G999*SUMIF('Manual Inputs'!$B$11:$B$22,'Expanded kW'!A999,'Manual Inputs'!$C$11:$C$22)</f>
        <v>138517.25364038892</v>
      </c>
    </row>
    <row r="1000" spans="1:8" x14ac:dyDescent="0.2">
      <c r="A1000">
        <f t="shared" si="90"/>
        <v>5</v>
      </c>
      <c r="B1000" t="b">
        <f t="shared" si="91"/>
        <v>0</v>
      </c>
      <c r="C1000" t="str">
        <f t="shared" si="92"/>
        <v>OFF</v>
      </c>
      <c r="D1000" s="4">
        <f t="shared" si="94"/>
        <v>43597.583333330913</v>
      </c>
      <c r="E1000" t="str">
        <f t="shared" si="95"/>
        <v>LRKPCIGS</v>
      </c>
      <c r="F1000" s="39">
        <v>8380.7890625</v>
      </c>
      <c r="G1000">
        <f t="shared" si="93"/>
        <v>1.2231438408877862E-3</v>
      </c>
      <c r="H1000" s="38">
        <f>G1000*SUMIF('Manual Inputs'!$B$11:$B$22,'Expanded kW'!A1000,'Manual Inputs'!$C$11:$C$22)</f>
        <v>139789.36052463361</v>
      </c>
    </row>
    <row r="1001" spans="1:8" x14ac:dyDescent="0.2">
      <c r="A1001">
        <f t="shared" si="90"/>
        <v>5</v>
      </c>
      <c r="B1001" t="b">
        <f t="shared" si="91"/>
        <v>0</v>
      </c>
      <c r="C1001" t="str">
        <f t="shared" si="92"/>
        <v>OFF</v>
      </c>
      <c r="D1001" s="4">
        <f t="shared" si="94"/>
        <v>43597.624999997577</v>
      </c>
      <c r="E1001" t="str">
        <f t="shared" si="95"/>
        <v>LRKPCIGS</v>
      </c>
      <c r="F1001" s="39">
        <v>8417.80859375</v>
      </c>
      <c r="G1001">
        <f t="shared" si="93"/>
        <v>1.2285466986978696E-3</v>
      </c>
      <c r="H1001" s="38">
        <f>G1001*SUMIF('Manual Inputs'!$B$11:$B$22,'Expanded kW'!A1001,'Manual Inputs'!$C$11:$C$22)</f>
        <v>140406.83658348283</v>
      </c>
    </row>
    <row r="1002" spans="1:8" x14ac:dyDescent="0.2">
      <c r="A1002">
        <f t="shared" si="90"/>
        <v>5</v>
      </c>
      <c r="B1002" t="b">
        <f t="shared" si="91"/>
        <v>0</v>
      </c>
      <c r="C1002" t="str">
        <f t="shared" si="92"/>
        <v>OFF</v>
      </c>
      <c r="D1002" s="4">
        <f t="shared" si="94"/>
        <v>43597.666666664241</v>
      </c>
      <c r="E1002" t="str">
        <f t="shared" si="95"/>
        <v>LRKPCIGS</v>
      </c>
      <c r="F1002" s="39">
        <v>8390.3935546875</v>
      </c>
      <c r="G1002">
        <f t="shared" si="93"/>
        <v>1.2245455794802249E-3</v>
      </c>
      <c r="H1002" s="38">
        <f>G1002*SUMIF('Manual Inputs'!$B$11:$B$22,'Expanded kW'!A1002,'Manual Inputs'!$C$11:$C$22)</f>
        <v>139949.56093190337</v>
      </c>
    </row>
    <row r="1003" spans="1:8" x14ac:dyDescent="0.2">
      <c r="A1003">
        <f t="shared" si="90"/>
        <v>5</v>
      </c>
      <c r="B1003" t="b">
        <f t="shared" si="91"/>
        <v>0</v>
      </c>
      <c r="C1003" t="str">
        <f t="shared" si="92"/>
        <v>OFF</v>
      </c>
      <c r="D1003" s="4">
        <f t="shared" si="94"/>
        <v>43597.708333330906</v>
      </c>
      <c r="E1003" t="str">
        <f t="shared" si="95"/>
        <v>LRKPCIGS</v>
      </c>
      <c r="F1003" s="39">
        <v>8396.6923828125</v>
      </c>
      <c r="G1003">
        <f t="shared" si="93"/>
        <v>1.2254648691519311E-3</v>
      </c>
      <c r="H1003" s="38">
        <f>G1003*SUMIF('Manual Inputs'!$B$11:$B$22,'Expanded kW'!A1003,'Manual Inputs'!$C$11:$C$22)</f>
        <v>140054.62373077372</v>
      </c>
    </row>
    <row r="1004" spans="1:8" x14ac:dyDescent="0.2">
      <c r="A1004">
        <f t="shared" si="90"/>
        <v>5</v>
      </c>
      <c r="B1004" t="b">
        <f t="shared" si="91"/>
        <v>0</v>
      </c>
      <c r="C1004" t="str">
        <f t="shared" si="92"/>
        <v>OFF</v>
      </c>
      <c r="D1004" s="4">
        <f t="shared" si="94"/>
        <v>43597.74999999757</v>
      </c>
      <c r="E1004" t="str">
        <f t="shared" si="95"/>
        <v>LRKPCIGS</v>
      </c>
      <c r="F1004" s="39">
        <v>8396.3212890625</v>
      </c>
      <c r="G1004">
        <f t="shared" si="93"/>
        <v>1.2254107094503421E-3</v>
      </c>
      <c r="H1004" s="38">
        <f>G1004*SUMIF('Manual Inputs'!$B$11:$B$22,'Expanded kW'!A1004,'Manual Inputs'!$C$11:$C$22)</f>
        <v>140048.43398448368</v>
      </c>
    </row>
    <row r="1005" spans="1:8" x14ac:dyDescent="0.2">
      <c r="A1005">
        <f t="shared" si="90"/>
        <v>5</v>
      </c>
      <c r="B1005" t="b">
        <f t="shared" si="91"/>
        <v>0</v>
      </c>
      <c r="C1005" t="str">
        <f t="shared" si="92"/>
        <v>OFF</v>
      </c>
      <c r="D1005" s="4">
        <f t="shared" si="94"/>
        <v>43597.791666664234</v>
      </c>
      <c r="E1005" t="str">
        <f t="shared" si="95"/>
        <v>LRKPCIGS</v>
      </c>
      <c r="F1005" s="39">
        <v>8413.060546875</v>
      </c>
      <c r="G1005">
        <f t="shared" si="93"/>
        <v>1.2278537395685927E-3</v>
      </c>
      <c r="H1005" s="38">
        <f>G1005*SUMIF('Manual Inputs'!$B$11:$B$22,'Expanded kW'!A1005,'Manual Inputs'!$C$11:$C$22)</f>
        <v>140327.6404085824</v>
      </c>
    </row>
    <row r="1006" spans="1:8" x14ac:dyDescent="0.2">
      <c r="A1006">
        <f t="shared" si="90"/>
        <v>5</v>
      </c>
      <c r="B1006" t="b">
        <f t="shared" si="91"/>
        <v>0</v>
      </c>
      <c r="C1006" t="str">
        <f t="shared" si="92"/>
        <v>OFF</v>
      </c>
      <c r="D1006" s="4">
        <f t="shared" si="94"/>
        <v>43597.833333330898</v>
      </c>
      <c r="E1006" t="str">
        <f t="shared" si="95"/>
        <v>LRKPCIGS</v>
      </c>
      <c r="F1006" s="39">
        <v>8459.8994140625</v>
      </c>
      <c r="G1006">
        <f t="shared" si="93"/>
        <v>1.2346896915878245E-3</v>
      </c>
      <c r="H1006" s="38">
        <f>G1006*SUMIF('Manual Inputs'!$B$11:$B$22,'Expanded kW'!A1006,'Manual Inputs'!$C$11:$C$22)</f>
        <v>141108.90041202723</v>
      </c>
    </row>
    <row r="1007" spans="1:8" x14ac:dyDescent="0.2">
      <c r="A1007">
        <f t="shared" si="90"/>
        <v>5</v>
      </c>
      <c r="B1007" t="b">
        <f t="shared" si="91"/>
        <v>0</v>
      </c>
      <c r="C1007" t="str">
        <f t="shared" si="92"/>
        <v>OFF</v>
      </c>
      <c r="D1007" s="4">
        <f t="shared" si="94"/>
        <v>43597.874999997563</v>
      </c>
      <c r="E1007" t="str">
        <f t="shared" si="95"/>
        <v>LRKPCIGS</v>
      </c>
      <c r="F1007" s="39">
        <v>8494.09375</v>
      </c>
      <c r="G1007">
        <f t="shared" si="93"/>
        <v>1.2396802230381799E-3</v>
      </c>
      <c r="H1007" s="38">
        <f>G1007*SUMIF('Manual Inputs'!$B$11:$B$22,'Expanded kW'!A1007,'Manual Inputs'!$C$11:$C$22)</f>
        <v>141679.25295504203</v>
      </c>
    </row>
    <row r="1008" spans="1:8" x14ac:dyDescent="0.2">
      <c r="A1008">
        <f t="shared" si="90"/>
        <v>5</v>
      </c>
      <c r="B1008" t="b">
        <f t="shared" si="91"/>
        <v>0</v>
      </c>
      <c r="C1008" t="str">
        <f t="shared" si="92"/>
        <v>OFF</v>
      </c>
      <c r="D1008" s="4">
        <f t="shared" si="94"/>
        <v>43597.916666664227</v>
      </c>
      <c r="E1008" t="str">
        <f t="shared" si="95"/>
        <v>LRKPCIGS</v>
      </c>
      <c r="F1008" s="39">
        <v>8520.3544921875</v>
      </c>
      <c r="G1008">
        <f t="shared" si="93"/>
        <v>1.243512877078777E-3</v>
      </c>
      <c r="H1008" s="38">
        <f>G1008*SUMIF('Manual Inputs'!$B$11:$B$22,'Expanded kW'!A1008,'Manual Inputs'!$C$11:$C$22)</f>
        <v>142117.27523789828</v>
      </c>
    </row>
    <row r="1009" spans="1:8" x14ac:dyDescent="0.2">
      <c r="A1009">
        <f t="shared" si="90"/>
        <v>5</v>
      </c>
      <c r="B1009" t="b">
        <f t="shared" si="91"/>
        <v>0</v>
      </c>
      <c r="C1009" t="str">
        <f t="shared" si="92"/>
        <v>OFF</v>
      </c>
      <c r="D1009" s="4">
        <f t="shared" si="94"/>
        <v>43597.958333330891</v>
      </c>
      <c r="E1009" t="str">
        <f t="shared" si="95"/>
        <v>LRKPCIGS</v>
      </c>
      <c r="F1009" s="39">
        <v>8492.35546875</v>
      </c>
      <c r="G1009">
        <f t="shared" si="93"/>
        <v>1.2394265275938951E-3</v>
      </c>
      <c r="H1009" s="38">
        <f>G1009*SUMIF('Manual Inputs'!$B$11:$B$22,'Expanded kW'!A1009,'Manual Inputs'!$C$11:$C$22)</f>
        <v>141650.25888031503</v>
      </c>
    </row>
    <row r="1010" spans="1:8" x14ac:dyDescent="0.2">
      <c r="A1010">
        <f t="shared" si="90"/>
        <v>5</v>
      </c>
      <c r="B1010" t="b">
        <f t="shared" si="91"/>
        <v>0</v>
      </c>
      <c r="C1010" t="str">
        <f t="shared" si="92"/>
        <v>OFF</v>
      </c>
      <c r="D1010" s="4">
        <f t="shared" si="94"/>
        <v>43597.999999997555</v>
      </c>
      <c r="E1010" t="str">
        <f t="shared" si="95"/>
        <v>LRKPCIGS</v>
      </c>
      <c r="F1010" s="39">
        <v>8487.146484375</v>
      </c>
      <c r="G1010">
        <f t="shared" si="93"/>
        <v>1.2386662964142237E-3</v>
      </c>
      <c r="H1010" s="38">
        <f>G1010*SUMIF('Manual Inputs'!$B$11:$B$22,'Expanded kW'!A1010,'Manual Inputs'!$C$11:$C$22)</f>
        <v>141563.37438897014</v>
      </c>
    </row>
    <row r="1011" spans="1:8" x14ac:dyDescent="0.2">
      <c r="A1011">
        <f t="shared" si="90"/>
        <v>5</v>
      </c>
      <c r="B1011" t="b">
        <f t="shared" si="91"/>
        <v>0</v>
      </c>
      <c r="C1011" t="str">
        <f t="shared" si="92"/>
        <v>OFF</v>
      </c>
      <c r="D1011" s="4">
        <f t="shared" si="94"/>
        <v>43598.04166666422</v>
      </c>
      <c r="E1011" t="str">
        <f t="shared" si="95"/>
        <v>LRKPCIGS</v>
      </c>
      <c r="F1011" s="39">
        <v>8453.982421875</v>
      </c>
      <c r="G1011">
        <f t="shared" si="93"/>
        <v>1.2338261293985426E-3</v>
      </c>
      <c r="H1011" s="38">
        <f>G1011*SUMIF('Manual Inputs'!$B$11:$B$22,'Expanded kW'!A1011,'Manual Inputs'!$C$11:$C$22)</f>
        <v>141010.2065363132</v>
      </c>
    </row>
    <row r="1012" spans="1:8" x14ac:dyDescent="0.2">
      <c r="A1012">
        <f t="shared" si="90"/>
        <v>5</v>
      </c>
      <c r="B1012" t="b">
        <f t="shared" si="91"/>
        <v>0</v>
      </c>
      <c r="C1012" t="str">
        <f t="shared" si="92"/>
        <v>OFF</v>
      </c>
      <c r="D1012" s="4">
        <f t="shared" si="94"/>
        <v>43598.083333330884</v>
      </c>
      <c r="E1012" t="str">
        <f t="shared" si="95"/>
        <v>LRKPCIGS</v>
      </c>
      <c r="F1012" s="39">
        <v>8141.1904296875</v>
      </c>
      <c r="G1012">
        <f t="shared" si="93"/>
        <v>1.1881753445058569E-3</v>
      </c>
      <c r="H1012" s="38">
        <f>G1012*SUMIF('Manual Inputs'!$B$11:$B$22,'Expanded kW'!A1012,'Manual Inputs'!$C$11:$C$22)</f>
        <v>135792.91825485945</v>
      </c>
    </row>
    <row r="1013" spans="1:8" x14ac:dyDescent="0.2">
      <c r="A1013">
        <f t="shared" si="90"/>
        <v>5</v>
      </c>
      <c r="B1013" t="b">
        <f t="shared" si="91"/>
        <v>0</v>
      </c>
      <c r="C1013" t="str">
        <f t="shared" si="92"/>
        <v>OFF</v>
      </c>
      <c r="D1013" s="4">
        <f t="shared" si="94"/>
        <v>43598.124999997548</v>
      </c>
      <c r="E1013" t="str">
        <f t="shared" si="95"/>
        <v>LRKPCIGS</v>
      </c>
      <c r="F1013" s="39">
        <v>8063.78466796875</v>
      </c>
      <c r="G1013">
        <f t="shared" si="93"/>
        <v>1.1768782721193012E-3</v>
      </c>
      <c r="H1013" s="38">
        <f>G1013*SUMIF('Manual Inputs'!$B$11:$B$22,'Expanded kW'!A1013,'Manual Inputs'!$C$11:$C$22)</f>
        <v>134501.81047838496</v>
      </c>
    </row>
    <row r="1014" spans="1:8" x14ac:dyDescent="0.2">
      <c r="A1014">
        <f t="shared" si="90"/>
        <v>5</v>
      </c>
      <c r="B1014" t="b">
        <f t="shared" si="91"/>
        <v>0</v>
      </c>
      <c r="C1014" t="str">
        <f t="shared" si="92"/>
        <v>OFF</v>
      </c>
      <c r="D1014" s="4">
        <f t="shared" si="94"/>
        <v>43598.166666664212</v>
      </c>
      <c r="E1014" t="str">
        <f t="shared" si="95"/>
        <v>LRKPCIGS</v>
      </c>
      <c r="F1014" s="39">
        <v>8086.65771484375</v>
      </c>
      <c r="G1014">
        <f t="shared" si="93"/>
        <v>1.1802165050946039E-3</v>
      </c>
      <c r="H1014" s="38">
        <f>G1014*SUMIF('Manual Inputs'!$B$11:$B$22,'Expanded kW'!A1014,'Manual Inputs'!$C$11:$C$22)</f>
        <v>134883.32689313559</v>
      </c>
    </row>
    <row r="1015" spans="1:8" x14ac:dyDescent="0.2">
      <c r="A1015">
        <f t="shared" si="90"/>
        <v>5</v>
      </c>
      <c r="B1015" t="b">
        <f t="shared" si="91"/>
        <v>0</v>
      </c>
      <c r="C1015" t="str">
        <f t="shared" si="92"/>
        <v>OFF</v>
      </c>
      <c r="D1015" s="4">
        <f t="shared" si="94"/>
        <v>43598.208333330876</v>
      </c>
      <c r="E1015" t="str">
        <f t="shared" si="95"/>
        <v>LRKPCIGS</v>
      </c>
      <c r="F1015" s="39">
        <v>8082.75634765625</v>
      </c>
      <c r="G1015">
        <f t="shared" si="93"/>
        <v>1.1796471156002681E-3</v>
      </c>
      <c r="H1015" s="38">
        <f>G1015*SUMIF('Manual Inputs'!$B$11:$B$22,'Expanded kW'!A1015,'Manual Inputs'!$C$11:$C$22)</f>
        <v>134818.25311306008</v>
      </c>
    </row>
    <row r="1016" spans="1:8" x14ac:dyDescent="0.2">
      <c r="A1016">
        <f t="shared" si="90"/>
        <v>5</v>
      </c>
      <c r="B1016" t="b">
        <f t="shared" si="91"/>
        <v>0</v>
      </c>
      <c r="C1016" t="str">
        <f t="shared" si="92"/>
        <v>OFF</v>
      </c>
      <c r="D1016" s="4">
        <f t="shared" si="94"/>
        <v>43598.249999997541</v>
      </c>
      <c r="E1016" t="str">
        <f t="shared" si="95"/>
        <v>LRKPCIGS</v>
      </c>
      <c r="F1016" s="39">
        <v>8010.5439453125</v>
      </c>
      <c r="G1016">
        <f t="shared" si="93"/>
        <v>1.1691079939848959E-3</v>
      </c>
      <c r="H1016" s="38">
        <f>G1016*SUMIF('Manual Inputs'!$B$11:$B$22,'Expanded kW'!A1016,'Manual Inputs'!$C$11:$C$22)</f>
        <v>133613.76920703403</v>
      </c>
    </row>
    <row r="1017" spans="1:8" x14ac:dyDescent="0.2">
      <c r="A1017">
        <f t="shared" si="90"/>
        <v>5</v>
      </c>
      <c r="B1017" t="b">
        <f t="shared" si="91"/>
        <v>0</v>
      </c>
      <c r="C1017" t="str">
        <f t="shared" si="92"/>
        <v>ON</v>
      </c>
      <c r="D1017" s="4">
        <f t="shared" si="94"/>
        <v>43598.291666664205</v>
      </c>
      <c r="E1017" t="str">
        <f t="shared" si="95"/>
        <v>LRKPCIGS</v>
      </c>
      <c r="F1017" s="39">
        <v>8145.251953125</v>
      </c>
      <c r="G1017">
        <f t="shared" si="93"/>
        <v>1.1887681081871942E-3</v>
      </c>
      <c r="H1017" s="38">
        <f>G1017*SUMIF('Manual Inputs'!$B$11:$B$22,'Expanded kW'!A1017,'Manual Inputs'!$C$11:$C$22)</f>
        <v>135860.66339912332</v>
      </c>
    </row>
    <row r="1018" spans="1:8" x14ac:dyDescent="0.2">
      <c r="A1018">
        <f t="shared" si="90"/>
        <v>5</v>
      </c>
      <c r="B1018" t="b">
        <f t="shared" si="91"/>
        <v>0</v>
      </c>
      <c r="C1018" t="str">
        <f t="shared" si="92"/>
        <v>ON</v>
      </c>
      <c r="D1018" s="4">
        <f t="shared" si="94"/>
        <v>43598.333333330869</v>
      </c>
      <c r="E1018" t="str">
        <f t="shared" si="95"/>
        <v>LRKPCIGS</v>
      </c>
      <c r="F1018" s="39">
        <v>8251.0830078125</v>
      </c>
      <c r="G1018">
        <f t="shared" si="93"/>
        <v>1.2042137424526937E-3</v>
      </c>
      <c r="H1018" s="38">
        <f>G1018*SUMIF('Manual Inputs'!$B$11:$B$22,'Expanded kW'!A1018,'Manual Inputs'!$C$11:$C$22)</f>
        <v>137625.89759701159</v>
      </c>
    </row>
    <row r="1019" spans="1:8" x14ac:dyDescent="0.2">
      <c r="A1019">
        <f t="shared" si="90"/>
        <v>5</v>
      </c>
      <c r="B1019" t="b">
        <f t="shared" si="91"/>
        <v>0</v>
      </c>
      <c r="C1019" t="str">
        <f t="shared" si="92"/>
        <v>ON</v>
      </c>
      <c r="D1019" s="4">
        <f t="shared" si="94"/>
        <v>43598.374999997533</v>
      </c>
      <c r="E1019" t="str">
        <f t="shared" si="95"/>
        <v>LRKPCIGS</v>
      </c>
      <c r="F1019" s="39">
        <v>8468.330078125</v>
      </c>
      <c r="G1019">
        <f t="shared" si="93"/>
        <v>1.2359201144926059E-3</v>
      </c>
      <c r="H1019" s="38">
        <f>G1019*SUMIF('Manual Inputs'!$B$11:$B$22,'Expanded kW'!A1019,'Manual Inputs'!$C$11:$C$22)</f>
        <v>141249.52167445325</v>
      </c>
    </row>
    <row r="1020" spans="1:8" x14ac:dyDescent="0.2">
      <c r="A1020">
        <f t="shared" si="90"/>
        <v>5</v>
      </c>
      <c r="B1020" t="b">
        <f t="shared" si="91"/>
        <v>0</v>
      </c>
      <c r="C1020" t="str">
        <f t="shared" si="92"/>
        <v>ON</v>
      </c>
      <c r="D1020" s="4">
        <f t="shared" si="94"/>
        <v>43598.416666664198</v>
      </c>
      <c r="E1020" t="str">
        <f t="shared" si="95"/>
        <v>LRKPCIGS</v>
      </c>
      <c r="F1020" s="39">
        <v>8561.66796875</v>
      </c>
      <c r="G1020">
        <f t="shared" si="93"/>
        <v>1.2495424196464562E-3</v>
      </c>
      <c r="H1020" s="38">
        <f>G1020*SUMIF('Manual Inputs'!$B$11:$B$22,'Expanded kW'!A1020,'Manual Inputs'!$C$11:$C$22)</f>
        <v>142806.37317684563</v>
      </c>
    </row>
    <row r="1021" spans="1:8" x14ac:dyDescent="0.2">
      <c r="A1021">
        <f t="shared" si="90"/>
        <v>5</v>
      </c>
      <c r="B1021" t="b">
        <f t="shared" si="91"/>
        <v>0</v>
      </c>
      <c r="C1021" t="str">
        <f t="shared" si="92"/>
        <v>ON</v>
      </c>
      <c r="D1021" s="4">
        <f t="shared" si="94"/>
        <v>43598.458333330862</v>
      </c>
      <c r="E1021" t="str">
        <f t="shared" si="95"/>
        <v>LRKPCIGS</v>
      </c>
      <c r="F1021" s="39">
        <v>8481.4013671875</v>
      </c>
      <c r="G1021">
        <f t="shared" si="93"/>
        <v>1.2378278187183092E-3</v>
      </c>
      <c r="H1021" s="38">
        <f>G1021*SUMIF('Manual Inputs'!$B$11:$B$22,'Expanded kW'!A1021,'Manual Inputs'!$C$11:$C$22)</f>
        <v>141467.54734311675</v>
      </c>
    </row>
    <row r="1022" spans="1:8" x14ac:dyDescent="0.2">
      <c r="A1022">
        <f t="shared" si="90"/>
        <v>5</v>
      </c>
      <c r="B1022" t="b">
        <f t="shared" si="91"/>
        <v>0</v>
      </c>
      <c r="C1022" t="str">
        <f t="shared" si="92"/>
        <v>ON</v>
      </c>
      <c r="D1022" s="4">
        <f t="shared" si="94"/>
        <v>43598.499999997526</v>
      </c>
      <c r="E1022" t="str">
        <f t="shared" si="95"/>
        <v>LRKPCIGS</v>
      </c>
      <c r="F1022" s="39">
        <v>8321.9716796875</v>
      </c>
      <c r="G1022">
        <f t="shared" si="93"/>
        <v>1.2145596707114773E-3</v>
      </c>
      <c r="H1022" s="38">
        <f>G1022*SUMIF('Manual Inputs'!$B$11:$B$22,'Expanded kW'!A1022,'Manual Inputs'!$C$11:$C$22)</f>
        <v>138808.30202646885</v>
      </c>
    </row>
    <row r="1023" spans="1:8" x14ac:dyDescent="0.2">
      <c r="A1023">
        <f t="shared" si="90"/>
        <v>5</v>
      </c>
      <c r="B1023" t="b">
        <f t="shared" si="91"/>
        <v>0</v>
      </c>
      <c r="C1023" t="str">
        <f t="shared" si="92"/>
        <v>ON</v>
      </c>
      <c r="D1023" s="4">
        <f t="shared" si="94"/>
        <v>43598.54166666419</v>
      </c>
      <c r="E1023" t="str">
        <f t="shared" si="95"/>
        <v>LRKPCIGS</v>
      </c>
      <c r="F1023" s="39">
        <v>8385.7451171875</v>
      </c>
      <c r="G1023">
        <f t="shared" si="93"/>
        <v>1.2238671579550588E-3</v>
      </c>
      <c r="H1023" s="38">
        <f>G1023*SUMIF('Manual Inputs'!$B$11:$B$22,'Expanded kW'!A1023,'Manual Inputs'!$C$11:$C$22)</f>
        <v>139872.02621521766</v>
      </c>
    </row>
    <row r="1024" spans="1:8" x14ac:dyDescent="0.2">
      <c r="A1024">
        <f t="shared" si="90"/>
        <v>5</v>
      </c>
      <c r="B1024" t="b">
        <f t="shared" si="91"/>
        <v>0</v>
      </c>
      <c r="C1024" t="str">
        <f t="shared" si="92"/>
        <v>ON</v>
      </c>
      <c r="D1024" s="4">
        <f t="shared" si="94"/>
        <v>43598.583333330855</v>
      </c>
      <c r="E1024" t="str">
        <f t="shared" si="95"/>
        <v>LRKPCIGS</v>
      </c>
      <c r="F1024" s="39">
        <v>8414.439453125</v>
      </c>
      <c r="G1024">
        <f t="shared" si="93"/>
        <v>1.2280549856176547E-3</v>
      </c>
      <c r="H1024" s="38">
        <f>G1024*SUMIF('Manual Inputs'!$B$11:$B$22,'Expanded kW'!A1024,'Manual Inputs'!$C$11:$C$22)</f>
        <v>140350.64020269172</v>
      </c>
    </row>
    <row r="1025" spans="1:8" x14ac:dyDescent="0.2">
      <c r="A1025">
        <f t="shared" si="90"/>
        <v>5</v>
      </c>
      <c r="B1025" t="b">
        <f t="shared" si="91"/>
        <v>0</v>
      </c>
      <c r="C1025" t="str">
        <f t="shared" si="92"/>
        <v>ON</v>
      </c>
      <c r="D1025" s="4">
        <f t="shared" si="94"/>
        <v>43598.624999997519</v>
      </c>
      <c r="E1025" t="str">
        <f t="shared" si="95"/>
        <v>LRKPCIGS</v>
      </c>
      <c r="F1025" s="39">
        <v>8645.390625</v>
      </c>
      <c r="G1025">
        <f t="shared" si="93"/>
        <v>1.2617614184270323E-3</v>
      </c>
      <c r="H1025" s="38">
        <f>G1025*SUMIF('Manual Inputs'!$B$11:$B$22,'Expanded kW'!A1025,'Manual Inputs'!$C$11:$C$22)</f>
        <v>144202.84509510201</v>
      </c>
    </row>
    <row r="1026" spans="1:8" x14ac:dyDescent="0.2">
      <c r="A1026">
        <f t="shared" ref="A1026:A1089" si="96">MONTH(D1026)</f>
        <v>5</v>
      </c>
      <c r="B1026" t="b">
        <f t="shared" ref="B1026:B1089" si="97">IF(ISNA(VLOOKUP(DATE(YEAR(D1026),MONTH(D1026),DAY(D1026)),Holidays,1,FALSE)),FALSE,TRUE)</f>
        <v>0</v>
      </c>
      <c r="C1026" t="str">
        <f t="shared" ref="C1026:C1089" si="98">IF(OR(HOUR(D1026)&lt;PkStart,HOUR(D1026)&gt;OPkStart-1,WEEKDAY(D1026,2)&gt;5,B1026)=TRUE,"OFF","ON")</f>
        <v>ON</v>
      </c>
      <c r="D1026" s="4">
        <f t="shared" si="94"/>
        <v>43598.666666664183</v>
      </c>
      <c r="E1026" t="str">
        <f t="shared" si="95"/>
        <v>LRKPCIGS</v>
      </c>
      <c r="F1026" s="39">
        <v>8641.775390625</v>
      </c>
      <c r="G1026">
        <f t="shared" ref="G1026:G1089" si="99">IF(SUMIF($A$2:$A$8785,A1026,$F$2:$F$8785)=0,0,F1026/SUMIF($A$2:$A$8785,A1026,$F$2:$F$8785))</f>
        <v>1.2612337889131319E-3</v>
      </c>
      <c r="H1026" s="38">
        <f>G1026*SUMIF('Manual Inputs'!$B$11:$B$22,'Expanded kW'!A1026,'Manual Inputs'!$C$11:$C$22)</f>
        <v>144142.5439351922</v>
      </c>
    </row>
    <row r="1027" spans="1:8" x14ac:dyDescent="0.2">
      <c r="A1027">
        <f t="shared" si="96"/>
        <v>5</v>
      </c>
      <c r="B1027" t="b">
        <f t="shared" si="97"/>
        <v>0</v>
      </c>
      <c r="C1027" t="str">
        <f t="shared" si="98"/>
        <v>ON</v>
      </c>
      <c r="D1027" s="4">
        <f t="shared" si="94"/>
        <v>43598.708333330847</v>
      </c>
      <c r="E1027" t="str">
        <f t="shared" si="95"/>
        <v>LRKPCIGS</v>
      </c>
      <c r="F1027" s="39">
        <v>8769.935546875</v>
      </c>
      <c r="G1027">
        <f t="shared" si="99"/>
        <v>1.2799382694334473E-3</v>
      </c>
      <c r="H1027" s="38">
        <f>G1027*SUMIF('Manual Inputs'!$B$11:$B$22,'Expanded kW'!A1027,'Manual Inputs'!$C$11:$C$22)</f>
        <v>146280.2216828744</v>
      </c>
    </row>
    <row r="1028" spans="1:8" x14ac:dyDescent="0.2">
      <c r="A1028">
        <f t="shared" si="96"/>
        <v>5</v>
      </c>
      <c r="B1028" t="b">
        <f t="shared" si="97"/>
        <v>0</v>
      </c>
      <c r="C1028" t="str">
        <f t="shared" si="98"/>
        <v>ON</v>
      </c>
      <c r="D1028" s="4">
        <f t="shared" ref="D1028:D1091" si="100">+D1027+1/24</f>
        <v>43598.749999997512</v>
      </c>
      <c r="E1028" t="str">
        <f t="shared" ref="E1028:E1091" si="101">+E1027</f>
        <v>LRKPCIGS</v>
      </c>
      <c r="F1028" s="39">
        <v>8758.4375</v>
      </c>
      <c r="G1028">
        <f t="shared" si="99"/>
        <v>1.2782601738373749E-3</v>
      </c>
      <c r="H1028" s="38">
        <f>G1028*SUMIF('Manual Inputs'!$B$11:$B$22,'Expanded kW'!A1028,'Manual Inputs'!$C$11:$C$22)</f>
        <v>146088.43728071946</v>
      </c>
    </row>
    <row r="1029" spans="1:8" x14ac:dyDescent="0.2">
      <c r="A1029">
        <f t="shared" si="96"/>
        <v>5</v>
      </c>
      <c r="B1029" t="b">
        <f t="shared" si="97"/>
        <v>0</v>
      </c>
      <c r="C1029" t="str">
        <f t="shared" si="98"/>
        <v>ON</v>
      </c>
      <c r="D1029" s="4">
        <f t="shared" si="100"/>
        <v>43598.791666664176</v>
      </c>
      <c r="E1029" t="str">
        <f t="shared" si="101"/>
        <v>LRKPCIGS</v>
      </c>
      <c r="F1029" s="39">
        <v>8644.4921875</v>
      </c>
      <c r="G1029">
        <f t="shared" si="99"/>
        <v>1.2616302949389748E-3</v>
      </c>
      <c r="H1029" s="38">
        <f>G1029*SUMIF('Manual Inputs'!$B$11:$B$22,'Expanded kW'!A1029,'Manual Inputs'!$C$11:$C$22)</f>
        <v>144187.85939355768</v>
      </c>
    </row>
    <row r="1030" spans="1:8" x14ac:dyDescent="0.2">
      <c r="A1030">
        <f t="shared" si="96"/>
        <v>5</v>
      </c>
      <c r="B1030" t="b">
        <f t="shared" si="97"/>
        <v>0</v>
      </c>
      <c r="C1030" t="str">
        <f t="shared" si="98"/>
        <v>ON</v>
      </c>
      <c r="D1030" s="4">
        <f t="shared" si="100"/>
        <v>43598.83333333084</v>
      </c>
      <c r="E1030" t="str">
        <f t="shared" si="101"/>
        <v>LRKPCIGS</v>
      </c>
      <c r="F1030" s="39">
        <v>8668.681640625</v>
      </c>
      <c r="G1030">
        <f t="shared" si="99"/>
        <v>1.2651606523293878E-3</v>
      </c>
      <c r="H1030" s="38">
        <f>G1030*SUMIF('Manual Inputs'!$B$11:$B$22,'Expanded kW'!A1030,'Manual Inputs'!$C$11:$C$22)</f>
        <v>144591.33311883191</v>
      </c>
    </row>
    <row r="1031" spans="1:8" x14ac:dyDescent="0.2">
      <c r="A1031">
        <f t="shared" si="96"/>
        <v>5</v>
      </c>
      <c r="B1031" t="b">
        <f t="shared" si="97"/>
        <v>0</v>
      </c>
      <c r="C1031" t="str">
        <f t="shared" si="98"/>
        <v>OFF</v>
      </c>
      <c r="D1031" s="4">
        <f t="shared" si="100"/>
        <v>43598.874999997504</v>
      </c>
      <c r="E1031" t="str">
        <f t="shared" si="101"/>
        <v>LRKPCIGS</v>
      </c>
      <c r="F1031" s="39">
        <v>8633.44921875</v>
      </c>
      <c r="G1031">
        <f t="shared" si="99"/>
        <v>1.260018616240114E-3</v>
      </c>
      <c r="H1031" s="38">
        <f>G1031*SUMIF('Manual Inputs'!$B$11:$B$22,'Expanded kW'!A1031,'Manual Inputs'!$C$11:$C$22)</f>
        <v>144003.66557501102</v>
      </c>
    </row>
    <row r="1032" spans="1:8" x14ac:dyDescent="0.2">
      <c r="A1032">
        <f t="shared" si="96"/>
        <v>5</v>
      </c>
      <c r="B1032" t="b">
        <f t="shared" si="97"/>
        <v>0</v>
      </c>
      <c r="C1032" t="str">
        <f t="shared" si="98"/>
        <v>OFF</v>
      </c>
      <c r="D1032" s="4">
        <f t="shared" si="100"/>
        <v>43598.916666664169</v>
      </c>
      <c r="E1032" t="str">
        <f t="shared" si="101"/>
        <v>LRKPCIGS</v>
      </c>
      <c r="F1032" s="39">
        <v>8554.8046875</v>
      </c>
      <c r="G1032">
        <f t="shared" si="99"/>
        <v>1.2485407502181227E-3</v>
      </c>
      <c r="H1032" s="38">
        <f>G1032*SUMIF('Manual Inputs'!$B$11:$B$22,'Expanded kW'!A1032,'Manual Inputs'!$C$11:$C$22)</f>
        <v>142691.89544809202</v>
      </c>
    </row>
    <row r="1033" spans="1:8" x14ac:dyDescent="0.2">
      <c r="A1033">
        <f t="shared" si="96"/>
        <v>5</v>
      </c>
      <c r="B1033" t="b">
        <f t="shared" si="97"/>
        <v>0</v>
      </c>
      <c r="C1033" t="str">
        <f t="shared" si="98"/>
        <v>OFF</v>
      </c>
      <c r="D1033" s="4">
        <f t="shared" si="100"/>
        <v>43598.958333330833</v>
      </c>
      <c r="E1033" t="str">
        <f t="shared" si="101"/>
        <v>LRKPCIGS</v>
      </c>
      <c r="F1033" s="39">
        <v>8555.0673828125</v>
      </c>
      <c r="G1033">
        <f t="shared" si="99"/>
        <v>1.2485790895858263E-3</v>
      </c>
      <c r="H1033" s="38">
        <f>G1033*SUMIF('Manual Inputs'!$B$11:$B$22,'Expanded kW'!A1033,'Manual Inputs'!$C$11:$C$22)</f>
        <v>142696.27713691312</v>
      </c>
    </row>
    <row r="1034" spans="1:8" x14ac:dyDescent="0.2">
      <c r="A1034">
        <f t="shared" si="96"/>
        <v>5</v>
      </c>
      <c r="B1034" t="b">
        <f t="shared" si="97"/>
        <v>0</v>
      </c>
      <c r="C1034" t="str">
        <f t="shared" si="98"/>
        <v>OFF</v>
      </c>
      <c r="D1034" s="4">
        <f t="shared" si="100"/>
        <v>43598.999999997497</v>
      </c>
      <c r="E1034" t="str">
        <f t="shared" si="101"/>
        <v>LRKPCIGS</v>
      </c>
      <c r="F1034" s="39">
        <v>8533.099609375</v>
      </c>
      <c r="G1034">
        <f t="shared" si="99"/>
        <v>1.2453729777772945E-3</v>
      </c>
      <c r="H1034" s="38">
        <f>G1034*SUMIF('Manual Inputs'!$B$11:$B$22,'Expanded kW'!A1034,'Manual Inputs'!$C$11:$C$22)</f>
        <v>142329.86044534898</v>
      </c>
    </row>
    <row r="1035" spans="1:8" x14ac:dyDescent="0.2">
      <c r="A1035">
        <f t="shared" si="96"/>
        <v>5</v>
      </c>
      <c r="B1035" t="b">
        <f t="shared" si="97"/>
        <v>0</v>
      </c>
      <c r="C1035" t="str">
        <f t="shared" si="98"/>
        <v>OFF</v>
      </c>
      <c r="D1035" s="4">
        <f t="shared" si="100"/>
        <v>43599.041666664161</v>
      </c>
      <c r="E1035" t="str">
        <f t="shared" si="101"/>
        <v>LRKPCIGS</v>
      </c>
      <c r="F1035" s="39">
        <v>8557.3232421875</v>
      </c>
      <c r="G1035">
        <f t="shared" si="99"/>
        <v>1.2489083235612745E-3</v>
      </c>
      <c r="H1035" s="38">
        <f>G1035*SUMIF('Manual Inputs'!$B$11:$B$22,'Expanded kW'!A1035,'Manual Inputs'!$C$11:$C$22)</f>
        <v>142733.90427883412</v>
      </c>
    </row>
    <row r="1036" spans="1:8" x14ac:dyDescent="0.2">
      <c r="A1036">
        <f t="shared" si="96"/>
        <v>5</v>
      </c>
      <c r="B1036" t="b">
        <f t="shared" si="97"/>
        <v>0</v>
      </c>
      <c r="C1036" t="str">
        <f t="shared" si="98"/>
        <v>OFF</v>
      </c>
      <c r="D1036" s="4">
        <f t="shared" si="100"/>
        <v>43599.083333330826</v>
      </c>
      <c r="E1036" t="str">
        <f t="shared" si="101"/>
        <v>LRKPCIGS</v>
      </c>
      <c r="F1036" s="39">
        <v>8517.93359375</v>
      </c>
      <c r="G1036">
        <f t="shared" si="99"/>
        <v>1.2431595562886746E-3</v>
      </c>
      <c r="H1036" s="38">
        <f>G1036*SUMIF('Manual Inputs'!$B$11:$B$22,'Expanded kW'!A1036,'Manual Inputs'!$C$11:$C$22)</f>
        <v>142076.89528775879</v>
      </c>
    </row>
    <row r="1037" spans="1:8" x14ac:dyDescent="0.2">
      <c r="A1037">
        <f t="shared" si="96"/>
        <v>5</v>
      </c>
      <c r="B1037" t="b">
        <f t="shared" si="97"/>
        <v>0</v>
      </c>
      <c r="C1037" t="str">
        <f t="shared" si="98"/>
        <v>OFF</v>
      </c>
      <c r="D1037" s="4">
        <f t="shared" si="100"/>
        <v>43599.12499999749</v>
      </c>
      <c r="E1037" t="str">
        <f t="shared" si="101"/>
        <v>LRKPCIGS</v>
      </c>
      <c r="F1037" s="39">
        <v>8542.0263671875</v>
      </c>
      <c r="G1037">
        <f t="shared" si="99"/>
        <v>1.2466758036515683E-3</v>
      </c>
      <c r="H1037" s="38">
        <f>G1037*SUMIF('Manual Inputs'!$B$11:$B$22,'Expanded kW'!A1037,'Manual Inputs'!$C$11:$C$22)</f>
        <v>142478.75642123641</v>
      </c>
    </row>
    <row r="1038" spans="1:8" x14ac:dyDescent="0.2">
      <c r="A1038">
        <f t="shared" si="96"/>
        <v>5</v>
      </c>
      <c r="B1038" t="b">
        <f t="shared" si="97"/>
        <v>0</v>
      </c>
      <c r="C1038" t="str">
        <f t="shared" si="98"/>
        <v>OFF</v>
      </c>
      <c r="D1038" s="4">
        <f t="shared" si="100"/>
        <v>43599.166666664154</v>
      </c>
      <c r="E1038" t="str">
        <f t="shared" si="101"/>
        <v>LRKPCIGS</v>
      </c>
      <c r="F1038" s="39">
        <v>8580.0732421875</v>
      </c>
      <c r="G1038">
        <f t="shared" si="99"/>
        <v>1.2522285983197347E-3</v>
      </c>
      <c r="H1038" s="38">
        <f>G1038*SUMIF('Manual Inputs'!$B$11:$B$22,'Expanded kW'!A1038,'Manual Inputs'!$C$11:$C$22)</f>
        <v>143113.36830402541</v>
      </c>
    </row>
    <row r="1039" spans="1:8" x14ac:dyDescent="0.2">
      <c r="A1039">
        <f t="shared" si="96"/>
        <v>5</v>
      </c>
      <c r="B1039" t="b">
        <f t="shared" si="97"/>
        <v>0</v>
      </c>
      <c r="C1039" t="str">
        <f t="shared" si="98"/>
        <v>OFF</v>
      </c>
      <c r="D1039" s="4">
        <f t="shared" si="100"/>
        <v>43599.208333330818</v>
      </c>
      <c r="E1039" t="str">
        <f t="shared" si="101"/>
        <v>LRKPCIGS</v>
      </c>
      <c r="F1039" s="39">
        <v>8611.552734375</v>
      </c>
      <c r="G1039">
        <f t="shared" si="99"/>
        <v>1.2568229087953082E-3</v>
      </c>
      <c r="H1039" s="38">
        <f>G1039*SUMIF('Manual Inputs'!$B$11:$B$22,'Expanded kW'!A1039,'Manual Inputs'!$C$11:$C$22)</f>
        <v>143638.43796628682</v>
      </c>
    </row>
    <row r="1040" spans="1:8" x14ac:dyDescent="0.2">
      <c r="A1040">
        <f t="shared" si="96"/>
        <v>5</v>
      </c>
      <c r="B1040" t="b">
        <f t="shared" si="97"/>
        <v>0</v>
      </c>
      <c r="C1040" t="str">
        <f t="shared" si="98"/>
        <v>OFF</v>
      </c>
      <c r="D1040" s="4">
        <f t="shared" si="100"/>
        <v>43599.249999997483</v>
      </c>
      <c r="E1040" t="str">
        <f t="shared" si="101"/>
        <v>LRKPCIGS</v>
      </c>
      <c r="F1040" s="39">
        <v>8656.04296875</v>
      </c>
      <c r="G1040">
        <f t="shared" si="99"/>
        <v>1.2633160869136943E-3</v>
      </c>
      <c r="H1040" s="38">
        <f>G1040*SUMIF('Manual Inputs'!$B$11:$B$22,'Expanded kW'!A1040,'Manual Inputs'!$C$11:$C$22)</f>
        <v>144380.52339123809</v>
      </c>
    </row>
    <row r="1041" spans="1:8" x14ac:dyDescent="0.2">
      <c r="A1041">
        <f t="shared" si="96"/>
        <v>5</v>
      </c>
      <c r="B1041" t="b">
        <f t="shared" si="97"/>
        <v>0</v>
      </c>
      <c r="C1041" t="str">
        <f t="shared" si="98"/>
        <v>ON</v>
      </c>
      <c r="D1041" s="4">
        <f t="shared" si="100"/>
        <v>43599.291666664147</v>
      </c>
      <c r="E1041" t="str">
        <f t="shared" si="101"/>
        <v>LRKPCIGS</v>
      </c>
      <c r="F1041" s="39">
        <v>8899.4990234375</v>
      </c>
      <c r="G1041">
        <f t="shared" si="99"/>
        <v>1.2988475591410873E-3</v>
      </c>
      <c r="H1041" s="38">
        <f>G1041*SUMIF('Manual Inputs'!$B$11:$B$22,'Expanded kW'!A1041,'Manual Inputs'!$C$11:$C$22)</f>
        <v>148441.30644481658</v>
      </c>
    </row>
    <row r="1042" spans="1:8" x14ac:dyDescent="0.2">
      <c r="A1042">
        <f t="shared" si="96"/>
        <v>5</v>
      </c>
      <c r="B1042" t="b">
        <f t="shared" si="97"/>
        <v>0</v>
      </c>
      <c r="C1042" t="str">
        <f t="shared" si="98"/>
        <v>ON</v>
      </c>
      <c r="D1042" s="4">
        <f t="shared" si="100"/>
        <v>43599.333333330811</v>
      </c>
      <c r="E1042" t="str">
        <f t="shared" si="101"/>
        <v>LRKPCIGS</v>
      </c>
      <c r="F1042" s="39">
        <v>9103.1455078125</v>
      </c>
      <c r="G1042">
        <f t="shared" si="99"/>
        <v>1.3285689781177663E-3</v>
      </c>
      <c r="H1042" s="38">
        <f>G1042*SUMIF('Manual Inputs'!$B$11:$B$22,'Expanded kW'!A1042,'Manual Inputs'!$C$11:$C$22)</f>
        <v>151838.07632072837</v>
      </c>
    </row>
    <row r="1043" spans="1:8" x14ac:dyDescent="0.2">
      <c r="A1043">
        <f t="shared" si="96"/>
        <v>5</v>
      </c>
      <c r="B1043" t="b">
        <f t="shared" si="97"/>
        <v>0</v>
      </c>
      <c r="C1043" t="str">
        <f t="shared" si="98"/>
        <v>ON</v>
      </c>
      <c r="D1043" s="4">
        <f t="shared" si="100"/>
        <v>43599.374999997475</v>
      </c>
      <c r="E1043" t="str">
        <f t="shared" si="101"/>
        <v>LRKPCIGS</v>
      </c>
      <c r="F1043" s="39">
        <v>8945.064453125</v>
      </c>
      <c r="G1043">
        <f t="shared" si="99"/>
        <v>1.3054976578685507E-3</v>
      </c>
      <c r="H1043" s="38">
        <f>G1043*SUMIF('Manual Inputs'!$B$11:$B$22,'Expanded kW'!A1043,'Manual Inputs'!$C$11:$C$22)</f>
        <v>149201.32584520293</v>
      </c>
    </row>
    <row r="1044" spans="1:8" x14ac:dyDescent="0.2">
      <c r="A1044">
        <f t="shared" si="96"/>
        <v>5</v>
      </c>
      <c r="B1044" t="b">
        <f t="shared" si="97"/>
        <v>0</v>
      </c>
      <c r="C1044" t="str">
        <f t="shared" si="98"/>
        <v>ON</v>
      </c>
      <c r="D1044" s="4">
        <f t="shared" si="100"/>
        <v>43599.416666664139</v>
      </c>
      <c r="E1044" t="str">
        <f t="shared" si="101"/>
        <v>LRKPCIGS</v>
      </c>
      <c r="F1044" s="39">
        <v>8939.46484375</v>
      </c>
      <c r="G1044">
        <f t="shared" si="99"/>
        <v>1.3046804164766803E-3</v>
      </c>
      <c r="H1044" s="38">
        <f>G1044*SUMIF('Manual Inputs'!$B$11:$B$22,'Expanded kW'!A1044,'Manual Inputs'!$C$11:$C$22)</f>
        <v>149107.92583144747</v>
      </c>
    </row>
    <row r="1045" spans="1:8" x14ac:dyDescent="0.2">
      <c r="A1045">
        <f t="shared" si="96"/>
        <v>5</v>
      </c>
      <c r="B1045" t="b">
        <f t="shared" si="97"/>
        <v>0</v>
      </c>
      <c r="C1045" t="str">
        <f t="shared" si="98"/>
        <v>ON</v>
      </c>
      <c r="D1045" s="4">
        <f t="shared" si="100"/>
        <v>43599.458333330804</v>
      </c>
      <c r="E1045" t="str">
        <f t="shared" si="101"/>
        <v>LRKPCIGS</v>
      </c>
      <c r="F1045" s="39">
        <v>9005.8369140625</v>
      </c>
      <c r="G1045">
        <f t="shared" si="99"/>
        <v>1.3143671641569147E-3</v>
      </c>
      <c r="H1045" s="38">
        <f>G1045*SUMIF('Manual Inputs'!$B$11:$B$22,'Expanded kW'!A1045,'Manual Inputs'!$C$11:$C$22)</f>
        <v>150214.99453303256</v>
      </c>
    </row>
    <row r="1046" spans="1:8" x14ac:dyDescent="0.2">
      <c r="A1046">
        <f t="shared" si="96"/>
        <v>5</v>
      </c>
      <c r="B1046" t="b">
        <f t="shared" si="97"/>
        <v>0</v>
      </c>
      <c r="C1046" t="str">
        <f t="shared" si="98"/>
        <v>ON</v>
      </c>
      <c r="D1046" s="4">
        <f t="shared" si="100"/>
        <v>43599.499999997468</v>
      </c>
      <c r="E1046" t="str">
        <f t="shared" si="101"/>
        <v>LRKPCIGS</v>
      </c>
      <c r="F1046" s="39">
        <v>8888.9638671875</v>
      </c>
      <c r="G1046">
        <f t="shared" si="99"/>
        <v>1.2973099937180846E-3</v>
      </c>
      <c r="H1046" s="38">
        <f>G1046*SUMIF('Manual Inputs'!$B$11:$B$22,'Expanded kW'!A1046,'Manual Inputs'!$C$11:$C$22)</f>
        <v>148265.58280540362</v>
      </c>
    </row>
    <row r="1047" spans="1:8" x14ac:dyDescent="0.2">
      <c r="A1047">
        <f t="shared" si="96"/>
        <v>5</v>
      </c>
      <c r="B1047" t="b">
        <f t="shared" si="97"/>
        <v>0</v>
      </c>
      <c r="C1047" t="str">
        <f t="shared" si="98"/>
        <v>ON</v>
      </c>
      <c r="D1047" s="4">
        <f t="shared" si="100"/>
        <v>43599.541666664132</v>
      </c>
      <c r="E1047" t="str">
        <f t="shared" si="101"/>
        <v>LRKPCIGS</v>
      </c>
      <c r="F1047" s="39">
        <v>8746.6982421875</v>
      </c>
      <c r="G1047">
        <f t="shared" si="99"/>
        <v>1.2765468744352693E-3</v>
      </c>
      <c r="H1047" s="38">
        <f>G1047*SUMIF('Manual Inputs'!$B$11:$B$22,'Expanded kW'!A1047,'Manual Inputs'!$C$11:$C$22)</f>
        <v>145892.62954347595</v>
      </c>
    </row>
    <row r="1048" spans="1:8" x14ac:dyDescent="0.2">
      <c r="A1048">
        <f t="shared" si="96"/>
        <v>5</v>
      </c>
      <c r="B1048" t="b">
        <f t="shared" si="97"/>
        <v>0</v>
      </c>
      <c r="C1048" t="str">
        <f t="shared" si="98"/>
        <v>ON</v>
      </c>
      <c r="D1048" s="4">
        <f t="shared" si="100"/>
        <v>43599.583333330796</v>
      </c>
      <c r="E1048" t="str">
        <f t="shared" si="101"/>
        <v>LRKPCIGS</v>
      </c>
      <c r="F1048" s="39">
        <v>8759.05078125</v>
      </c>
      <c r="G1048">
        <f t="shared" si="99"/>
        <v>1.2783496798705269E-3</v>
      </c>
      <c r="H1048" s="38">
        <f>G1048*SUMIF('Manual Inputs'!$B$11:$B$22,'Expanded kW'!A1048,'Manual Inputs'!$C$11:$C$22)</f>
        <v>146098.66665090402</v>
      </c>
    </row>
    <row r="1049" spans="1:8" x14ac:dyDescent="0.2">
      <c r="A1049">
        <f t="shared" si="96"/>
        <v>5</v>
      </c>
      <c r="B1049" t="b">
        <f t="shared" si="97"/>
        <v>0</v>
      </c>
      <c r="C1049" t="str">
        <f t="shared" si="98"/>
        <v>ON</v>
      </c>
      <c r="D1049" s="4">
        <f t="shared" si="100"/>
        <v>43599.624999997461</v>
      </c>
      <c r="E1049" t="str">
        <f t="shared" si="101"/>
        <v>LRKPCIGS</v>
      </c>
      <c r="F1049" s="39">
        <v>8800.224609375</v>
      </c>
      <c r="G1049">
        <f t="shared" si="99"/>
        <v>1.2843588412873451E-3</v>
      </c>
      <c r="H1049" s="38">
        <f>G1049*SUMIF('Manual Inputs'!$B$11:$B$22,'Expanded kW'!A1049,'Manual Inputs'!$C$11:$C$22)</f>
        <v>146785.43529058961</v>
      </c>
    </row>
    <row r="1050" spans="1:8" x14ac:dyDescent="0.2">
      <c r="A1050">
        <f t="shared" si="96"/>
        <v>5</v>
      </c>
      <c r="B1050" t="b">
        <f t="shared" si="97"/>
        <v>0</v>
      </c>
      <c r="C1050" t="str">
        <f t="shared" si="98"/>
        <v>ON</v>
      </c>
      <c r="D1050" s="4">
        <f t="shared" si="100"/>
        <v>43599.666666664125</v>
      </c>
      <c r="E1050" t="str">
        <f t="shared" si="101"/>
        <v>LRKPCIGS</v>
      </c>
      <c r="F1050" s="39">
        <v>8784.0927734375</v>
      </c>
      <c r="G1050">
        <f t="shared" si="99"/>
        <v>1.2820044620490637E-3</v>
      </c>
      <c r="H1050" s="38">
        <f>G1050*SUMIF('Manual Inputs'!$B$11:$B$22,'Expanded kW'!A1050,'Manual Inputs'!$C$11:$C$22)</f>
        <v>146516.3605038393</v>
      </c>
    </row>
    <row r="1051" spans="1:8" x14ac:dyDescent="0.2">
      <c r="A1051">
        <f t="shared" si="96"/>
        <v>5</v>
      </c>
      <c r="B1051" t="b">
        <f t="shared" si="97"/>
        <v>0</v>
      </c>
      <c r="C1051" t="str">
        <f t="shared" si="98"/>
        <v>ON</v>
      </c>
      <c r="D1051" s="4">
        <f t="shared" si="100"/>
        <v>43599.708333330789</v>
      </c>
      <c r="E1051" t="str">
        <f t="shared" si="101"/>
        <v>LRKPCIGS</v>
      </c>
      <c r="F1051" s="39">
        <v>8820.1669921875</v>
      </c>
      <c r="G1051">
        <f t="shared" si="99"/>
        <v>1.287269355145626E-3</v>
      </c>
      <c r="H1051" s="38">
        <f>G1051*SUMIF('Manual Inputs'!$B$11:$B$22,'Expanded kW'!A1051,'Manual Inputs'!$C$11:$C$22)</f>
        <v>147118.06899845495</v>
      </c>
    </row>
    <row r="1052" spans="1:8" x14ac:dyDescent="0.2">
      <c r="A1052">
        <f t="shared" si="96"/>
        <v>5</v>
      </c>
      <c r="B1052" t="b">
        <f t="shared" si="97"/>
        <v>0</v>
      </c>
      <c r="C1052" t="str">
        <f t="shared" si="98"/>
        <v>ON</v>
      </c>
      <c r="D1052" s="4">
        <f t="shared" si="100"/>
        <v>43599.749999997453</v>
      </c>
      <c r="E1052" t="str">
        <f t="shared" si="101"/>
        <v>LRKPCIGS</v>
      </c>
      <c r="F1052" s="39">
        <v>8660.96484375</v>
      </c>
      <c r="G1052">
        <f t="shared" si="99"/>
        <v>1.2640344155873998E-3</v>
      </c>
      <c r="H1052" s="38">
        <f>G1052*SUMIF('Manual Inputs'!$B$11:$B$22,'Expanded kW'!A1052,'Manual Inputs'!$C$11:$C$22)</f>
        <v>144462.61897361121</v>
      </c>
    </row>
    <row r="1053" spans="1:8" x14ac:dyDescent="0.2">
      <c r="A1053">
        <f t="shared" si="96"/>
        <v>5</v>
      </c>
      <c r="B1053" t="b">
        <f t="shared" si="97"/>
        <v>0</v>
      </c>
      <c r="C1053" t="str">
        <f t="shared" si="98"/>
        <v>ON</v>
      </c>
      <c r="D1053" s="4">
        <f t="shared" si="100"/>
        <v>43599.791666664118</v>
      </c>
      <c r="E1053" t="str">
        <f t="shared" si="101"/>
        <v>LRKPCIGS</v>
      </c>
      <c r="F1053" s="39">
        <v>8726.5595703125</v>
      </c>
      <c r="G1053">
        <f t="shared" si="99"/>
        <v>1.2736077129453585E-3</v>
      </c>
      <c r="H1053" s="38">
        <f>G1053*SUMIF('Manual Inputs'!$B$11:$B$22,'Expanded kW'!A1053,'Manual Inputs'!$C$11:$C$22)</f>
        <v>145556.72178559928</v>
      </c>
    </row>
    <row r="1054" spans="1:8" x14ac:dyDescent="0.2">
      <c r="A1054">
        <f t="shared" si="96"/>
        <v>5</v>
      </c>
      <c r="B1054" t="b">
        <f t="shared" si="97"/>
        <v>0</v>
      </c>
      <c r="C1054" t="str">
        <f t="shared" si="98"/>
        <v>ON</v>
      </c>
      <c r="D1054" s="4">
        <f t="shared" si="100"/>
        <v>43599.833333330782</v>
      </c>
      <c r="E1054" t="str">
        <f t="shared" si="101"/>
        <v>LRKPCIGS</v>
      </c>
      <c r="F1054" s="39">
        <v>8708.873046875</v>
      </c>
      <c r="G1054">
        <f t="shared" si="99"/>
        <v>1.2710264330625257E-3</v>
      </c>
      <c r="H1054" s="38">
        <f>G1054*SUMIF('Manual Inputs'!$B$11:$B$22,'Expanded kW'!A1054,'Manual Inputs'!$C$11:$C$22)</f>
        <v>145261.71521965493</v>
      </c>
    </row>
    <row r="1055" spans="1:8" x14ac:dyDescent="0.2">
      <c r="A1055">
        <f t="shared" si="96"/>
        <v>5</v>
      </c>
      <c r="B1055" t="b">
        <f t="shared" si="97"/>
        <v>0</v>
      </c>
      <c r="C1055" t="str">
        <f t="shared" si="98"/>
        <v>OFF</v>
      </c>
      <c r="D1055" s="4">
        <f t="shared" si="100"/>
        <v>43599.874999997446</v>
      </c>
      <c r="E1055" t="str">
        <f t="shared" si="101"/>
        <v>LRKPCIGS</v>
      </c>
      <c r="F1055" s="39">
        <v>8878.8837890625</v>
      </c>
      <c r="G1055">
        <f t="shared" si="99"/>
        <v>1.2958388451922937E-3</v>
      </c>
      <c r="H1055" s="38">
        <f>G1055*SUMIF('Manual Inputs'!$B$11:$B$22,'Expanded kW'!A1055,'Manual Inputs'!$C$11:$C$22)</f>
        <v>148097.44974959901</v>
      </c>
    </row>
    <row r="1056" spans="1:8" x14ac:dyDescent="0.2">
      <c r="A1056">
        <f t="shared" si="96"/>
        <v>5</v>
      </c>
      <c r="B1056" t="b">
        <f t="shared" si="97"/>
        <v>0</v>
      </c>
      <c r="C1056" t="str">
        <f t="shared" si="98"/>
        <v>OFF</v>
      </c>
      <c r="D1056" s="4">
        <f t="shared" si="100"/>
        <v>43599.91666666411</v>
      </c>
      <c r="E1056" t="str">
        <f t="shared" si="101"/>
        <v>LRKPCIGS</v>
      </c>
      <c r="F1056" s="39">
        <v>8914.14453125</v>
      </c>
      <c r="G1056">
        <f t="shared" si="99"/>
        <v>1.3009850145219519E-3</v>
      </c>
      <c r="H1056" s="38">
        <f>G1056*SUMIF('Manual Inputs'!$B$11:$B$22,'Expanded kW'!A1056,'Manual Inputs'!$C$11:$C$22)</f>
        <v>148685.58966879468</v>
      </c>
    </row>
    <row r="1057" spans="1:8" x14ac:dyDescent="0.2">
      <c r="A1057">
        <f t="shared" si="96"/>
        <v>5</v>
      </c>
      <c r="B1057" t="b">
        <f t="shared" si="97"/>
        <v>0</v>
      </c>
      <c r="C1057" t="str">
        <f t="shared" si="98"/>
        <v>OFF</v>
      </c>
      <c r="D1057" s="4">
        <f t="shared" si="100"/>
        <v>43599.958333330775</v>
      </c>
      <c r="E1057" t="str">
        <f t="shared" si="101"/>
        <v>LRKPCIGS</v>
      </c>
      <c r="F1057" s="39">
        <v>9180.40234375</v>
      </c>
      <c r="G1057">
        <f t="shared" si="99"/>
        <v>1.3398443153609212E-3</v>
      </c>
      <c r="H1057" s="38">
        <f>G1057*SUMIF('Manual Inputs'!$B$11:$B$22,'Expanded kW'!A1057,'Manual Inputs'!$C$11:$C$22)</f>
        <v>153126.70005428384</v>
      </c>
    </row>
    <row r="1058" spans="1:8" x14ac:dyDescent="0.2">
      <c r="A1058">
        <f t="shared" si="96"/>
        <v>5</v>
      </c>
      <c r="B1058" t="b">
        <f t="shared" si="97"/>
        <v>0</v>
      </c>
      <c r="C1058" t="str">
        <f t="shared" si="98"/>
        <v>OFF</v>
      </c>
      <c r="D1058" s="4">
        <f t="shared" si="100"/>
        <v>43599.999999997439</v>
      </c>
      <c r="E1058" t="str">
        <f t="shared" si="101"/>
        <v>LRKPCIGS</v>
      </c>
      <c r="F1058" s="39">
        <v>9188.6474609375</v>
      </c>
      <c r="G1058">
        <f t="shared" si="99"/>
        <v>1.341047658414908E-3</v>
      </c>
      <c r="H1058" s="38">
        <f>G1058*SUMIF('Manual Inputs'!$B$11:$B$22,'Expanded kW'!A1058,'Manual Inputs'!$C$11:$C$22)</f>
        <v>153264.22644356484</v>
      </c>
    </row>
    <row r="1059" spans="1:8" x14ac:dyDescent="0.2">
      <c r="A1059">
        <f t="shared" si="96"/>
        <v>5</v>
      </c>
      <c r="B1059" t="b">
        <f t="shared" si="97"/>
        <v>0</v>
      </c>
      <c r="C1059" t="str">
        <f t="shared" si="98"/>
        <v>OFF</v>
      </c>
      <c r="D1059" s="4">
        <f t="shared" si="100"/>
        <v>43600.041666664103</v>
      </c>
      <c r="E1059" t="str">
        <f t="shared" si="101"/>
        <v>LRKPCIGS</v>
      </c>
      <c r="F1059" s="39">
        <v>9107.5166015625</v>
      </c>
      <c r="G1059">
        <f t="shared" si="99"/>
        <v>1.3292069223922712E-3</v>
      </c>
      <c r="H1059" s="38">
        <f>G1059*SUMIF('Manual Inputs'!$B$11:$B$22,'Expanded kW'!A1059,'Manual Inputs'!$C$11:$C$22)</f>
        <v>151910.98501650259</v>
      </c>
    </row>
    <row r="1060" spans="1:8" x14ac:dyDescent="0.2">
      <c r="A1060">
        <f t="shared" si="96"/>
        <v>5</v>
      </c>
      <c r="B1060" t="b">
        <f t="shared" si="97"/>
        <v>0</v>
      </c>
      <c r="C1060" t="str">
        <f t="shared" si="98"/>
        <v>OFF</v>
      </c>
      <c r="D1060" s="4">
        <f t="shared" si="100"/>
        <v>43600.083333330767</v>
      </c>
      <c r="E1060" t="str">
        <f t="shared" si="101"/>
        <v>LRKPCIGS</v>
      </c>
      <c r="F1060" s="39">
        <v>9098.1103515625</v>
      </c>
      <c r="G1060">
        <f t="shared" si="99"/>
        <v>1.3278341164825232E-3</v>
      </c>
      <c r="H1060" s="38">
        <f>G1060*SUMIF('Manual Inputs'!$B$11:$B$22,'Expanded kW'!A1060,'Manual Inputs'!$C$11:$C$22)</f>
        <v>151754.09123685618</v>
      </c>
    </row>
    <row r="1061" spans="1:8" x14ac:dyDescent="0.2">
      <c r="A1061">
        <f t="shared" si="96"/>
        <v>5</v>
      </c>
      <c r="B1061" t="b">
        <f t="shared" si="97"/>
        <v>0</v>
      </c>
      <c r="C1061" t="str">
        <f t="shared" si="98"/>
        <v>OFF</v>
      </c>
      <c r="D1061" s="4">
        <f t="shared" si="100"/>
        <v>43600.124999997432</v>
      </c>
      <c r="E1061" t="str">
        <f t="shared" si="101"/>
        <v>LRKPCIGS</v>
      </c>
      <c r="F1061" s="39">
        <v>9066.9951171875</v>
      </c>
      <c r="G1061">
        <f t="shared" si="99"/>
        <v>1.3232929680298251E-3</v>
      </c>
      <c r="H1061" s="38">
        <f>G1061*SUMIF('Manual Inputs'!$B$11:$B$22,'Expanded kW'!A1061,'Manual Inputs'!$C$11:$C$22)</f>
        <v>151235.09729924265</v>
      </c>
    </row>
    <row r="1062" spans="1:8" x14ac:dyDescent="0.2">
      <c r="A1062">
        <f t="shared" si="96"/>
        <v>5</v>
      </c>
      <c r="B1062" t="b">
        <f t="shared" si="97"/>
        <v>0</v>
      </c>
      <c r="C1062" t="str">
        <f t="shared" si="98"/>
        <v>OFF</v>
      </c>
      <c r="D1062" s="4">
        <f t="shared" si="100"/>
        <v>43600.166666664096</v>
      </c>
      <c r="E1062" t="str">
        <f t="shared" si="101"/>
        <v>LRKPCIGS</v>
      </c>
      <c r="F1062" s="39">
        <v>9013.0595703125</v>
      </c>
      <c r="G1062">
        <f t="shared" si="99"/>
        <v>1.3154212829804711E-3</v>
      </c>
      <c r="H1062" s="38">
        <f>G1062*SUMIF('Manual Inputs'!$B$11:$B$22,'Expanded kW'!A1062,'Manual Inputs'!$C$11:$C$22)</f>
        <v>150335.46654240391</v>
      </c>
    </row>
    <row r="1063" spans="1:8" x14ac:dyDescent="0.2">
      <c r="A1063">
        <f t="shared" si="96"/>
        <v>5</v>
      </c>
      <c r="B1063" t="b">
        <f t="shared" si="97"/>
        <v>0</v>
      </c>
      <c r="C1063" t="str">
        <f t="shared" si="98"/>
        <v>OFF</v>
      </c>
      <c r="D1063" s="4">
        <f t="shared" si="100"/>
        <v>43600.20833333076</v>
      </c>
      <c r="E1063" t="str">
        <f t="shared" si="101"/>
        <v>LRKPCIGS</v>
      </c>
      <c r="F1063" s="39">
        <v>9068.3720703125</v>
      </c>
      <c r="G1063">
        <f t="shared" si="99"/>
        <v>1.323493929027826E-3</v>
      </c>
      <c r="H1063" s="38">
        <f>G1063*SUMIF('Manual Inputs'!$B$11:$B$22,'Expanded kW'!A1063,'Manual Inputs'!$C$11:$C$22)</f>
        <v>151258.06451573988</v>
      </c>
    </row>
    <row r="1064" spans="1:8" x14ac:dyDescent="0.2">
      <c r="A1064">
        <f t="shared" si="96"/>
        <v>5</v>
      </c>
      <c r="B1064" t="b">
        <f t="shared" si="97"/>
        <v>0</v>
      </c>
      <c r="C1064" t="str">
        <f t="shared" si="98"/>
        <v>OFF</v>
      </c>
      <c r="D1064" s="4">
        <f t="shared" si="100"/>
        <v>43600.249999997424</v>
      </c>
      <c r="E1064" t="str">
        <f t="shared" si="101"/>
        <v>LRKPCIGS</v>
      </c>
      <c r="F1064" s="39">
        <v>9059.9912109375</v>
      </c>
      <c r="G1064">
        <f t="shared" si="99"/>
        <v>1.3222707749251002E-3</v>
      </c>
      <c r="H1064" s="38">
        <f>G1064*SUMIF('Manual Inputs'!$B$11:$B$22,'Expanded kW'!A1064,'Manual Inputs'!$C$11:$C$22)</f>
        <v>151118.27398242123</v>
      </c>
    </row>
    <row r="1065" spans="1:8" x14ac:dyDescent="0.2">
      <c r="A1065">
        <f t="shared" si="96"/>
        <v>5</v>
      </c>
      <c r="B1065" t="b">
        <f t="shared" si="97"/>
        <v>0</v>
      </c>
      <c r="C1065" t="str">
        <f t="shared" si="98"/>
        <v>ON</v>
      </c>
      <c r="D1065" s="4">
        <f t="shared" si="100"/>
        <v>43600.291666664089</v>
      </c>
      <c r="E1065" t="str">
        <f t="shared" si="101"/>
        <v>LRKPCIGS</v>
      </c>
      <c r="F1065" s="39">
        <v>9043.0234375</v>
      </c>
      <c r="G1065">
        <f t="shared" si="99"/>
        <v>1.3197943938327132E-3</v>
      </c>
      <c r="H1065" s="38">
        <f>G1065*SUMIF('Manual Inputs'!$B$11:$B$22,'Expanded kW'!A1065,'Manual Inputs'!$C$11:$C$22)</f>
        <v>150835.25597771231</v>
      </c>
    </row>
    <row r="1066" spans="1:8" x14ac:dyDescent="0.2">
      <c r="A1066">
        <f t="shared" si="96"/>
        <v>5</v>
      </c>
      <c r="B1066" t="b">
        <f t="shared" si="97"/>
        <v>0</v>
      </c>
      <c r="C1066" t="str">
        <f t="shared" si="98"/>
        <v>ON</v>
      </c>
      <c r="D1066" s="4">
        <f t="shared" si="100"/>
        <v>43600.333333330753</v>
      </c>
      <c r="E1066" t="str">
        <f t="shared" si="101"/>
        <v>LRKPCIGS</v>
      </c>
      <c r="F1066" s="39">
        <v>9042.451171875</v>
      </c>
      <c r="G1066">
        <f t="shared" si="99"/>
        <v>1.3197108738718418E-3</v>
      </c>
      <c r="H1066" s="38">
        <f>G1066*SUMIF('Manual Inputs'!$B$11:$B$22,'Expanded kW'!A1066,'Manual Inputs'!$C$11:$C$22)</f>
        <v>150825.71073738081</v>
      </c>
    </row>
    <row r="1067" spans="1:8" x14ac:dyDescent="0.2">
      <c r="A1067">
        <f t="shared" si="96"/>
        <v>5</v>
      </c>
      <c r="B1067" t="b">
        <f t="shared" si="97"/>
        <v>0</v>
      </c>
      <c r="C1067" t="str">
        <f t="shared" si="98"/>
        <v>ON</v>
      </c>
      <c r="D1067" s="4">
        <f t="shared" si="100"/>
        <v>43600.374999997417</v>
      </c>
      <c r="E1067" t="str">
        <f t="shared" si="101"/>
        <v>LRKPCIGS</v>
      </c>
      <c r="F1067" s="39">
        <v>8967.8076171875</v>
      </c>
      <c r="G1067">
        <f t="shared" si="99"/>
        <v>1.3088169349482974E-3</v>
      </c>
      <c r="H1067" s="38">
        <f>G1067*SUMIF('Manual Inputs'!$B$11:$B$22,'Expanded kW'!A1067,'Manual Inputs'!$C$11:$C$22)</f>
        <v>149580.67584875206</v>
      </c>
    </row>
    <row r="1068" spans="1:8" x14ac:dyDescent="0.2">
      <c r="A1068">
        <f t="shared" si="96"/>
        <v>5</v>
      </c>
      <c r="B1068" t="b">
        <f t="shared" si="97"/>
        <v>0</v>
      </c>
      <c r="C1068" t="str">
        <f t="shared" si="98"/>
        <v>ON</v>
      </c>
      <c r="D1068" s="4">
        <f t="shared" si="100"/>
        <v>43600.416666664081</v>
      </c>
      <c r="E1068" t="str">
        <f t="shared" si="101"/>
        <v>LRKPCIGS</v>
      </c>
      <c r="F1068" s="39">
        <v>8740.7841796875</v>
      </c>
      <c r="G1068">
        <f t="shared" si="99"/>
        <v>1.275683739822579E-3</v>
      </c>
      <c r="H1068" s="38">
        <f>G1068*SUMIF('Manual Inputs'!$B$11:$B$22,'Expanded kW'!A1068,'Manual Inputs'!$C$11:$C$22)</f>
        <v>145793.98453418</v>
      </c>
    </row>
    <row r="1069" spans="1:8" x14ac:dyDescent="0.2">
      <c r="A1069">
        <f t="shared" si="96"/>
        <v>5</v>
      </c>
      <c r="B1069" t="b">
        <f t="shared" si="97"/>
        <v>0</v>
      </c>
      <c r="C1069" t="str">
        <f t="shared" si="98"/>
        <v>ON</v>
      </c>
      <c r="D1069" s="4">
        <f t="shared" si="100"/>
        <v>43600.458333330746</v>
      </c>
      <c r="E1069" t="str">
        <f t="shared" si="101"/>
        <v>LRKPCIGS</v>
      </c>
      <c r="F1069" s="39">
        <v>8779.58984375</v>
      </c>
      <c r="G1069">
        <f t="shared" si="99"/>
        <v>1.2813472768279416E-3</v>
      </c>
      <c r="H1069" s="38">
        <f>G1069*SUMIF('Manual Inputs'!$B$11:$B$22,'Expanded kW'!A1069,'Manual Inputs'!$C$11:$C$22)</f>
        <v>146441.25281925153</v>
      </c>
    </row>
    <row r="1070" spans="1:8" x14ac:dyDescent="0.2">
      <c r="A1070">
        <f t="shared" si="96"/>
        <v>5</v>
      </c>
      <c r="B1070" t="b">
        <f t="shared" si="97"/>
        <v>0</v>
      </c>
      <c r="C1070" t="str">
        <f t="shared" si="98"/>
        <v>ON</v>
      </c>
      <c r="D1070" s="4">
        <f t="shared" si="100"/>
        <v>43600.49999999741</v>
      </c>
      <c r="E1070" t="str">
        <f t="shared" si="101"/>
        <v>LRKPCIGS</v>
      </c>
      <c r="F1070" s="39">
        <v>8888.1689453125</v>
      </c>
      <c r="G1070">
        <f t="shared" si="99"/>
        <v>1.2971939779362601E-3</v>
      </c>
      <c r="H1070" s="38">
        <f>G1070*SUMIF('Manual Inputs'!$B$11:$B$22,'Expanded kW'!A1070,'Manual Inputs'!$C$11:$C$22)</f>
        <v>148252.32371729813</v>
      </c>
    </row>
    <row r="1071" spans="1:8" x14ac:dyDescent="0.2">
      <c r="A1071">
        <f t="shared" si="96"/>
        <v>5</v>
      </c>
      <c r="B1071" t="b">
        <f t="shared" si="97"/>
        <v>0</v>
      </c>
      <c r="C1071" t="str">
        <f t="shared" si="98"/>
        <v>ON</v>
      </c>
      <c r="D1071" s="4">
        <f t="shared" si="100"/>
        <v>43600.541666664074</v>
      </c>
      <c r="E1071" t="str">
        <f t="shared" si="101"/>
        <v>LRKPCIGS</v>
      </c>
      <c r="F1071" s="39">
        <v>8861.3671875</v>
      </c>
      <c r="G1071">
        <f t="shared" si="99"/>
        <v>1.2932823647517674E-3</v>
      </c>
      <c r="H1071" s="38">
        <f>G1071*SUMIF('Manual Inputs'!$B$11:$B$22,'Expanded kW'!A1071,'Manual Inputs'!$C$11:$C$22)</f>
        <v>147805.27743590326</v>
      </c>
    </row>
    <row r="1072" spans="1:8" x14ac:dyDescent="0.2">
      <c r="A1072">
        <f t="shared" si="96"/>
        <v>5</v>
      </c>
      <c r="B1072" t="b">
        <f t="shared" si="97"/>
        <v>0</v>
      </c>
      <c r="C1072" t="str">
        <f t="shared" si="98"/>
        <v>ON</v>
      </c>
      <c r="D1072" s="4">
        <f t="shared" si="100"/>
        <v>43600.583333330738</v>
      </c>
      <c r="E1072" t="str">
        <f t="shared" si="101"/>
        <v>LRKPCIGS</v>
      </c>
      <c r="F1072" s="39">
        <v>8894.345703125</v>
      </c>
      <c r="G1072">
        <f t="shared" si="99"/>
        <v>1.298095451916654E-3</v>
      </c>
      <c r="H1072" s="38">
        <f>G1072*SUMIF('Manual Inputs'!$B$11:$B$22,'Expanded kW'!A1072,'Manual Inputs'!$C$11:$C$22)</f>
        <v>148355.35041541519</v>
      </c>
    </row>
    <row r="1073" spans="1:8" x14ac:dyDescent="0.2">
      <c r="A1073">
        <f t="shared" si="96"/>
        <v>5</v>
      </c>
      <c r="B1073" t="b">
        <f t="shared" si="97"/>
        <v>0</v>
      </c>
      <c r="C1073" t="str">
        <f t="shared" si="98"/>
        <v>ON</v>
      </c>
      <c r="D1073" s="4">
        <f t="shared" si="100"/>
        <v>43600.624999997402</v>
      </c>
      <c r="E1073" t="str">
        <f t="shared" si="101"/>
        <v>LRKPCIGS</v>
      </c>
      <c r="F1073" s="39">
        <v>8876.8837890625</v>
      </c>
      <c r="G1073">
        <f t="shared" si="99"/>
        <v>1.2955469529058357E-3</v>
      </c>
      <c r="H1073" s="38">
        <f>G1073*SUMIF('Manual Inputs'!$B$11:$B$22,'Expanded kW'!A1073,'Manual Inputs'!$C$11:$C$22)</f>
        <v>148064.09027485692</v>
      </c>
    </row>
    <row r="1074" spans="1:8" x14ac:dyDescent="0.2">
      <c r="A1074">
        <f t="shared" si="96"/>
        <v>5</v>
      </c>
      <c r="B1074" t="b">
        <f t="shared" si="97"/>
        <v>0</v>
      </c>
      <c r="C1074" t="str">
        <f t="shared" si="98"/>
        <v>ON</v>
      </c>
      <c r="D1074" s="4">
        <f t="shared" si="100"/>
        <v>43600.666666664067</v>
      </c>
      <c r="E1074" t="str">
        <f t="shared" si="101"/>
        <v>LRKPCIGS</v>
      </c>
      <c r="F1074" s="39">
        <v>8937.2998046875</v>
      </c>
      <c r="G1074">
        <f t="shared" si="99"/>
        <v>1.3043644373755684E-3</v>
      </c>
      <c r="H1074" s="38">
        <f>G1074*SUMIF('Manual Inputs'!$B$11:$B$22,'Expanded kW'!A1074,'Manual Inputs'!$C$11:$C$22)</f>
        <v>149071.81354848694</v>
      </c>
    </row>
    <row r="1075" spans="1:8" x14ac:dyDescent="0.2">
      <c r="A1075">
        <f t="shared" si="96"/>
        <v>5</v>
      </c>
      <c r="B1075" t="b">
        <f t="shared" si="97"/>
        <v>0</v>
      </c>
      <c r="C1075" t="str">
        <f t="shared" si="98"/>
        <v>ON</v>
      </c>
      <c r="D1075" s="4">
        <f t="shared" si="100"/>
        <v>43600.708333330731</v>
      </c>
      <c r="E1075" t="str">
        <f t="shared" si="101"/>
        <v>LRKPCIGS</v>
      </c>
      <c r="F1075" s="39">
        <v>8951.6552734375</v>
      </c>
      <c r="G1075">
        <f t="shared" si="99"/>
        <v>1.3064595626738754E-3</v>
      </c>
      <c r="H1075" s="38">
        <f>G1075*SUMIF('Manual Inputs'!$B$11:$B$22,'Expanded kW'!A1075,'Manual Inputs'!$C$11:$C$22)</f>
        <v>149311.25899707517</v>
      </c>
    </row>
    <row r="1076" spans="1:8" x14ac:dyDescent="0.2">
      <c r="A1076">
        <f t="shared" si="96"/>
        <v>5</v>
      </c>
      <c r="B1076" t="b">
        <f t="shared" si="97"/>
        <v>0</v>
      </c>
      <c r="C1076" t="str">
        <f t="shared" si="98"/>
        <v>ON</v>
      </c>
      <c r="D1076" s="4">
        <f t="shared" si="100"/>
        <v>43600.749999997395</v>
      </c>
      <c r="E1076" t="str">
        <f t="shared" si="101"/>
        <v>LRKPCIGS</v>
      </c>
      <c r="F1076" s="39">
        <v>8811.9912109375</v>
      </c>
      <c r="G1076">
        <f t="shared" si="99"/>
        <v>1.2860761314043045E-3</v>
      </c>
      <c r="H1076" s="38">
        <f>G1076*SUMIF('Manual Inputs'!$B$11:$B$22,'Expanded kW'!A1076,'Manual Inputs'!$C$11:$C$22)</f>
        <v>146981.69911440185</v>
      </c>
    </row>
    <row r="1077" spans="1:8" x14ac:dyDescent="0.2">
      <c r="A1077">
        <f t="shared" si="96"/>
        <v>5</v>
      </c>
      <c r="B1077" t="b">
        <f t="shared" si="97"/>
        <v>0</v>
      </c>
      <c r="C1077" t="str">
        <f t="shared" si="98"/>
        <v>ON</v>
      </c>
      <c r="D1077" s="4">
        <f t="shared" si="100"/>
        <v>43600.791666664059</v>
      </c>
      <c r="E1077" t="str">
        <f t="shared" si="101"/>
        <v>LRKPCIGS</v>
      </c>
      <c r="F1077" s="39">
        <v>8845.03515625</v>
      </c>
      <c r="G1077">
        <f t="shared" si="99"/>
        <v>1.2908987677797343E-3</v>
      </c>
      <c r="H1077" s="38">
        <f>G1077*SUMIF('Manual Inputs'!$B$11:$B$22,'Expanded kW'!A1077,'Manual Inputs'!$C$11:$C$22)</f>
        <v>147532.86344391754</v>
      </c>
    </row>
    <row r="1078" spans="1:8" x14ac:dyDescent="0.2">
      <c r="A1078">
        <f t="shared" si="96"/>
        <v>5</v>
      </c>
      <c r="B1078" t="b">
        <f t="shared" si="97"/>
        <v>0</v>
      </c>
      <c r="C1078" t="str">
        <f t="shared" si="98"/>
        <v>ON</v>
      </c>
      <c r="D1078" s="4">
        <f t="shared" si="100"/>
        <v>43600.833333330724</v>
      </c>
      <c r="E1078" t="str">
        <f t="shared" si="101"/>
        <v>LRKPCIGS</v>
      </c>
      <c r="F1078" s="39">
        <v>8931.859375</v>
      </c>
      <c r="G1078">
        <f t="shared" si="99"/>
        <v>1.303570427645169E-3</v>
      </c>
      <c r="H1078" s="38">
        <f>G1078*SUMIF('Manual Inputs'!$B$11:$B$22,'Expanded kW'!A1078,'Manual Inputs'!$C$11:$C$22)</f>
        <v>148981.06861011378</v>
      </c>
    </row>
    <row r="1079" spans="1:8" x14ac:dyDescent="0.2">
      <c r="A1079">
        <f t="shared" si="96"/>
        <v>5</v>
      </c>
      <c r="B1079" t="b">
        <f t="shared" si="97"/>
        <v>0</v>
      </c>
      <c r="C1079" t="str">
        <f t="shared" si="98"/>
        <v>OFF</v>
      </c>
      <c r="D1079" s="4">
        <f t="shared" si="100"/>
        <v>43600.874999997388</v>
      </c>
      <c r="E1079" t="str">
        <f t="shared" si="101"/>
        <v>LRKPCIGS</v>
      </c>
      <c r="F1079" s="39">
        <v>9171.2216796875</v>
      </c>
      <c r="G1079">
        <f t="shared" si="99"/>
        <v>1.3385044328487181E-3</v>
      </c>
      <c r="H1079" s="38">
        <f>G1079*SUMIF('Manual Inputs'!$B$11:$B$22,'Expanded kW'!A1079,'Manual Inputs'!$C$11:$C$22)</f>
        <v>152973.56898882956</v>
      </c>
    </row>
    <row r="1080" spans="1:8" x14ac:dyDescent="0.2">
      <c r="A1080">
        <f t="shared" si="96"/>
        <v>5</v>
      </c>
      <c r="B1080" t="b">
        <f t="shared" si="97"/>
        <v>0</v>
      </c>
      <c r="C1080" t="str">
        <f t="shared" si="98"/>
        <v>OFF</v>
      </c>
      <c r="D1080" s="4">
        <f t="shared" si="100"/>
        <v>43600.916666664052</v>
      </c>
      <c r="E1080" t="str">
        <f t="shared" si="101"/>
        <v>LRKPCIGS</v>
      </c>
      <c r="F1080" s="39">
        <v>9281.953125</v>
      </c>
      <c r="G1080">
        <f t="shared" si="99"/>
        <v>1.3546652602262519E-3</v>
      </c>
      <c r="H1080" s="38">
        <f>G1080*SUMIF('Manual Inputs'!$B$11:$B$22,'Expanded kW'!A1080,'Manual Inputs'!$C$11:$C$22)</f>
        <v>154820.54041535835</v>
      </c>
    </row>
    <row r="1081" spans="1:8" x14ac:dyDescent="0.2">
      <c r="A1081">
        <f t="shared" si="96"/>
        <v>5</v>
      </c>
      <c r="B1081" t="b">
        <f t="shared" si="97"/>
        <v>0</v>
      </c>
      <c r="C1081" t="str">
        <f t="shared" si="98"/>
        <v>OFF</v>
      </c>
      <c r="D1081" s="4">
        <f t="shared" si="100"/>
        <v>43600.958333330716</v>
      </c>
      <c r="E1081" t="str">
        <f t="shared" si="101"/>
        <v>LRKPCIGS</v>
      </c>
      <c r="F1081" s="39">
        <v>9328.50390625</v>
      </c>
      <c r="G1081">
        <f t="shared" si="99"/>
        <v>1.361459167213987E-3</v>
      </c>
      <c r="H1081" s="38">
        <f>G1081*SUMIF('Manual Inputs'!$B$11:$B$22,'Expanded kW'!A1081,'Manual Inputs'!$C$11:$C$22)</f>
        <v>155596.99522102537</v>
      </c>
    </row>
    <row r="1082" spans="1:8" x14ac:dyDescent="0.2">
      <c r="A1082">
        <f t="shared" si="96"/>
        <v>5</v>
      </c>
      <c r="B1082" t="b">
        <f t="shared" si="97"/>
        <v>0</v>
      </c>
      <c r="C1082" t="str">
        <f t="shared" si="98"/>
        <v>OFF</v>
      </c>
      <c r="D1082" s="4">
        <f t="shared" si="100"/>
        <v>43600.999999997381</v>
      </c>
      <c r="E1082" t="str">
        <f t="shared" si="101"/>
        <v>LRKPCIGS</v>
      </c>
      <c r="F1082" s="39">
        <v>9330.576171875</v>
      </c>
      <c r="G1082">
        <f t="shared" si="99"/>
        <v>1.3617616063897019E-3</v>
      </c>
      <c r="H1082" s="38">
        <f>G1082*SUMIF('Manual Inputs'!$B$11:$B$22,'Expanded kW'!A1082,'Manual Inputs'!$C$11:$C$22)</f>
        <v>155631.56006741343</v>
      </c>
    </row>
    <row r="1083" spans="1:8" x14ac:dyDescent="0.2">
      <c r="A1083">
        <f t="shared" si="96"/>
        <v>5</v>
      </c>
      <c r="B1083" t="b">
        <f t="shared" si="97"/>
        <v>0</v>
      </c>
      <c r="C1083" t="str">
        <f t="shared" si="98"/>
        <v>OFF</v>
      </c>
      <c r="D1083" s="4">
        <f t="shared" si="100"/>
        <v>43601.041666664045</v>
      </c>
      <c r="E1083" t="str">
        <f t="shared" si="101"/>
        <v>LRKPCIGS</v>
      </c>
      <c r="F1083" s="39">
        <v>9198.970703125</v>
      </c>
      <c r="G1083">
        <f t="shared" si="99"/>
        <v>1.3425542957977927E-3</v>
      </c>
      <c r="H1083" s="38">
        <f>G1083*SUMIF('Manual Inputs'!$B$11:$B$22,'Expanded kW'!A1083,'Manual Inputs'!$C$11:$C$22)</f>
        <v>153436.41541207003</v>
      </c>
    </row>
    <row r="1084" spans="1:8" x14ac:dyDescent="0.2">
      <c r="A1084">
        <f t="shared" si="96"/>
        <v>5</v>
      </c>
      <c r="B1084" t="b">
        <f t="shared" si="97"/>
        <v>0</v>
      </c>
      <c r="C1084" t="str">
        <f t="shared" si="98"/>
        <v>OFF</v>
      </c>
      <c r="D1084" s="4">
        <f t="shared" si="100"/>
        <v>43601.083333330709</v>
      </c>
      <c r="E1084" t="str">
        <f t="shared" si="101"/>
        <v>LRKPCIGS</v>
      </c>
      <c r="F1084" s="39">
        <v>9146.5546875</v>
      </c>
      <c r="G1084">
        <f t="shared" si="99"/>
        <v>1.3349043804738922E-3</v>
      </c>
      <c r="H1084" s="38">
        <f>G1084*SUMIF('Manual Inputs'!$B$11:$B$22,'Expanded kW'!A1084,'Manual Inputs'!$C$11:$C$22)</f>
        <v>152562.13003740841</v>
      </c>
    </row>
    <row r="1085" spans="1:8" x14ac:dyDescent="0.2">
      <c r="A1085">
        <f t="shared" si="96"/>
        <v>5</v>
      </c>
      <c r="B1085" t="b">
        <f t="shared" si="97"/>
        <v>0</v>
      </c>
      <c r="C1085" t="str">
        <f t="shared" si="98"/>
        <v>OFF</v>
      </c>
      <c r="D1085" s="4">
        <f t="shared" si="100"/>
        <v>43601.124999997373</v>
      </c>
      <c r="E1085" t="str">
        <f t="shared" si="101"/>
        <v>LRKPCIGS</v>
      </c>
      <c r="F1085" s="39">
        <v>9152.97265625</v>
      </c>
      <c r="G1085">
        <f t="shared" si="99"/>
        <v>1.335841058260319E-3</v>
      </c>
      <c r="H1085" s="38">
        <f>G1085*SUMIF('Manual Inputs'!$B$11:$B$22,'Expanded kW'!A1085,'Manual Inputs'!$C$11:$C$22)</f>
        <v>152669.18007061398</v>
      </c>
    </row>
    <row r="1086" spans="1:8" x14ac:dyDescent="0.2">
      <c r="A1086">
        <f t="shared" si="96"/>
        <v>5</v>
      </c>
      <c r="B1086" t="b">
        <f t="shared" si="97"/>
        <v>0</v>
      </c>
      <c r="C1086" t="str">
        <f t="shared" si="98"/>
        <v>OFF</v>
      </c>
      <c r="D1086" s="4">
        <f t="shared" si="100"/>
        <v>43601.166666664038</v>
      </c>
      <c r="E1086" t="str">
        <f t="shared" si="101"/>
        <v>LRKPCIGS</v>
      </c>
      <c r="F1086" s="39">
        <v>9013.6025390625</v>
      </c>
      <c r="G1086">
        <f t="shared" si="99"/>
        <v>1.3155005271754275E-3</v>
      </c>
      <c r="H1086" s="38">
        <f>G1086*SUMIF('Manual Inputs'!$B$11:$B$22,'Expanded kW'!A1086,'Manual Inputs'!$C$11:$C$22)</f>
        <v>150344.52311855459</v>
      </c>
    </row>
    <row r="1087" spans="1:8" x14ac:dyDescent="0.2">
      <c r="A1087">
        <f t="shared" si="96"/>
        <v>5</v>
      </c>
      <c r="B1087" t="b">
        <f t="shared" si="97"/>
        <v>0</v>
      </c>
      <c r="C1087" t="str">
        <f t="shared" si="98"/>
        <v>OFF</v>
      </c>
      <c r="D1087" s="4">
        <f t="shared" si="100"/>
        <v>43601.208333330702</v>
      </c>
      <c r="E1087" t="str">
        <f t="shared" si="101"/>
        <v>LRKPCIGS</v>
      </c>
      <c r="F1087" s="39">
        <v>9084.529296875</v>
      </c>
      <c r="G1087">
        <f t="shared" si="99"/>
        <v>1.3258520139299004E-3</v>
      </c>
      <c r="H1087" s="38">
        <f>G1087*SUMIF('Manual Inputs'!$B$11:$B$22,'Expanded kW'!A1087,'Manual Inputs'!$C$11:$C$22)</f>
        <v>151527.56281144687</v>
      </c>
    </row>
    <row r="1088" spans="1:8" x14ac:dyDescent="0.2">
      <c r="A1088">
        <f t="shared" si="96"/>
        <v>5</v>
      </c>
      <c r="B1088" t="b">
        <f t="shared" si="97"/>
        <v>0</v>
      </c>
      <c r="C1088" t="str">
        <f t="shared" si="98"/>
        <v>OFF</v>
      </c>
      <c r="D1088" s="4">
        <f t="shared" si="100"/>
        <v>43601.249999997366</v>
      </c>
      <c r="E1088" t="str">
        <f t="shared" si="101"/>
        <v>LRKPCIGS</v>
      </c>
      <c r="F1088" s="39">
        <v>9033.2646484375</v>
      </c>
      <c r="G1088">
        <f t="shared" si="99"/>
        <v>1.318370136206456E-3</v>
      </c>
      <c r="H1088" s="38">
        <f>G1088*SUMIF('Manual Inputs'!$B$11:$B$22,'Expanded kW'!A1088,'Manual Inputs'!$C$11:$C$22)</f>
        <v>150672.48193909039</v>
      </c>
    </row>
    <row r="1089" spans="1:8" x14ac:dyDescent="0.2">
      <c r="A1089">
        <f t="shared" si="96"/>
        <v>5</v>
      </c>
      <c r="B1089" t="b">
        <f t="shared" si="97"/>
        <v>0</v>
      </c>
      <c r="C1089" t="str">
        <f t="shared" si="98"/>
        <v>ON</v>
      </c>
      <c r="D1089" s="4">
        <f t="shared" si="100"/>
        <v>43601.29166666403</v>
      </c>
      <c r="E1089" t="str">
        <f t="shared" si="101"/>
        <v>LRKPCIGS</v>
      </c>
      <c r="F1089" s="39">
        <v>9117.0771484375</v>
      </c>
      <c r="G1089">
        <f t="shared" si="99"/>
        <v>1.3306022473358377E-3</v>
      </c>
      <c r="H1089" s="38">
        <f>G1089*SUMIF('Manual Inputs'!$B$11:$B$22,'Expanded kW'!A1089,'Manual Inputs'!$C$11:$C$22)</f>
        <v>152070.45242750118</v>
      </c>
    </row>
    <row r="1090" spans="1:8" x14ac:dyDescent="0.2">
      <c r="A1090">
        <f t="shared" ref="A1090:A1153" si="102">MONTH(D1090)</f>
        <v>5</v>
      </c>
      <c r="B1090" t="b">
        <f t="shared" ref="B1090:B1153" si="103">IF(ISNA(VLOOKUP(DATE(YEAR(D1090),MONTH(D1090),DAY(D1090)),Holidays,1,FALSE)),FALSE,TRUE)</f>
        <v>0</v>
      </c>
      <c r="C1090" t="str">
        <f t="shared" ref="C1090:C1153" si="104">IF(OR(HOUR(D1090)&lt;PkStart,HOUR(D1090)&gt;OPkStart-1,WEEKDAY(D1090,2)&gt;5,B1090)=TRUE,"OFF","ON")</f>
        <v>ON</v>
      </c>
      <c r="D1090" s="4">
        <f t="shared" si="100"/>
        <v>43601.333333330695</v>
      </c>
      <c r="E1090" t="str">
        <f t="shared" si="101"/>
        <v>LRKPCIGS</v>
      </c>
      <c r="F1090" s="39">
        <v>9219.3515625</v>
      </c>
      <c r="G1090">
        <f t="shared" ref="G1090:G1153" si="105">IF(SUMIF($A$2:$A$8785,A1090,$F$2:$F$8785)=0,0,F1090/SUMIF($A$2:$A$8785,A1090,$F$2:$F$8785))</f>
        <v>1.345528803619267E-3</v>
      </c>
      <c r="H1090" s="38">
        <f>G1090*SUMIF('Manual Inputs'!$B$11:$B$22,'Expanded kW'!A1090,'Manual Inputs'!$C$11:$C$22)</f>
        <v>153776.36279384125</v>
      </c>
    </row>
    <row r="1091" spans="1:8" x14ac:dyDescent="0.2">
      <c r="A1091">
        <f t="shared" si="102"/>
        <v>5</v>
      </c>
      <c r="B1091" t="b">
        <f t="shared" si="103"/>
        <v>0</v>
      </c>
      <c r="C1091" t="str">
        <f t="shared" si="104"/>
        <v>ON</v>
      </c>
      <c r="D1091" s="4">
        <f t="shared" si="100"/>
        <v>43601.374999997359</v>
      </c>
      <c r="E1091" t="str">
        <f t="shared" si="101"/>
        <v>LRKPCIGS</v>
      </c>
      <c r="F1091" s="39">
        <v>9145.345703125</v>
      </c>
      <c r="G1091">
        <f t="shared" si="105"/>
        <v>1.3347279338671368E-3</v>
      </c>
      <c r="H1091" s="38">
        <f>G1091*SUMIF('Manual Inputs'!$B$11:$B$22,'Expanded kW'!A1091,'Manual Inputs'!$C$11:$C$22)</f>
        <v>152541.9644955477</v>
      </c>
    </row>
    <row r="1092" spans="1:8" x14ac:dyDescent="0.2">
      <c r="A1092">
        <f t="shared" si="102"/>
        <v>5</v>
      </c>
      <c r="B1092" t="b">
        <f t="shared" si="103"/>
        <v>0</v>
      </c>
      <c r="C1092" t="str">
        <f t="shared" si="104"/>
        <v>ON</v>
      </c>
      <c r="D1092" s="4">
        <f t="shared" ref="D1092:D1155" si="106">+D1091+1/24</f>
        <v>43601.416666664023</v>
      </c>
      <c r="E1092" t="str">
        <f t="shared" ref="E1092:E1155" si="107">+E1091</f>
        <v>LRKPCIGS</v>
      </c>
      <c r="F1092" s="39">
        <v>9014.5556640625</v>
      </c>
      <c r="G1092">
        <f t="shared" si="105"/>
        <v>1.3156396320931926E-3</v>
      </c>
      <c r="H1092" s="38">
        <f>G1092*SUMIF('Manual Inputs'!$B$11:$B$22,'Expanded kW'!A1092,'Manual Inputs'!$C$11:$C$22)</f>
        <v>150360.42099323636</v>
      </c>
    </row>
    <row r="1093" spans="1:8" x14ac:dyDescent="0.2">
      <c r="A1093">
        <f t="shared" si="102"/>
        <v>5</v>
      </c>
      <c r="B1093" t="b">
        <f t="shared" si="103"/>
        <v>0</v>
      </c>
      <c r="C1093" t="str">
        <f t="shared" si="104"/>
        <v>ON</v>
      </c>
      <c r="D1093" s="4">
        <f t="shared" si="106"/>
        <v>43601.458333330687</v>
      </c>
      <c r="E1093" t="str">
        <f t="shared" si="107"/>
        <v>LRKPCIGS</v>
      </c>
      <c r="F1093" s="39">
        <v>8998.921875</v>
      </c>
      <c r="G1093">
        <f t="shared" si="105"/>
        <v>1.3133579408754648E-3</v>
      </c>
      <c r="H1093" s="38">
        <f>G1093*SUMIF('Manual Inputs'!$B$11:$B$22,'Expanded kW'!A1093,'Manual Inputs'!$C$11:$C$22)</f>
        <v>150099.65349755954</v>
      </c>
    </row>
    <row r="1094" spans="1:8" x14ac:dyDescent="0.2">
      <c r="A1094">
        <f t="shared" si="102"/>
        <v>5</v>
      </c>
      <c r="B1094" t="b">
        <f t="shared" si="103"/>
        <v>0</v>
      </c>
      <c r="C1094" t="str">
        <f t="shared" si="104"/>
        <v>ON</v>
      </c>
      <c r="D1094" s="4">
        <f t="shared" si="106"/>
        <v>43601.499999997352</v>
      </c>
      <c r="E1094" t="str">
        <f t="shared" si="107"/>
        <v>LRKPCIGS</v>
      </c>
      <c r="F1094" s="39">
        <v>9097.466796875</v>
      </c>
      <c r="G1094">
        <f t="shared" si="105"/>
        <v>1.3277401921579256E-3</v>
      </c>
      <c r="H1094" s="38">
        <f>G1094*SUMIF('Manual Inputs'!$B$11:$B$22,'Expanded kW'!A1094,'Manual Inputs'!$C$11:$C$22)</f>
        <v>151743.35691368478</v>
      </c>
    </row>
    <row r="1095" spans="1:8" x14ac:dyDescent="0.2">
      <c r="A1095">
        <f t="shared" si="102"/>
        <v>5</v>
      </c>
      <c r="B1095" t="b">
        <f t="shared" si="103"/>
        <v>0</v>
      </c>
      <c r="C1095" t="str">
        <f t="shared" si="104"/>
        <v>ON</v>
      </c>
      <c r="D1095" s="4">
        <f t="shared" si="106"/>
        <v>43601.541666664016</v>
      </c>
      <c r="E1095" t="str">
        <f t="shared" si="107"/>
        <v>LRKPCIGS</v>
      </c>
      <c r="F1095" s="39">
        <v>9263.69921875</v>
      </c>
      <c r="G1095">
        <f t="shared" si="105"/>
        <v>1.3520011730102004E-3</v>
      </c>
      <c r="H1095" s="38">
        <f>G1095*SUMIF('Manual Inputs'!$B$11:$B$22,'Expanded kW'!A1095,'Manual Inputs'!$C$11:$C$22)</f>
        <v>154516.07005311266</v>
      </c>
    </row>
    <row r="1096" spans="1:8" x14ac:dyDescent="0.2">
      <c r="A1096">
        <f t="shared" si="102"/>
        <v>5</v>
      </c>
      <c r="B1096" t="b">
        <f t="shared" si="103"/>
        <v>0</v>
      </c>
      <c r="C1096" t="str">
        <f t="shared" si="104"/>
        <v>ON</v>
      </c>
      <c r="D1096" s="4">
        <f t="shared" si="106"/>
        <v>43601.58333333068</v>
      </c>
      <c r="E1096" t="str">
        <f t="shared" si="107"/>
        <v>LRKPCIGS</v>
      </c>
      <c r="F1096" s="39">
        <v>9229.38671875</v>
      </c>
      <c r="G1096">
        <f t="shared" si="105"/>
        <v>1.3469933959706548E-3</v>
      </c>
      <c r="H1096" s="38">
        <f>G1096*SUMIF('Manual Inputs'!$B$11:$B$22,'Expanded kW'!A1096,'Manual Inputs'!$C$11:$C$22)</f>
        <v>153943.74656456866</v>
      </c>
    </row>
    <row r="1097" spans="1:8" x14ac:dyDescent="0.2">
      <c r="A1097">
        <f t="shared" si="102"/>
        <v>5</v>
      </c>
      <c r="B1097" t="b">
        <f t="shared" si="103"/>
        <v>0</v>
      </c>
      <c r="C1097" t="str">
        <f t="shared" si="104"/>
        <v>ON</v>
      </c>
      <c r="D1097" s="4">
        <f t="shared" si="106"/>
        <v>43601.624999997344</v>
      </c>
      <c r="E1097" t="str">
        <f t="shared" si="107"/>
        <v>LRKPCIGS</v>
      </c>
      <c r="F1097" s="39">
        <v>9193.2236328125</v>
      </c>
      <c r="G1097">
        <f t="shared" si="105"/>
        <v>1.3417155330508173E-3</v>
      </c>
      <c r="H1097" s="38">
        <f>G1097*SUMIF('Manual Inputs'!$B$11:$B$22,'Expanded kW'!A1097,'Manual Inputs'!$C$11:$C$22)</f>
        <v>153340.5557886046</v>
      </c>
    </row>
    <row r="1098" spans="1:8" x14ac:dyDescent="0.2">
      <c r="A1098">
        <f t="shared" si="102"/>
        <v>5</v>
      </c>
      <c r="B1098" t="b">
        <f t="shared" si="103"/>
        <v>0</v>
      </c>
      <c r="C1098" t="str">
        <f t="shared" si="104"/>
        <v>ON</v>
      </c>
      <c r="D1098" s="4">
        <f t="shared" si="106"/>
        <v>43601.666666664009</v>
      </c>
      <c r="E1098" t="str">
        <f t="shared" si="107"/>
        <v>LRKPCIGS</v>
      </c>
      <c r="F1098" s="39">
        <v>9063.705078125</v>
      </c>
      <c r="G1098">
        <f t="shared" si="105"/>
        <v>1.3228127995175804E-3</v>
      </c>
      <c r="H1098" s="38">
        <f>G1098*SUMIF('Manual Inputs'!$B$11:$B$22,'Expanded kW'!A1098,'Manual Inputs'!$C$11:$C$22)</f>
        <v>151180.22031173966</v>
      </c>
    </row>
    <row r="1099" spans="1:8" x14ac:dyDescent="0.2">
      <c r="A1099">
        <f t="shared" si="102"/>
        <v>5</v>
      </c>
      <c r="B1099" t="b">
        <f t="shared" si="103"/>
        <v>0</v>
      </c>
      <c r="C1099" t="str">
        <f t="shared" si="104"/>
        <v>ON</v>
      </c>
      <c r="D1099" s="4">
        <f t="shared" si="106"/>
        <v>43601.708333330673</v>
      </c>
      <c r="E1099" t="str">
        <f t="shared" si="107"/>
        <v>LRKPCIGS</v>
      </c>
      <c r="F1099" s="39">
        <v>9043.4501953125</v>
      </c>
      <c r="G1099">
        <f t="shared" si="105"/>
        <v>1.3198566774895405E-3</v>
      </c>
      <c r="H1099" s="38">
        <f>G1099*SUMIF('Manual Inputs'!$B$11:$B$22,'Expanded kW'!A1099,'Manual Inputs'!$C$11:$C$22)</f>
        <v>150842.37418594587</v>
      </c>
    </row>
    <row r="1100" spans="1:8" x14ac:dyDescent="0.2">
      <c r="A1100">
        <f t="shared" si="102"/>
        <v>5</v>
      </c>
      <c r="B1100" t="b">
        <f t="shared" si="103"/>
        <v>0</v>
      </c>
      <c r="C1100" t="str">
        <f t="shared" si="104"/>
        <v>ON</v>
      </c>
      <c r="D1100" s="4">
        <f t="shared" si="106"/>
        <v>43601.749999997337</v>
      </c>
      <c r="E1100" t="str">
        <f t="shared" si="107"/>
        <v>LRKPCIGS</v>
      </c>
      <c r="F1100" s="39">
        <v>8975.583984375</v>
      </c>
      <c r="G1100">
        <f t="shared" si="105"/>
        <v>1.3099518657476456E-3</v>
      </c>
      <c r="H1100" s="38">
        <f>G1100*SUMIF('Manual Inputs'!$B$11:$B$22,'Expanded kW'!A1100,'Manual Inputs'!$C$11:$C$22)</f>
        <v>149710.38361114037</v>
      </c>
    </row>
    <row r="1101" spans="1:8" x14ac:dyDescent="0.2">
      <c r="A1101">
        <f t="shared" si="102"/>
        <v>5</v>
      </c>
      <c r="B1101" t="b">
        <f t="shared" si="103"/>
        <v>0</v>
      </c>
      <c r="C1101" t="str">
        <f t="shared" si="104"/>
        <v>ON</v>
      </c>
      <c r="D1101" s="4">
        <f t="shared" si="106"/>
        <v>43601.791666664001</v>
      </c>
      <c r="E1101" t="str">
        <f t="shared" si="107"/>
        <v>LRKPCIGS</v>
      </c>
      <c r="F1101" s="39">
        <v>9025.37890625</v>
      </c>
      <c r="G1101">
        <f t="shared" si="105"/>
        <v>1.3172192425476919E-3</v>
      </c>
      <c r="H1101" s="38">
        <f>G1101*SUMIF('Manual Inputs'!$B$11:$B$22,'Expanded kW'!A1101,'Manual Inputs'!$C$11:$C$22)</f>
        <v>150540.9498304271</v>
      </c>
    </row>
    <row r="1102" spans="1:8" x14ac:dyDescent="0.2">
      <c r="A1102">
        <f t="shared" si="102"/>
        <v>5</v>
      </c>
      <c r="B1102" t="b">
        <f t="shared" si="103"/>
        <v>0</v>
      </c>
      <c r="C1102" t="str">
        <f t="shared" si="104"/>
        <v>ON</v>
      </c>
      <c r="D1102" s="4">
        <f t="shared" si="106"/>
        <v>43601.833333330665</v>
      </c>
      <c r="E1102" t="str">
        <f t="shared" si="107"/>
        <v>LRKPCIGS</v>
      </c>
      <c r="F1102" s="39">
        <v>9216.3564453125</v>
      </c>
      <c r="G1102">
        <f t="shared" si="105"/>
        <v>1.3450916778172323E-3</v>
      </c>
      <c r="H1102" s="38">
        <f>G1102*SUMIF('Manual Inputs'!$B$11:$B$22,'Expanded kW'!A1102,'Manual Inputs'!$C$11:$C$22)</f>
        <v>153726.40502575826</v>
      </c>
    </row>
    <row r="1103" spans="1:8" x14ac:dyDescent="0.2">
      <c r="A1103">
        <f t="shared" si="102"/>
        <v>5</v>
      </c>
      <c r="B1103" t="b">
        <f t="shared" si="103"/>
        <v>0</v>
      </c>
      <c r="C1103" t="str">
        <f t="shared" si="104"/>
        <v>OFF</v>
      </c>
      <c r="D1103" s="4">
        <f t="shared" si="106"/>
        <v>43601.87499999733</v>
      </c>
      <c r="E1103" t="str">
        <f t="shared" si="107"/>
        <v>LRKPCIGS</v>
      </c>
      <c r="F1103" s="39">
        <v>9477.380859375</v>
      </c>
      <c r="G1103">
        <f t="shared" si="105"/>
        <v>1.3831871843382677E-3</v>
      </c>
      <c r="H1103" s="38">
        <f>G1103*SUMIF('Manual Inputs'!$B$11:$B$22,'Expanded kW'!A1103,'Manual Inputs'!$C$11:$C$22)</f>
        <v>158080.22369975189</v>
      </c>
    </row>
    <row r="1104" spans="1:8" x14ac:dyDescent="0.2">
      <c r="A1104">
        <f t="shared" si="102"/>
        <v>5</v>
      </c>
      <c r="B1104" t="b">
        <f t="shared" si="103"/>
        <v>0</v>
      </c>
      <c r="C1104" t="str">
        <f t="shared" si="104"/>
        <v>OFF</v>
      </c>
      <c r="D1104" s="4">
        <f t="shared" si="106"/>
        <v>43601.916666663994</v>
      </c>
      <c r="E1104" t="str">
        <f t="shared" si="107"/>
        <v>LRKPCIGS</v>
      </c>
      <c r="F1104" s="39">
        <v>9671.4775390625</v>
      </c>
      <c r="G1104">
        <f t="shared" si="105"/>
        <v>1.4115148461522158E-3</v>
      </c>
      <c r="H1104" s="38">
        <f>G1104*SUMIF('Manual Inputs'!$B$11:$B$22,'Expanded kW'!A1104,'Manual Inputs'!$C$11:$C$22)</f>
        <v>161317.7053415314</v>
      </c>
    </row>
    <row r="1105" spans="1:8" x14ac:dyDescent="0.2">
      <c r="A1105">
        <f t="shared" si="102"/>
        <v>5</v>
      </c>
      <c r="B1105" t="b">
        <f t="shared" si="103"/>
        <v>0</v>
      </c>
      <c r="C1105" t="str">
        <f t="shared" si="104"/>
        <v>OFF</v>
      </c>
      <c r="D1105" s="4">
        <f t="shared" si="106"/>
        <v>43601.958333330658</v>
      </c>
      <c r="E1105" t="str">
        <f t="shared" si="107"/>
        <v>LRKPCIGS</v>
      </c>
      <c r="F1105" s="39">
        <v>9707.873046875</v>
      </c>
      <c r="G1105">
        <f t="shared" si="105"/>
        <v>1.4168266301483115E-3</v>
      </c>
      <c r="H1105" s="38">
        <f>G1105*SUMIF('Manual Inputs'!$B$11:$B$22,'Expanded kW'!A1105,'Manual Inputs'!$C$11:$C$22)</f>
        <v>161924.77285332972</v>
      </c>
    </row>
    <row r="1106" spans="1:8" x14ac:dyDescent="0.2">
      <c r="A1106">
        <f t="shared" si="102"/>
        <v>5</v>
      </c>
      <c r="B1106" t="b">
        <f t="shared" si="103"/>
        <v>0</v>
      </c>
      <c r="C1106" t="str">
        <f t="shared" si="104"/>
        <v>OFF</v>
      </c>
      <c r="D1106" s="4">
        <f t="shared" si="106"/>
        <v>43601.999999997322</v>
      </c>
      <c r="E1106" t="str">
        <f t="shared" si="107"/>
        <v>LRKPCIGS</v>
      </c>
      <c r="F1106" s="39">
        <v>9763.060546875</v>
      </c>
      <c r="G1106">
        <f t="shared" si="105"/>
        <v>1.4248810329277628E-3</v>
      </c>
      <c r="H1106" s="38">
        <f>G1106*SUMIF('Manual Inputs'!$B$11:$B$22,'Expanded kW'!A1106,'Manual Inputs'!$C$11:$C$22)</f>
        <v>162845.28585949432</v>
      </c>
    </row>
    <row r="1107" spans="1:8" x14ac:dyDescent="0.2">
      <c r="A1107">
        <f t="shared" si="102"/>
        <v>5</v>
      </c>
      <c r="B1107" t="b">
        <f t="shared" si="103"/>
        <v>0</v>
      </c>
      <c r="C1107" t="str">
        <f t="shared" si="104"/>
        <v>OFF</v>
      </c>
      <c r="D1107" s="4">
        <f t="shared" si="106"/>
        <v>43602.041666663987</v>
      </c>
      <c r="E1107" t="str">
        <f t="shared" si="107"/>
        <v>LRKPCIGS</v>
      </c>
      <c r="F1107" s="39">
        <v>9488.61328125</v>
      </c>
      <c r="G1107">
        <f t="shared" si="105"/>
        <v>1.384826512990045E-3</v>
      </c>
      <c r="H1107" s="38">
        <f>G1107*SUMIF('Manual Inputs'!$B$11:$B$22,'Expanded kW'!A1107,'Manual Inputs'!$C$11:$C$22)</f>
        <v>158267.57754666766</v>
      </c>
    </row>
    <row r="1108" spans="1:8" x14ac:dyDescent="0.2">
      <c r="A1108">
        <f t="shared" si="102"/>
        <v>5</v>
      </c>
      <c r="B1108" t="b">
        <f t="shared" si="103"/>
        <v>0</v>
      </c>
      <c r="C1108" t="str">
        <f t="shared" si="104"/>
        <v>OFF</v>
      </c>
      <c r="D1108" s="4">
        <f t="shared" si="106"/>
        <v>43602.083333330651</v>
      </c>
      <c r="E1108" t="str">
        <f t="shared" si="107"/>
        <v>LRKPCIGS</v>
      </c>
      <c r="F1108" s="39">
        <v>9445.974609375</v>
      </c>
      <c r="G1108">
        <f t="shared" si="105"/>
        <v>1.3786035632774815E-3</v>
      </c>
      <c r="H1108" s="38">
        <f>G1108*SUMIF('Manual Inputs'!$B$11:$B$22,'Expanded kW'!A1108,'Manual Inputs'!$C$11:$C$22)</f>
        <v>157556.37569794248</v>
      </c>
    </row>
    <row r="1109" spans="1:8" x14ac:dyDescent="0.2">
      <c r="A1109">
        <f t="shared" si="102"/>
        <v>5</v>
      </c>
      <c r="B1109" t="b">
        <f t="shared" si="103"/>
        <v>0</v>
      </c>
      <c r="C1109" t="str">
        <f t="shared" si="104"/>
        <v>OFF</v>
      </c>
      <c r="D1109" s="4">
        <f t="shared" si="106"/>
        <v>43602.124999997315</v>
      </c>
      <c r="E1109" t="str">
        <f t="shared" si="107"/>
        <v>LRKPCIGS</v>
      </c>
      <c r="F1109" s="39">
        <v>9524.330078125</v>
      </c>
      <c r="G1109">
        <f t="shared" si="105"/>
        <v>1.3900392417424455E-3</v>
      </c>
      <c r="H1109" s="38">
        <f>G1109*SUMIF('Manual Inputs'!$B$11:$B$22,'Expanded kW'!A1109,'Manual Inputs'!$C$11:$C$22)</f>
        <v>158863.32433827766</v>
      </c>
    </row>
    <row r="1110" spans="1:8" x14ac:dyDescent="0.2">
      <c r="A1110">
        <f t="shared" si="102"/>
        <v>5</v>
      </c>
      <c r="B1110" t="b">
        <f t="shared" si="103"/>
        <v>0</v>
      </c>
      <c r="C1110" t="str">
        <f t="shared" si="104"/>
        <v>OFF</v>
      </c>
      <c r="D1110" s="4">
        <f t="shared" si="106"/>
        <v>43602.166666663979</v>
      </c>
      <c r="E1110" t="str">
        <f t="shared" si="107"/>
        <v>LRKPCIGS</v>
      </c>
      <c r="F1110" s="39">
        <v>9384.1025390625</v>
      </c>
      <c r="G1110">
        <f t="shared" si="105"/>
        <v>1.3695735732417776E-3</v>
      </c>
      <c r="H1110" s="38">
        <f>G1110*SUMIF('Manual Inputs'!$B$11:$B$22,'Expanded kW'!A1110,'Manual Inputs'!$C$11:$C$22)</f>
        <v>156524.36581452709</v>
      </c>
    </row>
    <row r="1111" spans="1:8" x14ac:dyDescent="0.2">
      <c r="A1111">
        <f t="shared" si="102"/>
        <v>5</v>
      </c>
      <c r="B1111" t="b">
        <f t="shared" si="103"/>
        <v>0</v>
      </c>
      <c r="C1111" t="str">
        <f t="shared" si="104"/>
        <v>OFF</v>
      </c>
      <c r="D1111" s="4">
        <f t="shared" si="106"/>
        <v>43602.208333330644</v>
      </c>
      <c r="E1111" t="str">
        <f t="shared" si="107"/>
        <v>LRKPCIGS</v>
      </c>
      <c r="F1111" s="39">
        <v>9360.734375</v>
      </c>
      <c r="G1111">
        <f t="shared" si="105"/>
        <v>1.3661630798225128E-3</v>
      </c>
      <c r="H1111" s="38">
        <f>G1111*SUMIF('Manual Inputs'!$B$11:$B$22,'Expanded kW'!A1111,'Manual Inputs'!$C$11:$C$22)</f>
        <v>156134.59097512107</v>
      </c>
    </row>
    <row r="1112" spans="1:8" x14ac:dyDescent="0.2">
      <c r="A1112">
        <f t="shared" si="102"/>
        <v>5</v>
      </c>
      <c r="B1112" t="b">
        <f t="shared" si="103"/>
        <v>0</v>
      </c>
      <c r="C1112" t="str">
        <f t="shared" si="104"/>
        <v>OFF</v>
      </c>
      <c r="D1112" s="4">
        <f t="shared" si="106"/>
        <v>43602.249999997308</v>
      </c>
      <c r="E1112" t="str">
        <f t="shared" si="107"/>
        <v>LRKPCIGS</v>
      </c>
      <c r="F1112" s="39">
        <v>9297.6552734375</v>
      </c>
      <c r="G1112">
        <f t="shared" si="105"/>
        <v>1.3569569282311147E-3</v>
      </c>
      <c r="H1112" s="38">
        <f>G1112*SUMIF('Manual Inputs'!$B$11:$B$22,'Expanded kW'!A1112,'Manual Inputs'!$C$11:$C$22)</f>
        <v>155082.44812745706</v>
      </c>
    </row>
    <row r="1113" spans="1:8" x14ac:dyDescent="0.2">
      <c r="A1113">
        <f t="shared" si="102"/>
        <v>5</v>
      </c>
      <c r="B1113" t="b">
        <f t="shared" si="103"/>
        <v>0</v>
      </c>
      <c r="C1113" t="str">
        <f t="shared" si="104"/>
        <v>ON</v>
      </c>
      <c r="D1113" s="4">
        <f t="shared" si="106"/>
        <v>43602.291666663972</v>
      </c>
      <c r="E1113" t="str">
        <f t="shared" si="107"/>
        <v>LRKPCIGS</v>
      </c>
      <c r="F1113" s="39">
        <v>9281.958984375</v>
      </c>
      <c r="G1113">
        <f t="shared" si="105"/>
        <v>1.354666115379435E-3</v>
      </c>
      <c r="H1113" s="38">
        <f>G1113*SUMIF('Manual Inputs'!$B$11:$B$22,'Expanded kW'!A1113,'Manual Inputs'!$C$11:$C$22)</f>
        <v>154820.63814819453</v>
      </c>
    </row>
    <row r="1114" spans="1:8" x14ac:dyDescent="0.2">
      <c r="A1114">
        <f t="shared" si="102"/>
        <v>5</v>
      </c>
      <c r="B1114" t="b">
        <f t="shared" si="103"/>
        <v>0</v>
      </c>
      <c r="C1114" t="str">
        <f t="shared" si="104"/>
        <v>ON</v>
      </c>
      <c r="D1114" s="4">
        <f t="shared" si="106"/>
        <v>43602.333333330636</v>
      </c>
      <c r="E1114" t="str">
        <f t="shared" si="107"/>
        <v>LRKPCIGS</v>
      </c>
      <c r="F1114" s="39">
        <v>9457.7373046875</v>
      </c>
      <c r="G1114">
        <f t="shared" si="105"/>
        <v>1.3803202832923188E-3</v>
      </c>
      <c r="H1114" s="38">
        <f>G1114*SUMIF('Manual Inputs'!$B$11:$B$22,'Expanded kW'!A1114,'Manual Inputs'!$C$11:$C$22)</f>
        <v>157752.57436653061</v>
      </c>
    </row>
    <row r="1115" spans="1:8" x14ac:dyDescent="0.2">
      <c r="A1115">
        <f t="shared" si="102"/>
        <v>5</v>
      </c>
      <c r="B1115" t="b">
        <f t="shared" si="103"/>
        <v>0</v>
      </c>
      <c r="C1115" t="str">
        <f t="shared" si="104"/>
        <v>ON</v>
      </c>
      <c r="D1115" s="4">
        <f t="shared" si="106"/>
        <v>43602.374999997301</v>
      </c>
      <c r="E1115" t="str">
        <f t="shared" si="107"/>
        <v>LRKPCIGS</v>
      </c>
      <c r="F1115" s="39">
        <v>9506.689453125</v>
      </c>
      <c r="G1115">
        <f t="shared" si="105"/>
        <v>1.3874646605595462E-3</v>
      </c>
      <c r="H1115" s="38">
        <f>G1115*SUMIF('Manual Inputs'!$B$11:$B$22,'Expanded kW'!A1115,'Manual Inputs'!$C$11:$C$22)</f>
        <v>158569.08334621656</v>
      </c>
    </row>
    <row r="1116" spans="1:8" x14ac:dyDescent="0.2">
      <c r="A1116">
        <f t="shared" si="102"/>
        <v>5</v>
      </c>
      <c r="B1116" t="b">
        <f t="shared" si="103"/>
        <v>0</v>
      </c>
      <c r="C1116" t="str">
        <f t="shared" si="104"/>
        <v>ON</v>
      </c>
      <c r="D1116" s="4">
        <f t="shared" si="106"/>
        <v>43602.416666663965</v>
      </c>
      <c r="E1116" t="str">
        <f t="shared" si="107"/>
        <v>LRKPCIGS</v>
      </c>
      <c r="F1116" s="39">
        <v>9550.1357421875</v>
      </c>
      <c r="G1116">
        <f t="shared" si="105"/>
        <v>1.3938054788858309E-3</v>
      </c>
      <c r="H1116" s="38">
        <f>G1116*SUMIF('Manual Inputs'!$B$11:$B$22,'Expanded kW'!A1116,'Manual Inputs'!$C$11:$C$22)</f>
        <v>159293.7560375256</v>
      </c>
    </row>
    <row r="1117" spans="1:8" x14ac:dyDescent="0.2">
      <c r="A1117">
        <f t="shared" si="102"/>
        <v>5</v>
      </c>
      <c r="B1117" t="b">
        <f t="shared" si="103"/>
        <v>0</v>
      </c>
      <c r="C1117" t="str">
        <f t="shared" si="104"/>
        <v>ON</v>
      </c>
      <c r="D1117" s="4">
        <f t="shared" si="106"/>
        <v>43602.458333330629</v>
      </c>
      <c r="E1117" t="str">
        <f t="shared" si="107"/>
        <v>LRKPCIGS</v>
      </c>
      <c r="F1117" s="39">
        <v>9383.3564453125</v>
      </c>
      <c r="G1117">
        <f t="shared" si="105"/>
        <v>1.3694646837364777E-3</v>
      </c>
      <c r="H1117" s="38">
        <f>G1117*SUMIF('Manual Inputs'!$B$11:$B$22,'Expanded kW'!A1117,'Manual Inputs'!$C$11:$C$22)</f>
        <v>156511.9211667229</v>
      </c>
    </row>
    <row r="1118" spans="1:8" x14ac:dyDescent="0.2">
      <c r="A1118">
        <f t="shared" si="102"/>
        <v>5</v>
      </c>
      <c r="B1118" t="b">
        <f t="shared" si="103"/>
        <v>0</v>
      </c>
      <c r="C1118" t="str">
        <f t="shared" si="104"/>
        <v>ON</v>
      </c>
      <c r="D1118" s="4">
        <f t="shared" si="106"/>
        <v>43602.499999997293</v>
      </c>
      <c r="E1118" t="str">
        <f t="shared" si="107"/>
        <v>LRKPCIGS</v>
      </c>
      <c r="F1118" s="39">
        <v>9381.5419921875</v>
      </c>
      <c r="G1118">
        <f t="shared" si="105"/>
        <v>1.3691998713008142E-3</v>
      </c>
      <c r="H1118" s="38">
        <f>G1118*SUMIF('Manual Inputs'!$B$11:$B$22,'Expanded kW'!A1118,'Manual Inputs'!$C$11:$C$22)</f>
        <v>156481.65656512583</v>
      </c>
    </row>
    <row r="1119" spans="1:8" x14ac:dyDescent="0.2">
      <c r="A1119">
        <f t="shared" si="102"/>
        <v>5</v>
      </c>
      <c r="B1119" t="b">
        <f t="shared" si="103"/>
        <v>0</v>
      </c>
      <c r="C1119" t="str">
        <f t="shared" si="104"/>
        <v>ON</v>
      </c>
      <c r="D1119" s="4">
        <f t="shared" si="106"/>
        <v>43602.541666663958</v>
      </c>
      <c r="E1119" t="str">
        <f t="shared" si="107"/>
        <v>LRKPCIGS</v>
      </c>
      <c r="F1119" s="39">
        <v>9507.4453125</v>
      </c>
      <c r="G1119">
        <f t="shared" si="105"/>
        <v>1.387574975320151E-3</v>
      </c>
      <c r="H1119" s="38">
        <f>G1119*SUMIF('Manual Inputs'!$B$11:$B$22,'Expanded kW'!A1119,'Manual Inputs'!$C$11:$C$22)</f>
        <v>158581.69088208102</v>
      </c>
    </row>
    <row r="1120" spans="1:8" x14ac:dyDescent="0.2">
      <c r="A1120">
        <f t="shared" si="102"/>
        <v>5</v>
      </c>
      <c r="B1120" t="b">
        <f t="shared" si="103"/>
        <v>0</v>
      </c>
      <c r="C1120" t="str">
        <f t="shared" si="104"/>
        <v>ON</v>
      </c>
      <c r="D1120" s="4">
        <f t="shared" si="106"/>
        <v>43602.583333330622</v>
      </c>
      <c r="E1120" t="str">
        <f t="shared" si="107"/>
        <v>LRKPCIGS</v>
      </c>
      <c r="F1120" s="39">
        <v>9297.7021484375</v>
      </c>
      <c r="G1120">
        <f t="shared" si="105"/>
        <v>1.3569637694565784E-3</v>
      </c>
      <c r="H1120" s="38">
        <f>G1120*SUMIF('Manual Inputs'!$B$11:$B$22,'Expanded kW'!A1120,'Manual Inputs'!$C$11:$C$22)</f>
        <v>155083.2299901463</v>
      </c>
    </row>
    <row r="1121" spans="1:8" x14ac:dyDescent="0.2">
      <c r="A1121">
        <f t="shared" si="102"/>
        <v>5</v>
      </c>
      <c r="B1121" t="b">
        <f t="shared" si="103"/>
        <v>0</v>
      </c>
      <c r="C1121" t="str">
        <f t="shared" si="104"/>
        <v>ON</v>
      </c>
      <c r="D1121" s="4">
        <f t="shared" si="106"/>
        <v>43602.624999997286</v>
      </c>
      <c r="E1121" t="str">
        <f t="shared" si="107"/>
        <v>LRKPCIGS</v>
      </c>
      <c r="F1121" s="39">
        <v>9265.548828125</v>
      </c>
      <c r="G1121">
        <f t="shared" si="105"/>
        <v>1.3522711163649619E-3</v>
      </c>
      <c r="H1121" s="38">
        <f>G1121*SUMIF('Manual Inputs'!$B$11:$B$22,'Expanded kW'!A1121,'Manual Inputs'!$C$11:$C$22)</f>
        <v>154546.92105172668</v>
      </c>
    </row>
    <row r="1122" spans="1:8" x14ac:dyDescent="0.2">
      <c r="A1122">
        <f t="shared" si="102"/>
        <v>5</v>
      </c>
      <c r="B1122" t="b">
        <f t="shared" si="103"/>
        <v>0</v>
      </c>
      <c r="C1122" t="str">
        <f t="shared" si="104"/>
        <v>ON</v>
      </c>
      <c r="D1122" s="4">
        <f t="shared" si="106"/>
        <v>43602.66666666395</v>
      </c>
      <c r="E1122" t="str">
        <f t="shared" si="107"/>
        <v>LRKPCIGS</v>
      </c>
      <c r="F1122" s="39">
        <v>9259.248046875</v>
      </c>
      <c r="G1122">
        <f t="shared" si="105"/>
        <v>1.3513515416421948E-3</v>
      </c>
      <c r="H1122" s="38">
        <f>G1122*SUMIF('Manual Inputs'!$B$11:$B$22,'Expanded kW'!A1122,'Manual Inputs'!$C$11:$C$22)</f>
        <v>154441.8256752443</v>
      </c>
    </row>
    <row r="1123" spans="1:8" x14ac:dyDescent="0.2">
      <c r="A1123">
        <f t="shared" si="102"/>
        <v>5</v>
      </c>
      <c r="B1123" t="b">
        <f t="shared" si="103"/>
        <v>0</v>
      </c>
      <c r="C1123" t="str">
        <f t="shared" si="104"/>
        <v>ON</v>
      </c>
      <c r="D1123" s="4">
        <f t="shared" si="106"/>
        <v>43602.708333330615</v>
      </c>
      <c r="E1123" t="str">
        <f t="shared" si="107"/>
        <v>LRKPCIGS</v>
      </c>
      <c r="F1123" s="39">
        <v>9275.4951171875</v>
      </c>
      <c r="G1123">
        <f t="shared" si="105"/>
        <v>1.3537227388930747E-3</v>
      </c>
      <c r="H1123" s="38">
        <f>G1123*SUMIF('Manual Inputs'!$B$11:$B$22,'Expanded kW'!A1123,'Manual Inputs'!$C$11:$C$22)</f>
        <v>154712.82254110571</v>
      </c>
    </row>
    <row r="1124" spans="1:8" x14ac:dyDescent="0.2">
      <c r="A1124">
        <f t="shared" si="102"/>
        <v>5</v>
      </c>
      <c r="B1124" t="b">
        <f t="shared" si="103"/>
        <v>0</v>
      </c>
      <c r="C1124" t="str">
        <f t="shared" si="104"/>
        <v>ON</v>
      </c>
      <c r="D1124" s="4">
        <f t="shared" si="106"/>
        <v>43602.749999997279</v>
      </c>
      <c r="E1124" t="str">
        <f t="shared" si="107"/>
        <v>LRKPCIGS</v>
      </c>
      <c r="F1124" s="39">
        <v>9200.16796875</v>
      </c>
      <c r="G1124">
        <f t="shared" si="105"/>
        <v>1.3427290320981822E-3</v>
      </c>
      <c r="H1124" s="38">
        <f>G1124*SUMIF('Manual Inputs'!$B$11:$B$22,'Expanded kW'!A1124,'Manual Inputs'!$C$11:$C$22)</f>
        <v>153456.38548825841</v>
      </c>
    </row>
    <row r="1125" spans="1:8" x14ac:dyDescent="0.2">
      <c r="A1125">
        <f t="shared" si="102"/>
        <v>5</v>
      </c>
      <c r="B1125" t="b">
        <f t="shared" si="103"/>
        <v>0</v>
      </c>
      <c r="C1125" t="str">
        <f t="shared" si="104"/>
        <v>ON</v>
      </c>
      <c r="D1125" s="4">
        <f t="shared" si="106"/>
        <v>43602.791666663943</v>
      </c>
      <c r="E1125" t="str">
        <f t="shared" si="107"/>
        <v>LRKPCIGS</v>
      </c>
      <c r="F1125" s="39">
        <v>9224.7314453125</v>
      </c>
      <c r="G1125">
        <f t="shared" si="105"/>
        <v>1.3463139767667753E-3</v>
      </c>
      <c r="H1125" s="38">
        <f>G1125*SUMIF('Manual Inputs'!$B$11:$B$22,'Expanded kW'!A1125,'Manual Inputs'!$C$11:$C$22)</f>
        <v>153866.09782624076</v>
      </c>
    </row>
    <row r="1126" spans="1:8" x14ac:dyDescent="0.2">
      <c r="A1126">
        <f t="shared" si="102"/>
        <v>5</v>
      </c>
      <c r="B1126" t="b">
        <f t="shared" si="103"/>
        <v>0</v>
      </c>
      <c r="C1126" t="str">
        <f t="shared" si="104"/>
        <v>ON</v>
      </c>
      <c r="D1126" s="4">
        <f t="shared" si="106"/>
        <v>43602.833333330607</v>
      </c>
      <c r="E1126" t="str">
        <f t="shared" si="107"/>
        <v>LRKPCIGS</v>
      </c>
      <c r="F1126" s="39">
        <v>9199.1796875</v>
      </c>
      <c r="G1126">
        <f t="shared" si="105"/>
        <v>1.342584796261319E-3</v>
      </c>
      <c r="H1126" s="38">
        <f>G1126*SUMIF('Manual Inputs'!$B$11:$B$22,'Expanded kW'!A1126,'Manual Inputs'!$C$11:$C$22)</f>
        <v>153439.90121655967</v>
      </c>
    </row>
    <row r="1127" spans="1:8" x14ac:dyDescent="0.2">
      <c r="A1127">
        <f t="shared" si="102"/>
        <v>5</v>
      </c>
      <c r="B1127" t="b">
        <f t="shared" si="103"/>
        <v>0</v>
      </c>
      <c r="C1127" t="str">
        <f t="shared" si="104"/>
        <v>OFF</v>
      </c>
      <c r="D1127" s="4">
        <f t="shared" si="106"/>
        <v>43602.874999997272</v>
      </c>
      <c r="E1127" t="str">
        <f t="shared" si="107"/>
        <v>LRKPCIGS</v>
      </c>
      <c r="F1127" s="39">
        <v>9361.1123046875</v>
      </c>
      <c r="G1127">
        <f t="shared" si="105"/>
        <v>1.3662182372028151E-3</v>
      </c>
      <c r="H1127" s="38">
        <f>G1127*SUMIF('Manual Inputs'!$B$11:$B$22,'Expanded kW'!A1127,'Manual Inputs'!$C$11:$C$22)</f>
        <v>156140.89474305327</v>
      </c>
    </row>
    <row r="1128" spans="1:8" x14ac:dyDescent="0.2">
      <c r="A1128">
        <f t="shared" si="102"/>
        <v>5</v>
      </c>
      <c r="B1128" t="b">
        <f t="shared" si="103"/>
        <v>0</v>
      </c>
      <c r="C1128" t="str">
        <f t="shared" si="104"/>
        <v>OFF</v>
      </c>
      <c r="D1128" s="4">
        <f t="shared" si="106"/>
        <v>43602.916666663936</v>
      </c>
      <c r="E1128" t="str">
        <f t="shared" si="107"/>
        <v>LRKPCIGS</v>
      </c>
      <c r="F1128" s="39">
        <v>9514.6162109375</v>
      </c>
      <c r="G1128">
        <f t="shared" si="105"/>
        <v>1.388621540290591E-3</v>
      </c>
      <c r="H1128" s="38">
        <f>G1128*SUMIF('Manual Inputs'!$B$11:$B$22,'Expanded kW'!A1128,'Manual Inputs'!$C$11:$C$22)</f>
        <v>158701.29958473294</v>
      </c>
    </row>
    <row r="1129" spans="1:8" x14ac:dyDescent="0.2">
      <c r="A1129">
        <f t="shared" si="102"/>
        <v>5</v>
      </c>
      <c r="B1129" t="b">
        <f t="shared" si="103"/>
        <v>0</v>
      </c>
      <c r="C1129" t="str">
        <f t="shared" si="104"/>
        <v>OFF</v>
      </c>
      <c r="D1129" s="4">
        <f t="shared" si="106"/>
        <v>43602.9583333306</v>
      </c>
      <c r="E1129" t="str">
        <f t="shared" si="107"/>
        <v>LRKPCIGS</v>
      </c>
      <c r="F1129" s="39">
        <v>9535.66796875</v>
      </c>
      <c r="G1129">
        <f t="shared" si="105"/>
        <v>1.3916939631515167E-3</v>
      </c>
      <c r="H1129" s="38">
        <f>G1129*SUMIF('Manual Inputs'!$B$11:$B$22,'Expanded kW'!A1129,'Manual Inputs'!$C$11:$C$22)</f>
        <v>159052.43737624431</v>
      </c>
    </row>
    <row r="1130" spans="1:8" x14ac:dyDescent="0.2">
      <c r="A1130">
        <f t="shared" si="102"/>
        <v>5</v>
      </c>
      <c r="B1130" t="b">
        <f t="shared" si="103"/>
        <v>0</v>
      </c>
      <c r="C1130" t="str">
        <f t="shared" si="104"/>
        <v>OFF</v>
      </c>
      <c r="D1130" s="4">
        <f t="shared" si="106"/>
        <v>43602.999999997264</v>
      </c>
      <c r="E1130" t="str">
        <f t="shared" si="107"/>
        <v>LRKPCIGS</v>
      </c>
      <c r="F1130" s="39">
        <v>9466.7314453125</v>
      </c>
      <c r="G1130">
        <f t="shared" si="105"/>
        <v>1.3816329434281969E-3</v>
      </c>
      <c r="H1130" s="38">
        <f>G1130*SUMIF('Manual Inputs'!$B$11:$B$22,'Expanded kW'!A1130,'Manual Inputs'!$C$11:$C$22)</f>
        <v>157902.59427003385</v>
      </c>
    </row>
    <row r="1131" spans="1:8" x14ac:dyDescent="0.2">
      <c r="A1131">
        <f t="shared" si="102"/>
        <v>5</v>
      </c>
      <c r="B1131" t="b">
        <f t="shared" si="103"/>
        <v>0</v>
      </c>
      <c r="C1131" t="str">
        <f t="shared" si="104"/>
        <v>OFF</v>
      </c>
      <c r="D1131" s="4">
        <f t="shared" si="106"/>
        <v>43603.041666663928</v>
      </c>
      <c r="E1131" t="str">
        <f t="shared" si="107"/>
        <v>LRKPCIGS</v>
      </c>
      <c r="F1131" s="39">
        <v>9359.53515625</v>
      </c>
      <c r="G1131">
        <f t="shared" si="105"/>
        <v>1.3659880584710625E-3</v>
      </c>
      <c r="H1131" s="38">
        <f>G1131*SUMIF('Manual Inputs'!$B$11:$B$22,'Expanded kW'!A1131,'Manual Inputs'!$C$11:$C$22)</f>
        <v>156114.58832132065</v>
      </c>
    </row>
    <row r="1132" spans="1:8" x14ac:dyDescent="0.2">
      <c r="A1132">
        <f t="shared" si="102"/>
        <v>5</v>
      </c>
      <c r="B1132" t="b">
        <f t="shared" si="103"/>
        <v>0</v>
      </c>
      <c r="C1132" t="str">
        <f t="shared" si="104"/>
        <v>OFF</v>
      </c>
      <c r="D1132" s="4">
        <f t="shared" si="106"/>
        <v>43603.083333330593</v>
      </c>
      <c r="E1132" t="str">
        <f t="shared" si="107"/>
        <v>LRKPCIGS</v>
      </c>
      <c r="F1132" s="39">
        <v>9229.1201171875</v>
      </c>
      <c r="G1132">
        <f t="shared" si="105"/>
        <v>1.3469544865008292E-3</v>
      </c>
      <c r="H1132" s="38">
        <f>G1132*SUMIF('Manual Inputs'!$B$11:$B$22,'Expanded kW'!A1132,'Manual Inputs'!$C$11:$C$22)</f>
        <v>153939.29972052347</v>
      </c>
    </row>
    <row r="1133" spans="1:8" x14ac:dyDescent="0.2">
      <c r="A1133">
        <f t="shared" si="102"/>
        <v>5</v>
      </c>
      <c r="B1133" t="b">
        <f t="shared" si="103"/>
        <v>0</v>
      </c>
      <c r="C1133" t="str">
        <f t="shared" si="104"/>
        <v>OFF</v>
      </c>
      <c r="D1133" s="4">
        <f t="shared" si="106"/>
        <v>43603.124999997257</v>
      </c>
      <c r="E1133" t="str">
        <f t="shared" si="107"/>
        <v>LRKPCIGS</v>
      </c>
      <c r="F1133" s="39">
        <v>9197.9677734375</v>
      </c>
      <c r="G1133">
        <f t="shared" si="105"/>
        <v>1.3424079220779722E-3</v>
      </c>
      <c r="H1133" s="38">
        <f>G1133*SUMIF('Manual Inputs'!$B$11:$B$22,'Expanded kW'!A1133,'Manual Inputs'!$C$11:$C$22)</f>
        <v>153419.68680828091</v>
      </c>
    </row>
    <row r="1134" spans="1:8" x14ac:dyDescent="0.2">
      <c r="A1134">
        <f t="shared" si="102"/>
        <v>5</v>
      </c>
      <c r="B1134" t="b">
        <f t="shared" si="103"/>
        <v>0</v>
      </c>
      <c r="C1134" t="str">
        <f t="shared" si="104"/>
        <v>OFF</v>
      </c>
      <c r="D1134" s="4">
        <f t="shared" si="106"/>
        <v>43603.166666663921</v>
      </c>
      <c r="E1134" t="str">
        <f t="shared" si="107"/>
        <v>LRKPCIGS</v>
      </c>
      <c r="F1134" s="39">
        <v>9225.78515625</v>
      </c>
      <c r="G1134">
        <f t="shared" si="105"/>
        <v>1.3464677618141817E-3</v>
      </c>
      <c r="H1134" s="38">
        <f>G1134*SUMIF('Manual Inputs'!$B$11:$B$22,'Expanded kW'!A1134,'Manual Inputs'!$C$11:$C$22)</f>
        <v>153883.67344794326</v>
      </c>
    </row>
    <row r="1135" spans="1:8" x14ac:dyDescent="0.2">
      <c r="A1135">
        <f t="shared" si="102"/>
        <v>5</v>
      </c>
      <c r="B1135" t="b">
        <f t="shared" si="103"/>
        <v>0</v>
      </c>
      <c r="C1135" t="str">
        <f t="shared" si="104"/>
        <v>OFF</v>
      </c>
      <c r="D1135" s="4">
        <f t="shared" si="106"/>
        <v>43603.208333330585</v>
      </c>
      <c r="E1135" t="str">
        <f t="shared" si="107"/>
        <v>LRKPCIGS</v>
      </c>
      <c r="F1135" s="39">
        <v>9334.3818359375</v>
      </c>
      <c r="G1135">
        <f t="shared" si="105"/>
        <v>1.3623170283820489E-3</v>
      </c>
      <c r="H1135" s="38">
        <f>G1135*SUMIF('Manual Inputs'!$B$11:$B$22,'Expanded kW'!A1135,'Manual Inputs'!$C$11:$C$22)</f>
        <v>155695.03754449834</v>
      </c>
    </row>
    <row r="1136" spans="1:8" x14ac:dyDescent="0.2">
      <c r="A1136">
        <f t="shared" si="102"/>
        <v>5</v>
      </c>
      <c r="B1136" t="b">
        <f t="shared" si="103"/>
        <v>0</v>
      </c>
      <c r="C1136" t="str">
        <f t="shared" si="104"/>
        <v>OFF</v>
      </c>
      <c r="D1136" s="4">
        <f t="shared" si="106"/>
        <v>43603.24999999725</v>
      </c>
      <c r="E1136" t="str">
        <f t="shared" si="107"/>
        <v>LRKPCIGS</v>
      </c>
      <c r="F1136" s="39">
        <v>9312.0595703125</v>
      </c>
      <c r="G1136">
        <f t="shared" si="105"/>
        <v>1.3590591798059465E-3</v>
      </c>
      <c r="H1136" s="38">
        <f>G1136*SUMIF('Manual Inputs'!$B$11:$B$22,'Expanded kW'!A1136,'Manual Inputs'!$C$11:$C$22)</f>
        <v>155322.70801634662</v>
      </c>
    </row>
    <row r="1137" spans="1:8" x14ac:dyDescent="0.2">
      <c r="A1137">
        <f t="shared" si="102"/>
        <v>5</v>
      </c>
      <c r="B1137" t="b">
        <f t="shared" si="103"/>
        <v>0</v>
      </c>
      <c r="C1137" t="str">
        <f t="shared" si="104"/>
        <v>OFF</v>
      </c>
      <c r="D1137" s="4">
        <f t="shared" si="106"/>
        <v>43603.291666663914</v>
      </c>
      <c r="E1137" t="str">
        <f t="shared" si="107"/>
        <v>LRKPCIGS</v>
      </c>
      <c r="F1137" s="39">
        <v>9399.0732421875</v>
      </c>
      <c r="G1137">
        <f t="shared" si="105"/>
        <v>1.371758489624298E-3</v>
      </c>
      <c r="H1137" s="38">
        <f>G1137*SUMIF('Manual Inputs'!$B$11:$B$22,'Expanded kW'!A1137,'Manual Inputs'!$C$11:$C$22)</f>
        <v>156774.073210912</v>
      </c>
    </row>
    <row r="1138" spans="1:8" x14ac:dyDescent="0.2">
      <c r="A1138">
        <f t="shared" si="102"/>
        <v>5</v>
      </c>
      <c r="B1138" t="b">
        <f t="shared" si="103"/>
        <v>0</v>
      </c>
      <c r="C1138" t="str">
        <f t="shared" si="104"/>
        <v>OFF</v>
      </c>
      <c r="D1138" s="4">
        <f t="shared" si="106"/>
        <v>43603.333333330578</v>
      </c>
      <c r="E1138" t="str">
        <f t="shared" si="107"/>
        <v>LRKPCIGS</v>
      </c>
      <c r="F1138" s="39">
        <v>9414.0419921875</v>
      </c>
      <c r="G1138">
        <f t="shared" si="105"/>
        <v>1.3739431209557572E-3</v>
      </c>
      <c r="H1138" s="38">
        <f>G1138*SUMIF('Manual Inputs'!$B$11:$B$22,'Expanded kW'!A1138,'Manual Inputs'!$C$11:$C$22)</f>
        <v>157023.74802968482</v>
      </c>
    </row>
    <row r="1139" spans="1:8" x14ac:dyDescent="0.2">
      <c r="A1139">
        <f t="shared" si="102"/>
        <v>5</v>
      </c>
      <c r="B1139" t="b">
        <f t="shared" si="103"/>
        <v>0</v>
      </c>
      <c r="C1139" t="str">
        <f t="shared" si="104"/>
        <v>OFF</v>
      </c>
      <c r="D1139" s="4">
        <f t="shared" si="106"/>
        <v>43603.374999997242</v>
      </c>
      <c r="E1139" t="str">
        <f t="shared" si="107"/>
        <v>LRKPCIGS</v>
      </c>
      <c r="F1139" s="39">
        <v>9426.642578125</v>
      </c>
      <c r="G1139">
        <f t="shared" si="105"/>
        <v>1.3757821278757611E-3</v>
      </c>
      <c r="H1139" s="38">
        <f>G1139*SUMIF('Manual Inputs'!$B$11:$B$22,'Expanded kW'!A1139,'Manual Inputs'!$C$11:$C$22)</f>
        <v>157233.92249384362</v>
      </c>
    </row>
    <row r="1140" spans="1:8" x14ac:dyDescent="0.2">
      <c r="A1140">
        <f t="shared" si="102"/>
        <v>5</v>
      </c>
      <c r="B1140" t="b">
        <f t="shared" si="103"/>
        <v>0</v>
      </c>
      <c r="C1140" t="str">
        <f t="shared" si="104"/>
        <v>OFF</v>
      </c>
      <c r="D1140" s="4">
        <f t="shared" si="106"/>
        <v>43603.416666663907</v>
      </c>
      <c r="E1140" t="str">
        <f t="shared" si="107"/>
        <v>LRKPCIGS</v>
      </c>
      <c r="F1140" s="39">
        <v>9436.20703125</v>
      </c>
      <c r="G1140">
        <f t="shared" si="105"/>
        <v>1.3771780229214496E-3</v>
      </c>
      <c r="H1140" s="38">
        <f>G1140*SUMIF('Manual Inputs'!$B$11:$B$22,'Expanded kW'!A1140,'Manual Inputs'!$C$11:$C$22)</f>
        <v>157393.45506006631</v>
      </c>
    </row>
    <row r="1141" spans="1:8" x14ac:dyDescent="0.2">
      <c r="A1141">
        <f t="shared" si="102"/>
        <v>5</v>
      </c>
      <c r="B1141" t="b">
        <f t="shared" si="103"/>
        <v>0</v>
      </c>
      <c r="C1141" t="str">
        <f t="shared" si="104"/>
        <v>OFF</v>
      </c>
      <c r="D1141" s="4">
        <f t="shared" si="106"/>
        <v>43603.458333330571</v>
      </c>
      <c r="E1141" t="str">
        <f t="shared" si="107"/>
        <v>LRKPCIGS</v>
      </c>
      <c r="F1141" s="39">
        <v>9494.416015625</v>
      </c>
      <c r="G1141">
        <f t="shared" si="105"/>
        <v>1.3856733996922587E-3</v>
      </c>
      <c r="H1141" s="38">
        <f>G1141*SUMIF('Manual Inputs'!$B$11:$B$22,'Expanded kW'!A1141,'Manual Inputs'!$C$11:$C$22)</f>
        <v>158364.3656320766</v>
      </c>
    </row>
    <row r="1142" spans="1:8" x14ac:dyDescent="0.2">
      <c r="A1142">
        <f t="shared" si="102"/>
        <v>5</v>
      </c>
      <c r="B1142" t="b">
        <f t="shared" si="103"/>
        <v>0</v>
      </c>
      <c r="C1142" t="str">
        <f t="shared" si="104"/>
        <v>OFF</v>
      </c>
      <c r="D1142" s="4">
        <f t="shared" si="106"/>
        <v>43603.499999997235</v>
      </c>
      <c r="E1142" t="str">
        <f t="shared" si="107"/>
        <v>LRKPCIGS</v>
      </c>
      <c r="F1142" s="39">
        <v>9444.4697265625</v>
      </c>
      <c r="G1142">
        <f t="shared" si="105"/>
        <v>1.3783839314349853E-3</v>
      </c>
      <c r="H1142" s="38">
        <f>G1142*SUMIF('Manual Inputs'!$B$11:$B$22,'Expanded kW'!A1142,'Manual Inputs'!$C$11:$C$22)</f>
        <v>157531.27464785575</v>
      </c>
    </row>
    <row r="1143" spans="1:8" x14ac:dyDescent="0.2">
      <c r="A1143">
        <f t="shared" si="102"/>
        <v>5</v>
      </c>
      <c r="B1143" t="b">
        <f t="shared" si="103"/>
        <v>0</v>
      </c>
      <c r="C1143" t="str">
        <f t="shared" si="104"/>
        <v>OFF</v>
      </c>
      <c r="D1143" s="4">
        <f t="shared" si="106"/>
        <v>43603.541666663899</v>
      </c>
      <c r="E1143" t="str">
        <f t="shared" si="107"/>
        <v>LRKPCIGS</v>
      </c>
      <c r="F1143" s="39">
        <v>9438.8544921875</v>
      </c>
      <c r="G1143">
        <f t="shared" si="105"/>
        <v>1.3775644096346272E-3</v>
      </c>
      <c r="H1143" s="38">
        <f>G1143*SUMIF('Manual Inputs'!$B$11:$B$22,'Expanded kW'!A1143,'Manual Inputs'!$C$11:$C$22)</f>
        <v>157437.61401320391</v>
      </c>
    </row>
    <row r="1144" spans="1:8" x14ac:dyDescent="0.2">
      <c r="A1144">
        <f t="shared" si="102"/>
        <v>5</v>
      </c>
      <c r="B1144" t="b">
        <f t="shared" si="103"/>
        <v>0</v>
      </c>
      <c r="C1144" t="str">
        <f t="shared" si="104"/>
        <v>OFF</v>
      </c>
      <c r="D1144" s="4">
        <f t="shared" si="106"/>
        <v>43603.583333330564</v>
      </c>
      <c r="E1144" t="str">
        <f t="shared" si="107"/>
        <v>LRKPCIGS</v>
      </c>
      <c r="F1144" s="39">
        <v>9424.3369140625</v>
      </c>
      <c r="G1144">
        <f t="shared" si="105"/>
        <v>1.3754456250982575E-3</v>
      </c>
      <c r="H1144" s="38">
        <f>G1144*SUMIF('Manual Inputs'!$B$11:$B$22,'Expanded kW'!A1144,'Manual Inputs'!$C$11:$C$22)</f>
        <v>157195.46462281526</v>
      </c>
    </row>
    <row r="1145" spans="1:8" x14ac:dyDescent="0.2">
      <c r="A1145">
        <f t="shared" si="102"/>
        <v>5</v>
      </c>
      <c r="B1145" t="b">
        <f t="shared" si="103"/>
        <v>0</v>
      </c>
      <c r="C1145" t="str">
        <f t="shared" si="104"/>
        <v>OFF</v>
      </c>
      <c r="D1145" s="4">
        <f t="shared" si="106"/>
        <v>43603.624999997228</v>
      </c>
      <c r="E1145" t="str">
        <f t="shared" si="107"/>
        <v>LRKPCIGS</v>
      </c>
      <c r="F1145" s="39">
        <v>9431.1943359375</v>
      </c>
      <c r="G1145">
        <f t="shared" si="105"/>
        <v>1.376446439373408E-3</v>
      </c>
      <c r="H1145" s="38">
        <f>G1145*SUMIF('Manual Inputs'!$B$11:$B$22,'Expanded kW'!A1145,'Manual Inputs'!$C$11:$C$22)</f>
        <v>157309.84461873272</v>
      </c>
    </row>
    <row r="1146" spans="1:8" x14ac:dyDescent="0.2">
      <c r="A1146">
        <f t="shared" si="102"/>
        <v>5</v>
      </c>
      <c r="B1146" t="b">
        <f t="shared" si="103"/>
        <v>0</v>
      </c>
      <c r="C1146" t="str">
        <f t="shared" si="104"/>
        <v>OFF</v>
      </c>
      <c r="D1146" s="4">
        <f t="shared" si="106"/>
        <v>43603.666666663892</v>
      </c>
      <c r="E1146" t="str">
        <f t="shared" si="107"/>
        <v>LRKPCIGS</v>
      </c>
      <c r="F1146" s="39">
        <v>9418.908203125</v>
      </c>
      <c r="G1146">
        <f t="shared" si="105"/>
        <v>1.3746533256742241E-3</v>
      </c>
      <c r="H1146" s="38">
        <f>G1146*SUMIF('Manual Inputs'!$B$11:$B$22,'Expanded kW'!A1146,'Manual Inputs'!$C$11:$C$22)</f>
        <v>157104.91515011442</v>
      </c>
    </row>
    <row r="1147" spans="1:8" x14ac:dyDescent="0.2">
      <c r="A1147">
        <f t="shared" si="102"/>
        <v>5</v>
      </c>
      <c r="B1147" t="b">
        <f t="shared" si="103"/>
        <v>0</v>
      </c>
      <c r="C1147" t="str">
        <f t="shared" si="104"/>
        <v>OFF</v>
      </c>
      <c r="D1147" s="4">
        <f t="shared" si="106"/>
        <v>43603.708333330556</v>
      </c>
      <c r="E1147" t="str">
        <f t="shared" si="107"/>
        <v>LRKPCIGS</v>
      </c>
      <c r="F1147" s="39">
        <v>9465.7001953125</v>
      </c>
      <c r="G1147">
        <f t="shared" si="105"/>
        <v>1.381482436467992E-3</v>
      </c>
      <c r="H1147" s="38">
        <f>G1147*SUMIF('Manual Inputs'!$B$11:$B$22,'Expanded kW'!A1147,'Manual Inputs'!$C$11:$C$22)</f>
        <v>157885.39329086998</v>
      </c>
    </row>
    <row r="1148" spans="1:8" x14ac:dyDescent="0.2">
      <c r="A1148">
        <f t="shared" si="102"/>
        <v>5</v>
      </c>
      <c r="B1148" t="b">
        <f t="shared" si="103"/>
        <v>0</v>
      </c>
      <c r="C1148" t="str">
        <f t="shared" si="104"/>
        <v>OFF</v>
      </c>
      <c r="D1148" s="4">
        <f t="shared" si="106"/>
        <v>43603.749999997221</v>
      </c>
      <c r="E1148" t="str">
        <f t="shared" si="107"/>
        <v>LRKPCIGS</v>
      </c>
      <c r="F1148" s="39">
        <v>9475.0498046875</v>
      </c>
      <c r="G1148">
        <f t="shared" si="105"/>
        <v>1.3828469758969712E-3</v>
      </c>
      <c r="H1148" s="38">
        <f>G1148*SUMIF('Manual Inputs'!$B$11:$B$22,'Expanded kW'!A1148,'Manual Inputs'!$C$11:$C$22)</f>
        <v>158041.34231976685</v>
      </c>
    </row>
    <row r="1149" spans="1:8" x14ac:dyDescent="0.2">
      <c r="A1149">
        <f t="shared" si="102"/>
        <v>5</v>
      </c>
      <c r="B1149" t="b">
        <f t="shared" si="103"/>
        <v>0</v>
      </c>
      <c r="C1149" t="str">
        <f t="shared" si="104"/>
        <v>OFF</v>
      </c>
      <c r="D1149" s="4">
        <f t="shared" si="106"/>
        <v>43603.791666663885</v>
      </c>
      <c r="E1149" t="str">
        <f t="shared" si="107"/>
        <v>LRKPCIGS</v>
      </c>
      <c r="F1149" s="39">
        <v>9456.0302734375</v>
      </c>
      <c r="G1149">
        <f t="shared" si="105"/>
        <v>1.3800711486650098E-3</v>
      </c>
      <c r="H1149" s="38">
        <f>G1149*SUMIF('Manual Inputs'!$B$11:$B$22,'Expanded kW'!A1149,'Manual Inputs'!$C$11:$C$22)</f>
        <v>157724.10153359643</v>
      </c>
    </row>
    <row r="1150" spans="1:8" x14ac:dyDescent="0.2">
      <c r="A1150">
        <f t="shared" si="102"/>
        <v>5</v>
      </c>
      <c r="B1150" t="b">
        <f t="shared" si="103"/>
        <v>0</v>
      </c>
      <c r="C1150" t="str">
        <f t="shared" si="104"/>
        <v>OFF</v>
      </c>
      <c r="D1150" s="4">
        <f t="shared" si="106"/>
        <v>43603.833333330549</v>
      </c>
      <c r="E1150" t="str">
        <f t="shared" si="107"/>
        <v>LRKPCIGS</v>
      </c>
      <c r="F1150" s="39">
        <v>9446.9765625</v>
      </c>
      <c r="G1150">
        <f t="shared" si="105"/>
        <v>1.3787497944717714E-3</v>
      </c>
      <c r="H1150" s="38">
        <f>G1150*SUMIF('Manual Inputs'!$B$11:$B$22,'Expanded kW'!A1150,'Manual Inputs'!$C$11:$C$22)</f>
        <v>157573.08801292558</v>
      </c>
    </row>
    <row r="1151" spans="1:8" x14ac:dyDescent="0.2">
      <c r="A1151">
        <f t="shared" si="102"/>
        <v>5</v>
      </c>
      <c r="B1151" t="b">
        <f t="shared" si="103"/>
        <v>0</v>
      </c>
      <c r="C1151" t="str">
        <f t="shared" si="104"/>
        <v>OFF</v>
      </c>
      <c r="D1151" s="4">
        <f t="shared" si="106"/>
        <v>43603.874999997213</v>
      </c>
      <c r="E1151" t="str">
        <f t="shared" si="107"/>
        <v>LRKPCIGS</v>
      </c>
      <c r="F1151" s="39">
        <v>9616.86328125</v>
      </c>
      <c r="G1151">
        <f t="shared" si="105"/>
        <v>1.4035441058591663E-3</v>
      </c>
      <c r="H1151" s="38">
        <f>G1151*SUMIF('Manual Inputs'!$B$11:$B$22,'Expanded kW'!A1151,'Manual Inputs'!$C$11:$C$22)</f>
        <v>160406.75386450431</v>
      </c>
    </row>
    <row r="1152" spans="1:8" x14ac:dyDescent="0.2">
      <c r="A1152">
        <f t="shared" si="102"/>
        <v>5</v>
      </c>
      <c r="B1152" t="b">
        <f t="shared" si="103"/>
        <v>0</v>
      </c>
      <c r="C1152" t="str">
        <f t="shared" si="104"/>
        <v>OFF</v>
      </c>
      <c r="D1152" s="4">
        <f t="shared" si="106"/>
        <v>43603.916666663878</v>
      </c>
      <c r="E1152" t="str">
        <f t="shared" si="107"/>
        <v>LRKPCIGS</v>
      </c>
      <c r="F1152" s="39">
        <v>9644.779296875</v>
      </c>
      <c r="G1152">
        <f t="shared" si="105"/>
        <v>1.4076183406739559E-3</v>
      </c>
      <c r="H1152" s="38">
        <f>G1152*SUMIF('Manual Inputs'!$B$11:$B$22,'Expanded kW'!A1152,'Manual Inputs'!$C$11:$C$22)</f>
        <v>160872.38567357531</v>
      </c>
    </row>
    <row r="1153" spans="1:8" x14ac:dyDescent="0.2">
      <c r="A1153">
        <f t="shared" si="102"/>
        <v>5</v>
      </c>
      <c r="B1153" t="b">
        <f t="shared" si="103"/>
        <v>0</v>
      </c>
      <c r="C1153" t="str">
        <f t="shared" si="104"/>
        <v>OFF</v>
      </c>
      <c r="D1153" s="4">
        <f t="shared" si="106"/>
        <v>43603.958333330542</v>
      </c>
      <c r="E1153" t="str">
        <f t="shared" si="107"/>
        <v>LRKPCIGS</v>
      </c>
      <c r="F1153" s="39">
        <v>9550.90625</v>
      </c>
      <c r="G1153">
        <f t="shared" si="105"/>
        <v>1.3939179315293931E-3</v>
      </c>
      <c r="H1153" s="38">
        <f>G1153*SUMIF('Manual Inputs'!$B$11:$B$22,'Expanded kW'!A1153,'Manual Inputs'!$C$11:$C$22)</f>
        <v>159306.60790548043</v>
      </c>
    </row>
    <row r="1154" spans="1:8" x14ac:dyDescent="0.2">
      <c r="A1154">
        <f t="shared" ref="A1154:A1217" si="108">MONTH(D1154)</f>
        <v>5</v>
      </c>
      <c r="B1154" t="b">
        <f t="shared" ref="B1154:B1217" si="109">IF(ISNA(VLOOKUP(DATE(YEAR(D1154),MONTH(D1154),DAY(D1154)),Holidays,1,FALSE)),FALSE,TRUE)</f>
        <v>0</v>
      </c>
      <c r="C1154" t="str">
        <f t="shared" ref="C1154:C1217" si="110">IF(OR(HOUR(D1154)&lt;PkStart,HOUR(D1154)&gt;OPkStart-1,WEEKDAY(D1154,2)&gt;5,B1154)=TRUE,"OFF","ON")</f>
        <v>OFF</v>
      </c>
      <c r="D1154" s="4">
        <f t="shared" si="106"/>
        <v>43603.999999997206</v>
      </c>
      <c r="E1154" t="str">
        <f t="shared" si="107"/>
        <v>LRKPCIGS</v>
      </c>
      <c r="F1154" s="39">
        <v>9542.068359375</v>
      </c>
      <c r="G1154">
        <f t="shared" ref="G1154:G1217" si="111">IF(SUMIF($A$2:$A$8785,A1154,$F$2:$F$8785)=0,0,F1154/SUMIF($A$2:$A$8785,A1154,$F$2:$F$8785))</f>
        <v>1.3926280754783945E-3</v>
      </c>
      <c r="H1154" s="38">
        <f>G1154*SUMIF('Manual Inputs'!$B$11:$B$22,'Expanded kW'!A1154,'Manual Inputs'!$C$11:$C$22)</f>
        <v>159159.19421094141</v>
      </c>
    </row>
    <row r="1155" spans="1:8" x14ac:dyDescent="0.2">
      <c r="A1155">
        <f t="shared" si="108"/>
        <v>5</v>
      </c>
      <c r="B1155" t="b">
        <f t="shared" si="109"/>
        <v>0</v>
      </c>
      <c r="C1155" t="str">
        <f t="shared" si="110"/>
        <v>OFF</v>
      </c>
      <c r="D1155" s="4">
        <f t="shared" si="106"/>
        <v>43604.04166666387</v>
      </c>
      <c r="E1155" t="str">
        <f t="shared" si="107"/>
        <v>LRKPCIGS</v>
      </c>
      <c r="F1155" s="39">
        <v>9455.2177734375</v>
      </c>
      <c r="G1155">
        <f t="shared" si="111"/>
        <v>1.3799525674236363E-3</v>
      </c>
      <c r="H1155" s="38">
        <f>G1155*SUMIF('Manual Inputs'!$B$11:$B$22,'Expanded kW'!A1155,'Manual Inputs'!$C$11:$C$22)</f>
        <v>157710.54924698247</v>
      </c>
    </row>
    <row r="1156" spans="1:8" x14ac:dyDescent="0.2">
      <c r="A1156">
        <f t="shared" si="108"/>
        <v>5</v>
      </c>
      <c r="B1156" t="b">
        <f t="shared" si="109"/>
        <v>0</v>
      </c>
      <c r="C1156" t="str">
        <f t="shared" si="110"/>
        <v>OFF</v>
      </c>
      <c r="D1156" s="4">
        <f t="shared" ref="D1156:D1219" si="112">+D1155+1/24</f>
        <v>43604.083333330535</v>
      </c>
      <c r="E1156" t="str">
        <f t="shared" ref="E1156:E1219" si="113">+E1155</f>
        <v>LRKPCIGS</v>
      </c>
      <c r="F1156" s="39">
        <v>9396.1708984375</v>
      </c>
      <c r="G1156">
        <f t="shared" si="111"/>
        <v>1.3713349037476606E-3</v>
      </c>
      <c r="H1156" s="38">
        <f>G1156*SUMIF('Manual Inputs'!$B$11:$B$22,'Expanded kW'!A1156,'Manual Inputs'!$C$11:$C$22)</f>
        <v>156725.6628794015</v>
      </c>
    </row>
    <row r="1157" spans="1:8" x14ac:dyDescent="0.2">
      <c r="A1157">
        <f t="shared" si="108"/>
        <v>5</v>
      </c>
      <c r="B1157" t="b">
        <f t="shared" si="109"/>
        <v>0</v>
      </c>
      <c r="C1157" t="str">
        <f t="shared" si="110"/>
        <v>OFF</v>
      </c>
      <c r="D1157" s="4">
        <f t="shared" si="112"/>
        <v>43604.124999997199</v>
      </c>
      <c r="E1157" t="str">
        <f t="shared" si="113"/>
        <v>LRKPCIGS</v>
      </c>
      <c r="F1157" s="39">
        <v>9401.048828125</v>
      </c>
      <c r="G1157">
        <f t="shared" si="111"/>
        <v>1.3720468187724934E-3</v>
      </c>
      <c r="H1157" s="38">
        <f>G1157*SUMIF('Manual Inputs'!$B$11:$B$22,'Expanded kW'!A1157,'Manual Inputs'!$C$11:$C$22)</f>
        <v>156807.02546550339</v>
      </c>
    </row>
    <row r="1158" spans="1:8" x14ac:dyDescent="0.2">
      <c r="A1158">
        <f t="shared" si="108"/>
        <v>5</v>
      </c>
      <c r="B1158" t="b">
        <f t="shared" si="109"/>
        <v>0</v>
      </c>
      <c r="C1158" t="str">
        <f t="shared" si="110"/>
        <v>OFF</v>
      </c>
      <c r="D1158" s="4">
        <f t="shared" si="112"/>
        <v>43604.166666663863</v>
      </c>
      <c r="E1158" t="str">
        <f t="shared" si="113"/>
        <v>LRKPCIGS</v>
      </c>
      <c r="F1158" s="39">
        <v>9406.0712890625</v>
      </c>
      <c r="G1158">
        <f t="shared" si="111"/>
        <v>1.3727798275758401E-3</v>
      </c>
      <c r="H1158" s="38">
        <f>G1158*SUMIF('Manual Inputs'!$B$11:$B$22,'Expanded kW'!A1158,'Manual Inputs'!$C$11:$C$22)</f>
        <v>156890.79879489727</v>
      </c>
    </row>
    <row r="1159" spans="1:8" x14ac:dyDescent="0.2">
      <c r="A1159">
        <f t="shared" si="108"/>
        <v>5</v>
      </c>
      <c r="B1159" t="b">
        <f t="shared" si="109"/>
        <v>0</v>
      </c>
      <c r="C1159" t="str">
        <f t="shared" si="110"/>
        <v>OFF</v>
      </c>
      <c r="D1159" s="4">
        <f t="shared" si="112"/>
        <v>43604.208333330527</v>
      </c>
      <c r="E1159" t="str">
        <f t="shared" si="113"/>
        <v>LRKPCIGS</v>
      </c>
      <c r="F1159" s="39">
        <v>9398.49609375</v>
      </c>
      <c r="G1159">
        <f t="shared" si="111"/>
        <v>1.3716742570357742E-3</v>
      </c>
      <c r="H1159" s="38">
        <f>G1159*SUMIF('Manual Inputs'!$B$11:$B$22,'Expanded kW'!A1159,'Manual Inputs'!$C$11:$C$22)</f>
        <v>156764.4465265504</v>
      </c>
    </row>
    <row r="1160" spans="1:8" x14ac:dyDescent="0.2">
      <c r="A1160">
        <f t="shared" si="108"/>
        <v>5</v>
      </c>
      <c r="B1160" t="b">
        <f t="shared" si="109"/>
        <v>0</v>
      </c>
      <c r="C1160" t="str">
        <f t="shared" si="110"/>
        <v>OFF</v>
      </c>
      <c r="D1160" s="4">
        <f t="shared" si="112"/>
        <v>43604.249999997191</v>
      </c>
      <c r="E1160" t="str">
        <f t="shared" si="113"/>
        <v>LRKPCIGS</v>
      </c>
      <c r="F1160" s="39">
        <v>9356.994140625</v>
      </c>
      <c r="G1160">
        <f t="shared" si="111"/>
        <v>1.365617207040709E-3</v>
      </c>
      <c r="H1160" s="38">
        <f>G1160*SUMIF('Manual Inputs'!$B$11:$B$22,'Expanded kW'!A1160,'Manual Inputs'!$C$11:$C$22)</f>
        <v>156072.20484803992</v>
      </c>
    </row>
    <row r="1161" spans="1:8" x14ac:dyDescent="0.2">
      <c r="A1161">
        <f t="shared" si="108"/>
        <v>5</v>
      </c>
      <c r="B1161" t="b">
        <f t="shared" si="109"/>
        <v>0</v>
      </c>
      <c r="C1161" t="str">
        <f t="shared" si="110"/>
        <v>OFF</v>
      </c>
      <c r="D1161" s="4">
        <f t="shared" si="112"/>
        <v>43604.291666663856</v>
      </c>
      <c r="E1161" t="str">
        <f t="shared" si="113"/>
        <v>LRKPCIGS</v>
      </c>
      <c r="F1161" s="39">
        <v>9351.328125</v>
      </c>
      <c r="G1161">
        <f t="shared" si="111"/>
        <v>1.3647902739127649E-3</v>
      </c>
      <c r="H1161" s="38">
        <f>G1161*SUMIF('Manual Inputs'!$B$11:$B$22,'Expanded kW'!A1161,'Manual Inputs'!$C$11:$C$22)</f>
        <v>155977.69719547467</v>
      </c>
    </row>
    <row r="1162" spans="1:8" x14ac:dyDescent="0.2">
      <c r="A1162">
        <f t="shared" si="108"/>
        <v>5</v>
      </c>
      <c r="B1162" t="b">
        <f t="shared" si="109"/>
        <v>0</v>
      </c>
      <c r="C1162" t="str">
        <f t="shared" si="110"/>
        <v>OFF</v>
      </c>
      <c r="D1162" s="4">
        <f t="shared" si="112"/>
        <v>43604.33333333052</v>
      </c>
      <c r="E1162" t="str">
        <f t="shared" si="113"/>
        <v>LRKPCIGS</v>
      </c>
      <c r="F1162" s="39">
        <v>9369.5693359375</v>
      </c>
      <c r="G1162">
        <f t="shared" si="111"/>
        <v>1.3674525082969199E-3</v>
      </c>
      <c r="H1162" s="38">
        <f>G1162*SUMIF('Manual Inputs'!$B$11:$B$22,'Expanded kW'!A1162,'Manual Inputs'!$C$11:$C$22)</f>
        <v>156281.95580324202</v>
      </c>
    </row>
    <row r="1163" spans="1:8" x14ac:dyDescent="0.2">
      <c r="A1163">
        <f t="shared" si="108"/>
        <v>5</v>
      </c>
      <c r="B1163" t="b">
        <f t="shared" si="109"/>
        <v>0</v>
      </c>
      <c r="C1163" t="str">
        <f t="shared" si="110"/>
        <v>OFF</v>
      </c>
      <c r="D1163" s="4">
        <f t="shared" si="112"/>
        <v>43604.374999997184</v>
      </c>
      <c r="E1163" t="str">
        <f t="shared" si="113"/>
        <v>LRKPCIGS</v>
      </c>
      <c r="F1163" s="39">
        <v>9452.78125</v>
      </c>
      <c r="G1163">
        <f t="shared" si="111"/>
        <v>1.379596966225046E-3</v>
      </c>
      <c r="H1163" s="38">
        <f>G1163*SUMIF('Manual Inputs'!$B$11:$B$22,'Expanded kW'!A1163,'Manual Inputs'!$C$11:$C$22)</f>
        <v>157669.90867594656</v>
      </c>
    </row>
    <row r="1164" spans="1:8" x14ac:dyDescent="0.2">
      <c r="A1164">
        <f t="shared" si="108"/>
        <v>5</v>
      </c>
      <c r="B1164" t="b">
        <f t="shared" si="109"/>
        <v>0</v>
      </c>
      <c r="C1164" t="str">
        <f t="shared" si="110"/>
        <v>OFF</v>
      </c>
      <c r="D1164" s="4">
        <f t="shared" si="112"/>
        <v>43604.416666663848</v>
      </c>
      <c r="E1164" t="str">
        <f t="shared" si="113"/>
        <v>LRKPCIGS</v>
      </c>
      <c r="F1164" s="39">
        <v>9419.6005859375</v>
      </c>
      <c r="G1164">
        <f t="shared" si="111"/>
        <v>1.3747543762753466E-3</v>
      </c>
      <c r="H1164" s="38">
        <f>G1164*SUMIF('Manual Inputs'!$B$11:$B$22,'Expanded kW'!A1164,'Manual Inputs'!$C$11:$C$22)</f>
        <v>157116.46391358715</v>
      </c>
    </row>
    <row r="1165" spans="1:8" x14ac:dyDescent="0.2">
      <c r="A1165">
        <f t="shared" si="108"/>
        <v>5</v>
      </c>
      <c r="B1165" t="b">
        <f t="shared" si="109"/>
        <v>0</v>
      </c>
      <c r="C1165" t="str">
        <f t="shared" si="110"/>
        <v>OFF</v>
      </c>
      <c r="D1165" s="4">
        <f t="shared" si="112"/>
        <v>43604.458333330513</v>
      </c>
      <c r="E1165" t="str">
        <f t="shared" si="113"/>
        <v>LRKPCIGS</v>
      </c>
      <c r="F1165" s="39">
        <v>9419.908203125</v>
      </c>
      <c r="G1165">
        <f t="shared" si="111"/>
        <v>1.3747992718174532E-3</v>
      </c>
      <c r="H1165" s="38">
        <f>G1165*SUMIF('Manual Inputs'!$B$11:$B$22,'Expanded kW'!A1165,'Manual Inputs'!$C$11:$C$22)</f>
        <v>157121.59488748549</v>
      </c>
    </row>
    <row r="1166" spans="1:8" x14ac:dyDescent="0.2">
      <c r="A1166">
        <f t="shared" si="108"/>
        <v>5</v>
      </c>
      <c r="B1166" t="b">
        <f t="shared" si="109"/>
        <v>0</v>
      </c>
      <c r="C1166" t="str">
        <f t="shared" si="110"/>
        <v>OFF</v>
      </c>
      <c r="D1166" s="4">
        <f t="shared" si="112"/>
        <v>43604.499999997177</v>
      </c>
      <c r="E1166" t="str">
        <f t="shared" si="113"/>
        <v>LRKPCIGS</v>
      </c>
      <c r="F1166" s="39">
        <v>9371.4228515625</v>
      </c>
      <c r="G1166">
        <f t="shared" si="111"/>
        <v>1.3677230217538033E-3</v>
      </c>
      <c r="H1166" s="38">
        <f>G1166*SUMIF('Manual Inputs'!$B$11:$B$22,'Expanded kW'!A1166,'Manual Inputs'!$C$11:$C$22)</f>
        <v>156312.87195708015</v>
      </c>
    </row>
    <row r="1167" spans="1:8" x14ac:dyDescent="0.2">
      <c r="A1167">
        <f t="shared" si="108"/>
        <v>5</v>
      </c>
      <c r="B1167" t="b">
        <f t="shared" si="109"/>
        <v>0</v>
      </c>
      <c r="C1167" t="str">
        <f t="shared" si="110"/>
        <v>OFF</v>
      </c>
      <c r="D1167" s="4">
        <f t="shared" si="112"/>
        <v>43604.541666663841</v>
      </c>
      <c r="E1167" t="str">
        <f t="shared" si="113"/>
        <v>LRKPCIGS</v>
      </c>
      <c r="F1167" s="39">
        <v>9373.9453125</v>
      </c>
      <c r="G1167">
        <f t="shared" si="111"/>
        <v>1.3680911651990774E-3</v>
      </c>
      <c r="H1167" s="38">
        <f>G1167*SUMIF('Manual Inputs'!$B$11:$B$22,'Expanded kW'!A1167,'Manual Inputs'!$C$11:$C$22)</f>
        <v>156354.94594304639</v>
      </c>
    </row>
    <row r="1168" spans="1:8" x14ac:dyDescent="0.2">
      <c r="A1168">
        <f t="shared" si="108"/>
        <v>5</v>
      </c>
      <c r="B1168" t="b">
        <f t="shared" si="109"/>
        <v>0</v>
      </c>
      <c r="C1168" t="str">
        <f t="shared" si="110"/>
        <v>OFF</v>
      </c>
      <c r="D1168" s="4">
        <f t="shared" si="112"/>
        <v>43604.583333330505</v>
      </c>
      <c r="E1168" t="str">
        <f t="shared" si="113"/>
        <v>LRKPCIGS</v>
      </c>
      <c r="F1168" s="39">
        <v>9387.2119140625</v>
      </c>
      <c r="G1168">
        <f t="shared" si="111"/>
        <v>1.3700273745308803E-3</v>
      </c>
      <c r="H1168" s="38">
        <f>G1168*SUMIF('Manual Inputs'!$B$11:$B$22,'Expanded kW'!A1168,'Manual Inputs'!$C$11:$C$22)</f>
        <v>156576.22937291517</v>
      </c>
    </row>
    <row r="1169" spans="1:8" x14ac:dyDescent="0.2">
      <c r="A1169">
        <f t="shared" si="108"/>
        <v>5</v>
      </c>
      <c r="B1169" t="b">
        <f t="shared" si="109"/>
        <v>0</v>
      </c>
      <c r="C1169" t="str">
        <f t="shared" si="110"/>
        <v>OFF</v>
      </c>
      <c r="D1169" s="4">
        <f t="shared" si="112"/>
        <v>43604.62499999717</v>
      </c>
      <c r="E1169" t="str">
        <f t="shared" si="113"/>
        <v>LRKPCIGS</v>
      </c>
      <c r="F1169" s="39">
        <v>9362.98828125</v>
      </c>
      <c r="G1169">
        <f t="shared" si="111"/>
        <v>1.3664920287469E-3</v>
      </c>
      <c r="H1169" s="38">
        <f>G1169*SUMIF('Manual Inputs'!$B$11:$B$22,'Expanded kW'!A1169,'Manual Inputs'!$C$11:$C$22)</f>
        <v>156172.18553943004</v>
      </c>
    </row>
    <row r="1170" spans="1:8" x14ac:dyDescent="0.2">
      <c r="A1170">
        <f t="shared" si="108"/>
        <v>5</v>
      </c>
      <c r="B1170" t="b">
        <f t="shared" si="109"/>
        <v>0</v>
      </c>
      <c r="C1170" t="str">
        <f t="shared" si="110"/>
        <v>OFF</v>
      </c>
      <c r="D1170" s="4">
        <f t="shared" si="112"/>
        <v>43604.666666663834</v>
      </c>
      <c r="E1170" t="str">
        <f t="shared" si="113"/>
        <v>LRKPCIGS</v>
      </c>
      <c r="F1170" s="39">
        <v>9347.0810546875</v>
      </c>
      <c r="G1170">
        <f t="shared" si="111"/>
        <v>1.3641704303806331E-3</v>
      </c>
      <c r="H1170" s="38">
        <f>G1170*SUMIF('Manual Inputs'!$B$11:$B$22,'Expanded kW'!A1170,'Manual Inputs'!$C$11:$C$22)</f>
        <v>155906.85717806581</v>
      </c>
    </row>
    <row r="1171" spans="1:8" x14ac:dyDescent="0.2">
      <c r="A1171">
        <f t="shared" si="108"/>
        <v>5</v>
      </c>
      <c r="B1171" t="b">
        <f t="shared" si="109"/>
        <v>0</v>
      </c>
      <c r="C1171" t="str">
        <f t="shared" si="110"/>
        <v>OFF</v>
      </c>
      <c r="D1171" s="4">
        <f t="shared" si="112"/>
        <v>43604.708333330498</v>
      </c>
      <c r="E1171" t="str">
        <f t="shared" si="113"/>
        <v>LRKPCIGS</v>
      </c>
      <c r="F1171" s="39">
        <v>9336.751953125</v>
      </c>
      <c r="G1171">
        <f t="shared" si="111"/>
        <v>1.3626629378445654E-3</v>
      </c>
      <c r="H1171" s="38">
        <f>G1171*SUMIF('Manual Inputs'!$B$11:$B$22,'Expanded kW'!A1171,'Manual Inputs'!$C$11:$C$22)</f>
        <v>155734.57047672445</v>
      </c>
    </row>
    <row r="1172" spans="1:8" x14ac:dyDescent="0.2">
      <c r="A1172">
        <f t="shared" si="108"/>
        <v>5</v>
      </c>
      <c r="B1172" t="b">
        <f t="shared" si="109"/>
        <v>0</v>
      </c>
      <c r="C1172" t="str">
        <f t="shared" si="110"/>
        <v>OFF</v>
      </c>
      <c r="D1172" s="4">
        <f t="shared" si="112"/>
        <v>43604.749999997162</v>
      </c>
      <c r="E1172" t="str">
        <f t="shared" si="113"/>
        <v>LRKPCIGS</v>
      </c>
      <c r="F1172" s="39">
        <v>9308.7197265625</v>
      </c>
      <c r="G1172">
        <f t="shared" si="111"/>
        <v>1.3585717424916465E-3</v>
      </c>
      <c r="H1172" s="38">
        <f>G1172*SUMIF('Manual Inputs'!$B$11:$B$22,'Expanded kW'!A1172,'Manual Inputs'!$C$11:$C$22)</f>
        <v>155267.00029973628</v>
      </c>
    </row>
    <row r="1173" spans="1:8" x14ac:dyDescent="0.2">
      <c r="A1173">
        <f t="shared" si="108"/>
        <v>5</v>
      </c>
      <c r="B1173" t="b">
        <f t="shared" si="109"/>
        <v>0</v>
      </c>
      <c r="C1173" t="str">
        <f t="shared" si="110"/>
        <v>OFF</v>
      </c>
      <c r="D1173" s="4">
        <f t="shared" si="112"/>
        <v>43604.791666663827</v>
      </c>
      <c r="E1173" t="str">
        <f t="shared" si="113"/>
        <v>LRKPCIGS</v>
      </c>
      <c r="F1173" s="39">
        <v>9327.0390625</v>
      </c>
      <c r="G1173">
        <f t="shared" si="111"/>
        <v>1.3612453789182415E-3</v>
      </c>
      <c r="H1173" s="38">
        <f>G1173*SUMIF('Manual Inputs'!$B$11:$B$22,'Expanded kW'!A1173,'Manual Inputs'!$C$11:$C$22)</f>
        <v>155572.56201198578</v>
      </c>
    </row>
    <row r="1174" spans="1:8" x14ac:dyDescent="0.2">
      <c r="A1174">
        <f t="shared" si="108"/>
        <v>5</v>
      </c>
      <c r="B1174" t="b">
        <f t="shared" si="109"/>
        <v>0</v>
      </c>
      <c r="C1174" t="str">
        <f t="shared" si="110"/>
        <v>OFF</v>
      </c>
      <c r="D1174" s="4">
        <f t="shared" si="112"/>
        <v>43604.833333330491</v>
      </c>
      <c r="E1174" t="str">
        <f t="shared" si="113"/>
        <v>LRKPCIGS</v>
      </c>
      <c r="F1174" s="39">
        <v>9408.453125</v>
      </c>
      <c r="G1174">
        <f t="shared" si="111"/>
        <v>1.3731274473447223E-3</v>
      </c>
      <c r="H1174" s="38">
        <f>G1174*SUMIF('Manual Inputs'!$B$11:$B$22,'Expanded kW'!A1174,'Manual Inputs'!$C$11:$C$22)</f>
        <v>156930.52719279565</v>
      </c>
    </row>
    <row r="1175" spans="1:8" x14ac:dyDescent="0.2">
      <c r="A1175">
        <f t="shared" si="108"/>
        <v>5</v>
      </c>
      <c r="B1175" t="b">
        <f t="shared" si="109"/>
        <v>0</v>
      </c>
      <c r="C1175" t="str">
        <f t="shared" si="110"/>
        <v>OFF</v>
      </c>
      <c r="D1175" s="4">
        <f t="shared" si="112"/>
        <v>43604.874999997155</v>
      </c>
      <c r="E1175" t="str">
        <f t="shared" si="113"/>
        <v>LRKPCIGS</v>
      </c>
      <c r="F1175" s="39">
        <v>9434.5439453125</v>
      </c>
      <c r="G1175">
        <f t="shared" si="111"/>
        <v>1.376935301943013E-3</v>
      </c>
      <c r="H1175" s="38">
        <f>G1175*SUMIF('Manual Inputs'!$B$11:$B$22,'Expanded kW'!A1175,'Manual Inputs'!$C$11:$C$22)</f>
        <v>157365.71522340333</v>
      </c>
    </row>
    <row r="1176" spans="1:8" x14ac:dyDescent="0.2">
      <c r="A1176">
        <f t="shared" si="108"/>
        <v>5</v>
      </c>
      <c r="B1176" t="b">
        <f t="shared" si="109"/>
        <v>0</v>
      </c>
      <c r="C1176" t="str">
        <f t="shared" si="110"/>
        <v>OFF</v>
      </c>
      <c r="D1176" s="4">
        <f t="shared" si="112"/>
        <v>43604.916666663819</v>
      </c>
      <c r="E1176" t="str">
        <f t="shared" si="113"/>
        <v>LRKPCIGS</v>
      </c>
      <c r="F1176" s="39">
        <v>9458.94140625</v>
      </c>
      <c r="G1176">
        <f t="shared" si="111"/>
        <v>1.3804960172714216E-3</v>
      </c>
      <c r="H1176" s="38">
        <f>G1176*SUMIF('Manual Inputs'!$B$11:$B$22,'Expanded kW'!A1176,'Manual Inputs'!$C$11:$C$22)</f>
        <v>157772.65846436116</v>
      </c>
    </row>
    <row r="1177" spans="1:8" x14ac:dyDescent="0.2">
      <c r="A1177">
        <f t="shared" si="108"/>
        <v>5</v>
      </c>
      <c r="B1177" t="b">
        <f t="shared" si="109"/>
        <v>0</v>
      </c>
      <c r="C1177" t="str">
        <f t="shared" si="110"/>
        <v>OFF</v>
      </c>
      <c r="D1177" s="4">
        <f t="shared" si="112"/>
        <v>43604.958333330484</v>
      </c>
      <c r="E1177" t="str">
        <f t="shared" si="113"/>
        <v>LRKPCIGS</v>
      </c>
      <c r="F1177" s="39">
        <v>9466.9599609375</v>
      </c>
      <c r="G1177">
        <f t="shared" si="111"/>
        <v>1.3816662944023332E-3</v>
      </c>
      <c r="H1177" s="38">
        <f>G1177*SUMIF('Manual Inputs'!$B$11:$B$22,'Expanded kW'!A1177,'Manual Inputs'!$C$11:$C$22)</f>
        <v>157906.40585064402</v>
      </c>
    </row>
    <row r="1178" spans="1:8" x14ac:dyDescent="0.2">
      <c r="A1178">
        <f t="shared" si="108"/>
        <v>5</v>
      </c>
      <c r="B1178" t="b">
        <f t="shared" si="109"/>
        <v>0</v>
      </c>
      <c r="C1178" t="str">
        <f t="shared" si="110"/>
        <v>OFF</v>
      </c>
      <c r="D1178" s="4">
        <f t="shared" si="112"/>
        <v>43604.999999997148</v>
      </c>
      <c r="E1178" t="str">
        <f t="shared" si="113"/>
        <v>LRKPCIGS</v>
      </c>
      <c r="F1178" s="39">
        <v>9499.4619140625</v>
      </c>
      <c r="G1178">
        <f t="shared" si="111"/>
        <v>1.3864098291083372E-3</v>
      </c>
      <c r="H1178" s="38">
        <f>G1178*SUMIF('Manual Inputs'!$B$11:$B$22,'Expanded kW'!A1178,'Manual Inputs'!$C$11:$C$22)</f>
        <v>158448.52989281507</v>
      </c>
    </row>
    <row r="1179" spans="1:8" x14ac:dyDescent="0.2">
      <c r="A1179">
        <f t="shared" si="108"/>
        <v>5</v>
      </c>
      <c r="B1179" t="b">
        <f t="shared" si="109"/>
        <v>0</v>
      </c>
      <c r="C1179" t="str">
        <f t="shared" si="110"/>
        <v>OFF</v>
      </c>
      <c r="D1179" s="4">
        <f t="shared" si="112"/>
        <v>43605.041666663812</v>
      </c>
      <c r="E1179" t="str">
        <f t="shared" si="113"/>
        <v>LRKPCIGS</v>
      </c>
      <c r="F1179" s="39">
        <v>9480.1884765625</v>
      </c>
      <c r="G1179">
        <f t="shared" si="111"/>
        <v>1.3835969452384467E-3</v>
      </c>
      <c r="H1179" s="38">
        <f>G1179*SUMIF('Manual Inputs'!$B$11:$B$22,'Expanded kW'!A1179,'Manual Inputs'!$C$11:$C$22)</f>
        <v>158127.05401707781</v>
      </c>
    </row>
    <row r="1180" spans="1:8" x14ac:dyDescent="0.2">
      <c r="A1180">
        <f t="shared" si="108"/>
        <v>5</v>
      </c>
      <c r="B1180" t="b">
        <f t="shared" si="109"/>
        <v>0</v>
      </c>
      <c r="C1180" t="str">
        <f t="shared" si="110"/>
        <v>OFF</v>
      </c>
      <c r="D1180" s="4">
        <f t="shared" si="112"/>
        <v>43605.083333330476</v>
      </c>
      <c r="E1180" t="str">
        <f t="shared" si="113"/>
        <v>LRKPCIGS</v>
      </c>
      <c r="F1180" s="39">
        <v>9499.501953125</v>
      </c>
      <c r="G1180">
        <f t="shared" si="111"/>
        <v>1.3864156726550877E-3</v>
      </c>
      <c r="H1180" s="38">
        <f>G1180*SUMIF('Manual Inputs'!$B$11:$B$22,'Expanded kW'!A1180,'Manual Inputs'!$C$11:$C$22)</f>
        <v>158449.19773386218</v>
      </c>
    </row>
    <row r="1181" spans="1:8" x14ac:dyDescent="0.2">
      <c r="A1181">
        <f t="shared" si="108"/>
        <v>5</v>
      </c>
      <c r="B1181" t="b">
        <f t="shared" si="109"/>
        <v>0</v>
      </c>
      <c r="C1181" t="str">
        <f t="shared" si="110"/>
        <v>OFF</v>
      </c>
      <c r="D1181" s="4">
        <f t="shared" si="112"/>
        <v>43605.124999997141</v>
      </c>
      <c r="E1181" t="str">
        <f t="shared" si="113"/>
        <v>LRKPCIGS</v>
      </c>
      <c r="F1181" s="39">
        <v>9542.7607421875</v>
      </c>
      <c r="G1181">
        <f t="shared" si="111"/>
        <v>1.3927291260795169E-3</v>
      </c>
      <c r="H1181" s="38">
        <f>G1181*SUMIF('Manual Inputs'!$B$11:$B$22,'Expanded kW'!A1181,'Manual Inputs'!$C$11:$C$22)</f>
        <v>159170.74297441414</v>
      </c>
    </row>
    <row r="1182" spans="1:8" x14ac:dyDescent="0.2">
      <c r="A1182">
        <f t="shared" si="108"/>
        <v>5</v>
      </c>
      <c r="B1182" t="b">
        <f t="shared" si="109"/>
        <v>0</v>
      </c>
      <c r="C1182" t="str">
        <f t="shared" si="110"/>
        <v>OFF</v>
      </c>
      <c r="D1182" s="4">
        <f t="shared" si="112"/>
        <v>43605.166666663805</v>
      </c>
      <c r="E1182" t="str">
        <f t="shared" si="113"/>
        <v>LRKPCIGS</v>
      </c>
      <c r="F1182" s="39">
        <v>9519.40234375</v>
      </c>
      <c r="G1182">
        <f t="shared" si="111"/>
        <v>1.3893200579155572E-3</v>
      </c>
      <c r="H1182" s="38">
        <f>G1182*SUMIF('Manual Inputs'!$B$11:$B$22,'Expanded kW'!A1182,'Manual Inputs'!$C$11:$C$22)</f>
        <v>158781.13102306839</v>
      </c>
    </row>
    <row r="1183" spans="1:8" x14ac:dyDescent="0.2">
      <c r="A1183">
        <f t="shared" si="108"/>
        <v>5</v>
      </c>
      <c r="B1183" t="b">
        <f t="shared" si="109"/>
        <v>0</v>
      </c>
      <c r="C1183" t="str">
        <f t="shared" si="110"/>
        <v>OFF</v>
      </c>
      <c r="D1183" s="4">
        <f t="shared" si="112"/>
        <v>43605.208333330469</v>
      </c>
      <c r="E1183" t="str">
        <f t="shared" si="113"/>
        <v>LRKPCIGS</v>
      </c>
      <c r="F1183" s="39">
        <v>9540.6689453125</v>
      </c>
      <c r="G1183">
        <f t="shared" si="111"/>
        <v>1.3924238363931922E-3</v>
      </c>
      <c r="H1183" s="38">
        <f>G1183*SUMIF('Manual Inputs'!$B$11:$B$22,'Expanded kW'!A1183,'Manual Inputs'!$C$11:$C$22)</f>
        <v>159135.85235190555</v>
      </c>
    </row>
    <row r="1184" spans="1:8" x14ac:dyDescent="0.2">
      <c r="A1184">
        <f t="shared" si="108"/>
        <v>5</v>
      </c>
      <c r="B1184" t="b">
        <f t="shared" si="109"/>
        <v>0</v>
      </c>
      <c r="C1184" t="str">
        <f t="shared" si="110"/>
        <v>OFF</v>
      </c>
      <c r="D1184" s="4">
        <f t="shared" si="112"/>
        <v>43605.249999997133</v>
      </c>
      <c r="E1184" t="str">
        <f t="shared" si="113"/>
        <v>LRKPCIGS</v>
      </c>
      <c r="F1184" s="39">
        <v>9600.80859375</v>
      </c>
      <c r="G1184">
        <f t="shared" si="111"/>
        <v>1.4012009861377943E-3</v>
      </c>
      <c r="H1184" s="38">
        <f>G1184*SUMIF('Manual Inputs'!$B$11:$B$22,'Expanded kW'!A1184,'Manual Inputs'!$C$11:$C$22)</f>
        <v>160138.96589343011</v>
      </c>
    </row>
    <row r="1185" spans="1:8" x14ac:dyDescent="0.2">
      <c r="A1185">
        <f t="shared" si="108"/>
        <v>5</v>
      </c>
      <c r="B1185" t="b">
        <f t="shared" si="109"/>
        <v>0</v>
      </c>
      <c r="C1185" t="str">
        <f t="shared" si="110"/>
        <v>ON</v>
      </c>
      <c r="D1185" s="4">
        <f t="shared" si="112"/>
        <v>43605.291666663798</v>
      </c>
      <c r="E1185" t="str">
        <f t="shared" si="113"/>
        <v>LRKPCIGS</v>
      </c>
      <c r="F1185" s="39">
        <v>9444.025390625</v>
      </c>
      <c r="G1185">
        <f t="shared" si="111"/>
        <v>1.3783190823186092E-3</v>
      </c>
      <c r="H1185" s="38">
        <f>G1185*SUMIF('Manual Inputs'!$B$11:$B$22,'Expanded kW'!A1185,'Manual Inputs'!$C$11:$C$22)</f>
        <v>157523.86324111375</v>
      </c>
    </row>
    <row r="1186" spans="1:8" x14ac:dyDescent="0.2">
      <c r="A1186">
        <f t="shared" si="108"/>
        <v>5</v>
      </c>
      <c r="B1186" t="b">
        <f t="shared" si="109"/>
        <v>0</v>
      </c>
      <c r="C1186" t="str">
        <f t="shared" si="110"/>
        <v>ON</v>
      </c>
      <c r="D1186" s="4">
        <f t="shared" si="112"/>
        <v>43605.333333330462</v>
      </c>
      <c r="E1186" t="str">
        <f t="shared" si="113"/>
        <v>LRKPCIGS</v>
      </c>
      <c r="F1186" s="39">
        <v>9502.830078125</v>
      </c>
      <c r="G1186">
        <f t="shared" si="111"/>
        <v>1.3869013996630217E-3</v>
      </c>
      <c r="H1186" s="38">
        <f>G1186*SUMIF('Manual Inputs'!$B$11:$B$22,'Expanded kW'!A1186,'Manual Inputs'!$C$11:$C$22)</f>
        <v>158504.70998480017</v>
      </c>
    </row>
    <row r="1187" spans="1:8" x14ac:dyDescent="0.2">
      <c r="A1187">
        <f t="shared" si="108"/>
        <v>5</v>
      </c>
      <c r="B1187" t="b">
        <f t="shared" si="109"/>
        <v>0</v>
      </c>
      <c r="C1187" t="str">
        <f t="shared" si="110"/>
        <v>ON</v>
      </c>
      <c r="D1187" s="4">
        <f t="shared" si="112"/>
        <v>43605.374999997126</v>
      </c>
      <c r="E1187" t="str">
        <f t="shared" si="113"/>
        <v>LRKPCIGS</v>
      </c>
      <c r="F1187" s="39">
        <v>9569.0830078125</v>
      </c>
      <c r="G1187">
        <f t="shared" si="111"/>
        <v>1.3965707592285353E-3</v>
      </c>
      <c r="H1187" s="38">
        <f>G1187*SUMIF('Manual Inputs'!$B$11:$B$22,'Expanded kW'!A1187,'Manual Inputs'!$C$11:$C$22)</f>
        <v>159609.79145205003</v>
      </c>
    </row>
    <row r="1188" spans="1:8" x14ac:dyDescent="0.2">
      <c r="A1188">
        <f t="shared" si="108"/>
        <v>5</v>
      </c>
      <c r="B1188" t="b">
        <f t="shared" si="109"/>
        <v>0</v>
      </c>
      <c r="C1188" t="str">
        <f t="shared" si="110"/>
        <v>ON</v>
      </c>
      <c r="D1188" s="4">
        <f t="shared" si="112"/>
        <v>43605.41666666379</v>
      </c>
      <c r="E1188" t="str">
        <f t="shared" si="113"/>
        <v>LRKPCIGS</v>
      </c>
      <c r="F1188" s="39">
        <v>9597.8232421875</v>
      </c>
      <c r="G1188">
        <f t="shared" si="111"/>
        <v>1.4007652855910647E-3</v>
      </c>
      <c r="H1188" s="38">
        <f>G1188*SUMIF('Manual Inputs'!$B$11:$B$22,'Expanded kW'!A1188,'Manual Inputs'!$C$11:$C$22)</f>
        <v>160089.17101340735</v>
      </c>
    </row>
    <row r="1189" spans="1:8" x14ac:dyDescent="0.2">
      <c r="A1189">
        <f t="shared" si="108"/>
        <v>5</v>
      </c>
      <c r="B1189" t="b">
        <f t="shared" si="109"/>
        <v>0</v>
      </c>
      <c r="C1189" t="str">
        <f t="shared" si="110"/>
        <v>ON</v>
      </c>
      <c r="D1189" s="4">
        <f t="shared" si="112"/>
        <v>43605.458333330454</v>
      </c>
      <c r="E1189" t="str">
        <f t="shared" si="113"/>
        <v>LRKPCIGS</v>
      </c>
      <c r="F1189" s="39">
        <v>9703.2529296875</v>
      </c>
      <c r="G1189">
        <f t="shared" si="111"/>
        <v>1.4161523418635298E-3</v>
      </c>
      <c r="H1189" s="38">
        <f>G1189*SUMIF('Manual Inputs'!$B$11:$B$22,'Expanded kW'!A1189,'Manual Inputs'!$C$11:$C$22)</f>
        <v>161847.71051201879</v>
      </c>
    </row>
    <row r="1190" spans="1:8" x14ac:dyDescent="0.2">
      <c r="A1190">
        <f t="shared" si="108"/>
        <v>5</v>
      </c>
      <c r="B1190" t="b">
        <f t="shared" si="109"/>
        <v>0</v>
      </c>
      <c r="C1190" t="str">
        <f t="shared" si="110"/>
        <v>ON</v>
      </c>
      <c r="D1190" s="4">
        <f t="shared" si="112"/>
        <v>43605.499999997119</v>
      </c>
      <c r="E1190" t="str">
        <f t="shared" si="113"/>
        <v>LRKPCIGS</v>
      </c>
      <c r="F1190" s="39">
        <v>9871.9521484375</v>
      </c>
      <c r="G1190">
        <f t="shared" si="111"/>
        <v>1.4407733422058403E-3</v>
      </c>
      <c r="H1190" s="38">
        <f>G1190*SUMIF('Manual Inputs'!$B$11:$B$22,'Expanded kW'!A1190,'Manual Inputs'!$C$11:$C$22)</f>
        <v>164661.5691754694</v>
      </c>
    </row>
    <row r="1191" spans="1:8" x14ac:dyDescent="0.2">
      <c r="A1191">
        <f t="shared" si="108"/>
        <v>5</v>
      </c>
      <c r="B1191" t="b">
        <f t="shared" si="109"/>
        <v>0</v>
      </c>
      <c r="C1191" t="str">
        <f t="shared" si="110"/>
        <v>ON</v>
      </c>
      <c r="D1191" s="4">
        <f t="shared" si="112"/>
        <v>43605.541666663783</v>
      </c>
      <c r="E1191" t="str">
        <f t="shared" si="113"/>
        <v>LRKPCIGS</v>
      </c>
      <c r="F1191" s="39">
        <v>9987.5478515625</v>
      </c>
      <c r="G1191">
        <f t="shared" si="111"/>
        <v>1.4576440892507803E-3</v>
      </c>
      <c r="H1191" s="38">
        <f>G1191*SUMIF('Manual Inputs'!$B$11:$B$22,'Expanded kW'!A1191,'Manual Inputs'!$C$11:$C$22)</f>
        <v>166589.67514481579</v>
      </c>
    </row>
    <row r="1192" spans="1:8" x14ac:dyDescent="0.2">
      <c r="A1192">
        <f t="shared" si="108"/>
        <v>5</v>
      </c>
      <c r="B1192" t="b">
        <f t="shared" si="109"/>
        <v>0</v>
      </c>
      <c r="C1192" t="str">
        <f t="shared" si="110"/>
        <v>ON</v>
      </c>
      <c r="D1192" s="4">
        <f t="shared" si="112"/>
        <v>43605.583333330447</v>
      </c>
      <c r="E1192" t="str">
        <f t="shared" si="113"/>
        <v>LRKPCIGS</v>
      </c>
      <c r="F1192" s="39">
        <v>9966.7255859375</v>
      </c>
      <c r="G1192">
        <f t="shared" si="111"/>
        <v>1.4546051598895214E-3</v>
      </c>
      <c r="H1192" s="38">
        <f>G1192*SUMIF('Manual Inputs'!$B$11:$B$22,'Expanded kW'!A1192,'Manual Inputs'!$C$11:$C$22)</f>
        <v>166242.36522272063</v>
      </c>
    </row>
    <row r="1193" spans="1:8" x14ac:dyDescent="0.2">
      <c r="A1193">
        <f t="shared" si="108"/>
        <v>5</v>
      </c>
      <c r="B1193" t="b">
        <f t="shared" si="109"/>
        <v>0</v>
      </c>
      <c r="C1193" t="str">
        <f t="shared" si="110"/>
        <v>ON</v>
      </c>
      <c r="D1193" s="4">
        <f t="shared" si="112"/>
        <v>43605.624999997111</v>
      </c>
      <c r="E1193" t="str">
        <f t="shared" si="113"/>
        <v>LRKPCIGS</v>
      </c>
      <c r="F1193" s="39">
        <v>9865.30859375</v>
      </c>
      <c r="G1193">
        <f t="shared" si="111"/>
        <v>1.4398037410218686E-3</v>
      </c>
      <c r="H1193" s="38">
        <f>G1193*SUMIF('Manual Inputs'!$B$11:$B$22,'Expanded kW'!A1193,'Manual Inputs'!$C$11:$C$22)</f>
        <v>164550.75642807171</v>
      </c>
    </row>
    <row r="1194" spans="1:8" x14ac:dyDescent="0.2">
      <c r="A1194">
        <f t="shared" si="108"/>
        <v>5</v>
      </c>
      <c r="B1194" t="b">
        <f t="shared" si="109"/>
        <v>0</v>
      </c>
      <c r="C1194" t="str">
        <f t="shared" si="110"/>
        <v>ON</v>
      </c>
      <c r="D1194" s="4">
        <f t="shared" si="112"/>
        <v>43605.666666663776</v>
      </c>
      <c r="E1194" t="str">
        <f t="shared" si="113"/>
        <v>LRKPCIGS</v>
      </c>
      <c r="F1194" s="39">
        <v>9813.216796875</v>
      </c>
      <c r="G1194">
        <f t="shared" si="111"/>
        <v>1.4322011441740932E-3</v>
      </c>
      <c r="H1194" s="38">
        <f>G1194*SUMIF('Manual Inputs'!$B$11:$B$22,'Expanded kW'!A1194,'Manual Inputs'!$C$11:$C$22)</f>
        <v>163681.87893701086</v>
      </c>
    </row>
    <row r="1195" spans="1:8" x14ac:dyDescent="0.2">
      <c r="A1195">
        <f t="shared" si="108"/>
        <v>5</v>
      </c>
      <c r="B1195" t="b">
        <f t="shared" si="109"/>
        <v>0</v>
      </c>
      <c r="C1195" t="str">
        <f t="shared" si="110"/>
        <v>ON</v>
      </c>
      <c r="D1195" s="4">
        <f t="shared" si="112"/>
        <v>43605.70833333044</v>
      </c>
      <c r="E1195" t="str">
        <f t="shared" si="113"/>
        <v>LRKPCIGS</v>
      </c>
      <c r="F1195" s="39">
        <v>9801.3369140625</v>
      </c>
      <c r="G1195">
        <f t="shared" si="111"/>
        <v>1.430467321095596E-3</v>
      </c>
      <c r="H1195" s="38">
        <f>G1195*SUMIF('Manual Inputs'!$B$11:$B$22,'Expanded kW'!A1195,'Manual Inputs'!$C$11:$C$22)</f>
        <v>163483.72561169954</v>
      </c>
    </row>
    <row r="1196" spans="1:8" x14ac:dyDescent="0.2">
      <c r="A1196">
        <f t="shared" si="108"/>
        <v>5</v>
      </c>
      <c r="B1196" t="b">
        <f t="shared" si="109"/>
        <v>0</v>
      </c>
      <c r="C1196" t="str">
        <f t="shared" si="110"/>
        <v>ON</v>
      </c>
      <c r="D1196" s="4">
        <f t="shared" si="112"/>
        <v>43605.749999997104</v>
      </c>
      <c r="E1196" t="str">
        <f t="shared" si="113"/>
        <v>LRKPCIGS</v>
      </c>
      <c r="F1196" s="39">
        <v>9757.6826171875</v>
      </c>
      <c r="G1196">
        <f t="shared" si="111"/>
        <v>1.4240961448313155E-3</v>
      </c>
      <c r="H1196" s="38">
        <f>G1196*SUMIF('Manual Inputs'!$B$11:$B$22,'Expanded kW'!A1196,'Manual Inputs'!$C$11:$C$22)</f>
        <v>162755.58340470688</v>
      </c>
    </row>
    <row r="1197" spans="1:8" x14ac:dyDescent="0.2">
      <c r="A1197">
        <f t="shared" si="108"/>
        <v>5</v>
      </c>
      <c r="B1197" t="b">
        <f t="shared" si="109"/>
        <v>0</v>
      </c>
      <c r="C1197" t="str">
        <f t="shared" si="110"/>
        <v>ON</v>
      </c>
      <c r="D1197" s="4">
        <f t="shared" si="112"/>
        <v>43605.791666663768</v>
      </c>
      <c r="E1197" t="str">
        <f t="shared" si="113"/>
        <v>LRKPCIGS</v>
      </c>
      <c r="F1197" s="39">
        <v>9721.3203125</v>
      </c>
      <c r="G1197">
        <f t="shared" si="111"/>
        <v>1.4187892067032565E-3</v>
      </c>
      <c r="H1197" s="38">
        <f>G1197*SUMIF('Manual Inputs'!$B$11:$B$22,'Expanded kW'!A1197,'Manual Inputs'!$C$11:$C$22)</f>
        <v>162149.06971231345</v>
      </c>
    </row>
    <row r="1198" spans="1:8" x14ac:dyDescent="0.2">
      <c r="A1198">
        <f t="shared" si="108"/>
        <v>5</v>
      </c>
      <c r="B1198" t="b">
        <f t="shared" si="109"/>
        <v>0</v>
      </c>
      <c r="C1198" t="str">
        <f t="shared" si="110"/>
        <v>ON</v>
      </c>
      <c r="D1198" s="4">
        <f t="shared" si="112"/>
        <v>43605.833333330433</v>
      </c>
      <c r="E1198" t="str">
        <f t="shared" si="113"/>
        <v>LRKPCIGS</v>
      </c>
      <c r="F1198" s="39">
        <v>9726.984375</v>
      </c>
      <c r="G1198">
        <f t="shared" si="111"/>
        <v>1.4196158547801394E-3</v>
      </c>
      <c r="H1198" s="38">
        <f>G1198*SUMIF('Manual Inputs'!$B$11:$B$22,'Expanded kW'!A1198,'Manual Inputs'!$C$11:$C$22)</f>
        <v>162243.54478726661</v>
      </c>
    </row>
    <row r="1199" spans="1:8" x14ac:dyDescent="0.2">
      <c r="A1199">
        <f t="shared" si="108"/>
        <v>5</v>
      </c>
      <c r="B1199" t="b">
        <f t="shared" si="109"/>
        <v>0</v>
      </c>
      <c r="C1199" t="str">
        <f t="shared" si="110"/>
        <v>OFF</v>
      </c>
      <c r="D1199" s="4">
        <f t="shared" si="112"/>
        <v>43605.874999997097</v>
      </c>
      <c r="E1199" t="str">
        <f t="shared" si="113"/>
        <v>LRKPCIGS</v>
      </c>
      <c r="F1199" s="39">
        <v>9939.857421875</v>
      </c>
      <c r="G1199">
        <f t="shared" si="111"/>
        <v>1.4506838549689551E-3</v>
      </c>
      <c r="H1199" s="38">
        <f>G1199*SUMIF('Manual Inputs'!$B$11:$B$22,'Expanded kW'!A1199,'Manual Inputs'!$C$11:$C$22)</f>
        <v>165794.21130251596</v>
      </c>
    </row>
    <row r="1200" spans="1:8" x14ac:dyDescent="0.2">
      <c r="A1200">
        <f t="shared" si="108"/>
        <v>5</v>
      </c>
      <c r="B1200" t="b">
        <f t="shared" si="109"/>
        <v>0</v>
      </c>
      <c r="C1200" t="str">
        <f t="shared" si="110"/>
        <v>OFF</v>
      </c>
      <c r="D1200" s="4">
        <f t="shared" si="112"/>
        <v>43605.916666663761</v>
      </c>
      <c r="E1200" t="str">
        <f t="shared" si="113"/>
        <v>LRKPCIGS</v>
      </c>
      <c r="F1200" s="39">
        <v>10048.36328125</v>
      </c>
      <c r="G1200">
        <f t="shared" si="111"/>
        <v>1.4665198666624862E-3</v>
      </c>
      <c r="H1200" s="38">
        <f>G1200*SUMIF('Manual Inputs'!$B$11:$B$22,'Expanded kW'!A1200,'Manual Inputs'!$C$11:$C$22)</f>
        <v>167604.0605401106</v>
      </c>
    </row>
    <row r="1201" spans="1:8" x14ac:dyDescent="0.2">
      <c r="A1201">
        <f t="shared" si="108"/>
        <v>5</v>
      </c>
      <c r="B1201" t="b">
        <f t="shared" si="109"/>
        <v>0</v>
      </c>
      <c r="C1201" t="str">
        <f t="shared" si="110"/>
        <v>OFF</v>
      </c>
      <c r="D1201" s="4">
        <f t="shared" si="112"/>
        <v>43605.958333330425</v>
      </c>
      <c r="E1201" t="str">
        <f t="shared" si="113"/>
        <v>LRKPCIGS</v>
      </c>
      <c r="F1201" s="39">
        <v>10151.0732421875</v>
      </c>
      <c r="G1201">
        <f t="shared" si="111"/>
        <v>1.4815099893325169E-3</v>
      </c>
      <c r="H1201" s="38">
        <f>G1201*SUMIF('Manual Inputs'!$B$11:$B$22,'Expanded kW'!A1201,'Manual Inputs'!$C$11:$C$22)</f>
        <v>169317.23571393845</v>
      </c>
    </row>
    <row r="1202" spans="1:8" x14ac:dyDescent="0.2">
      <c r="A1202">
        <f t="shared" si="108"/>
        <v>5</v>
      </c>
      <c r="B1202" t="b">
        <f t="shared" si="109"/>
        <v>0</v>
      </c>
      <c r="C1202" t="str">
        <f t="shared" si="110"/>
        <v>OFF</v>
      </c>
      <c r="D1202" s="4">
        <f t="shared" si="112"/>
        <v>43605.99999999709</v>
      </c>
      <c r="E1202" t="str">
        <f t="shared" si="113"/>
        <v>LRKPCIGS</v>
      </c>
      <c r="F1202" s="39">
        <v>10112.2412109375</v>
      </c>
      <c r="G1202">
        <f t="shared" si="111"/>
        <v>1.4758426041378309E-3</v>
      </c>
      <c r="H1202" s="38">
        <f>G1202*SUMIF('Manual Inputs'!$B$11:$B$22,'Expanded kW'!A1202,'Manual Inputs'!$C$11:$C$22)</f>
        <v>168669.52763110423</v>
      </c>
    </row>
    <row r="1203" spans="1:8" x14ac:dyDescent="0.2">
      <c r="A1203">
        <f t="shared" si="108"/>
        <v>5</v>
      </c>
      <c r="B1203" t="b">
        <f t="shared" si="109"/>
        <v>0</v>
      </c>
      <c r="C1203" t="str">
        <f t="shared" si="110"/>
        <v>OFF</v>
      </c>
      <c r="D1203" s="4">
        <f t="shared" si="112"/>
        <v>43606.041666663754</v>
      </c>
      <c r="E1203" t="str">
        <f t="shared" si="113"/>
        <v>LRKPCIGS</v>
      </c>
      <c r="F1203" s="39">
        <v>9799.9775390625</v>
      </c>
      <c r="G1203">
        <f t="shared" si="111"/>
        <v>1.4302689255571441E-3</v>
      </c>
      <c r="H1203" s="38">
        <f>G1203*SUMIF('Manual Inputs'!$B$11:$B$22,'Expanded kW'!A1203,'Manual Inputs'!$C$11:$C$22)</f>
        <v>163461.05159371078</v>
      </c>
    </row>
    <row r="1204" spans="1:8" x14ac:dyDescent="0.2">
      <c r="A1204">
        <f t="shared" si="108"/>
        <v>5</v>
      </c>
      <c r="B1204" t="b">
        <f t="shared" si="109"/>
        <v>0</v>
      </c>
      <c r="C1204" t="str">
        <f t="shared" si="110"/>
        <v>OFF</v>
      </c>
      <c r="D1204" s="4">
        <f t="shared" si="112"/>
        <v>43606.083333330418</v>
      </c>
      <c r="E1204" t="str">
        <f t="shared" si="113"/>
        <v>LRKPCIGS</v>
      </c>
      <c r="F1204" s="39">
        <v>9934.419921875</v>
      </c>
      <c r="G1204">
        <f t="shared" si="111"/>
        <v>1.4498902728151473E-3</v>
      </c>
      <c r="H1204" s="38">
        <f>G1204*SUMIF('Manual Inputs'!$B$11:$B$22,'Expanded kW'!A1204,'Manual Inputs'!$C$11:$C$22)</f>
        <v>165703.51523056091</v>
      </c>
    </row>
    <row r="1205" spans="1:8" x14ac:dyDescent="0.2">
      <c r="A1205">
        <f t="shared" si="108"/>
        <v>5</v>
      </c>
      <c r="B1205" t="b">
        <f t="shared" si="109"/>
        <v>0</v>
      </c>
      <c r="C1205" t="str">
        <f t="shared" si="110"/>
        <v>OFF</v>
      </c>
      <c r="D1205" s="4">
        <f t="shared" si="112"/>
        <v>43606.124999997082</v>
      </c>
      <c r="E1205" t="str">
        <f t="shared" si="113"/>
        <v>LRKPCIGS</v>
      </c>
      <c r="F1205" s="39">
        <v>9890.490234375</v>
      </c>
      <c r="G1205">
        <f t="shared" si="111"/>
        <v>1.4434789043512664E-3</v>
      </c>
      <c r="H1205" s="38">
        <f>G1205*SUMIF('Manual Inputs'!$B$11:$B$22,'Expanded kW'!A1205,'Manual Inputs'!$C$11:$C$22)</f>
        <v>164970.77958026878</v>
      </c>
    </row>
    <row r="1206" spans="1:8" x14ac:dyDescent="0.2">
      <c r="A1206">
        <f t="shared" si="108"/>
        <v>5</v>
      </c>
      <c r="B1206" t="b">
        <f t="shared" si="109"/>
        <v>0</v>
      </c>
      <c r="C1206" t="str">
        <f t="shared" si="110"/>
        <v>OFF</v>
      </c>
      <c r="D1206" s="4">
        <f t="shared" si="112"/>
        <v>43606.166666663747</v>
      </c>
      <c r="E1206" t="str">
        <f t="shared" si="113"/>
        <v>LRKPCIGS</v>
      </c>
      <c r="F1206" s="39">
        <v>9699.58203125</v>
      </c>
      <c r="G1206">
        <f t="shared" si="111"/>
        <v>1.4156165883943913E-3</v>
      </c>
      <c r="H1206" s="38">
        <f>G1206*SUMIF('Manual Inputs'!$B$11:$B$22,'Expanded kW'!A1206,'Manual Inputs'!$C$11:$C$22)</f>
        <v>161786.48089016549</v>
      </c>
    </row>
    <row r="1207" spans="1:8" x14ac:dyDescent="0.2">
      <c r="A1207">
        <f t="shared" si="108"/>
        <v>5</v>
      </c>
      <c r="B1207" t="b">
        <f t="shared" si="109"/>
        <v>0</v>
      </c>
      <c r="C1207" t="str">
        <f t="shared" si="110"/>
        <v>OFF</v>
      </c>
      <c r="D1207" s="4">
        <f t="shared" si="112"/>
        <v>43606.208333330411</v>
      </c>
      <c r="E1207" t="str">
        <f t="shared" si="113"/>
        <v>LRKPCIGS</v>
      </c>
      <c r="F1207" s="39">
        <v>9760.78515625</v>
      </c>
      <c r="G1207">
        <f t="shared" si="111"/>
        <v>1.4245489484417046E-3</v>
      </c>
      <c r="H1207" s="38">
        <f>G1207*SUMIF('Manual Inputs'!$B$11:$B$22,'Expanded kW'!A1207,'Manual Inputs'!$C$11:$C$22)</f>
        <v>162807.3329414528</v>
      </c>
    </row>
    <row r="1208" spans="1:8" x14ac:dyDescent="0.2">
      <c r="A1208">
        <f t="shared" si="108"/>
        <v>5</v>
      </c>
      <c r="B1208" t="b">
        <f t="shared" si="109"/>
        <v>0</v>
      </c>
      <c r="C1208" t="str">
        <f t="shared" si="110"/>
        <v>OFF</v>
      </c>
      <c r="D1208" s="4">
        <f t="shared" si="112"/>
        <v>43606.249999997075</v>
      </c>
      <c r="E1208" t="str">
        <f t="shared" si="113"/>
        <v>LRKPCIGS</v>
      </c>
      <c r="F1208" s="39">
        <v>9848.375</v>
      </c>
      <c r="G1208">
        <f t="shared" si="111"/>
        <v>1.4373323483230492E-3</v>
      </c>
      <c r="H1208" s="38">
        <f>G1208*SUMIF('Manual Inputs'!$B$11:$B$22,'Expanded kW'!A1208,'Manual Inputs'!$C$11:$C$22)</f>
        <v>164268.30853157374</v>
      </c>
    </row>
    <row r="1209" spans="1:8" x14ac:dyDescent="0.2">
      <c r="A1209">
        <f t="shared" si="108"/>
        <v>5</v>
      </c>
      <c r="B1209" t="b">
        <f t="shared" si="109"/>
        <v>0</v>
      </c>
      <c r="C1209" t="str">
        <f t="shared" si="110"/>
        <v>ON</v>
      </c>
      <c r="D1209" s="4">
        <f t="shared" si="112"/>
        <v>43606.291666663739</v>
      </c>
      <c r="E1209" t="str">
        <f t="shared" si="113"/>
        <v>LRKPCIGS</v>
      </c>
      <c r="F1209" s="39">
        <v>9847.169921875</v>
      </c>
      <c r="G1209">
        <f t="shared" si="111"/>
        <v>1.4371564718184157E-3</v>
      </c>
      <c r="H1209" s="38">
        <f>G1209*SUMIF('Manual Inputs'!$B$11:$B$22,'Expanded kW'!A1209,'Manual Inputs'!$C$11:$C$22)</f>
        <v>164248.20814493715</v>
      </c>
    </row>
    <row r="1210" spans="1:8" x14ac:dyDescent="0.2">
      <c r="A1210">
        <f t="shared" si="108"/>
        <v>5</v>
      </c>
      <c r="B1210" t="b">
        <f t="shared" si="109"/>
        <v>0</v>
      </c>
      <c r="C1210" t="str">
        <f t="shared" si="110"/>
        <v>ON</v>
      </c>
      <c r="D1210" s="4">
        <f t="shared" si="112"/>
        <v>43606.333333330404</v>
      </c>
      <c r="E1210" t="str">
        <f t="shared" si="113"/>
        <v>LRKPCIGS</v>
      </c>
      <c r="F1210" s="39">
        <v>9930.576171875</v>
      </c>
      <c r="G1210">
        <f t="shared" si="111"/>
        <v>1.4493292923271107E-3</v>
      </c>
      <c r="H1210" s="38">
        <f>G1210*SUMIF('Manual Inputs'!$B$11:$B$22,'Expanded kW'!A1210,'Manual Inputs'!$C$11:$C$22)</f>
        <v>165639.40249004093</v>
      </c>
    </row>
    <row r="1211" spans="1:8" x14ac:dyDescent="0.2">
      <c r="A1211">
        <f t="shared" si="108"/>
        <v>5</v>
      </c>
      <c r="B1211" t="b">
        <f t="shared" si="109"/>
        <v>0</v>
      </c>
      <c r="C1211" t="str">
        <f t="shared" si="110"/>
        <v>ON</v>
      </c>
      <c r="D1211" s="4">
        <f t="shared" si="112"/>
        <v>43606.374999997068</v>
      </c>
      <c r="E1211" t="str">
        <f t="shared" si="113"/>
        <v>LRKPCIGS</v>
      </c>
      <c r="F1211" s="39">
        <v>9983.423828125</v>
      </c>
      <c r="G1211">
        <f t="shared" si="111"/>
        <v>1.4570422039354911E-3</v>
      </c>
      <c r="H1211" s="38">
        <f>G1211*SUMIF('Manual Inputs'!$B$11:$B$22,'Expanded kW'!A1211,'Manual Inputs'!$C$11:$C$22)</f>
        <v>166520.88751696626</v>
      </c>
    </row>
    <row r="1212" spans="1:8" x14ac:dyDescent="0.2">
      <c r="A1212">
        <f t="shared" si="108"/>
        <v>5</v>
      </c>
      <c r="B1212" t="b">
        <f t="shared" si="109"/>
        <v>0</v>
      </c>
      <c r="C1212" t="str">
        <f t="shared" si="110"/>
        <v>ON</v>
      </c>
      <c r="D1212" s="4">
        <f t="shared" si="112"/>
        <v>43606.416666663732</v>
      </c>
      <c r="E1212" t="str">
        <f t="shared" si="113"/>
        <v>LRKPCIGS</v>
      </c>
      <c r="F1212" s="39">
        <v>9980.0068359375</v>
      </c>
      <c r="G1212">
        <f t="shared" si="111"/>
        <v>1.4565435071042818E-3</v>
      </c>
      <c r="H1212" s="38">
        <f>G1212*SUMIF('Manual Inputs'!$B$11:$B$22,'Expanded kW'!A1212,'Manual Inputs'!$C$11:$C$22)</f>
        <v>166463.89298467984</v>
      </c>
    </row>
    <row r="1213" spans="1:8" x14ac:dyDescent="0.2">
      <c r="A1213">
        <f t="shared" si="108"/>
        <v>5</v>
      </c>
      <c r="B1213" t="b">
        <f t="shared" si="109"/>
        <v>0</v>
      </c>
      <c r="C1213" t="str">
        <f t="shared" si="110"/>
        <v>ON</v>
      </c>
      <c r="D1213" s="4">
        <f t="shared" si="112"/>
        <v>43606.458333330396</v>
      </c>
      <c r="E1213" t="str">
        <f t="shared" si="113"/>
        <v>LRKPCIGS</v>
      </c>
      <c r="F1213" s="39">
        <v>9937.150390625</v>
      </c>
      <c r="G1213">
        <f t="shared" si="111"/>
        <v>1.4502887741984171E-3</v>
      </c>
      <c r="H1213" s="38">
        <f>G1213*SUMIF('Manual Inputs'!$B$11:$B$22,'Expanded kW'!A1213,'Manual Inputs'!$C$11:$C$22)</f>
        <v>165749.05873221072</v>
      </c>
    </row>
    <row r="1214" spans="1:8" x14ac:dyDescent="0.2">
      <c r="A1214">
        <f t="shared" si="108"/>
        <v>5</v>
      </c>
      <c r="B1214" t="b">
        <f t="shared" si="109"/>
        <v>0</v>
      </c>
      <c r="C1214" t="str">
        <f t="shared" si="110"/>
        <v>ON</v>
      </c>
      <c r="D1214" s="4">
        <f t="shared" si="112"/>
        <v>43606.499999997061</v>
      </c>
      <c r="E1214" t="str">
        <f t="shared" si="113"/>
        <v>LRKPCIGS</v>
      </c>
      <c r="F1214" s="39">
        <v>9896.3974609375</v>
      </c>
      <c r="G1214">
        <f t="shared" si="111"/>
        <v>1.4443410412852433E-3</v>
      </c>
      <c r="H1214" s="38">
        <f>G1214*SUMIF('Manual Inputs'!$B$11:$B$22,'Expanded kW'!A1214,'Manual Inputs'!$C$11:$C$22)</f>
        <v>165069.31056792254</v>
      </c>
    </row>
    <row r="1215" spans="1:8" x14ac:dyDescent="0.2">
      <c r="A1215">
        <f t="shared" si="108"/>
        <v>5</v>
      </c>
      <c r="B1215" t="b">
        <f t="shared" si="109"/>
        <v>0</v>
      </c>
      <c r="C1215" t="str">
        <f t="shared" si="110"/>
        <v>ON</v>
      </c>
      <c r="D1215" s="4">
        <f t="shared" si="112"/>
        <v>43606.541666663725</v>
      </c>
      <c r="E1215" t="str">
        <f t="shared" si="113"/>
        <v>LRKPCIGS</v>
      </c>
      <c r="F1215" s="39">
        <v>9986.9697265625</v>
      </c>
      <c r="G1215">
        <f t="shared" si="111"/>
        <v>1.4575597141367259E-3</v>
      </c>
      <c r="H1215" s="38">
        <f>G1215*SUMIF('Manual Inputs'!$B$11:$B$22,'Expanded kW'!A1215,'Manual Inputs'!$C$11:$C$22)</f>
        <v>166580.03217164814</v>
      </c>
    </row>
    <row r="1216" spans="1:8" x14ac:dyDescent="0.2">
      <c r="A1216">
        <f t="shared" si="108"/>
        <v>5</v>
      </c>
      <c r="B1216" t="b">
        <f t="shared" si="109"/>
        <v>0</v>
      </c>
      <c r="C1216" t="str">
        <f t="shared" si="110"/>
        <v>ON</v>
      </c>
      <c r="D1216" s="4">
        <f t="shared" si="112"/>
        <v>43606.583333330389</v>
      </c>
      <c r="E1216" t="str">
        <f t="shared" si="113"/>
        <v>LRKPCIGS</v>
      </c>
      <c r="F1216" s="39">
        <v>9802.0712890625</v>
      </c>
      <c r="G1216">
        <f t="shared" si="111"/>
        <v>1.4305745002945298E-3</v>
      </c>
      <c r="H1216" s="38">
        <f>G1216*SUMIF('Manual Inputs'!$B$11:$B$22,'Expanded kW'!A1216,'Manual Inputs'!$C$11:$C$22)</f>
        <v>163495.97479383141</v>
      </c>
    </row>
    <row r="1217" spans="1:8" x14ac:dyDescent="0.2">
      <c r="A1217">
        <f t="shared" si="108"/>
        <v>5</v>
      </c>
      <c r="B1217" t="b">
        <f t="shared" si="109"/>
        <v>0</v>
      </c>
      <c r="C1217" t="str">
        <f t="shared" si="110"/>
        <v>ON</v>
      </c>
      <c r="D1217" s="4">
        <f t="shared" si="112"/>
        <v>43606.624999997053</v>
      </c>
      <c r="E1217" t="str">
        <f t="shared" si="113"/>
        <v>LRKPCIGS</v>
      </c>
      <c r="F1217" s="39">
        <v>9858.24609375</v>
      </c>
      <c r="G1217">
        <f t="shared" si="111"/>
        <v>1.4387729963853137E-3</v>
      </c>
      <c r="H1217" s="38">
        <f>G1217*SUMIF('Manual Inputs'!$B$11:$B$22,'Expanded kW'!A1217,'Manual Inputs'!$C$11:$C$22)</f>
        <v>164432.95578288872</v>
      </c>
    </row>
    <row r="1218" spans="1:8" x14ac:dyDescent="0.2">
      <c r="A1218">
        <f t="shared" ref="A1218:A1281" si="114">MONTH(D1218)</f>
        <v>5</v>
      </c>
      <c r="B1218" t="b">
        <f t="shared" ref="B1218:B1281" si="115">IF(ISNA(VLOOKUP(DATE(YEAR(D1218),MONTH(D1218),DAY(D1218)),Holidays,1,FALSE)),FALSE,TRUE)</f>
        <v>0</v>
      </c>
      <c r="C1218" t="str">
        <f t="shared" ref="C1218:C1281" si="116">IF(OR(HOUR(D1218)&lt;PkStart,HOUR(D1218)&gt;OPkStart-1,WEEKDAY(D1218,2)&gt;5,B1218)=TRUE,"OFF","ON")</f>
        <v>ON</v>
      </c>
      <c r="D1218" s="4">
        <f t="shared" si="112"/>
        <v>43606.666666663717</v>
      </c>
      <c r="E1218" t="str">
        <f t="shared" si="113"/>
        <v>LRKPCIGS</v>
      </c>
      <c r="F1218" s="39">
        <v>9766.0263671875</v>
      </c>
      <c r="G1218">
        <f t="shared" ref="G1218:G1281" si="117">IF(SUMIF($A$2:$A$8785,A1218,$F$2:$F$8785)=0,0,F1218/SUMIF($A$2:$A$8785,A1218,$F$2:$F$8785))</f>
        <v>1.4253138829638824E-3</v>
      </c>
      <c r="H1218" s="38">
        <f>G1218*SUMIF('Manual Inputs'!$B$11:$B$22,'Expanded kW'!A1218,'Manual Inputs'!$C$11:$C$22)</f>
        <v>162894.75496339655</v>
      </c>
    </row>
    <row r="1219" spans="1:8" x14ac:dyDescent="0.2">
      <c r="A1219">
        <f t="shared" si="114"/>
        <v>5</v>
      </c>
      <c r="B1219" t="b">
        <f t="shared" si="115"/>
        <v>0</v>
      </c>
      <c r="C1219" t="str">
        <f t="shared" si="116"/>
        <v>ON</v>
      </c>
      <c r="D1219" s="4">
        <f t="shared" si="112"/>
        <v>43606.708333330382</v>
      </c>
      <c r="E1219" t="str">
        <f t="shared" si="113"/>
        <v>LRKPCIGS</v>
      </c>
      <c r="F1219" s="39">
        <v>9726.95703125</v>
      </c>
      <c r="G1219">
        <f t="shared" si="117"/>
        <v>1.4196118640652856E-3</v>
      </c>
      <c r="H1219" s="38">
        <f>G1219*SUMIF('Manual Inputs'!$B$11:$B$22,'Expanded kW'!A1219,'Manual Inputs'!$C$11:$C$22)</f>
        <v>162243.08870069787</v>
      </c>
    </row>
    <row r="1220" spans="1:8" x14ac:dyDescent="0.2">
      <c r="A1220">
        <f t="shared" si="114"/>
        <v>5</v>
      </c>
      <c r="B1220" t="b">
        <f t="shared" si="115"/>
        <v>0</v>
      </c>
      <c r="C1220" t="str">
        <f t="shared" si="116"/>
        <v>ON</v>
      </c>
      <c r="D1220" s="4">
        <f t="shared" ref="D1220:D1283" si="118">+D1219+1/24</f>
        <v>43606.749999997046</v>
      </c>
      <c r="E1220" t="str">
        <f t="shared" ref="E1220:E1283" si="119">+E1219</f>
        <v>LRKPCIGS</v>
      </c>
      <c r="F1220" s="39">
        <v>9680.3330078125</v>
      </c>
      <c r="G1220">
        <f t="shared" si="117"/>
        <v>1.4128072676627633E-3</v>
      </c>
      <c r="H1220" s="38">
        <f>G1220*SUMIF('Manual Inputs'!$B$11:$B$22,'Expanded kW'!A1220,'Manual Inputs'!$C$11:$C$22)</f>
        <v>161465.41223457889</v>
      </c>
    </row>
    <row r="1221" spans="1:8" x14ac:dyDescent="0.2">
      <c r="A1221">
        <f t="shared" si="114"/>
        <v>5</v>
      </c>
      <c r="B1221" t="b">
        <f t="shared" si="115"/>
        <v>0</v>
      </c>
      <c r="C1221" t="str">
        <f t="shared" si="116"/>
        <v>ON</v>
      </c>
      <c r="D1221" s="4">
        <f t="shared" si="118"/>
        <v>43606.79166666371</v>
      </c>
      <c r="E1221" t="str">
        <f t="shared" si="119"/>
        <v>LRKPCIGS</v>
      </c>
      <c r="F1221" s="39">
        <v>9664.3251953125</v>
      </c>
      <c r="G1221">
        <f t="shared" si="117"/>
        <v>1.410470989166855E-3</v>
      </c>
      <c r="H1221" s="38">
        <f>G1221*SUMIF('Manual Inputs'!$B$11:$B$22,'Expanded kW'!A1221,'Manual Inputs'!$C$11:$C$22)</f>
        <v>161198.40612619394</v>
      </c>
    </row>
    <row r="1222" spans="1:8" x14ac:dyDescent="0.2">
      <c r="A1222">
        <f t="shared" si="114"/>
        <v>5</v>
      </c>
      <c r="B1222" t="b">
        <f t="shared" si="115"/>
        <v>0</v>
      </c>
      <c r="C1222" t="str">
        <f t="shared" si="116"/>
        <v>ON</v>
      </c>
      <c r="D1222" s="4">
        <f t="shared" si="118"/>
        <v>43606.833333330374</v>
      </c>
      <c r="E1222" t="str">
        <f t="shared" si="119"/>
        <v>LRKPCIGS</v>
      </c>
      <c r="F1222" s="39">
        <v>9607.482421875</v>
      </c>
      <c r="G1222">
        <f t="shared" si="117"/>
        <v>1.4021750056132111E-3</v>
      </c>
      <c r="H1222" s="38">
        <f>G1222*SUMIF('Manual Inputs'!$B$11:$B$22,'Expanded kW'!A1222,'Manual Inputs'!$C$11:$C$22)</f>
        <v>160250.28359381459</v>
      </c>
    </row>
    <row r="1223" spans="1:8" x14ac:dyDescent="0.2">
      <c r="A1223">
        <f t="shared" si="114"/>
        <v>5</v>
      </c>
      <c r="B1223" t="b">
        <f t="shared" si="115"/>
        <v>0</v>
      </c>
      <c r="C1223" t="str">
        <f t="shared" si="116"/>
        <v>OFF</v>
      </c>
      <c r="D1223" s="4">
        <f t="shared" si="118"/>
        <v>43606.874999997039</v>
      </c>
      <c r="E1223" t="str">
        <f t="shared" si="119"/>
        <v>LRKPCIGS</v>
      </c>
      <c r="F1223" s="39">
        <v>9824.6435546875</v>
      </c>
      <c r="G1223">
        <f t="shared" si="117"/>
        <v>1.4338688354064396E-3</v>
      </c>
      <c r="H1223" s="38">
        <f>G1223*SUMIF('Manual Inputs'!$B$11:$B$22,'Expanded kW'!A1223,'Manual Inputs'!$C$11:$C$22)</f>
        <v>163872.47425632592</v>
      </c>
    </row>
    <row r="1224" spans="1:8" x14ac:dyDescent="0.2">
      <c r="A1224">
        <f t="shared" si="114"/>
        <v>5</v>
      </c>
      <c r="B1224" t="b">
        <f t="shared" si="115"/>
        <v>0</v>
      </c>
      <c r="C1224" t="str">
        <f t="shared" si="116"/>
        <v>OFF</v>
      </c>
      <c r="D1224" s="4">
        <f t="shared" si="118"/>
        <v>43606.916666663703</v>
      </c>
      <c r="E1224" t="str">
        <f t="shared" si="119"/>
        <v>LRKPCIGS</v>
      </c>
      <c r="F1224" s="39">
        <v>9989.759765625</v>
      </c>
      <c r="G1224">
        <f t="shared" si="117"/>
        <v>1.4579669095773561E-3</v>
      </c>
      <c r="H1224" s="38">
        <f>G1224*SUMIF('Manual Inputs'!$B$11:$B$22,'Expanded kW'!A1224,'Manual Inputs'!$C$11:$C$22)</f>
        <v>166626.56929046562</v>
      </c>
    </row>
    <row r="1225" spans="1:8" x14ac:dyDescent="0.2">
      <c r="A1225">
        <f t="shared" si="114"/>
        <v>5</v>
      </c>
      <c r="B1225" t="b">
        <f t="shared" si="115"/>
        <v>0</v>
      </c>
      <c r="C1225" t="str">
        <f t="shared" si="116"/>
        <v>OFF</v>
      </c>
      <c r="D1225" s="4">
        <f t="shared" si="118"/>
        <v>43606.958333330367</v>
      </c>
      <c r="E1225" t="str">
        <f t="shared" si="119"/>
        <v>LRKPCIGS</v>
      </c>
      <c r="F1225" s="39">
        <v>9892.1728515625</v>
      </c>
      <c r="G1225">
        <f t="shared" si="117"/>
        <v>1.4437244758403129E-3</v>
      </c>
      <c r="H1225" s="38">
        <f>G1225*SUMIF('Manual Inputs'!$B$11:$B$22,'Expanded kW'!A1225,'Manual Inputs'!$C$11:$C$22)</f>
        <v>164998.84519305229</v>
      </c>
    </row>
    <row r="1226" spans="1:8" x14ac:dyDescent="0.2">
      <c r="A1226">
        <f t="shared" si="114"/>
        <v>5</v>
      </c>
      <c r="B1226" t="b">
        <f t="shared" si="115"/>
        <v>0</v>
      </c>
      <c r="C1226" t="str">
        <f t="shared" si="116"/>
        <v>OFF</v>
      </c>
      <c r="D1226" s="4">
        <f t="shared" si="118"/>
        <v>43606.999999997031</v>
      </c>
      <c r="E1226" t="str">
        <f t="shared" si="119"/>
        <v>LRKPCIGS</v>
      </c>
      <c r="F1226" s="39">
        <v>9803.8427734375</v>
      </c>
      <c r="G1226">
        <f t="shared" si="117"/>
        <v>1.4308330416068515E-3</v>
      </c>
      <c r="H1226" s="38">
        <f>G1226*SUMIF('Manual Inputs'!$B$11:$B$22,'Expanded kW'!A1226,'Manual Inputs'!$C$11:$C$22)</f>
        <v>163525.5226879633</v>
      </c>
    </row>
    <row r="1227" spans="1:8" x14ac:dyDescent="0.2">
      <c r="A1227">
        <f t="shared" si="114"/>
        <v>5</v>
      </c>
      <c r="B1227" t="b">
        <f t="shared" si="115"/>
        <v>0</v>
      </c>
      <c r="C1227" t="str">
        <f t="shared" si="116"/>
        <v>OFF</v>
      </c>
      <c r="D1227" s="4">
        <f t="shared" si="118"/>
        <v>43607.041666663696</v>
      </c>
      <c r="E1227" t="str">
        <f t="shared" si="119"/>
        <v>LRKPCIGS</v>
      </c>
      <c r="F1227" s="39">
        <v>9681.275390625</v>
      </c>
      <c r="G1227">
        <f t="shared" si="117"/>
        <v>1.412944804799693E-3</v>
      </c>
      <c r="H1227" s="38">
        <f>G1227*SUMIF('Manual Inputs'!$B$11:$B$22,'Expanded kW'!A1227,'Manual Inputs'!$C$11:$C$22)</f>
        <v>161481.13093239439</v>
      </c>
    </row>
    <row r="1228" spans="1:8" x14ac:dyDescent="0.2">
      <c r="A1228">
        <f t="shared" si="114"/>
        <v>5</v>
      </c>
      <c r="B1228" t="b">
        <f t="shared" si="115"/>
        <v>0</v>
      </c>
      <c r="C1228" t="str">
        <f t="shared" si="116"/>
        <v>OFF</v>
      </c>
      <c r="D1228" s="4">
        <f t="shared" si="118"/>
        <v>43607.08333333036</v>
      </c>
      <c r="E1228" t="str">
        <f t="shared" si="119"/>
        <v>LRKPCIGS</v>
      </c>
      <c r="F1228" s="39">
        <v>9664.3642578125</v>
      </c>
      <c r="G1228">
        <f t="shared" si="117"/>
        <v>1.410476690188075E-3</v>
      </c>
      <c r="H1228" s="38">
        <f>G1228*SUMIF('Manual Inputs'!$B$11:$B$22,'Expanded kW'!A1228,'Manual Inputs'!$C$11:$C$22)</f>
        <v>161199.05767843503</v>
      </c>
    </row>
    <row r="1229" spans="1:8" x14ac:dyDescent="0.2">
      <c r="A1229">
        <f t="shared" si="114"/>
        <v>5</v>
      </c>
      <c r="B1229" t="b">
        <f t="shared" si="115"/>
        <v>0</v>
      </c>
      <c r="C1229" t="str">
        <f t="shared" si="116"/>
        <v>OFF</v>
      </c>
      <c r="D1229" s="4">
        <f t="shared" si="118"/>
        <v>43607.124999997024</v>
      </c>
      <c r="E1229" t="str">
        <f t="shared" si="119"/>
        <v>LRKPCIGS</v>
      </c>
      <c r="F1229" s="39">
        <v>9629.416015625</v>
      </c>
      <c r="G1229">
        <f t="shared" si="117"/>
        <v>1.4053761290281758E-3</v>
      </c>
      <c r="H1229" s="38">
        <f>G1229*SUMIF('Manual Inputs'!$B$11:$B$22,'Expanded kW'!A1229,'Manual Inputs'!$C$11:$C$22)</f>
        <v>160616.1301771678</v>
      </c>
    </row>
    <row r="1230" spans="1:8" x14ac:dyDescent="0.2">
      <c r="A1230">
        <f t="shared" si="114"/>
        <v>5</v>
      </c>
      <c r="B1230" t="b">
        <f t="shared" si="115"/>
        <v>0</v>
      </c>
      <c r="C1230" t="str">
        <f t="shared" si="116"/>
        <v>OFF</v>
      </c>
      <c r="D1230" s="4">
        <f t="shared" si="118"/>
        <v>43607.166666663688</v>
      </c>
      <c r="E1230" t="str">
        <f t="shared" si="119"/>
        <v>LRKPCIGS</v>
      </c>
      <c r="F1230" s="39">
        <v>9661.8154296875</v>
      </c>
      <c r="G1230">
        <f t="shared" si="117"/>
        <v>1.4101046985534776E-3</v>
      </c>
      <c r="H1230" s="38">
        <f>G1230*SUMIF('Manual Inputs'!$B$11:$B$22,'Expanded kW'!A1230,'Manual Inputs'!$C$11:$C$22)</f>
        <v>161156.54389470606</v>
      </c>
    </row>
    <row r="1231" spans="1:8" x14ac:dyDescent="0.2">
      <c r="A1231">
        <f t="shared" si="114"/>
        <v>5</v>
      </c>
      <c r="B1231" t="b">
        <f t="shared" si="115"/>
        <v>0</v>
      </c>
      <c r="C1231" t="str">
        <f t="shared" si="116"/>
        <v>OFF</v>
      </c>
      <c r="D1231" s="4">
        <f t="shared" si="118"/>
        <v>43607.208333330353</v>
      </c>
      <c r="E1231" t="str">
        <f t="shared" si="119"/>
        <v>LRKPCIGS</v>
      </c>
      <c r="F1231" s="39">
        <v>9686.4638671875</v>
      </c>
      <c r="G1231">
        <f t="shared" si="117"/>
        <v>1.413702042943224E-3</v>
      </c>
      <c r="H1231" s="38">
        <f>G1231*SUMIF('Manual Inputs'!$B$11:$B$22,'Expanded kW'!A1231,'Manual Inputs'!$C$11:$C$22)</f>
        <v>161567.67335881272</v>
      </c>
    </row>
    <row r="1232" spans="1:8" x14ac:dyDescent="0.2">
      <c r="A1232">
        <f t="shared" si="114"/>
        <v>5</v>
      </c>
      <c r="B1232" t="b">
        <f t="shared" si="115"/>
        <v>0</v>
      </c>
      <c r="C1232" t="str">
        <f t="shared" si="116"/>
        <v>OFF</v>
      </c>
      <c r="D1232" s="4">
        <f t="shared" si="118"/>
        <v>43607.249999997017</v>
      </c>
      <c r="E1232" t="str">
        <f t="shared" si="119"/>
        <v>LRKPCIGS</v>
      </c>
      <c r="F1232" s="39">
        <v>9643.423828125</v>
      </c>
      <c r="G1232">
        <f t="shared" si="117"/>
        <v>1.4074205152376259E-3</v>
      </c>
      <c r="H1232" s="38">
        <f>G1232*SUMIF('Manual Inputs'!$B$11:$B$22,'Expanded kW'!A1232,'Manual Inputs'!$C$11:$C$22)</f>
        <v>160849.77681081064</v>
      </c>
    </row>
    <row r="1233" spans="1:8" x14ac:dyDescent="0.2">
      <c r="A1233">
        <f t="shared" si="114"/>
        <v>5</v>
      </c>
      <c r="B1233" t="b">
        <f t="shared" si="115"/>
        <v>0</v>
      </c>
      <c r="C1233" t="str">
        <f t="shared" si="116"/>
        <v>ON</v>
      </c>
      <c r="D1233" s="4">
        <f t="shared" si="118"/>
        <v>43607.291666663681</v>
      </c>
      <c r="E1233" t="str">
        <f t="shared" si="119"/>
        <v>LRKPCIGS</v>
      </c>
      <c r="F1233" s="39">
        <v>9711.5185546875</v>
      </c>
      <c r="G1233">
        <f t="shared" si="117"/>
        <v>1.4173586779536573E-3</v>
      </c>
      <c r="H1233" s="38">
        <f>G1233*SUMIF('Manual Inputs'!$B$11:$B$22,'Expanded kW'!A1233,'Manual Inputs'!$C$11:$C$22)</f>
        <v>161985.57896622634</v>
      </c>
    </row>
    <row r="1234" spans="1:8" x14ac:dyDescent="0.2">
      <c r="A1234">
        <f t="shared" si="114"/>
        <v>5</v>
      </c>
      <c r="B1234" t="b">
        <f t="shared" si="115"/>
        <v>0</v>
      </c>
      <c r="C1234" t="str">
        <f t="shared" si="116"/>
        <v>ON</v>
      </c>
      <c r="D1234" s="4">
        <f t="shared" si="118"/>
        <v>43607.333333330345</v>
      </c>
      <c r="E1234" t="str">
        <f t="shared" si="119"/>
        <v>LRKPCIGS</v>
      </c>
      <c r="F1234" s="39">
        <v>9825.4306640625</v>
      </c>
      <c r="G1234">
        <f t="shared" si="117"/>
        <v>1.4339837109840201E-3</v>
      </c>
      <c r="H1234" s="38">
        <f>G1234*SUMIF('Manual Inputs'!$B$11:$B$22,'Expanded kW'!A1234,'Manual Inputs'!$C$11:$C$22)</f>
        <v>163885.60303398318</v>
      </c>
    </row>
    <row r="1235" spans="1:8" x14ac:dyDescent="0.2">
      <c r="A1235">
        <f t="shared" si="114"/>
        <v>5</v>
      </c>
      <c r="B1235" t="b">
        <f t="shared" si="115"/>
        <v>0</v>
      </c>
      <c r="C1235" t="str">
        <f t="shared" si="116"/>
        <v>ON</v>
      </c>
      <c r="D1235" s="4">
        <f t="shared" si="118"/>
        <v>43607.37499999701</v>
      </c>
      <c r="E1235" t="str">
        <f t="shared" si="119"/>
        <v>LRKPCIGS</v>
      </c>
      <c r="F1235" s="39">
        <v>9908.578125</v>
      </c>
      <c r="G1235">
        <f t="shared" si="117"/>
        <v>1.4461187622271333E-3</v>
      </c>
      <c r="H1235" s="38">
        <f>G1235*SUMIF('Manual Inputs'!$B$11:$B$22,'Expanded kW'!A1235,'Manual Inputs'!$C$11:$C$22)</f>
        <v>165272.48084548998</v>
      </c>
    </row>
    <row r="1236" spans="1:8" x14ac:dyDescent="0.2">
      <c r="A1236">
        <f t="shared" si="114"/>
        <v>5</v>
      </c>
      <c r="B1236" t="b">
        <f t="shared" si="115"/>
        <v>0</v>
      </c>
      <c r="C1236" t="str">
        <f t="shared" si="116"/>
        <v>ON</v>
      </c>
      <c r="D1236" s="4">
        <f t="shared" si="118"/>
        <v>43607.416666663674</v>
      </c>
      <c r="E1236" t="str">
        <f t="shared" si="119"/>
        <v>LRKPCIGS</v>
      </c>
      <c r="F1236" s="39">
        <v>9847.548828125</v>
      </c>
      <c r="G1236">
        <f t="shared" si="117"/>
        <v>1.4372117717242486E-3</v>
      </c>
      <c r="H1236" s="38">
        <f>G1236*SUMIF('Manual Inputs'!$B$11:$B$22,'Expanded kW'!A1236,'Manual Inputs'!$C$11:$C$22)</f>
        <v>164254.52820167539</v>
      </c>
    </row>
    <row r="1237" spans="1:8" x14ac:dyDescent="0.2">
      <c r="A1237">
        <f t="shared" si="114"/>
        <v>5</v>
      </c>
      <c r="B1237" t="b">
        <f t="shared" si="115"/>
        <v>0</v>
      </c>
      <c r="C1237" t="str">
        <f t="shared" si="116"/>
        <v>ON</v>
      </c>
      <c r="D1237" s="4">
        <f t="shared" si="118"/>
        <v>43607.458333330338</v>
      </c>
      <c r="E1237" t="str">
        <f t="shared" si="119"/>
        <v>LRKPCIGS</v>
      </c>
      <c r="F1237" s="39">
        <v>9843.3349609375</v>
      </c>
      <c r="G1237">
        <f t="shared" si="117"/>
        <v>1.4365967740601537E-3</v>
      </c>
      <c r="H1237" s="38">
        <f>G1237*SUMIF('Manual Inputs'!$B$11:$B$22,'Expanded kW'!A1237,'Manual Inputs'!$C$11:$C$22)</f>
        <v>164184.24200367142</v>
      </c>
    </row>
    <row r="1238" spans="1:8" x14ac:dyDescent="0.2">
      <c r="A1238">
        <f t="shared" si="114"/>
        <v>5</v>
      </c>
      <c r="B1238" t="b">
        <f t="shared" si="115"/>
        <v>0</v>
      </c>
      <c r="C1238" t="str">
        <f t="shared" si="116"/>
        <v>ON</v>
      </c>
      <c r="D1238" s="4">
        <f t="shared" si="118"/>
        <v>43607.499999997002</v>
      </c>
      <c r="E1238" t="str">
        <f t="shared" si="119"/>
        <v>LRKPCIGS</v>
      </c>
      <c r="F1238" s="39">
        <v>10128.294921875</v>
      </c>
      <c r="G1238">
        <f t="shared" si="117"/>
        <v>1.4781855813336725E-3</v>
      </c>
      <c r="H1238" s="38">
        <f>G1238*SUMIF('Manual Inputs'!$B$11:$B$22,'Expanded kW'!A1238,'Manual Inputs'!$C$11:$C$22)</f>
        <v>168937.29931337241</v>
      </c>
    </row>
    <row r="1239" spans="1:8" x14ac:dyDescent="0.2">
      <c r="A1239">
        <f t="shared" si="114"/>
        <v>5</v>
      </c>
      <c r="B1239" t="b">
        <f t="shared" si="115"/>
        <v>0</v>
      </c>
      <c r="C1239" t="str">
        <f t="shared" si="116"/>
        <v>ON</v>
      </c>
      <c r="D1239" s="4">
        <f t="shared" si="118"/>
        <v>43607.541666663667</v>
      </c>
      <c r="E1239" t="str">
        <f t="shared" si="119"/>
        <v>LRKPCIGS</v>
      </c>
      <c r="F1239" s="39">
        <v>10202.259765625</v>
      </c>
      <c r="G1239">
        <f t="shared" si="117"/>
        <v>1.4889804650135218E-3</v>
      </c>
      <c r="H1239" s="38">
        <f>G1239*SUMIF('Manual Inputs'!$B$11:$B$22,'Expanded kW'!A1239,'Manual Inputs'!$C$11:$C$22)</f>
        <v>170171.01348181287</v>
      </c>
    </row>
    <row r="1240" spans="1:8" x14ac:dyDescent="0.2">
      <c r="A1240">
        <f t="shared" si="114"/>
        <v>5</v>
      </c>
      <c r="B1240" t="b">
        <f t="shared" si="115"/>
        <v>0</v>
      </c>
      <c r="C1240" t="str">
        <f t="shared" si="116"/>
        <v>ON</v>
      </c>
      <c r="D1240" s="4">
        <f t="shared" si="118"/>
        <v>43607.583333330331</v>
      </c>
      <c r="E1240" t="str">
        <f t="shared" si="119"/>
        <v>LRKPCIGS</v>
      </c>
      <c r="F1240" s="39">
        <v>10177.1943359375</v>
      </c>
      <c r="G1240">
        <f t="shared" si="117"/>
        <v>1.4853222622222531E-3</v>
      </c>
      <c r="H1240" s="38">
        <f>G1240*SUMIF('Manual Inputs'!$B$11:$B$22,'Expanded kW'!A1240,'Manual Inputs'!$C$11:$C$22)</f>
        <v>169752.92869753295</v>
      </c>
    </row>
    <row r="1241" spans="1:8" x14ac:dyDescent="0.2">
      <c r="A1241">
        <f t="shared" si="114"/>
        <v>5</v>
      </c>
      <c r="B1241" t="b">
        <f t="shared" si="115"/>
        <v>0</v>
      </c>
      <c r="C1241" t="str">
        <f t="shared" si="116"/>
        <v>ON</v>
      </c>
      <c r="D1241" s="4">
        <f t="shared" si="118"/>
        <v>43607.624999996995</v>
      </c>
      <c r="E1241" t="str">
        <f t="shared" si="119"/>
        <v>LRKPCIGS</v>
      </c>
      <c r="F1241" s="39">
        <v>10046.83984375</v>
      </c>
      <c r="G1241">
        <f t="shared" si="117"/>
        <v>1.4662975268349106E-3</v>
      </c>
      <c r="H1241" s="38">
        <f>G1241*SUMIF('Manual Inputs'!$B$11:$B$22,'Expanded kW'!A1241,'Manual Inputs'!$C$11:$C$22)</f>
        <v>167578.65000270939</v>
      </c>
    </row>
    <row r="1242" spans="1:8" x14ac:dyDescent="0.2">
      <c r="A1242">
        <f t="shared" si="114"/>
        <v>5</v>
      </c>
      <c r="B1242" t="b">
        <f t="shared" si="115"/>
        <v>0</v>
      </c>
      <c r="C1242" t="str">
        <f t="shared" si="116"/>
        <v>ON</v>
      </c>
      <c r="D1242" s="4">
        <f t="shared" si="118"/>
        <v>43607.666666663659</v>
      </c>
      <c r="E1242" t="str">
        <f t="shared" si="119"/>
        <v>LRKPCIGS</v>
      </c>
      <c r="F1242" s="39">
        <v>9925.6005859375</v>
      </c>
      <c r="G1242">
        <f t="shared" si="117"/>
        <v>1.448603124749228E-3</v>
      </c>
      <c r="H1242" s="38">
        <f>G1242*SUMIF('Manual Inputs'!$B$11:$B$22,'Expanded kW'!A1242,'Manual Inputs'!$C$11:$C$22)</f>
        <v>165556.41102333635</v>
      </c>
    </row>
    <row r="1243" spans="1:8" x14ac:dyDescent="0.2">
      <c r="A1243">
        <f t="shared" si="114"/>
        <v>5</v>
      </c>
      <c r="B1243" t="b">
        <f t="shared" si="115"/>
        <v>0</v>
      </c>
      <c r="C1243" t="str">
        <f t="shared" si="116"/>
        <v>ON</v>
      </c>
      <c r="D1243" s="4">
        <f t="shared" si="118"/>
        <v>43607.708333330324</v>
      </c>
      <c r="E1243" t="str">
        <f t="shared" si="119"/>
        <v>LRKPCIGS</v>
      </c>
      <c r="F1243" s="39">
        <v>9844.822265625</v>
      </c>
      <c r="G1243">
        <f t="shared" si="117"/>
        <v>1.4368138404431006E-3</v>
      </c>
      <c r="H1243" s="38">
        <f>G1243*SUMIF('Manual Inputs'!$B$11:$B$22,'Expanded kW'!A1243,'Manual Inputs'!$C$11:$C$22)</f>
        <v>164209.04985524964</v>
      </c>
    </row>
    <row r="1244" spans="1:8" x14ac:dyDescent="0.2">
      <c r="A1244">
        <f t="shared" si="114"/>
        <v>5</v>
      </c>
      <c r="B1244" t="b">
        <f t="shared" si="115"/>
        <v>0</v>
      </c>
      <c r="C1244" t="str">
        <f t="shared" si="116"/>
        <v>ON</v>
      </c>
      <c r="D1244" s="4">
        <f t="shared" si="118"/>
        <v>43607.749999996988</v>
      </c>
      <c r="E1244" t="str">
        <f t="shared" si="119"/>
        <v>LRKPCIGS</v>
      </c>
      <c r="F1244" s="39">
        <v>9768.048828125</v>
      </c>
      <c r="G1244">
        <f t="shared" si="117"/>
        <v>1.4256090533375418E-3</v>
      </c>
      <c r="H1244" s="38">
        <f>G1244*SUMIF('Manual Inputs'!$B$11:$B$22,'Expanded kW'!A1244,'Manual Inputs'!$C$11:$C$22)</f>
        <v>162928.48908067725</v>
      </c>
    </row>
    <row r="1245" spans="1:8" x14ac:dyDescent="0.2">
      <c r="A1245">
        <f t="shared" si="114"/>
        <v>5</v>
      </c>
      <c r="B1245" t="b">
        <f t="shared" si="115"/>
        <v>0</v>
      </c>
      <c r="C1245" t="str">
        <f t="shared" si="116"/>
        <v>ON</v>
      </c>
      <c r="D1245" s="4">
        <f t="shared" si="118"/>
        <v>43607.791666663652</v>
      </c>
      <c r="E1245" t="str">
        <f t="shared" si="119"/>
        <v>LRKPCIGS</v>
      </c>
      <c r="F1245" s="39">
        <v>9856.37890625</v>
      </c>
      <c r="G1245">
        <f t="shared" si="117"/>
        <v>1.4385004875710032E-3</v>
      </c>
      <c r="H1245" s="38">
        <f>G1245*SUMIF('Manual Inputs'!$B$11:$B$22,'Expanded kW'!A1245,'Manual Inputs'!$C$11:$C$22)</f>
        <v>164401.81158576621</v>
      </c>
    </row>
    <row r="1246" spans="1:8" x14ac:dyDescent="0.2">
      <c r="A1246">
        <f t="shared" si="114"/>
        <v>5</v>
      </c>
      <c r="B1246" t="b">
        <f t="shared" si="115"/>
        <v>0</v>
      </c>
      <c r="C1246" t="str">
        <f t="shared" si="116"/>
        <v>ON</v>
      </c>
      <c r="D1246" s="4">
        <f t="shared" si="118"/>
        <v>43607.833333330316</v>
      </c>
      <c r="E1246" t="str">
        <f t="shared" si="119"/>
        <v>LRKPCIGS</v>
      </c>
      <c r="F1246" s="39">
        <v>9896.541015625</v>
      </c>
      <c r="G1246">
        <f t="shared" si="117"/>
        <v>1.4443619925382264E-3</v>
      </c>
      <c r="H1246" s="38">
        <f>G1246*SUMIF('Manual Inputs'!$B$11:$B$22,'Expanded kW'!A1246,'Manual Inputs'!$C$11:$C$22)</f>
        <v>165071.70502240842</v>
      </c>
    </row>
    <row r="1247" spans="1:8" x14ac:dyDescent="0.2">
      <c r="A1247">
        <f t="shared" si="114"/>
        <v>5</v>
      </c>
      <c r="B1247" t="b">
        <f t="shared" si="115"/>
        <v>0</v>
      </c>
      <c r="C1247" t="str">
        <f t="shared" si="116"/>
        <v>OFF</v>
      </c>
      <c r="D1247" s="4">
        <f t="shared" si="118"/>
        <v>43607.87499999698</v>
      </c>
      <c r="E1247" t="str">
        <f t="shared" si="119"/>
        <v>LRKPCIGS</v>
      </c>
      <c r="F1247" s="39">
        <v>10147.7236328125</v>
      </c>
      <c r="G1247">
        <f t="shared" si="117"/>
        <v>1.4810211267629121E-3</v>
      </c>
      <c r="H1247" s="38">
        <f>G1247*SUMIF('Manual Inputs'!$B$11:$B$22,'Expanded kW'!A1247,'Manual Inputs'!$C$11:$C$22)</f>
        <v>169261.36510926788</v>
      </c>
    </row>
    <row r="1248" spans="1:8" x14ac:dyDescent="0.2">
      <c r="A1248">
        <f t="shared" si="114"/>
        <v>5</v>
      </c>
      <c r="B1248" t="b">
        <f t="shared" si="115"/>
        <v>0</v>
      </c>
      <c r="C1248" t="str">
        <f t="shared" si="116"/>
        <v>OFF</v>
      </c>
      <c r="D1248" s="4">
        <f t="shared" si="118"/>
        <v>43607.916666663645</v>
      </c>
      <c r="E1248" t="str">
        <f t="shared" si="119"/>
        <v>LRKPCIGS</v>
      </c>
      <c r="F1248" s="39">
        <v>10444.6259765625</v>
      </c>
      <c r="G1248">
        <f t="shared" si="117"/>
        <v>1.5243528787488797E-3</v>
      </c>
      <c r="H1248" s="38">
        <f>G1248*SUMIF('Manual Inputs'!$B$11:$B$22,'Expanded kW'!A1248,'Manual Inputs'!$C$11:$C$22)</f>
        <v>174213.61822786584</v>
      </c>
    </row>
    <row r="1249" spans="1:8" x14ac:dyDescent="0.2">
      <c r="A1249">
        <f t="shared" si="114"/>
        <v>5</v>
      </c>
      <c r="B1249" t="b">
        <f t="shared" si="115"/>
        <v>0</v>
      </c>
      <c r="C1249" t="str">
        <f t="shared" si="116"/>
        <v>OFF</v>
      </c>
      <c r="D1249" s="4">
        <f t="shared" si="118"/>
        <v>43607.958333330309</v>
      </c>
      <c r="E1249" t="str">
        <f t="shared" si="119"/>
        <v>LRKPCIGS</v>
      </c>
      <c r="F1249" s="39">
        <v>10233.5068359375</v>
      </c>
      <c r="G1249">
        <f t="shared" si="117"/>
        <v>1.4935408544128369E-3</v>
      </c>
      <c r="H1249" s="38">
        <f>G1249*SUMIF('Manual Inputs'!$B$11:$B$22,'Expanded kW'!A1249,'Manual Inputs'!$C$11:$C$22)</f>
        <v>170692.20640823996</v>
      </c>
    </row>
    <row r="1250" spans="1:8" x14ac:dyDescent="0.2">
      <c r="A1250">
        <f t="shared" si="114"/>
        <v>5</v>
      </c>
      <c r="B1250" t="b">
        <f t="shared" si="115"/>
        <v>0</v>
      </c>
      <c r="C1250" t="str">
        <f t="shared" si="116"/>
        <v>OFF</v>
      </c>
      <c r="D1250" s="4">
        <f t="shared" si="118"/>
        <v>43607.999999996973</v>
      </c>
      <c r="E1250" t="str">
        <f t="shared" si="119"/>
        <v>LRKPCIGS</v>
      </c>
      <c r="F1250" s="39">
        <v>10135.216796875</v>
      </c>
      <c r="G1250">
        <f t="shared" si="117"/>
        <v>1.479195802293836E-3</v>
      </c>
      <c r="H1250" s="38">
        <f>G1250*SUMIF('Manual Inputs'!$B$11:$B$22,'Expanded kW'!A1250,'Manual Inputs'!$C$11:$C$22)</f>
        <v>169052.75437048762</v>
      </c>
    </row>
    <row r="1251" spans="1:8" x14ac:dyDescent="0.2">
      <c r="A1251">
        <f t="shared" si="114"/>
        <v>5</v>
      </c>
      <c r="B1251" t="b">
        <f t="shared" si="115"/>
        <v>0</v>
      </c>
      <c r="C1251" t="str">
        <f t="shared" si="116"/>
        <v>OFF</v>
      </c>
      <c r="D1251" s="4">
        <f t="shared" si="118"/>
        <v>43608.041666663637</v>
      </c>
      <c r="E1251" t="str">
        <f t="shared" si="119"/>
        <v>LRKPCIGS</v>
      </c>
      <c r="F1251" s="39">
        <v>10126.0537109375</v>
      </c>
      <c r="G1251">
        <f t="shared" si="117"/>
        <v>1.4778584852411817E-3</v>
      </c>
      <c r="H1251" s="38">
        <f>G1251*SUMIF('Manual Inputs'!$B$11:$B$22,'Expanded kW'!A1251,'Manual Inputs'!$C$11:$C$22)</f>
        <v>168899.91650354178</v>
      </c>
    </row>
    <row r="1252" spans="1:8" x14ac:dyDescent="0.2">
      <c r="A1252">
        <f t="shared" si="114"/>
        <v>5</v>
      </c>
      <c r="B1252" t="b">
        <f t="shared" si="115"/>
        <v>0</v>
      </c>
      <c r="C1252" t="str">
        <f t="shared" si="116"/>
        <v>OFF</v>
      </c>
      <c r="D1252" s="4">
        <f t="shared" si="118"/>
        <v>43608.083333330302</v>
      </c>
      <c r="E1252" t="str">
        <f t="shared" si="119"/>
        <v>LRKPCIGS</v>
      </c>
      <c r="F1252" s="39">
        <v>10064.8701171875</v>
      </c>
      <c r="G1252">
        <f t="shared" si="117"/>
        <v>1.4689289757044784E-3</v>
      </c>
      <c r="H1252" s="38">
        <f>G1252*SUMIF('Manual Inputs'!$B$11:$B$22,'Expanded kW'!A1252,'Manual Inputs'!$C$11:$C$22)</f>
        <v>167879.39022837504</v>
      </c>
    </row>
    <row r="1253" spans="1:8" x14ac:dyDescent="0.2">
      <c r="A1253">
        <f t="shared" si="114"/>
        <v>5</v>
      </c>
      <c r="B1253" t="b">
        <f t="shared" si="115"/>
        <v>0</v>
      </c>
      <c r="C1253" t="str">
        <f t="shared" si="116"/>
        <v>OFF</v>
      </c>
      <c r="D1253" s="4">
        <f t="shared" si="118"/>
        <v>43608.124999996966</v>
      </c>
      <c r="E1253" t="str">
        <f t="shared" si="119"/>
        <v>LRKPCIGS</v>
      </c>
      <c r="F1253" s="39">
        <v>9915.646484375</v>
      </c>
      <c r="G1253">
        <f t="shared" si="117"/>
        <v>1.4471503620168713E-3</v>
      </c>
      <c r="H1253" s="38">
        <f>G1253*SUMIF('Manual Inputs'!$B$11:$B$22,'Expanded kW'!A1253,'Manual Inputs'!$C$11:$C$22)</f>
        <v>165390.37922350914</v>
      </c>
    </row>
    <row r="1254" spans="1:8" x14ac:dyDescent="0.2">
      <c r="A1254">
        <f t="shared" si="114"/>
        <v>5</v>
      </c>
      <c r="B1254" t="b">
        <f t="shared" si="115"/>
        <v>0</v>
      </c>
      <c r="C1254" t="str">
        <f t="shared" si="116"/>
        <v>OFF</v>
      </c>
      <c r="D1254" s="4">
        <f t="shared" si="118"/>
        <v>43608.16666666363</v>
      </c>
      <c r="E1254" t="str">
        <f t="shared" si="119"/>
        <v>LRKPCIGS</v>
      </c>
      <c r="F1254" s="39">
        <v>9903.0361328125</v>
      </c>
      <c r="G1254">
        <f t="shared" si="117"/>
        <v>1.4453099298415626E-3</v>
      </c>
      <c r="H1254" s="38">
        <f>G1254*SUMIF('Manual Inputs'!$B$11:$B$22,'Expanded kW'!A1254,'Manual Inputs'!$C$11:$C$22)</f>
        <v>165180.0418712901</v>
      </c>
    </row>
    <row r="1255" spans="1:8" x14ac:dyDescent="0.2">
      <c r="A1255">
        <f t="shared" si="114"/>
        <v>5</v>
      </c>
      <c r="B1255" t="b">
        <f t="shared" si="115"/>
        <v>0</v>
      </c>
      <c r="C1255" t="str">
        <f t="shared" si="116"/>
        <v>OFF</v>
      </c>
      <c r="D1255" s="4">
        <f t="shared" si="118"/>
        <v>43608.208333330294</v>
      </c>
      <c r="E1255" t="str">
        <f t="shared" si="119"/>
        <v>LRKPCIGS</v>
      </c>
      <c r="F1255" s="39">
        <v>9917.427734375</v>
      </c>
      <c r="G1255">
        <f t="shared" si="117"/>
        <v>1.447410328584498E-3</v>
      </c>
      <c r="H1255" s="38">
        <f>G1255*SUMIF('Manual Inputs'!$B$11:$B$22,'Expanded kW'!A1255,'Manual Inputs'!$C$11:$C$22)</f>
        <v>165420.09000570132</v>
      </c>
    </row>
    <row r="1256" spans="1:8" x14ac:dyDescent="0.2">
      <c r="A1256">
        <f t="shared" si="114"/>
        <v>5</v>
      </c>
      <c r="B1256" t="b">
        <f t="shared" si="115"/>
        <v>0</v>
      </c>
      <c r="C1256" t="str">
        <f t="shared" si="116"/>
        <v>OFF</v>
      </c>
      <c r="D1256" s="4">
        <f t="shared" si="118"/>
        <v>43608.249999996959</v>
      </c>
      <c r="E1256" t="str">
        <f t="shared" si="119"/>
        <v>LRKPCIGS</v>
      </c>
      <c r="F1256" s="39">
        <v>9798.4453125</v>
      </c>
      <c r="G1256">
        <f t="shared" si="117"/>
        <v>1.4300453029997941E-3</v>
      </c>
      <c r="H1256" s="38">
        <f>G1256*SUMIF('Manual Inputs'!$B$11:$B$22,'Expanded kW'!A1256,'Manual Inputs'!$C$11:$C$22)</f>
        <v>163435.49445705532</v>
      </c>
    </row>
    <row r="1257" spans="1:8" x14ac:dyDescent="0.2">
      <c r="A1257">
        <f t="shared" si="114"/>
        <v>5</v>
      </c>
      <c r="B1257" t="b">
        <f t="shared" si="115"/>
        <v>0</v>
      </c>
      <c r="C1257" t="str">
        <f t="shared" si="116"/>
        <v>ON</v>
      </c>
      <c r="D1257" s="4">
        <f t="shared" si="118"/>
        <v>43608.291666663623</v>
      </c>
      <c r="E1257" t="str">
        <f t="shared" si="119"/>
        <v>LRKPCIGS</v>
      </c>
      <c r="F1257" s="39">
        <v>9696.30078125</v>
      </c>
      <c r="G1257">
        <f t="shared" si="117"/>
        <v>1.415137702611921E-3</v>
      </c>
      <c r="H1257" s="38">
        <f>G1257*SUMIF('Manual Inputs'!$B$11:$B$22,'Expanded kW'!A1257,'Manual Inputs'!$C$11:$C$22)</f>
        <v>161731.75050191674</v>
      </c>
    </row>
    <row r="1258" spans="1:8" x14ac:dyDescent="0.2">
      <c r="A1258">
        <f t="shared" si="114"/>
        <v>5</v>
      </c>
      <c r="B1258" t="b">
        <f t="shared" si="115"/>
        <v>0</v>
      </c>
      <c r="C1258" t="str">
        <f t="shared" si="116"/>
        <v>ON</v>
      </c>
      <c r="D1258" s="4">
        <f t="shared" si="118"/>
        <v>43608.333333330287</v>
      </c>
      <c r="E1258" t="str">
        <f t="shared" si="119"/>
        <v>LRKPCIGS</v>
      </c>
      <c r="F1258" s="39">
        <v>9741.1025390625</v>
      </c>
      <c r="G1258">
        <f t="shared" si="117"/>
        <v>1.4216763463745358E-3</v>
      </c>
      <c r="H1258" s="38">
        <f>G1258*SUMIF('Manual Inputs'!$B$11:$B$22,'Expanded kW'!A1258,'Manual Inputs'!$C$11:$C$22)</f>
        <v>162479.03205599045</v>
      </c>
    </row>
    <row r="1259" spans="1:8" x14ac:dyDescent="0.2">
      <c r="A1259">
        <f t="shared" si="114"/>
        <v>5</v>
      </c>
      <c r="B1259" t="b">
        <f t="shared" si="115"/>
        <v>0</v>
      </c>
      <c r="C1259" t="str">
        <f t="shared" si="116"/>
        <v>ON</v>
      </c>
      <c r="D1259" s="4">
        <f t="shared" si="118"/>
        <v>43608.374999996951</v>
      </c>
      <c r="E1259" t="str">
        <f t="shared" si="119"/>
        <v>LRKPCIGS</v>
      </c>
      <c r="F1259" s="39">
        <v>9696.359375</v>
      </c>
      <c r="G1259">
        <f t="shared" si="117"/>
        <v>1.4151462541437509E-3</v>
      </c>
      <c r="H1259" s="38">
        <f>G1259*SUMIF('Manual Inputs'!$B$11:$B$22,'Expanded kW'!A1259,'Manual Inputs'!$C$11:$C$22)</f>
        <v>161732.72783027834</v>
      </c>
    </row>
    <row r="1260" spans="1:8" x14ac:dyDescent="0.2">
      <c r="A1260">
        <f t="shared" si="114"/>
        <v>5</v>
      </c>
      <c r="B1260" t="b">
        <f t="shared" si="115"/>
        <v>0</v>
      </c>
      <c r="C1260" t="str">
        <f t="shared" si="116"/>
        <v>ON</v>
      </c>
      <c r="D1260" s="4">
        <f t="shared" si="118"/>
        <v>43608.416666663616</v>
      </c>
      <c r="E1260" t="str">
        <f t="shared" si="119"/>
        <v>LRKPCIGS</v>
      </c>
      <c r="F1260" s="39">
        <v>9685.78125</v>
      </c>
      <c r="G1260">
        <f t="shared" si="117"/>
        <v>1.4136024175974064E-3</v>
      </c>
      <c r="H1260" s="38">
        <f>G1260*SUMIF('Manual Inputs'!$B$11:$B$22,'Expanded kW'!A1260,'Manual Inputs'!$C$11:$C$22)</f>
        <v>161556.28748340023</v>
      </c>
    </row>
    <row r="1261" spans="1:8" x14ac:dyDescent="0.2">
      <c r="A1261">
        <f t="shared" si="114"/>
        <v>5</v>
      </c>
      <c r="B1261" t="b">
        <f t="shared" si="115"/>
        <v>0</v>
      </c>
      <c r="C1261" t="str">
        <f t="shared" si="116"/>
        <v>ON</v>
      </c>
      <c r="D1261" s="4">
        <f t="shared" si="118"/>
        <v>43608.45833333028</v>
      </c>
      <c r="E1261" t="str">
        <f t="shared" si="119"/>
        <v>LRKPCIGS</v>
      </c>
      <c r="F1261" s="39">
        <v>9624.4296875</v>
      </c>
      <c r="G1261">
        <f t="shared" si="117"/>
        <v>1.4046483936694576E-3</v>
      </c>
      <c r="H1261" s="38">
        <f>G1261*SUMIF('Manual Inputs'!$B$11:$B$22,'Expanded kW'!A1261,'Manual Inputs'!$C$11:$C$22)</f>
        <v>160532.95953359694</v>
      </c>
    </row>
    <row r="1262" spans="1:8" x14ac:dyDescent="0.2">
      <c r="A1262">
        <f t="shared" si="114"/>
        <v>5</v>
      </c>
      <c r="B1262" t="b">
        <f t="shared" si="115"/>
        <v>0</v>
      </c>
      <c r="C1262" t="str">
        <f t="shared" si="116"/>
        <v>ON</v>
      </c>
      <c r="D1262" s="4">
        <f t="shared" si="118"/>
        <v>43608.499999996944</v>
      </c>
      <c r="E1262" t="str">
        <f t="shared" si="119"/>
        <v>LRKPCIGS</v>
      </c>
      <c r="F1262" s="39">
        <v>9654.93359375</v>
      </c>
      <c r="G1262">
        <f t="shared" si="117"/>
        <v>1.4091003211400646E-3</v>
      </c>
      <c r="H1262" s="38">
        <f>G1262*SUMIF('Manual Inputs'!$B$11:$B$22,'Expanded kW'!A1262,'Manual Inputs'!$C$11:$C$22)</f>
        <v>161041.75667863793</v>
      </c>
    </row>
    <row r="1263" spans="1:8" x14ac:dyDescent="0.2">
      <c r="A1263">
        <f t="shared" si="114"/>
        <v>5</v>
      </c>
      <c r="B1263" t="b">
        <f t="shared" si="115"/>
        <v>0</v>
      </c>
      <c r="C1263" t="str">
        <f t="shared" si="116"/>
        <v>ON</v>
      </c>
      <c r="D1263" s="4">
        <f t="shared" si="118"/>
        <v>43608.541666663608</v>
      </c>
      <c r="E1263" t="str">
        <f t="shared" si="119"/>
        <v>LRKPCIGS</v>
      </c>
      <c r="F1263" s="39">
        <v>9634.9140625</v>
      </c>
      <c r="G1263">
        <f t="shared" si="117"/>
        <v>1.4061785477648744E-3</v>
      </c>
      <c r="H1263" s="38">
        <f>G1263*SUMIF('Manual Inputs'!$B$11:$B$22,'Expanded kW'!A1263,'Manual Inputs'!$C$11:$C$22)</f>
        <v>160707.83615509651</v>
      </c>
    </row>
    <row r="1264" spans="1:8" x14ac:dyDescent="0.2">
      <c r="A1264">
        <f t="shared" si="114"/>
        <v>5</v>
      </c>
      <c r="B1264" t="b">
        <f t="shared" si="115"/>
        <v>0</v>
      </c>
      <c r="C1264" t="str">
        <f t="shared" si="116"/>
        <v>ON</v>
      </c>
      <c r="D1264" s="4">
        <f t="shared" si="118"/>
        <v>43608.583333330273</v>
      </c>
      <c r="E1264" t="str">
        <f t="shared" si="119"/>
        <v>LRKPCIGS</v>
      </c>
      <c r="F1264" s="39">
        <v>9733.4580078125</v>
      </c>
      <c r="G1264">
        <f t="shared" si="117"/>
        <v>1.4205606565218048E-3</v>
      </c>
      <c r="H1264" s="38">
        <f>G1264*SUMIF('Manual Inputs'!$B$11:$B$22,'Expanded kW'!A1264,'Manual Inputs'!$C$11:$C$22)</f>
        <v>162351.5232824157</v>
      </c>
    </row>
    <row r="1265" spans="1:8" x14ac:dyDescent="0.2">
      <c r="A1265">
        <f t="shared" si="114"/>
        <v>5</v>
      </c>
      <c r="B1265" t="b">
        <f t="shared" si="115"/>
        <v>0</v>
      </c>
      <c r="C1265" t="str">
        <f t="shared" si="116"/>
        <v>ON</v>
      </c>
      <c r="D1265" s="4">
        <f t="shared" si="118"/>
        <v>43608.624999996937</v>
      </c>
      <c r="E1265" t="str">
        <f t="shared" si="119"/>
        <v>LRKPCIGS</v>
      </c>
      <c r="F1265" s="39">
        <v>9798.97265625</v>
      </c>
      <c r="G1265">
        <f t="shared" si="117"/>
        <v>1.4301222667862626E-3</v>
      </c>
      <c r="H1265" s="38">
        <f>G1265*SUMIF('Manual Inputs'!$B$11:$B$22,'Expanded kW'!A1265,'Manual Inputs'!$C$11:$C$22)</f>
        <v>163444.29041230961</v>
      </c>
    </row>
    <row r="1266" spans="1:8" x14ac:dyDescent="0.2">
      <c r="A1266">
        <f t="shared" si="114"/>
        <v>5</v>
      </c>
      <c r="B1266" t="b">
        <f t="shared" si="115"/>
        <v>0</v>
      </c>
      <c r="C1266" t="str">
        <f t="shared" si="116"/>
        <v>ON</v>
      </c>
      <c r="D1266" s="4">
        <f t="shared" si="118"/>
        <v>43608.666666663601</v>
      </c>
      <c r="E1266" t="str">
        <f t="shared" si="119"/>
        <v>LRKPCIGS</v>
      </c>
      <c r="F1266" s="39">
        <v>9753.0869140625</v>
      </c>
      <c r="G1266">
        <f t="shared" si="117"/>
        <v>1.4234254196847961E-3</v>
      </c>
      <c r="H1266" s="38">
        <f>G1266*SUMIF('Manual Inputs'!$B$11:$B$22,'Expanded kW'!A1266,'Manual Inputs'!$C$11:$C$22)</f>
        <v>162678.92828354659</v>
      </c>
    </row>
    <row r="1267" spans="1:8" x14ac:dyDescent="0.2">
      <c r="A1267">
        <f t="shared" si="114"/>
        <v>5</v>
      </c>
      <c r="B1267" t="b">
        <f t="shared" si="115"/>
        <v>0</v>
      </c>
      <c r="C1267" t="str">
        <f t="shared" si="116"/>
        <v>ON</v>
      </c>
      <c r="D1267" s="4">
        <f t="shared" si="118"/>
        <v>43608.708333330265</v>
      </c>
      <c r="E1267" t="str">
        <f t="shared" si="119"/>
        <v>LRKPCIGS</v>
      </c>
      <c r="F1267" s="39">
        <v>9643.537109375</v>
      </c>
      <c r="G1267">
        <f t="shared" si="117"/>
        <v>1.4074370481991635E-3</v>
      </c>
      <c r="H1267" s="38">
        <f>G1267*SUMIF('Manual Inputs'!$B$11:$B$22,'Expanded kW'!A1267,'Manual Inputs'!$C$11:$C$22)</f>
        <v>160851.66631230971</v>
      </c>
    </row>
    <row r="1268" spans="1:8" x14ac:dyDescent="0.2">
      <c r="A1268">
        <f t="shared" si="114"/>
        <v>5</v>
      </c>
      <c r="B1268" t="b">
        <f t="shared" si="115"/>
        <v>0</v>
      </c>
      <c r="C1268" t="str">
        <f t="shared" si="116"/>
        <v>ON</v>
      </c>
      <c r="D1268" s="4">
        <f t="shared" si="118"/>
        <v>43608.74999999693</v>
      </c>
      <c r="E1268" t="str">
        <f t="shared" si="119"/>
        <v>LRKPCIGS</v>
      </c>
      <c r="F1268" s="39">
        <v>9781.0048828125</v>
      </c>
      <c r="G1268">
        <f t="shared" si="117"/>
        <v>1.4274999395506467E-3</v>
      </c>
      <c r="H1268" s="38">
        <f>G1268*SUMIF('Manual Inputs'!$B$11:$B$22,'Expanded kW'!A1268,'Manual Inputs'!$C$11:$C$22)</f>
        <v>163144.59267022964</v>
      </c>
    </row>
    <row r="1269" spans="1:8" x14ac:dyDescent="0.2">
      <c r="A1269">
        <f t="shared" si="114"/>
        <v>5</v>
      </c>
      <c r="B1269" t="b">
        <f t="shared" si="115"/>
        <v>0</v>
      </c>
      <c r="C1269" t="str">
        <f t="shared" si="116"/>
        <v>ON</v>
      </c>
      <c r="D1269" s="4">
        <f t="shared" si="118"/>
        <v>43608.791666663594</v>
      </c>
      <c r="E1269" t="str">
        <f t="shared" si="119"/>
        <v>LRKPCIGS</v>
      </c>
      <c r="F1269" s="39">
        <v>9885.5849609375</v>
      </c>
      <c r="G1269">
        <f t="shared" si="117"/>
        <v>1.4427629986115795E-3</v>
      </c>
      <c r="H1269" s="38">
        <f>G1269*SUMIF('Manual Inputs'!$B$11:$B$22,'Expanded kW'!A1269,'Manual Inputs'!$C$11:$C$22)</f>
        <v>164888.96090759811</v>
      </c>
    </row>
    <row r="1270" spans="1:8" x14ac:dyDescent="0.2">
      <c r="A1270">
        <f t="shared" si="114"/>
        <v>5</v>
      </c>
      <c r="B1270" t="b">
        <f t="shared" si="115"/>
        <v>0</v>
      </c>
      <c r="C1270" t="str">
        <f t="shared" si="116"/>
        <v>ON</v>
      </c>
      <c r="D1270" s="4">
        <f t="shared" si="118"/>
        <v>43608.833333330258</v>
      </c>
      <c r="E1270" t="str">
        <f t="shared" si="119"/>
        <v>LRKPCIGS</v>
      </c>
      <c r="F1270" s="39">
        <v>9880.9267578125</v>
      </c>
      <c r="G1270">
        <f t="shared" si="117"/>
        <v>1.4420831518311085E-3</v>
      </c>
      <c r="H1270" s="38">
        <f>G1270*SUMIF('Manual Inputs'!$B$11:$B$22,'Expanded kW'!A1270,'Manual Inputs'!$C$11:$C$22)</f>
        <v>164811.26330285214</v>
      </c>
    </row>
    <row r="1271" spans="1:8" x14ac:dyDescent="0.2">
      <c r="A1271">
        <f t="shared" si="114"/>
        <v>5</v>
      </c>
      <c r="B1271" t="b">
        <f t="shared" si="115"/>
        <v>0</v>
      </c>
      <c r="C1271" t="str">
        <f t="shared" si="116"/>
        <v>OFF</v>
      </c>
      <c r="D1271" s="4">
        <f t="shared" si="118"/>
        <v>43608.874999996922</v>
      </c>
      <c r="E1271" t="str">
        <f t="shared" si="119"/>
        <v>LRKPCIGS</v>
      </c>
      <c r="F1271" s="39">
        <v>10107.5537109375</v>
      </c>
      <c r="G1271">
        <f t="shared" si="117"/>
        <v>1.475158481591445E-3</v>
      </c>
      <c r="H1271" s="38">
        <f>G1271*SUMIF('Manual Inputs'!$B$11:$B$22,'Expanded kW'!A1271,'Manual Inputs'!$C$11:$C$22)</f>
        <v>168591.34136217745</v>
      </c>
    </row>
    <row r="1272" spans="1:8" x14ac:dyDescent="0.2">
      <c r="A1272">
        <f t="shared" si="114"/>
        <v>5</v>
      </c>
      <c r="B1272" t="b">
        <f t="shared" si="115"/>
        <v>0</v>
      </c>
      <c r="C1272" t="str">
        <f t="shared" si="116"/>
        <v>OFF</v>
      </c>
      <c r="D1272" s="4">
        <f t="shared" si="118"/>
        <v>43608.916666663587</v>
      </c>
      <c r="E1272" t="str">
        <f t="shared" si="119"/>
        <v>LRKPCIGS</v>
      </c>
      <c r="F1272" s="39">
        <v>10221.251953125</v>
      </c>
      <c r="G1272">
        <f t="shared" si="117"/>
        <v>1.4917523015306291E-3</v>
      </c>
      <c r="H1272" s="38">
        <f>G1272*SUMIF('Manual Inputs'!$B$11:$B$22,'Expanded kW'!A1272,'Manual Inputs'!$C$11:$C$22)</f>
        <v>170487.79818141452</v>
      </c>
    </row>
    <row r="1273" spans="1:8" x14ac:dyDescent="0.2">
      <c r="A1273">
        <f t="shared" si="114"/>
        <v>5</v>
      </c>
      <c r="B1273" t="b">
        <f t="shared" si="115"/>
        <v>0</v>
      </c>
      <c r="C1273" t="str">
        <f t="shared" si="116"/>
        <v>OFF</v>
      </c>
      <c r="D1273" s="4">
        <f t="shared" si="118"/>
        <v>43608.958333330251</v>
      </c>
      <c r="E1273" t="str">
        <f t="shared" si="119"/>
        <v>LRKPCIGS</v>
      </c>
      <c r="F1273" s="39">
        <v>10190.55859375</v>
      </c>
      <c r="G1273">
        <f t="shared" si="117"/>
        <v>1.4872727241071056E-3</v>
      </c>
      <c r="H1273" s="38">
        <f>G1273*SUMIF('Manual Inputs'!$B$11:$B$22,'Expanded kW'!A1273,'Manual Inputs'!$C$11:$C$22)</f>
        <v>169975.84100800438</v>
      </c>
    </row>
    <row r="1274" spans="1:8" x14ac:dyDescent="0.2">
      <c r="A1274">
        <f t="shared" si="114"/>
        <v>5</v>
      </c>
      <c r="B1274" t="b">
        <f t="shared" si="115"/>
        <v>0</v>
      </c>
      <c r="C1274" t="str">
        <f t="shared" si="116"/>
        <v>OFF</v>
      </c>
      <c r="D1274" s="4">
        <f t="shared" si="118"/>
        <v>43608.999999996915</v>
      </c>
      <c r="E1274" t="str">
        <f t="shared" si="119"/>
        <v>LRKPCIGS</v>
      </c>
      <c r="F1274" s="39">
        <v>10123.4443359375</v>
      </c>
      <c r="G1274">
        <f t="shared" si="117"/>
        <v>1.4774776570236935E-3</v>
      </c>
      <c r="H1274" s="38">
        <f>G1274*SUMIF('Manual Inputs'!$B$11:$B$22,'Expanded kW'!A1274,'Manual Inputs'!$C$11:$C$22)</f>
        <v>168856.39281383922</v>
      </c>
    </row>
    <row r="1275" spans="1:8" x14ac:dyDescent="0.2">
      <c r="A1275">
        <f t="shared" si="114"/>
        <v>5</v>
      </c>
      <c r="B1275" t="b">
        <f t="shared" si="115"/>
        <v>0</v>
      </c>
      <c r="C1275" t="str">
        <f t="shared" si="116"/>
        <v>OFF</v>
      </c>
      <c r="D1275" s="4">
        <f t="shared" si="118"/>
        <v>43609.041666663579</v>
      </c>
      <c r="E1275" t="str">
        <f t="shared" si="119"/>
        <v>LRKPCIGS</v>
      </c>
      <c r="F1275" s="39">
        <v>9986.5576171875</v>
      </c>
      <c r="G1275">
        <f t="shared" si="117"/>
        <v>1.4574995683628562E-3</v>
      </c>
      <c r="H1275" s="38">
        <f>G1275*SUMIF('Manual Inputs'!$B$11:$B$22,'Expanded kW'!A1275,'Manual Inputs'!$C$11:$C$22)</f>
        <v>166573.15829550501</v>
      </c>
    </row>
    <row r="1276" spans="1:8" x14ac:dyDescent="0.2">
      <c r="A1276">
        <f t="shared" si="114"/>
        <v>5</v>
      </c>
      <c r="B1276" t="b">
        <f t="shared" si="115"/>
        <v>0</v>
      </c>
      <c r="C1276" t="str">
        <f t="shared" si="116"/>
        <v>OFF</v>
      </c>
      <c r="D1276" s="4">
        <f t="shared" si="118"/>
        <v>43609.083333330243</v>
      </c>
      <c r="E1276" t="str">
        <f t="shared" si="119"/>
        <v>LRKPCIGS</v>
      </c>
      <c r="F1276" s="39">
        <v>9841.607421875</v>
      </c>
      <c r="G1276">
        <f t="shared" si="117"/>
        <v>1.4363446463967044E-3</v>
      </c>
      <c r="H1276" s="38">
        <f>G1276*SUMIF('Manual Inputs'!$B$11:$B$22,'Expanded kW'!A1276,'Manual Inputs'!$C$11:$C$22)</f>
        <v>164155.4271058107</v>
      </c>
    </row>
    <row r="1277" spans="1:8" x14ac:dyDescent="0.2">
      <c r="A1277">
        <f t="shared" si="114"/>
        <v>5</v>
      </c>
      <c r="B1277" t="b">
        <f t="shared" si="115"/>
        <v>0</v>
      </c>
      <c r="C1277" t="str">
        <f t="shared" si="116"/>
        <v>OFF</v>
      </c>
      <c r="D1277" s="4">
        <f t="shared" si="118"/>
        <v>43609.124999996908</v>
      </c>
      <c r="E1277" t="str">
        <f t="shared" si="119"/>
        <v>LRKPCIGS</v>
      </c>
      <c r="F1277" s="39">
        <v>9915.69921875</v>
      </c>
      <c r="G1277">
        <f t="shared" si="117"/>
        <v>1.4471580583955181E-3</v>
      </c>
      <c r="H1277" s="38">
        <f>G1277*SUMIF('Manual Inputs'!$B$11:$B$22,'Expanded kW'!A1277,'Manual Inputs'!$C$11:$C$22)</f>
        <v>165391.25881903456</v>
      </c>
    </row>
    <row r="1278" spans="1:8" x14ac:dyDescent="0.2">
      <c r="A1278">
        <f t="shared" si="114"/>
        <v>5</v>
      </c>
      <c r="B1278" t="b">
        <f t="shared" si="115"/>
        <v>0</v>
      </c>
      <c r="C1278" t="str">
        <f t="shared" si="116"/>
        <v>OFF</v>
      </c>
      <c r="D1278" s="4">
        <f t="shared" si="118"/>
        <v>43609.166666663572</v>
      </c>
      <c r="E1278" t="str">
        <f t="shared" si="119"/>
        <v>LRKPCIGS</v>
      </c>
      <c r="F1278" s="39">
        <v>9906.7724609375</v>
      </c>
      <c r="G1278">
        <f t="shared" si="117"/>
        <v>1.4458552325212442E-3</v>
      </c>
      <c r="H1278" s="38">
        <f>G1278*SUMIF('Manual Inputs'!$B$11:$B$22,'Expanded kW'!A1278,'Manual Inputs'!$C$11:$C$22)</f>
        <v>165242.36284314713</v>
      </c>
    </row>
    <row r="1279" spans="1:8" x14ac:dyDescent="0.2">
      <c r="A1279">
        <f t="shared" si="114"/>
        <v>5</v>
      </c>
      <c r="B1279" t="b">
        <f t="shared" si="115"/>
        <v>0</v>
      </c>
      <c r="C1279" t="str">
        <f t="shared" si="116"/>
        <v>OFF</v>
      </c>
      <c r="D1279" s="4">
        <f t="shared" si="118"/>
        <v>43609.208333330236</v>
      </c>
      <c r="E1279" t="str">
        <f t="shared" si="119"/>
        <v>LRKPCIGS</v>
      </c>
      <c r="F1279" s="39">
        <v>9945.146484375</v>
      </c>
      <c r="G1279">
        <f t="shared" si="117"/>
        <v>1.4514557732421272E-3</v>
      </c>
      <c r="H1279" s="38">
        <f>G1279*SUMIF('Manual Inputs'!$B$11:$B$22,'Expanded kW'!A1279,'Manual Inputs'!$C$11:$C$22)</f>
        <v>165882.43147595497</v>
      </c>
    </row>
    <row r="1280" spans="1:8" x14ac:dyDescent="0.2">
      <c r="A1280">
        <f t="shared" si="114"/>
        <v>5</v>
      </c>
      <c r="B1280" t="b">
        <f t="shared" si="115"/>
        <v>0</v>
      </c>
      <c r="C1280" t="str">
        <f t="shared" si="116"/>
        <v>OFF</v>
      </c>
      <c r="D1280" s="4">
        <f t="shared" si="118"/>
        <v>43609.2499999969</v>
      </c>
      <c r="E1280" t="str">
        <f t="shared" si="119"/>
        <v>LRKPCIGS</v>
      </c>
      <c r="F1280" s="39">
        <v>9929.501953125</v>
      </c>
      <c r="G1280">
        <f t="shared" si="117"/>
        <v>1.4491725142435641E-3</v>
      </c>
      <c r="H1280" s="38">
        <f>G1280*SUMIF('Manual Inputs'!$B$11:$B$22,'Expanded kW'!A1280,'Manual Inputs'!$C$11:$C$22)</f>
        <v>165621.48480341188</v>
      </c>
    </row>
    <row r="1281" spans="1:8" x14ac:dyDescent="0.2">
      <c r="A1281">
        <f t="shared" si="114"/>
        <v>5</v>
      </c>
      <c r="B1281" t="b">
        <f t="shared" si="115"/>
        <v>0</v>
      </c>
      <c r="C1281" t="str">
        <f t="shared" si="116"/>
        <v>ON</v>
      </c>
      <c r="D1281" s="4">
        <f t="shared" si="118"/>
        <v>43609.291666663565</v>
      </c>
      <c r="E1281" t="str">
        <f t="shared" si="119"/>
        <v>LRKPCIGS</v>
      </c>
      <c r="F1281" s="39">
        <v>9906.5048828125</v>
      </c>
      <c r="G1281">
        <f t="shared" si="117"/>
        <v>1.445816180525888E-3</v>
      </c>
      <c r="H1281" s="38">
        <f>G1281*SUMIF('Manual Inputs'!$B$11:$B$22,'Expanded kW'!A1281,'Manual Inputs'!$C$11:$C$22)</f>
        <v>165237.8997102959</v>
      </c>
    </row>
    <row r="1282" spans="1:8" x14ac:dyDescent="0.2">
      <c r="A1282">
        <f t="shared" ref="A1282:A1345" si="120">MONTH(D1282)</f>
        <v>5</v>
      </c>
      <c r="B1282" t="b">
        <f t="shared" ref="B1282:B1345" si="121">IF(ISNA(VLOOKUP(DATE(YEAR(D1282),MONTH(D1282),DAY(D1282)),Holidays,1,FALSE)),FALSE,TRUE)</f>
        <v>0</v>
      </c>
      <c r="C1282" t="str">
        <f t="shared" ref="C1282:C1345" si="122">IF(OR(HOUR(D1282)&lt;PkStart,HOUR(D1282)&gt;OPkStart-1,WEEKDAY(D1282,2)&gt;5,B1282)=TRUE,"OFF","ON")</f>
        <v>ON</v>
      </c>
      <c r="D1282" s="4">
        <f t="shared" si="118"/>
        <v>43609.333333330229</v>
      </c>
      <c r="E1282" t="str">
        <f t="shared" si="119"/>
        <v>LRKPCIGS</v>
      </c>
      <c r="F1282" s="39">
        <v>10045.7158203125</v>
      </c>
      <c r="G1282">
        <f t="shared" ref="G1282:G1345" si="123">IF(SUMIF($A$2:$A$8785,A1282,$F$2:$F$8785)=0,0,F1282/SUMIF($A$2:$A$8785,A1282,$F$2:$F$8785))</f>
        <v>1.4661334799493085E-3</v>
      </c>
      <c r="H1282" s="38">
        <f>G1282*SUMIF('Manual Inputs'!$B$11:$B$22,'Expanded kW'!A1282,'Manual Inputs'!$C$11:$C$22)</f>
        <v>167559.90158697296</v>
      </c>
    </row>
    <row r="1283" spans="1:8" x14ac:dyDescent="0.2">
      <c r="A1283">
        <f t="shared" si="120"/>
        <v>5</v>
      </c>
      <c r="B1283" t="b">
        <f t="shared" si="121"/>
        <v>0</v>
      </c>
      <c r="C1283" t="str">
        <f t="shared" si="122"/>
        <v>ON</v>
      </c>
      <c r="D1283" s="4">
        <f t="shared" si="118"/>
        <v>43609.374999996893</v>
      </c>
      <c r="E1283" t="str">
        <f t="shared" si="119"/>
        <v>LRKPCIGS</v>
      </c>
      <c r="F1283" s="39">
        <v>10091.1796875</v>
      </c>
      <c r="G1283">
        <f t="shared" si="123"/>
        <v>1.4727687560216003E-3</v>
      </c>
      <c r="H1283" s="38">
        <f>G1283*SUMIF('Manual Inputs'!$B$11:$B$22,'Expanded kW'!A1283,'Manual Inputs'!$C$11:$C$22)</f>
        <v>168318.22695153259</v>
      </c>
    </row>
    <row r="1284" spans="1:8" x14ac:dyDescent="0.2">
      <c r="A1284">
        <f t="shared" si="120"/>
        <v>5</v>
      </c>
      <c r="B1284" t="b">
        <f t="shared" si="121"/>
        <v>0</v>
      </c>
      <c r="C1284" t="str">
        <f t="shared" si="122"/>
        <v>ON</v>
      </c>
      <c r="D1284" s="4">
        <f t="shared" ref="D1284:D1347" si="124">+D1283+1/24</f>
        <v>43609.416666663557</v>
      </c>
      <c r="E1284" t="str">
        <f t="shared" ref="E1284:E1347" si="125">+E1283</f>
        <v>LRKPCIGS</v>
      </c>
      <c r="F1284" s="39">
        <v>9969.3388671875</v>
      </c>
      <c r="G1284">
        <f t="shared" si="123"/>
        <v>1.4549865582091316E-3</v>
      </c>
      <c r="H1284" s="38">
        <f>G1284*SUMIF('Manual Inputs'!$B$11:$B$22,'Expanded kW'!A1284,'Manual Inputs'!$C$11:$C$22)</f>
        <v>166285.95406764731</v>
      </c>
    </row>
    <row r="1285" spans="1:8" x14ac:dyDescent="0.2">
      <c r="A1285">
        <f t="shared" si="120"/>
        <v>5</v>
      </c>
      <c r="B1285" t="b">
        <f t="shared" si="121"/>
        <v>0</v>
      </c>
      <c r="C1285" t="str">
        <f t="shared" si="122"/>
        <v>ON</v>
      </c>
      <c r="D1285" s="4">
        <f t="shared" si="124"/>
        <v>43609.458333330222</v>
      </c>
      <c r="E1285" t="str">
        <f t="shared" si="125"/>
        <v>LRKPCIGS</v>
      </c>
      <c r="F1285" s="39">
        <v>9854.650390625</v>
      </c>
      <c r="G1285">
        <f t="shared" si="123"/>
        <v>1.4382482173820235E-3</v>
      </c>
      <c r="H1285" s="38">
        <f>G1285*SUMIF('Manual Inputs'!$B$11:$B$22,'Expanded kW'!A1285,'Manual Inputs'!$C$11:$C$22)</f>
        <v>164372.98039909947</v>
      </c>
    </row>
    <row r="1286" spans="1:8" x14ac:dyDescent="0.2">
      <c r="A1286">
        <f t="shared" si="120"/>
        <v>5</v>
      </c>
      <c r="B1286" t="b">
        <f t="shared" si="121"/>
        <v>0</v>
      </c>
      <c r="C1286" t="str">
        <f t="shared" si="122"/>
        <v>ON</v>
      </c>
      <c r="D1286" s="4">
        <f t="shared" si="124"/>
        <v>43609.499999996886</v>
      </c>
      <c r="E1286" t="str">
        <f t="shared" si="125"/>
        <v>LRKPCIGS</v>
      </c>
      <c r="F1286" s="39">
        <v>9709.486328125</v>
      </c>
      <c r="G1286">
        <f t="shared" si="123"/>
        <v>1.4170620823246928E-3</v>
      </c>
      <c r="H1286" s="38">
        <f>G1286*SUMIF('Manual Inputs'!$B$11:$B$22,'Expanded kW'!A1286,'Manual Inputs'!$C$11:$C$22)</f>
        <v>161951.68196088538</v>
      </c>
    </row>
    <row r="1287" spans="1:8" x14ac:dyDescent="0.2">
      <c r="A1287">
        <f t="shared" si="120"/>
        <v>5</v>
      </c>
      <c r="B1287" t="b">
        <f t="shared" si="121"/>
        <v>0</v>
      </c>
      <c r="C1287" t="str">
        <f t="shared" si="122"/>
        <v>ON</v>
      </c>
      <c r="D1287" s="4">
        <f t="shared" si="124"/>
        <v>43609.54166666355</v>
      </c>
      <c r="E1287" t="str">
        <f t="shared" si="125"/>
        <v>LRKPCIGS</v>
      </c>
      <c r="F1287" s="39">
        <v>9762.9541015625</v>
      </c>
      <c r="G1287">
        <f t="shared" si="123"/>
        <v>1.4248654976449387E-3</v>
      </c>
      <c r="H1287" s="38">
        <f>G1287*SUMIF('Manual Inputs'!$B$11:$B$22,'Expanded kW'!A1287,'Manual Inputs'!$C$11:$C$22)</f>
        <v>162843.51037963745</v>
      </c>
    </row>
    <row r="1288" spans="1:8" x14ac:dyDescent="0.2">
      <c r="A1288">
        <f t="shared" si="120"/>
        <v>5</v>
      </c>
      <c r="B1288" t="b">
        <f t="shared" si="121"/>
        <v>0</v>
      </c>
      <c r="C1288" t="str">
        <f t="shared" si="122"/>
        <v>ON</v>
      </c>
      <c r="D1288" s="4">
        <f t="shared" si="124"/>
        <v>43609.583333330214</v>
      </c>
      <c r="E1288" t="str">
        <f t="shared" si="125"/>
        <v>LRKPCIGS</v>
      </c>
      <c r="F1288" s="39">
        <v>9779.4130859375</v>
      </c>
      <c r="G1288">
        <f t="shared" si="123"/>
        <v>1.4272676229359364E-3</v>
      </c>
      <c r="H1288" s="38">
        <f>G1288*SUMIF('Manual Inputs'!$B$11:$B$22,'Expanded kW'!A1288,'Manual Inputs'!$C$11:$C$22)</f>
        <v>163118.0419164066</v>
      </c>
    </row>
    <row r="1289" spans="1:8" x14ac:dyDescent="0.2">
      <c r="A1289">
        <f t="shared" si="120"/>
        <v>5</v>
      </c>
      <c r="B1289" t="b">
        <f t="shared" si="121"/>
        <v>0</v>
      </c>
      <c r="C1289" t="str">
        <f t="shared" si="122"/>
        <v>ON</v>
      </c>
      <c r="D1289" s="4">
        <f t="shared" si="124"/>
        <v>43609.624999996879</v>
      </c>
      <c r="E1289" t="str">
        <f t="shared" si="125"/>
        <v>LRKPCIGS</v>
      </c>
      <c r="F1289" s="39">
        <v>9725.9609375</v>
      </c>
      <c r="G1289">
        <f t="shared" si="123"/>
        <v>1.4194664880241787E-3</v>
      </c>
      <c r="H1289" s="38">
        <f>G1289*SUMIF('Manual Inputs'!$B$11:$B$22,'Expanded kW'!A1289,'Manual Inputs'!$C$11:$C$22)</f>
        <v>162226.47411855095</v>
      </c>
    </row>
    <row r="1290" spans="1:8" x14ac:dyDescent="0.2">
      <c r="A1290">
        <f t="shared" si="120"/>
        <v>5</v>
      </c>
      <c r="B1290" t="b">
        <f t="shared" si="121"/>
        <v>0</v>
      </c>
      <c r="C1290" t="str">
        <f t="shared" si="122"/>
        <v>ON</v>
      </c>
      <c r="D1290" s="4">
        <f t="shared" si="124"/>
        <v>43609.666666663543</v>
      </c>
      <c r="E1290" t="str">
        <f t="shared" si="125"/>
        <v>LRKPCIGS</v>
      </c>
      <c r="F1290" s="39">
        <v>9750.6494140625</v>
      </c>
      <c r="G1290">
        <f t="shared" si="123"/>
        <v>1.4230696759606754E-3</v>
      </c>
      <c r="H1290" s="38">
        <f>G1290*SUMIF('Manual Inputs'!$B$11:$B$22,'Expanded kW'!A1290,'Manual Inputs'!$C$11:$C$22)</f>
        <v>162638.27142370466</v>
      </c>
    </row>
    <row r="1291" spans="1:8" x14ac:dyDescent="0.2">
      <c r="A1291">
        <f t="shared" si="120"/>
        <v>5</v>
      </c>
      <c r="B1291" t="b">
        <f t="shared" si="121"/>
        <v>0</v>
      </c>
      <c r="C1291" t="str">
        <f t="shared" si="122"/>
        <v>ON</v>
      </c>
      <c r="D1291" s="4">
        <f t="shared" si="124"/>
        <v>43609.708333330207</v>
      </c>
      <c r="E1291" t="str">
        <f t="shared" si="125"/>
        <v>LRKPCIGS</v>
      </c>
      <c r="F1291" s="39">
        <v>9925.361328125</v>
      </c>
      <c r="G1291">
        <f t="shared" si="123"/>
        <v>1.4485682059942563E-3</v>
      </c>
      <c r="H1291" s="38">
        <f>G1291*SUMIF('Manual Inputs'!$B$11:$B$22,'Expanded kW'!A1291,'Manual Inputs'!$C$11:$C$22)</f>
        <v>165552.4202658599</v>
      </c>
    </row>
    <row r="1292" spans="1:8" x14ac:dyDescent="0.2">
      <c r="A1292">
        <f t="shared" si="120"/>
        <v>5</v>
      </c>
      <c r="B1292" t="b">
        <f t="shared" si="121"/>
        <v>0</v>
      </c>
      <c r="C1292" t="str">
        <f t="shared" si="122"/>
        <v>ON</v>
      </c>
      <c r="D1292" s="4">
        <f t="shared" si="124"/>
        <v>43609.749999996871</v>
      </c>
      <c r="E1292" t="str">
        <f t="shared" si="125"/>
        <v>LRKPCIGS</v>
      </c>
      <c r="F1292" s="39">
        <v>9866.111328125</v>
      </c>
      <c r="G1292">
        <f t="shared" si="123"/>
        <v>1.4399208970079372E-3</v>
      </c>
      <c r="H1292" s="38">
        <f>G1292*SUMIF('Manual Inputs'!$B$11:$B$22,'Expanded kW'!A1292,'Manual Inputs'!$C$11:$C$22)</f>
        <v>164564.14582662543</v>
      </c>
    </row>
    <row r="1293" spans="1:8" x14ac:dyDescent="0.2">
      <c r="A1293">
        <f t="shared" si="120"/>
        <v>5</v>
      </c>
      <c r="B1293" t="b">
        <f t="shared" si="121"/>
        <v>0</v>
      </c>
      <c r="C1293" t="str">
        <f t="shared" si="122"/>
        <v>ON</v>
      </c>
      <c r="D1293" s="4">
        <f t="shared" si="124"/>
        <v>43609.791666663536</v>
      </c>
      <c r="E1293" t="str">
        <f t="shared" si="125"/>
        <v>LRKPCIGS</v>
      </c>
      <c r="F1293" s="39">
        <v>9836.6396484375</v>
      </c>
      <c r="G1293">
        <f t="shared" si="123"/>
        <v>1.4356196190230656E-3</v>
      </c>
      <c r="H1293" s="38">
        <f>G1293*SUMIF('Manual Inputs'!$B$11:$B$22,'Expanded kW'!A1293,'Manual Inputs'!$C$11:$C$22)</f>
        <v>164072.56594955432</v>
      </c>
    </row>
    <row r="1294" spans="1:8" x14ac:dyDescent="0.2">
      <c r="A1294">
        <f t="shared" si="120"/>
        <v>5</v>
      </c>
      <c r="B1294" t="b">
        <f t="shared" si="121"/>
        <v>0</v>
      </c>
      <c r="C1294" t="str">
        <f t="shared" si="122"/>
        <v>ON</v>
      </c>
      <c r="D1294" s="4">
        <f t="shared" si="124"/>
        <v>43609.8333333302</v>
      </c>
      <c r="E1294" t="str">
        <f t="shared" si="125"/>
        <v>LRKPCIGS</v>
      </c>
      <c r="F1294" s="39">
        <v>9976.4775390625</v>
      </c>
      <c r="G1294">
        <f t="shared" si="123"/>
        <v>1.4560284198370653E-3</v>
      </c>
      <c r="H1294" s="38">
        <f>G1294*SUMIF('Manual Inputs'!$B$11:$B$22,'Expanded kW'!A1294,'Manual Inputs'!$C$11:$C$22)</f>
        <v>166405.02523970039</v>
      </c>
    </row>
    <row r="1295" spans="1:8" x14ac:dyDescent="0.2">
      <c r="A1295">
        <f t="shared" si="120"/>
        <v>5</v>
      </c>
      <c r="B1295" t="b">
        <f t="shared" si="121"/>
        <v>0</v>
      </c>
      <c r="C1295" t="str">
        <f t="shared" si="122"/>
        <v>OFF</v>
      </c>
      <c r="D1295" s="4">
        <f t="shared" si="124"/>
        <v>43609.874999996864</v>
      </c>
      <c r="E1295" t="str">
        <f t="shared" si="125"/>
        <v>LRKPCIGS</v>
      </c>
      <c r="F1295" s="39">
        <v>10164.712890625</v>
      </c>
      <c r="G1295">
        <f t="shared" si="123"/>
        <v>1.4835006434169699E-3</v>
      </c>
      <c r="H1295" s="38">
        <f>G1295*SUMIF('Manual Inputs'!$B$11:$B$22,'Expanded kW'!A1295,'Manual Inputs'!$C$11:$C$22)</f>
        <v>169544.74146770936</v>
      </c>
    </row>
    <row r="1296" spans="1:8" x14ac:dyDescent="0.2">
      <c r="A1296">
        <f t="shared" si="120"/>
        <v>5</v>
      </c>
      <c r="B1296" t="b">
        <f t="shared" si="121"/>
        <v>0</v>
      </c>
      <c r="C1296" t="str">
        <f t="shared" si="122"/>
        <v>OFF</v>
      </c>
      <c r="D1296" s="4">
        <f t="shared" si="124"/>
        <v>43609.916666663528</v>
      </c>
      <c r="E1296" t="str">
        <f t="shared" si="125"/>
        <v>LRKPCIGS</v>
      </c>
      <c r="F1296" s="39">
        <v>10417.3349609375</v>
      </c>
      <c r="G1296">
        <f t="shared" si="123"/>
        <v>1.5203698602736081E-3</v>
      </c>
      <c r="H1296" s="38">
        <f>G1296*SUMIF('Manual Inputs'!$B$11:$B$22,'Expanded kW'!A1296,'Manual Inputs'!$C$11:$C$22)</f>
        <v>173758.41125465173</v>
      </c>
    </row>
    <row r="1297" spans="1:8" x14ac:dyDescent="0.2">
      <c r="A1297">
        <f t="shared" si="120"/>
        <v>5</v>
      </c>
      <c r="B1297" t="b">
        <f t="shared" si="121"/>
        <v>0</v>
      </c>
      <c r="C1297" t="str">
        <f t="shared" si="122"/>
        <v>OFF</v>
      </c>
      <c r="D1297" s="4">
        <f t="shared" si="124"/>
        <v>43609.958333330193</v>
      </c>
      <c r="E1297" t="str">
        <f t="shared" si="125"/>
        <v>LRKPCIGS</v>
      </c>
      <c r="F1297" s="39">
        <v>10314.01171875</v>
      </c>
      <c r="G1297">
        <f t="shared" si="123"/>
        <v>1.5052902315704252E-3</v>
      </c>
      <c r="H1297" s="38">
        <f>G1297*SUMIF('Manual Inputs'!$B$11:$B$22,'Expanded kW'!A1297,'Manual Inputs'!$C$11:$C$22)</f>
        <v>172035.00671063928</v>
      </c>
    </row>
    <row r="1298" spans="1:8" x14ac:dyDescent="0.2">
      <c r="A1298">
        <f t="shared" si="120"/>
        <v>5</v>
      </c>
      <c r="B1298" t="b">
        <f t="shared" si="121"/>
        <v>0</v>
      </c>
      <c r="C1298" t="str">
        <f t="shared" si="122"/>
        <v>OFF</v>
      </c>
      <c r="D1298" s="4">
        <f t="shared" si="124"/>
        <v>43609.999999996857</v>
      </c>
      <c r="E1298" t="str">
        <f t="shared" si="125"/>
        <v>LRKPCIGS</v>
      </c>
      <c r="F1298" s="39">
        <v>10116.6552734375</v>
      </c>
      <c r="G1298">
        <f t="shared" si="123"/>
        <v>1.4764868195356778E-3</v>
      </c>
      <c r="H1298" s="38">
        <f>G1298*SUMIF('Manual Inputs'!$B$11:$B$22,'Expanded kW'!A1298,'Manual Inputs'!$C$11:$C$22)</f>
        <v>168743.15303434359</v>
      </c>
    </row>
    <row r="1299" spans="1:8" x14ac:dyDescent="0.2">
      <c r="A1299">
        <f t="shared" si="120"/>
        <v>5</v>
      </c>
      <c r="B1299" t="b">
        <f t="shared" si="121"/>
        <v>0</v>
      </c>
      <c r="C1299" t="str">
        <f t="shared" si="122"/>
        <v>OFF</v>
      </c>
      <c r="D1299" s="4">
        <f t="shared" si="124"/>
        <v>43610.041666663521</v>
      </c>
      <c r="E1299" t="str">
        <f t="shared" si="125"/>
        <v>LRKPCIGS</v>
      </c>
      <c r="F1299" s="39">
        <v>10081.2392578125</v>
      </c>
      <c r="G1299">
        <f t="shared" si="123"/>
        <v>1.4713179886466706E-3</v>
      </c>
      <c r="H1299" s="38">
        <f>G1299*SUMIF('Manual Inputs'!$B$11:$B$22,'Expanded kW'!A1299,'Manual Inputs'!$C$11:$C$22)</f>
        <v>168152.42319498977</v>
      </c>
    </row>
    <row r="1300" spans="1:8" x14ac:dyDescent="0.2">
      <c r="A1300">
        <f t="shared" si="120"/>
        <v>5</v>
      </c>
      <c r="B1300" t="b">
        <f t="shared" si="121"/>
        <v>0</v>
      </c>
      <c r="C1300" t="str">
        <f t="shared" si="122"/>
        <v>OFF</v>
      </c>
      <c r="D1300" s="4">
        <f t="shared" si="124"/>
        <v>43610.083333330185</v>
      </c>
      <c r="E1300" t="str">
        <f t="shared" si="125"/>
        <v>LRKPCIGS</v>
      </c>
      <c r="F1300" s="39">
        <v>9878.53515625</v>
      </c>
      <c r="G1300">
        <f t="shared" si="123"/>
        <v>1.441734106806921E-3</v>
      </c>
      <c r="H1300" s="38">
        <f>G1300*SUMIF('Manual Inputs'!$B$11:$B$22,'Expanded kW'!A1300,'Manual Inputs'!$C$11:$C$22)</f>
        <v>164771.37201689344</v>
      </c>
    </row>
    <row r="1301" spans="1:8" x14ac:dyDescent="0.2">
      <c r="A1301">
        <f t="shared" si="120"/>
        <v>5</v>
      </c>
      <c r="B1301" t="b">
        <f t="shared" si="121"/>
        <v>0</v>
      </c>
      <c r="C1301" t="str">
        <f t="shared" si="122"/>
        <v>OFF</v>
      </c>
      <c r="D1301" s="4">
        <f t="shared" si="124"/>
        <v>43610.12499999685</v>
      </c>
      <c r="E1301" t="str">
        <f t="shared" si="125"/>
        <v>LRKPCIGS</v>
      </c>
      <c r="F1301" s="39">
        <v>9906.2275390625</v>
      </c>
      <c r="G1301">
        <f t="shared" si="123"/>
        <v>1.445775703275227E-3</v>
      </c>
      <c r="H1301" s="38">
        <f>G1301*SUMIF('Manual Inputs'!$B$11:$B$22,'Expanded kW'!A1301,'Manual Inputs'!$C$11:$C$22)</f>
        <v>165233.2736893844</v>
      </c>
    </row>
    <row r="1302" spans="1:8" x14ac:dyDescent="0.2">
      <c r="A1302">
        <f t="shared" si="120"/>
        <v>5</v>
      </c>
      <c r="B1302" t="b">
        <f t="shared" si="121"/>
        <v>0</v>
      </c>
      <c r="C1302" t="str">
        <f t="shared" si="122"/>
        <v>OFF</v>
      </c>
      <c r="D1302" s="4">
        <f t="shared" si="124"/>
        <v>43610.166666663514</v>
      </c>
      <c r="E1302" t="str">
        <f t="shared" si="125"/>
        <v>LRKPCIGS</v>
      </c>
      <c r="F1302" s="39">
        <v>10031.91015625</v>
      </c>
      <c r="G1302">
        <f t="shared" si="123"/>
        <v>1.4641185965246712E-3</v>
      </c>
      <c r="H1302" s="38">
        <f>G1302*SUMIF('Manual Inputs'!$B$11:$B$22,'Expanded kW'!A1302,'Manual Inputs'!$C$11:$C$22)</f>
        <v>167329.6267361776</v>
      </c>
    </row>
    <row r="1303" spans="1:8" x14ac:dyDescent="0.2">
      <c r="A1303">
        <f t="shared" si="120"/>
        <v>5</v>
      </c>
      <c r="B1303" t="b">
        <f t="shared" si="121"/>
        <v>0</v>
      </c>
      <c r="C1303" t="str">
        <f t="shared" si="122"/>
        <v>OFF</v>
      </c>
      <c r="D1303" s="4">
        <f t="shared" si="124"/>
        <v>43610.208333330178</v>
      </c>
      <c r="E1303" t="str">
        <f t="shared" si="125"/>
        <v>LRKPCIGS</v>
      </c>
      <c r="F1303" s="39">
        <v>9951.8984375</v>
      </c>
      <c r="G1303">
        <f t="shared" si="123"/>
        <v>1.452441194759984E-3</v>
      </c>
      <c r="H1303" s="38">
        <f>G1303*SUMIF('Manual Inputs'!$B$11:$B$22,'Expanded kW'!A1303,'Manual Inputs'!$C$11:$C$22)</f>
        <v>165995.0522808216</v>
      </c>
    </row>
    <row r="1304" spans="1:8" x14ac:dyDescent="0.2">
      <c r="A1304">
        <f t="shared" si="120"/>
        <v>5</v>
      </c>
      <c r="B1304" t="b">
        <f t="shared" si="121"/>
        <v>0</v>
      </c>
      <c r="C1304" t="str">
        <f t="shared" si="122"/>
        <v>OFF</v>
      </c>
      <c r="D1304" s="4">
        <f t="shared" si="124"/>
        <v>43610.249999996842</v>
      </c>
      <c r="E1304" t="str">
        <f t="shared" si="125"/>
        <v>LRKPCIGS</v>
      </c>
      <c r="F1304" s="39">
        <v>9822.244140625</v>
      </c>
      <c r="G1304">
        <f t="shared" si="123"/>
        <v>1.4335186501780082E-3</v>
      </c>
      <c r="H1304" s="38">
        <f>G1304*SUMIF('Manual Inputs'!$B$11:$B$22,'Expanded kW'!A1304,'Manual Inputs'!$C$11:$C$22)</f>
        <v>163832.45265991901</v>
      </c>
    </row>
    <row r="1305" spans="1:8" x14ac:dyDescent="0.2">
      <c r="A1305">
        <f t="shared" si="120"/>
        <v>5</v>
      </c>
      <c r="B1305" t="b">
        <f t="shared" si="121"/>
        <v>0</v>
      </c>
      <c r="C1305" t="str">
        <f t="shared" si="122"/>
        <v>OFF</v>
      </c>
      <c r="D1305" s="4">
        <f t="shared" si="124"/>
        <v>43610.291666663506</v>
      </c>
      <c r="E1305" t="str">
        <f t="shared" si="125"/>
        <v>LRKPCIGS</v>
      </c>
      <c r="F1305" s="39">
        <v>9815.8310546875</v>
      </c>
      <c r="G1305">
        <f t="shared" si="123"/>
        <v>1.4325826850192338E-3</v>
      </c>
      <c r="H1305" s="38">
        <f>G1305*SUMIF('Manual Inputs'!$B$11:$B$22,'Expanded kW'!A1305,'Manual Inputs'!$C$11:$C$22)</f>
        <v>163725.48407074355</v>
      </c>
    </row>
    <row r="1306" spans="1:8" x14ac:dyDescent="0.2">
      <c r="A1306">
        <f t="shared" si="120"/>
        <v>5</v>
      </c>
      <c r="B1306" t="b">
        <f t="shared" si="121"/>
        <v>0</v>
      </c>
      <c r="C1306" t="str">
        <f t="shared" si="122"/>
        <v>OFF</v>
      </c>
      <c r="D1306" s="4">
        <f t="shared" si="124"/>
        <v>43610.333333330171</v>
      </c>
      <c r="E1306" t="str">
        <f t="shared" si="125"/>
        <v>LRKPCIGS</v>
      </c>
      <c r="F1306" s="39">
        <v>9731.84765625</v>
      </c>
      <c r="G1306">
        <f t="shared" si="123"/>
        <v>1.420325631922015E-3</v>
      </c>
      <c r="H1306" s="38">
        <f>G1306*SUMIF('Manual Inputs'!$B$11:$B$22,'Expanded kW'!A1306,'Manual Inputs'!$C$11:$C$22)</f>
        <v>162324.66304127814</v>
      </c>
    </row>
    <row r="1307" spans="1:8" x14ac:dyDescent="0.2">
      <c r="A1307">
        <f t="shared" si="120"/>
        <v>5</v>
      </c>
      <c r="B1307" t="b">
        <f t="shared" si="121"/>
        <v>0</v>
      </c>
      <c r="C1307" t="str">
        <f t="shared" si="122"/>
        <v>OFF</v>
      </c>
      <c r="D1307" s="4">
        <f t="shared" si="124"/>
        <v>43610.374999996835</v>
      </c>
      <c r="E1307" t="str">
        <f t="shared" si="125"/>
        <v>LRKPCIGS</v>
      </c>
      <c r="F1307" s="39">
        <v>9685.5185546875</v>
      </c>
      <c r="G1307">
        <f t="shared" si="123"/>
        <v>1.4135640782297028E-3</v>
      </c>
      <c r="H1307" s="38">
        <f>G1307*SUMIF('Manual Inputs'!$B$11:$B$22,'Expanded kW'!A1307,'Manual Inputs'!$C$11:$C$22)</f>
        <v>161551.90579457916</v>
      </c>
    </row>
    <row r="1308" spans="1:8" x14ac:dyDescent="0.2">
      <c r="A1308">
        <f t="shared" si="120"/>
        <v>5</v>
      </c>
      <c r="B1308" t="b">
        <f t="shared" si="121"/>
        <v>0</v>
      </c>
      <c r="C1308" t="str">
        <f t="shared" si="122"/>
        <v>OFF</v>
      </c>
      <c r="D1308" s="4">
        <f t="shared" si="124"/>
        <v>43610.416666663499</v>
      </c>
      <c r="E1308" t="str">
        <f t="shared" si="125"/>
        <v>LRKPCIGS</v>
      </c>
      <c r="F1308" s="39">
        <v>9831.501953125</v>
      </c>
      <c r="G1308">
        <f t="shared" si="123"/>
        <v>1.4348697922071205E-3</v>
      </c>
      <c r="H1308" s="38">
        <f>G1308*SUMIF('Manual Inputs'!$B$11:$B$22,'Expanded kW'!A1308,'Manual Inputs'!$C$11:$C$22)</f>
        <v>163986.8705410494</v>
      </c>
    </row>
    <row r="1309" spans="1:8" x14ac:dyDescent="0.2">
      <c r="A1309">
        <f t="shared" si="120"/>
        <v>5</v>
      </c>
      <c r="B1309" t="b">
        <f t="shared" si="121"/>
        <v>0</v>
      </c>
      <c r="C1309" t="str">
        <f t="shared" si="122"/>
        <v>OFF</v>
      </c>
      <c r="D1309" s="4">
        <f t="shared" si="124"/>
        <v>43610.458333330163</v>
      </c>
      <c r="E1309" t="str">
        <f t="shared" si="125"/>
        <v>LRKPCIGS</v>
      </c>
      <c r="F1309" s="39">
        <v>9917.951171875</v>
      </c>
      <c r="G1309">
        <f t="shared" si="123"/>
        <v>1.4474867222688443E-3</v>
      </c>
      <c r="H1309" s="38">
        <f>G1309*SUMIF('Manual Inputs'!$B$11:$B$22,'Expanded kW'!A1309,'Manual Inputs'!$C$11:$C$22)</f>
        <v>165428.82080573146</v>
      </c>
    </row>
    <row r="1310" spans="1:8" x14ac:dyDescent="0.2">
      <c r="A1310">
        <f t="shared" si="120"/>
        <v>5</v>
      </c>
      <c r="B1310" t="b">
        <f t="shared" si="121"/>
        <v>0</v>
      </c>
      <c r="C1310" t="str">
        <f t="shared" si="122"/>
        <v>OFF</v>
      </c>
      <c r="D1310" s="4">
        <f t="shared" si="124"/>
        <v>43610.499999996828</v>
      </c>
      <c r="E1310" t="str">
        <f t="shared" si="125"/>
        <v>LRKPCIGS</v>
      </c>
      <c r="F1310" s="39">
        <v>9959.1240234375</v>
      </c>
      <c r="G1310">
        <f t="shared" si="123"/>
        <v>1.4534957411601321E-3</v>
      </c>
      <c r="H1310" s="38">
        <f>G1310*SUMIF('Manual Inputs'!$B$11:$B$22,'Expanded kW'!A1310,'Manual Inputs'!$C$11:$C$22)</f>
        <v>166115.57315661103</v>
      </c>
    </row>
    <row r="1311" spans="1:8" x14ac:dyDescent="0.2">
      <c r="A1311">
        <f t="shared" si="120"/>
        <v>5</v>
      </c>
      <c r="B1311" t="b">
        <f t="shared" si="121"/>
        <v>0</v>
      </c>
      <c r="C1311" t="str">
        <f t="shared" si="122"/>
        <v>OFF</v>
      </c>
      <c r="D1311" s="4">
        <f t="shared" si="124"/>
        <v>43610.541666663492</v>
      </c>
      <c r="E1311" t="str">
        <f t="shared" si="125"/>
        <v>LRKPCIGS</v>
      </c>
      <c r="F1311" s="39">
        <v>10007.84765625</v>
      </c>
      <c r="G1311">
        <f t="shared" si="123"/>
        <v>1.4606067674532231E-3</v>
      </c>
      <c r="H1311" s="38">
        <f>G1311*SUMIF('Manual Inputs'!$B$11:$B$22,'Expanded kW'!A1311,'Manual Inputs'!$C$11:$C$22)</f>
        <v>166928.27055568682</v>
      </c>
    </row>
    <row r="1312" spans="1:8" x14ac:dyDescent="0.2">
      <c r="A1312">
        <f t="shared" si="120"/>
        <v>5</v>
      </c>
      <c r="B1312" t="b">
        <f t="shared" si="121"/>
        <v>0</v>
      </c>
      <c r="C1312" t="str">
        <f t="shared" si="122"/>
        <v>OFF</v>
      </c>
      <c r="D1312" s="4">
        <f t="shared" si="124"/>
        <v>43610.583333330156</v>
      </c>
      <c r="E1312" t="str">
        <f t="shared" si="125"/>
        <v>LRKPCIGS</v>
      </c>
      <c r="F1312" s="39">
        <v>10006.427734375</v>
      </c>
      <c r="G1312">
        <f t="shared" si="123"/>
        <v>1.4603995353318804E-3</v>
      </c>
      <c r="H1312" s="38">
        <f>G1312*SUMIF('Manual Inputs'!$B$11:$B$22,'Expanded kW'!A1312,'Manual Inputs'!$C$11:$C$22)</f>
        <v>166904.58663172441</v>
      </c>
    </row>
    <row r="1313" spans="1:8" x14ac:dyDescent="0.2">
      <c r="A1313">
        <f t="shared" si="120"/>
        <v>5</v>
      </c>
      <c r="B1313" t="b">
        <f t="shared" si="121"/>
        <v>0</v>
      </c>
      <c r="C1313" t="str">
        <f t="shared" si="122"/>
        <v>OFF</v>
      </c>
      <c r="D1313" s="4">
        <f t="shared" si="124"/>
        <v>43610.62499999682</v>
      </c>
      <c r="E1313" t="str">
        <f t="shared" si="125"/>
        <v>LRKPCIGS</v>
      </c>
      <c r="F1313" s="39">
        <v>10008.9404296875</v>
      </c>
      <c r="G1313">
        <f t="shared" si="123"/>
        <v>1.4607662535218494E-3</v>
      </c>
      <c r="H1313" s="38">
        <f>G1313*SUMIF('Manual Inputs'!$B$11:$B$22,'Expanded kW'!A1313,'Manual Inputs'!$C$11:$C$22)</f>
        <v>166946.49772963038</v>
      </c>
    </row>
    <row r="1314" spans="1:8" x14ac:dyDescent="0.2">
      <c r="A1314">
        <f t="shared" si="120"/>
        <v>5</v>
      </c>
      <c r="B1314" t="b">
        <f t="shared" si="121"/>
        <v>0</v>
      </c>
      <c r="C1314" t="str">
        <f t="shared" si="122"/>
        <v>OFF</v>
      </c>
      <c r="D1314" s="4">
        <f t="shared" si="124"/>
        <v>43610.666666663485</v>
      </c>
      <c r="E1314" t="str">
        <f t="shared" si="125"/>
        <v>LRKPCIGS</v>
      </c>
      <c r="F1314" s="39">
        <v>9927.029296875</v>
      </c>
      <c r="G1314">
        <f t="shared" si="123"/>
        <v>1.4488116396003453E-3</v>
      </c>
      <c r="H1314" s="38">
        <f>G1314*SUMIF('Manual Inputs'!$B$11:$B$22,'Expanded kW'!A1314,'Manual Inputs'!$C$11:$C$22)</f>
        <v>165580.24154655301</v>
      </c>
    </row>
    <row r="1315" spans="1:8" x14ac:dyDescent="0.2">
      <c r="A1315">
        <f t="shared" si="120"/>
        <v>5</v>
      </c>
      <c r="B1315" t="b">
        <f t="shared" si="121"/>
        <v>0</v>
      </c>
      <c r="C1315" t="str">
        <f t="shared" si="122"/>
        <v>OFF</v>
      </c>
      <c r="D1315" s="4">
        <f t="shared" si="124"/>
        <v>43610.708333330149</v>
      </c>
      <c r="E1315" t="str">
        <f t="shared" si="125"/>
        <v>LRKPCIGS</v>
      </c>
      <c r="F1315" s="39">
        <v>9899.7216796875</v>
      </c>
      <c r="G1315">
        <f t="shared" si="123"/>
        <v>1.4448261981910553E-3</v>
      </c>
      <c r="H1315" s="38">
        <f>G1315*SUMIF('Manual Inputs'!$B$11:$B$22,'Expanded kW'!A1315,'Manual Inputs'!$C$11:$C$22)</f>
        <v>165124.75766363644</v>
      </c>
    </row>
    <row r="1316" spans="1:8" x14ac:dyDescent="0.2">
      <c r="A1316">
        <f t="shared" si="120"/>
        <v>5</v>
      </c>
      <c r="B1316" t="b">
        <f t="shared" si="121"/>
        <v>0</v>
      </c>
      <c r="C1316" t="str">
        <f t="shared" si="122"/>
        <v>OFF</v>
      </c>
      <c r="D1316" s="4">
        <f t="shared" si="124"/>
        <v>43610.749999996813</v>
      </c>
      <c r="E1316" t="str">
        <f t="shared" si="125"/>
        <v>LRKPCIGS</v>
      </c>
      <c r="F1316" s="39">
        <v>9955.76171875</v>
      </c>
      <c r="G1316">
        <f t="shared" si="123"/>
        <v>1.4530050257586305E-3</v>
      </c>
      <c r="H1316" s="38">
        <f>G1316*SUMIF('Manual Inputs'!$B$11:$B$22,'Expanded kW'!A1316,'Manual Inputs'!$C$11:$C$22)</f>
        <v>166059.49079746209</v>
      </c>
    </row>
    <row r="1317" spans="1:8" x14ac:dyDescent="0.2">
      <c r="A1317">
        <f t="shared" si="120"/>
        <v>5</v>
      </c>
      <c r="B1317" t="b">
        <f t="shared" si="121"/>
        <v>0</v>
      </c>
      <c r="C1317" t="str">
        <f t="shared" si="122"/>
        <v>OFF</v>
      </c>
      <c r="D1317" s="4">
        <f t="shared" si="124"/>
        <v>43610.791666663477</v>
      </c>
      <c r="E1317" t="str">
        <f t="shared" si="125"/>
        <v>LRKPCIGS</v>
      </c>
      <c r="F1317" s="39">
        <v>10018.458984375</v>
      </c>
      <c r="G1317">
        <f t="shared" si="123"/>
        <v>1.4621554498676045E-3</v>
      </c>
      <c r="H1317" s="38">
        <f>G1317*SUMIF('Manual Inputs'!$B$11:$B$22,'Expanded kW'!A1317,'Manual Inputs'!$C$11:$C$22)</f>
        <v>167105.26472196981</v>
      </c>
    </row>
    <row r="1318" spans="1:8" x14ac:dyDescent="0.2">
      <c r="A1318">
        <f t="shared" si="120"/>
        <v>5</v>
      </c>
      <c r="B1318" t="b">
        <f t="shared" si="121"/>
        <v>0</v>
      </c>
      <c r="C1318" t="str">
        <f t="shared" si="122"/>
        <v>OFF</v>
      </c>
      <c r="D1318" s="4">
        <f t="shared" si="124"/>
        <v>43610.833333330142</v>
      </c>
      <c r="E1318" t="str">
        <f t="shared" si="125"/>
        <v>LRKPCIGS</v>
      </c>
      <c r="F1318" s="39">
        <v>9931.5830078125</v>
      </c>
      <c r="G1318">
        <f t="shared" si="123"/>
        <v>1.4494762361490533E-3</v>
      </c>
      <c r="H1318" s="38">
        <f>G1318*SUMIF('Manual Inputs'!$B$11:$B$22,'Expanded kW'!A1318,'Manual Inputs'!$C$11:$C$22)</f>
        <v>165656.19624905416</v>
      </c>
    </row>
    <row r="1319" spans="1:8" x14ac:dyDescent="0.2">
      <c r="A1319">
        <f t="shared" si="120"/>
        <v>5</v>
      </c>
      <c r="B1319" t="b">
        <f t="shared" si="121"/>
        <v>0</v>
      </c>
      <c r="C1319" t="str">
        <f t="shared" si="122"/>
        <v>OFF</v>
      </c>
      <c r="D1319" s="4">
        <f t="shared" si="124"/>
        <v>43610.874999996806</v>
      </c>
      <c r="E1319" t="str">
        <f t="shared" si="125"/>
        <v>LRKPCIGS</v>
      </c>
      <c r="F1319" s="39">
        <v>9962.5146484375</v>
      </c>
      <c r="G1319">
        <f t="shared" si="123"/>
        <v>1.4539905898020178E-3</v>
      </c>
      <c r="H1319" s="38">
        <f>G1319*SUMIF('Manual Inputs'!$B$11:$B$22,'Expanded kW'!A1319,'Manual Inputs'!$C$11:$C$22)</f>
        <v>166172.12789113473</v>
      </c>
    </row>
    <row r="1320" spans="1:8" x14ac:dyDescent="0.2">
      <c r="A1320">
        <f t="shared" si="120"/>
        <v>5</v>
      </c>
      <c r="B1320" t="b">
        <f t="shared" si="121"/>
        <v>0</v>
      </c>
      <c r="C1320" t="str">
        <f t="shared" si="122"/>
        <v>OFF</v>
      </c>
      <c r="D1320" s="4">
        <f t="shared" si="124"/>
        <v>43610.91666666347</v>
      </c>
      <c r="E1320" t="str">
        <f t="shared" si="125"/>
        <v>LRKPCIGS</v>
      </c>
      <c r="F1320" s="39">
        <v>10017.955078125</v>
      </c>
      <c r="G1320">
        <f t="shared" si="123"/>
        <v>1.4620819066938678E-3</v>
      </c>
      <c r="H1320" s="38">
        <f>G1320*SUMIF('Manual Inputs'!$B$11:$B$22,'Expanded kW'!A1320,'Manual Inputs'!$C$11:$C$22)</f>
        <v>167096.85969806017</v>
      </c>
    </row>
    <row r="1321" spans="1:8" x14ac:dyDescent="0.2">
      <c r="A1321">
        <f t="shared" si="120"/>
        <v>5</v>
      </c>
      <c r="B1321" t="b">
        <f t="shared" si="121"/>
        <v>0</v>
      </c>
      <c r="C1321" t="str">
        <f t="shared" si="122"/>
        <v>OFF</v>
      </c>
      <c r="D1321" s="4">
        <f t="shared" si="124"/>
        <v>43610.958333330134</v>
      </c>
      <c r="E1321" t="str">
        <f t="shared" si="125"/>
        <v>LRKPCIGS</v>
      </c>
      <c r="F1321" s="39">
        <v>9995.8974609375</v>
      </c>
      <c r="G1321">
        <f t="shared" si="123"/>
        <v>1.4588626825365303E-3</v>
      </c>
      <c r="H1321" s="38">
        <f>G1321*SUMIF('Manual Inputs'!$B$11:$B$22,'Expanded kW'!A1321,'Manual Inputs'!$C$11:$C$22)</f>
        <v>166728.94443634161</v>
      </c>
    </row>
    <row r="1322" spans="1:8" x14ac:dyDescent="0.2">
      <c r="A1322">
        <f t="shared" si="120"/>
        <v>5</v>
      </c>
      <c r="B1322" t="b">
        <f t="shared" si="121"/>
        <v>0</v>
      </c>
      <c r="C1322" t="str">
        <f t="shared" si="122"/>
        <v>OFF</v>
      </c>
      <c r="D1322" s="4">
        <f t="shared" si="124"/>
        <v>43610.999999996799</v>
      </c>
      <c r="E1322" t="str">
        <f t="shared" si="125"/>
        <v>LRKPCIGS</v>
      </c>
      <c r="F1322" s="39">
        <v>10017.5576171875</v>
      </c>
      <c r="G1322">
        <f t="shared" si="123"/>
        <v>1.4620238988029557E-3</v>
      </c>
      <c r="H1322" s="38">
        <f>G1322*SUMIF('Manual Inputs'!$B$11:$B$22,'Expanded kW'!A1322,'Manual Inputs'!$C$11:$C$22)</f>
        <v>167090.23015400744</v>
      </c>
    </row>
    <row r="1323" spans="1:8" x14ac:dyDescent="0.2">
      <c r="A1323">
        <f t="shared" si="120"/>
        <v>5</v>
      </c>
      <c r="B1323" t="b">
        <f t="shared" si="121"/>
        <v>0</v>
      </c>
      <c r="C1323" t="str">
        <f t="shared" si="122"/>
        <v>OFF</v>
      </c>
      <c r="D1323" s="4">
        <f t="shared" si="124"/>
        <v>43611.041666663463</v>
      </c>
      <c r="E1323" t="str">
        <f t="shared" si="125"/>
        <v>LRKPCIGS</v>
      </c>
      <c r="F1323" s="39">
        <v>9988.2109375</v>
      </c>
      <c r="G1323">
        <f t="shared" si="123"/>
        <v>1.4577408640859878E-3</v>
      </c>
      <c r="H1323" s="38">
        <f>G1323*SUMIF('Manual Inputs'!$B$11:$B$22,'Expanded kW'!A1323,'Manual Inputs'!$C$11:$C$22)</f>
        <v>166600.73524410772</v>
      </c>
    </row>
    <row r="1324" spans="1:8" x14ac:dyDescent="0.2">
      <c r="A1324">
        <f t="shared" si="120"/>
        <v>5</v>
      </c>
      <c r="B1324" t="b">
        <f t="shared" si="121"/>
        <v>0</v>
      </c>
      <c r="C1324" t="str">
        <f t="shared" si="122"/>
        <v>OFF</v>
      </c>
      <c r="D1324" s="4">
        <f t="shared" si="124"/>
        <v>43611.083333330127</v>
      </c>
      <c r="E1324" t="str">
        <f t="shared" si="125"/>
        <v>LRKPCIGS</v>
      </c>
      <c r="F1324" s="39">
        <v>9880.8330078125</v>
      </c>
      <c r="G1324">
        <f t="shared" si="123"/>
        <v>1.4420694693801808E-3</v>
      </c>
      <c r="H1324" s="38">
        <f>G1324*SUMIF('Manual Inputs'!$B$11:$B$22,'Expanded kW'!A1324,'Manual Inputs'!$C$11:$C$22)</f>
        <v>164809.6995774736</v>
      </c>
    </row>
    <row r="1325" spans="1:8" x14ac:dyDescent="0.2">
      <c r="A1325">
        <f t="shared" si="120"/>
        <v>5</v>
      </c>
      <c r="B1325" t="b">
        <f t="shared" si="121"/>
        <v>0</v>
      </c>
      <c r="C1325" t="str">
        <f t="shared" si="122"/>
        <v>OFF</v>
      </c>
      <c r="D1325" s="4">
        <f t="shared" si="124"/>
        <v>43611.124999996791</v>
      </c>
      <c r="E1325" t="str">
        <f t="shared" si="125"/>
        <v>LRKPCIGS</v>
      </c>
      <c r="F1325" s="39">
        <v>9881.7900390625</v>
      </c>
      <c r="G1325">
        <f t="shared" si="123"/>
        <v>1.4422091444000679E-3</v>
      </c>
      <c r="H1325" s="38">
        <f>G1325*SUMIF('Manual Inputs'!$B$11:$B$22,'Expanded kW'!A1325,'Manual Inputs'!$C$11:$C$22)</f>
        <v>164825.66260737946</v>
      </c>
    </row>
    <row r="1326" spans="1:8" x14ac:dyDescent="0.2">
      <c r="A1326">
        <f t="shared" si="120"/>
        <v>5</v>
      </c>
      <c r="B1326" t="b">
        <f t="shared" si="121"/>
        <v>0</v>
      </c>
      <c r="C1326" t="str">
        <f t="shared" si="122"/>
        <v>OFF</v>
      </c>
      <c r="D1326" s="4">
        <f t="shared" si="124"/>
        <v>43611.166666663456</v>
      </c>
      <c r="E1326" t="str">
        <f t="shared" si="125"/>
        <v>LRKPCIGS</v>
      </c>
      <c r="F1326" s="39">
        <v>9861.0419921875</v>
      </c>
      <c r="G1326">
        <f t="shared" si="123"/>
        <v>1.4391810469791268E-3</v>
      </c>
      <c r="H1326" s="38">
        <f>G1326*SUMIF('Manual Inputs'!$B$11:$B$22,'Expanded kW'!A1326,'Manual Inputs'!$C$11:$C$22)</f>
        <v>164479.59063454231</v>
      </c>
    </row>
    <row r="1327" spans="1:8" x14ac:dyDescent="0.2">
      <c r="A1327">
        <f t="shared" si="120"/>
        <v>5</v>
      </c>
      <c r="B1327" t="b">
        <f t="shared" si="121"/>
        <v>0</v>
      </c>
      <c r="C1327" t="str">
        <f t="shared" si="122"/>
        <v>OFF</v>
      </c>
      <c r="D1327" s="4">
        <f t="shared" si="124"/>
        <v>43611.20833333012</v>
      </c>
      <c r="E1327" t="str">
        <f t="shared" si="125"/>
        <v>LRKPCIGS</v>
      </c>
      <c r="F1327" s="39">
        <v>9842.04296875</v>
      </c>
      <c r="G1327">
        <f t="shared" si="123"/>
        <v>1.4364082127833061E-3</v>
      </c>
      <c r="H1327" s="38">
        <f>G1327*SUMIF('Manual Inputs'!$B$11:$B$22,'Expanded kW'!A1327,'Manual Inputs'!$C$11:$C$22)</f>
        <v>164162.69191329848</v>
      </c>
    </row>
    <row r="1328" spans="1:8" x14ac:dyDescent="0.2">
      <c r="A1328">
        <f t="shared" si="120"/>
        <v>5</v>
      </c>
      <c r="B1328" t="b">
        <f t="shared" si="121"/>
        <v>0</v>
      </c>
      <c r="C1328" t="str">
        <f t="shared" si="122"/>
        <v>OFF</v>
      </c>
      <c r="D1328" s="4">
        <f t="shared" si="124"/>
        <v>43611.249999996784</v>
      </c>
      <c r="E1328" t="str">
        <f t="shared" si="125"/>
        <v>LRKPCIGS</v>
      </c>
      <c r="F1328" s="39">
        <v>9755.37109375</v>
      </c>
      <c r="G1328">
        <f t="shared" si="123"/>
        <v>1.4237587869006289E-3</v>
      </c>
      <c r="H1328" s="38">
        <f>G1328*SUMIF('Manual Inputs'!$B$11:$B$22,'Expanded kW'!A1328,'Manual Inputs'!$C$11:$C$22)</f>
        <v>162717.02780084236</v>
      </c>
    </row>
    <row r="1329" spans="1:8" x14ac:dyDescent="0.2">
      <c r="A1329">
        <f t="shared" si="120"/>
        <v>5</v>
      </c>
      <c r="B1329" t="b">
        <f t="shared" si="121"/>
        <v>0</v>
      </c>
      <c r="C1329" t="str">
        <f t="shared" si="122"/>
        <v>OFF</v>
      </c>
      <c r="D1329" s="4">
        <f t="shared" si="124"/>
        <v>43611.291666663448</v>
      </c>
      <c r="E1329" t="str">
        <f t="shared" si="125"/>
        <v>LRKPCIGS</v>
      </c>
      <c r="F1329" s="39">
        <v>9745.119140625</v>
      </c>
      <c r="G1329">
        <f t="shared" si="123"/>
        <v>1.4222625538814703E-3</v>
      </c>
      <c r="H1329" s="38">
        <f>G1329*SUMIF('Manual Inputs'!$B$11:$B$22,'Expanded kW'!A1329,'Manual Inputs'!$C$11:$C$22)</f>
        <v>162546.02791517708</v>
      </c>
    </row>
    <row r="1330" spans="1:8" x14ac:dyDescent="0.2">
      <c r="A1330">
        <f t="shared" si="120"/>
        <v>5</v>
      </c>
      <c r="B1330" t="b">
        <f t="shared" si="121"/>
        <v>0</v>
      </c>
      <c r="C1330" t="str">
        <f t="shared" si="122"/>
        <v>OFF</v>
      </c>
      <c r="D1330" s="4">
        <f t="shared" si="124"/>
        <v>43611.333333330113</v>
      </c>
      <c r="E1330" t="str">
        <f t="shared" si="125"/>
        <v>LRKPCIGS</v>
      </c>
      <c r="F1330" s="39">
        <v>9632.123046875</v>
      </c>
      <c r="G1330">
        <f t="shared" si="123"/>
        <v>1.4057712097987137E-3</v>
      </c>
      <c r="H1330" s="38">
        <f>G1330*SUMIF('Manual Inputs'!$B$11:$B$22,'Expanded kW'!A1330,'Manual Inputs'!$C$11:$C$22)</f>
        <v>160661.28274747301</v>
      </c>
    </row>
    <row r="1331" spans="1:8" x14ac:dyDescent="0.2">
      <c r="A1331">
        <f t="shared" si="120"/>
        <v>5</v>
      </c>
      <c r="B1331" t="b">
        <f t="shared" si="121"/>
        <v>0</v>
      </c>
      <c r="C1331" t="str">
        <f t="shared" si="122"/>
        <v>OFF</v>
      </c>
      <c r="D1331" s="4">
        <f t="shared" si="124"/>
        <v>43611.374999996777</v>
      </c>
      <c r="E1331" t="str">
        <f t="shared" si="125"/>
        <v>LRKPCIGS</v>
      </c>
      <c r="F1331" s="39">
        <v>9498.5244140625</v>
      </c>
      <c r="G1331">
        <f t="shared" si="123"/>
        <v>1.38627300459906E-3</v>
      </c>
      <c r="H1331" s="38">
        <f>G1331*SUMIF('Manual Inputs'!$B$11:$B$22,'Expanded kW'!A1331,'Manual Inputs'!$C$11:$C$22)</f>
        <v>158432.89263902971</v>
      </c>
    </row>
    <row r="1332" spans="1:8" x14ac:dyDescent="0.2">
      <c r="A1332">
        <f t="shared" si="120"/>
        <v>5</v>
      </c>
      <c r="B1332" t="b">
        <f t="shared" si="121"/>
        <v>0</v>
      </c>
      <c r="C1332" t="str">
        <f t="shared" si="122"/>
        <v>OFF</v>
      </c>
      <c r="D1332" s="4">
        <f t="shared" si="124"/>
        <v>43611.416666663441</v>
      </c>
      <c r="E1332" t="str">
        <f t="shared" si="125"/>
        <v>LRKPCIGS</v>
      </c>
      <c r="F1332" s="39">
        <v>9467.0029296875</v>
      </c>
      <c r="G1332">
        <f t="shared" si="123"/>
        <v>1.3816725655256751E-3</v>
      </c>
      <c r="H1332" s="38">
        <f>G1332*SUMIF('Manual Inputs'!$B$11:$B$22,'Expanded kW'!A1332,'Manual Inputs'!$C$11:$C$22)</f>
        <v>157907.1225581092</v>
      </c>
    </row>
    <row r="1333" spans="1:8" x14ac:dyDescent="0.2">
      <c r="A1333">
        <f t="shared" si="120"/>
        <v>5</v>
      </c>
      <c r="B1333" t="b">
        <f t="shared" si="121"/>
        <v>0</v>
      </c>
      <c r="C1333" t="str">
        <f t="shared" si="122"/>
        <v>OFF</v>
      </c>
      <c r="D1333" s="4">
        <f t="shared" si="124"/>
        <v>43611.458333330105</v>
      </c>
      <c r="E1333" t="str">
        <f t="shared" si="125"/>
        <v>LRKPCIGS</v>
      </c>
      <c r="F1333" s="39">
        <v>9519.349609375</v>
      </c>
      <c r="G1333">
        <f t="shared" si="123"/>
        <v>1.3893123615369104E-3</v>
      </c>
      <c r="H1333" s="38">
        <f>G1333*SUMIF('Manual Inputs'!$B$11:$B$22,'Expanded kW'!A1333,'Manual Inputs'!$C$11:$C$22)</f>
        <v>158780.25142754297</v>
      </c>
    </row>
    <row r="1334" spans="1:8" x14ac:dyDescent="0.2">
      <c r="A1334">
        <f t="shared" si="120"/>
        <v>5</v>
      </c>
      <c r="B1334" t="b">
        <f t="shared" si="121"/>
        <v>0</v>
      </c>
      <c r="C1334" t="str">
        <f t="shared" si="122"/>
        <v>OFF</v>
      </c>
      <c r="D1334" s="4">
        <f t="shared" si="124"/>
        <v>43611.499999996769</v>
      </c>
      <c r="E1334" t="str">
        <f t="shared" si="125"/>
        <v>LRKPCIGS</v>
      </c>
      <c r="F1334" s="39">
        <v>9513.359375</v>
      </c>
      <c r="G1334">
        <f t="shared" si="123"/>
        <v>1.3884381099328411E-3</v>
      </c>
      <c r="H1334" s="38">
        <f>G1334*SUMIF('Manual Inputs'!$B$11:$B$22,'Expanded kW'!A1334,'Manual Inputs'!$C$11:$C$22)</f>
        <v>158680.33589137695</v>
      </c>
    </row>
    <row r="1335" spans="1:8" x14ac:dyDescent="0.2">
      <c r="A1335">
        <f t="shared" si="120"/>
        <v>5</v>
      </c>
      <c r="B1335" t="b">
        <f t="shared" si="121"/>
        <v>0</v>
      </c>
      <c r="C1335" t="str">
        <f t="shared" si="122"/>
        <v>OFF</v>
      </c>
      <c r="D1335" s="4">
        <f t="shared" si="124"/>
        <v>43611.541666663434</v>
      </c>
      <c r="E1335" t="str">
        <f t="shared" si="125"/>
        <v>LRKPCIGS</v>
      </c>
      <c r="F1335" s="39">
        <v>9477.951171875</v>
      </c>
      <c r="G1335">
        <f t="shared" si="123"/>
        <v>1.3832704192480779E-3</v>
      </c>
      <c r="H1335" s="38">
        <f>G1335*SUMIF('Manual Inputs'!$B$11:$B$22,'Expanded kW'!A1335,'Manual Inputs'!$C$11:$C$22)</f>
        <v>158089.7363624713</v>
      </c>
    </row>
    <row r="1336" spans="1:8" x14ac:dyDescent="0.2">
      <c r="A1336">
        <f t="shared" si="120"/>
        <v>5</v>
      </c>
      <c r="B1336" t="b">
        <f t="shared" si="121"/>
        <v>0</v>
      </c>
      <c r="C1336" t="str">
        <f t="shared" si="122"/>
        <v>OFF</v>
      </c>
      <c r="D1336" s="4">
        <f t="shared" si="124"/>
        <v>43611.583333330098</v>
      </c>
      <c r="E1336" t="str">
        <f t="shared" si="125"/>
        <v>LRKPCIGS</v>
      </c>
      <c r="F1336" s="39">
        <v>9493.9482421875</v>
      </c>
      <c r="G1336">
        <f t="shared" si="123"/>
        <v>1.3856051299631507E-3</v>
      </c>
      <c r="H1336" s="38">
        <f>G1336*SUMIF('Manual Inputs'!$B$11:$B$22,'Expanded kW'!A1336,'Manual Inputs'!$C$11:$C$22)</f>
        <v>158356.56329398998</v>
      </c>
    </row>
    <row r="1337" spans="1:8" x14ac:dyDescent="0.2">
      <c r="A1337">
        <f t="shared" si="120"/>
        <v>5</v>
      </c>
      <c r="B1337" t="b">
        <f t="shared" si="121"/>
        <v>0</v>
      </c>
      <c r="C1337" t="str">
        <f t="shared" si="122"/>
        <v>OFF</v>
      </c>
      <c r="D1337" s="4">
        <f t="shared" si="124"/>
        <v>43611.624999996762</v>
      </c>
      <c r="E1337" t="str">
        <f t="shared" si="125"/>
        <v>LRKPCIGS</v>
      </c>
      <c r="F1337" s="39">
        <v>9517.978515625</v>
      </c>
      <c r="G1337">
        <f t="shared" si="123"/>
        <v>1.3891122556920924E-3</v>
      </c>
      <c r="H1337" s="38">
        <f>G1337*SUMIF('Manual Inputs'!$B$11:$B$22,'Expanded kW'!A1337,'Manual Inputs'!$C$11:$C$22)</f>
        <v>158757.38194388186</v>
      </c>
    </row>
    <row r="1338" spans="1:8" x14ac:dyDescent="0.2">
      <c r="A1338">
        <f t="shared" si="120"/>
        <v>5</v>
      </c>
      <c r="B1338" t="b">
        <f t="shared" si="121"/>
        <v>0</v>
      </c>
      <c r="C1338" t="str">
        <f t="shared" si="122"/>
        <v>OFF</v>
      </c>
      <c r="D1338" s="4">
        <f t="shared" si="124"/>
        <v>43611.666666663426</v>
      </c>
      <c r="E1338" t="str">
        <f t="shared" si="125"/>
        <v>LRKPCIGS</v>
      </c>
      <c r="F1338" s="39">
        <v>9496.85546875</v>
      </c>
      <c r="G1338">
        <f t="shared" si="123"/>
        <v>1.3860294284674406E-3</v>
      </c>
      <c r="H1338" s="38">
        <f>G1338*SUMIF('Manual Inputs'!$B$11:$B$22,'Expanded kW'!A1338,'Manual Inputs'!$C$11:$C$22)</f>
        <v>158405.05506953059</v>
      </c>
    </row>
    <row r="1339" spans="1:8" x14ac:dyDescent="0.2">
      <c r="A1339">
        <f t="shared" si="120"/>
        <v>5</v>
      </c>
      <c r="B1339" t="b">
        <f t="shared" si="121"/>
        <v>0</v>
      </c>
      <c r="C1339" t="str">
        <f t="shared" si="122"/>
        <v>OFF</v>
      </c>
      <c r="D1339" s="4">
        <f t="shared" si="124"/>
        <v>43611.708333330091</v>
      </c>
      <c r="E1339" t="str">
        <f t="shared" si="125"/>
        <v>LRKPCIGS</v>
      </c>
      <c r="F1339" s="39">
        <v>9468.7978515625</v>
      </c>
      <c r="G1339">
        <f t="shared" si="123"/>
        <v>1.3819345274507287E-3</v>
      </c>
      <c r="H1339" s="38">
        <f>G1339*SUMIF('Manual Inputs'!$B$11:$B$22,'Expanded kW'!A1339,'Manual Inputs'!$C$11:$C$22)</f>
        <v>157937.06138358574</v>
      </c>
    </row>
    <row r="1340" spans="1:8" x14ac:dyDescent="0.2">
      <c r="A1340">
        <f t="shared" si="120"/>
        <v>5</v>
      </c>
      <c r="B1340" t="b">
        <f t="shared" si="121"/>
        <v>0</v>
      </c>
      <c r="C1340" t="str">
        <f t="shared" si="122"/>
        <v>OFF</v>
      </c>
      <c r="D1340" s="4">
        <f t="shared" si="124"/>
        <v>43611.749999996755</v>
      </c>
      <c r="E1340" t="str">
        <f t="shared" si="125"/>
        <v>LRKPCIGS</v>
      </c>
      <c r="F1340" s="39">
        <v>9492.3583984375</v>
      </c>
      <c r="G1340">
        <f t="shared" si="123"/>
        <v>1.3853730983995015E-3</v>
      </c>
      <c r="H1340" s="38">
        <f>G1340*SUMIF('Manual Inputs'!$B$11:$B$22,'Expanded kW'!A1340,'Manual Inputs'!$C$11:$C$22)</f>
        <v>158330.04511777897</v>
      </c>
    </row>
    <row r="1341" spans="1:8" x14ac:dyDescent="0.2">
      <c r="A1341">
        <f t="shared" si="120"/>
        <v>5</v>
      </c>
      <c r="B1341" t="b">
        <f t="shared" si="121"/>
        <v>0</v>
      </c>
      <c r="C1341" t="str">
        <f t="shared" si="122"/>
        <v>OFF</v>
      </c>
      <c r="D1341" s="4">
        <f t="shared" si="124"/>
        <v>43611.791666663419</v>
      </c>
      <c r="E1341" t="str">
        <f t="shared" si="125"/>
        <v>LRKPCIGS</v>
      </c>
      <c r="F1341" s="39">
        <v>9680.302734375</v>
      </c>
      <c r="G1341">
        <f t="shared" si="123"/>
        <v>1.412802849371318E-3</v>
      </c>
      <c r="H1341" s="38">
        <f>G1341*SUMIF('Manual Inputs'!$B$11:$B$22,'Expanded kW'!A1341,'Manual Inputs'!$C$11:$C$22)</f>
        <v>161464.90728159208</v>
      </c>
    </row>
    <row r="1342" spans="1:8" x14ac:dyDescent="0.2">
      <c r="A1342">
        <f t="shared" si="120"/>
        <v>5</v>
      </c>
      <c r="B1342" t="b">
        <f t="shared" si="121"/>
        <v>0</v>
      </c>
      <c r="C1342" t="str">
        <f t="shared" si="122"/>
        <v>OFF</v>
      </c>
      <c r="D1342" s="4">
        <f t="shared" si="124"/>
        <v>43611.833333330083</v>
      </c>
      <c r="E1342" t="str">
        <f t="shared" si="125"/>
        <v>LRKPCIGS</v>
      </c>
      <c r="F1342" s="39">
        <v>9711.205078125</v>
      </c>
      <c r="G1342">
        <f t="shared" si="123"/>
        <v>1.4173129272583675E-3</v>
      </c>
      <c r="H1342" s="38">
        <f>G1342*SUMIF('Manual Inputs'!$B$11:$B$22,'Expanded kW'!A1342,'Manual Inputs'!$C$11:$C$22)</f>
        <v>161980.35025949185</v>
      </c>
    </row>
    <row r="1343" spans="1:8" x14ac:dyDescent="0.2">
      <c r="A1343">
        <f t="shared" si="120"/>
        <v>5</v>
      </c>
      <c r="B1343" t="b">
        <f t="shared" si="121"/>
        <v>0</v>
      </c>
      <c r="C1343" t="str">
        <f t="shared" si="122"/>
        <v>OFF</v>
      </c>
      <c r="D1343" s="4">
        <f t="shared" si="124"/>
        <v>43611.874999996748</v>
      </c>
      <c r="E1343" t="str">
        <f t="shared" si="125"/>
        <v>LRKPCIGS</v>
      </c>
      <c r="F1343" s="39">
        <v>9604.01953125</v>
      </c>
      <c r="G1343">
        <f t="shared" si="123"/>
        <v>1.4016696100820685E-3</v>
      </c>
      <c r="H1343" s="38">
        <f>G1343*SUMIF('Manual Inputs'!$B$11:$B$22,'Expanded kW'!A1343,'Manual Inputs'!$C$11:$C$22)</f>
        <v>160192.52348764494</v>
      </c>
    </row>
    <row r="1344" spans="1:8" x14ac:dyDescent="0.2">
      <c r="A1344">
        <f t="shared" si="120"/>
        <v>5</v>
      </c>
      <c r="B1344" t="b">
        <f t="shared" si="121"/>
        <v>0</v>
      </c>
      <c r="C1344" t="str">
        <f t="shared" si="122"/>
        <v>OFF</v>
      </c>
      <c r="D1344" s="4">
        <f t="shared" si="124"/>
        <v>43611.916666663412</v>
      </c>
      <c r="E1344" t="str">
        <f t="shared" si="125"/>
        <v>LRKPCIGS</v>
      </c>
      <c r="F1344" s="39">
        <v>9562.2236328125</v>
      </c>
      <c r="G1344">
        <f t="shared" si="123"/>
        <v>1.3955696599023239E-3</v>
      </c>
      <c r="H1344" s="38">
        <f>G1344*SUMIF('Manual Inputs'!$B$11:$B$22,'Expanded kW'!A1344,'Manual Inputs'!$C$11:$C$22)</f>
        <v>159495.37887852054</v>
      </c>
    </row>
    <row r="1345" spans="1:8" x14ac:dyDescent="0.2">
      <c r="A1345">
        <f t="shared" si="120"/>
        <v>5</v>
      </c>
      <c r="B1345" t="b">
        <f t="shared" si="121"/>
        <v>0</v>
      </c>
      <c r="C1345" t="str">
        <f t="shared" si="122"/>
        <v>OFF</v>
      </c>
      <c r="D1345" s="4">
        <f t="shared" si="124"/>
        <v>43611.958333330076</v>
      </c>
      <c r="E1345" t="str">
        <f t="shared" si="125"/>
        <v>LRKPCIGS</v>
      </c>
      <c r="F1345" s="39">
        <v>9414.10546875</v>
      </c>
      <c r="G1345">
        <f t="shared" si="123"/>
        <v>1.3739523851152395E-3</v>
      </c>
      <c r="H1345" s="38">
        <f>G1345*SUMIF('Manual Inputs'!$B$11:$B$22,'Expanded kW'!A1345,'Manual Inputs'!$C$11:$C$22)</f>
        <v>157024.80680207655</v>
      </c>
    </row>
    <row r="1346" spans="1:8" x14ac:dyDescent="0.2">
      <c r="A1346">
        <f t="shared" ref="A1346:A1409" si="126">MONTH(D1346)</f>
        <v>5</v>
      </c>
      <c r="B1346" t="b">
        <f t="shared" ref="B1346:B1409" si="127">IF(ISNA(VLOOKUP(DATE(YEAR(D1346),MONTH(D1346),DAY(D1346)),Holidays,1,FALSE)),FALSE,TRUE)</f>
        <v>0</v>
      </c>
      <c r="C1346" t="str">
        <f t="shared" ref="C1346:C1409" si="128">IF(OR(HOUR(D1346)&lt;PkStart,HOUR(D1346)&gt;OPkStart-1,WEEKDAY(D1346,2)&gt;5,B1346)=TRUE,"OFF","ON")</f>
        <v>OFF</v>
      </c>
      <c r="D1346" s="4">
        <f t="shared" si="124"/>
        <v>43611.99999999674</v>
      </c>
      <c r="E1346" t="str">
        <f t="shared" si="125"/>
        <v>LRKPCIGS</v>
      </c>
      <c r="F1346" s="39">
        <v>9385.46484375</v>
      </c>
      <c r="G1346">
        <f t="shared" ref="G1346:G1409" si="129">IF(SUMIF($A$2:$A$8785,A1346,$F$2:$F$8785)=0,0,F1346/SUMIF($A$2:$A$8785,A1346,$F$2:$F$8785))</f>
        <v>1.3697723963568211E-3</v>
      </c>
      <c r="H1346" s="38">
        <f>G1346*SUMIF('Manual Inputs'!$B$11:$B$22,'Expanded kW'!A1346,'Manual Inputs'!$C$11:$C$22)</f>
        <v>156547.08869893395</v>
      </c>
    </row>
    <row r="1347" spans="1:8" x14ac:dyDescent="0.2">
      <c r="A1347">
        <f t="shared" si="126"/>
        <v>5</v>
      </c>
      <c r="B1347" t="b">
        <f t="shared" si="127"/>
        <v>0</v>
      </c>
      <c r="C1347" t="str">
        <f t="shared" si="128"/>
        <v>OFF</v>
      </c>
      <c r="D1347" s="4">
        <f t="shared" si="124"/>
        <v>43612.041666663405</v>
      </c>
      <c r="E1347" t="str">
        <f t="shared" si="125"/>
        <v>LRKPCIGS</v>
      </c>
      <c r="F1347" s="39">
        <v>9338.3515625</v>
      </c>
      <c r="G1347">
        <f t="shared" si="129"/>
        <v>1.3628963946635197E-3</v>
      </c>
      <c r="H1347" s="38">
        <f>G1347*SUMIF('Manual Inputs'!$B$11:$B$22,'Expanded kW'!A1347,'Manual Inputs'!$C$11:$C$22)</f>
        <v>155761.25154099573</v>
      </c>
    </row>
    <row r="1348" spans="1:8" x14ac:dyDescent="0.2">
      <c r="A1348">
        <f t="shared" si="126"/>
        <v>5</v>
      </c>
      <c r="B1348" t="b">
        <f t="shared" si="127"/>
        <v>0</v>
      </c>
      <c r="C1348" t="str">
        <f t="shared" si="128"/>
        <v>OFF</v>
      </c>
      <c r="D1348" s="4">
        <f t="shared" ref="D1348:D1411" si="130">+D1347+1/24</f>
        <v>43612.083333330069</v>
      </c>
      <c r="E1348" t="str">
        <f t="shared" ref="E1348:E1411" si="131">+E1347</f>
        <v>LRKPCIGS</v>
      </c>
      <c r="F1348" s="39">
        <v>9251.25390625</v>
      </c>
      <c r="G1348">
        <f t="shared" si="129"/>
        <v>1.3501848276495456E-3</v>
      </c>
      <c r="H1348" s="38">
        <f>G1348*SUMIF('Manual Inputs'!$B$11:$B$22,'Expanded kW'!A1348,'Manual Inputs'!$C$11:$C$22)</f>
        <v>154308.48550911207</v>
      </c>
    </row>
    <row r="1349" spans="1:8" x14ac:dyDescent="0.2">
      <c r="A1349">
        <f t="shared" si="126"/>
        <v>5</v>
      </c>
      <c r="B1349" t="b">
        <f t="shared" si="127"/>
        <v>0</v>
      </c>
      <c r="C1349" t="str">
        <f t="shared" si="128"/>
        <v>OFF</v>
      </c>
      <c r="D1349" s="4">
        <f t="shared" si="130"/>
        <v>43612.124999996733</v>
      </c>
      <c r="E1349" t="str">
        <f t="shared" si="131"/>
        <v>LRKPCIGS</v>
      </c>
      <c r="F1349" s="39">
        <v>9227.400390625</v>
      </c>
      <c r="G1349">
        <f t="shared" si="129"/>
        <v>1.3467034990416239E-3</v>
      </c>
      <c r="H1349" s="38">
        <f>G1349*SUMIF('Manual Inputs'!$B$11:$B$22,'Expanded kW'!A1349,'Manual Inputs'!$C$11:$C$22)</f>
        <v>153910.61513311096</v>
      </c>
    </row>
    <row r="1350" spans="1:8" x14ac:dyDescent="0.2">
      <c r="A1350">
        <f t="shared" si="126"/>
        <v>5</v>
      </c>
      <c r="B1350" t="b">
        <f t="shared" si="127"/>
        <v>0</v>
      </c>
      <c r="C1350" t="str">
        <f t="shared" si="128"/>
        <v>OFF</v>
      </c>
      <c r="D1350" s="4">
        <f t="shared" si="130"/>
        <v>43612.166666663397</v>
      </c>
      <c r="E1350" t="str">
        <f t="shared" si="131"/>
        <v>LRKPCIGS</v>
      </c>
      <c r="F1350" s="39">
        <v>9201.0908203125</v>
      </c>
      <c r="G1350">
        <f t="shared" si="129"/>
        <v>1.3428637187245019E-3</v>
      </c>
      <c r="H1350" s="38">
        <f>G1350*SUMIF('Manual Inputs'!$B$11:$B$22,'Expanded kW'!A1350,'Manual Inputs'!$C$11:$C$22)</f>
        <v>153471.77840995337</v>
      </c>
    </row>
    <row r="1351" spans="1:8" x14ac:dyDescent="0.2">
      <c r="A1351">
        <f t="shared" si="126"/>
        <v>5</v>
      </c>
      <c r="B1351" t="b">
        <f t="shared" si="127"/>
        <v>0</v>
      </c>
      <c r="C1351" t="str">
        <f t="shared" si="128"/>
        <v>OFF</v>
      </c>
      <c r="D1351" s="4">
        <f t="shared" si="130"/>
        <v>43612.208333330062</v>
      </c>
      <c r="E1351" t="str">
        <f t="shared" si="131"/>
        <v>LRKPCIGS</v>
      </c>
      <c r="F1351" s="39">
        <v>9142.5673828125</v>
      </c>
      <c r="G1351">
        <f t="shared" si="129"/>
        <v>1.3343224487328727E-3</v>
      </c>
      <c r="H1351" s="38">
        <f>G1351*SUMIF('Manual Inputs'!$B$11:$B$22,'Expanded kW'!A1351,'Manual Inputs'!$C$11:$C$22)</f>
        <v>152495.62284240258</v>
      </c>
    </row>
    <row r="1352" spans="1:8" x14ac:dyDescent="0.2">
      <c r="A1352">
        <f t="shared" si="126"/>
        <v>5</v>
      </c>
      <c r="B1352" t="b">
        <f t="shared" si="127"/>
        <v>0</v>
      </c>
      <c r="C1352" t="str">
        <f t="shared" si="128"/>
        <v>OFF</v>
      </c>
      <c r="D1352" s="4">
        <f t="shared" si="130"/>
        <v>43612.249999996726</v>
      </c>
      <c r="E1352" t="str">
        <f t="shared" si="131"/>
        <v>LRKPCIGS</v>
      </c>
      <c r="F1352" s="39">
        <v>8986.595703125</v>
      </c>
      <c r="G1352">
        <f t="shared" si="129"/>
        <v>1.3115589836295307E-3</v>
      </c>
      <c r="H1352" s="38">
        <f>G1352*SUMIF('Manual Inputs'!$B$11:$B$22,'Expanded kW'!A1352,'Manual Inputs'!$C$11:$C$22)</f>
        <v>149894.05618789417</v>
      </c>
    </row>
    <row r="1353" spans="1:8" x14ac:dyDescent="0.2">
      <c r="A1353">
        <f t="shared" si="126"/>
        <v>5</v>
      </c>
      <c r="B1353" t="b">
        <f t="shared" si="127"/>
        <v>0</v>
      </c>
      <c r="C1353" t="str">
        <f t="shared" si="128"/>
        <v>ON</v>
      </c>
      <c r="D1353" s="4">
        <f t="shared" si="130"/>
        <v>43612.29166666339</v>
      </c>
      <c r="E1353" t="str">
        <f t="shared" si="131"/>
        <v>LRKPCIGS</v>
      </c>
      <c r="F1353" s="39">
        <v>8686.0263671875</v>
      </c>
      <c r="G1353">
        <f t="shared" si="129"/>
        <v>1.2676920482765463E-3</v>
      </c>
      <c r="H1353" s="38">
        <f>G1353*SUMIF('Manual Inputs'!$B$11:$B$22,'Expanded kW'!A1353,'Manual Inputs'!$C$11:$C$22)</f>
        <v>144880.63860266702</v>
      </c>
    </row>
    <row r="1354" spans="1:8" x14ac:dyDescent="0.2">
      <c r="A1354">
        <f t="shared" si="126"/>
        <v>5</v>
      </c>
      <c r="B1354" t="b">
        <f t="shared" si="127"/>
        <v>0</v>
      </c>
      <c r="C1354" t="str">
        <f t="shared" si="128"/>
        <v>ON</v>
      </c>
      <c r="D1354" s="4">
        <f t="shared" si="130"/>
        <v>43612.333333330054</v>
      </c>
      <c r="E1354" t="str">
        <f t="shared" si="131"/>
        <v>LRKPCIGS</v>
      </c>
      <c r="F1354" s="39">
        <v>8687.5615234375</v>
      </c>
      <c r="G1354">
        <f t="shared" si="129"/>
        <v>1.2679160984104879E-3</v>
      </c>
      <c r="H1354" s="38">
        <f>G1354*SUMIF('Manual Inputs'!$B$11:$B$22,'Expanded kW'!A1354,'Manual Inputs'!$C$11:$C$22)</f>
        <v>144906.24460574053</v>
      </c>
    </row>
    <row r="1355" spans="1:8" x14ac:dyDescent="0.2">
      <c r="A1355">
        <f t="shared" si="126"/>
        <v>5</v>
      </c>
      <c r="B1355" t="b">
        <f t="shared" si="127"/>
        <v>0</v>
      </c>
      <c r="C1355" t="str">
        <f t="shared" si="128"/>
        <v>ON</v>
      </c>
      <c r="D1355" s="4">
        <f t="shared" si="130"/>
        <v>43612.374999996719</v>
      </c>
      <c r="E1355" t="str">
        <f t="shared" si="131"/>
        <v>LRKPCIGS</v>
      </c>
      <c r="F1355" s="39">
        <v>8651.7158203125</v>
      </c>
      <c r="G1355">
        <f t="shared" si="129"/>
        <v>1.2626845562880619E-3</v>
      </c>
      <c r="H1355" s="38">
        <f>G1355*SUMIF('Manual Inputs'!$B$11:$B$22,'Expanded kW'!A1355,'Manual Inputs'!$C$11:$C$22)</f>
        <v>144308.34769173505</v>
      </c>
    </row>
    <row r="1356" spans="1:8" x14ac:dyDescent="0.2">
      <c r="A1356">
        <f t="shared" si="126"/>
        <v>5</v>
      </c>
      <c r="B1356" t="b">
        <f t="shared" si="127"/>
        <v>0</v>
      </c>
      <c r="C1356" t="str">
        <f t="shared" si="128"/>
        <v>ON</v>
      </c>
      <c r="D1356" s="4">
        <f t="shared" si="130"/>
        <v>43612.416666663383</v>
      </c>
      <c r="E1356" t="str">
        <f t="shared" si="131"/>
        <v>LRKPCIGS</v>
      </c>
      <c r="F1356" s="39">
        <v>8645.4443359375</v>
      </c>
      <c r="G1356">
        <f t="shared" si="129"/>
        <v>1.2617692573312096E-3</v>
      </c>
      <c r="H1356" s="38">
        <f>G1356*SUMIF('Manual Inputs'!$B$11:$B$22,'Expanded kW'!A1356,'Manual Inputs'!$C$11:$C$22)</f>
        <v>144203.74097943344</v>
      </c>
    </row>
    <row r="1357" spans="1:8" x14ac:dyDescent="0.2">
      <c r="A1357">
        <f t="shared" si="126"/>
        <v>5</v>
      </c>
      <c r="B1357" t="b">
        <f t="shared" si="127"/>
        <v>0</v>
      </c>
      <c r="C1357" t="str">
        <f t="shared" si="128"/>
        <v>ON</v>
      </c>
      <c r="D1357" s="4">
        <f t="shared" si="130"/>
        <v>43612.458333330047</v>
      </c>
      <c r="E1357" t="str">
        <f t="shared" si="131"/>
        <v>LRKPCIGS</v>
      </c>
      <c r="F1357" s="39">
        <v>8691.39453125</v>
      </c>
      <c r="G1357">
        <f t="shared" si="129"/>
        <v>1.268475511117689E-3</v>
      </c>
      <c r="H1357" s="38">
        <f>G1357*SUMIF('Manual Inputs'!$B$11:$B$22,'Expanded kW'!A1357,'Manual Inputs'!$C$11:$C$22)</f>
        <v>144970.1781693942</v>
      </c>
    </row>
    <row r="1358" spans="1:8" x14ac:dyDescent="0.2">
      <c r="A1358">
        <f t="shared" si="126"/>
        <v>5</v>
      </c>
      <c r="B1358" t="b">
        <f t="shared" si="127"/>
        <v>0</v>
      </c>
      <c r="C1358" t="str">
        <f t="shared" si="128"/>
        <v>ON</v>
      </c>
      <c r="D1358" s="4">
        <f t="shared" si="130"/>
        <v>43612.499999996711</v>
      </c>
      <c r="E1358" t="str">
        <f t="shared" si="131"/>
        <v>LRKPCIGS</v>
      </c>
      <c r="F1358" s="39">
        <v>8698.908203125</v>
      </c>
      <c r="G1358">
        <f t="shared" si="129"/>
        <v>1.2695721025493335E-3</v>
      </c>
      <c r="H1358" s="38">
        <f>G1358*SUMIF('Manual Inputs'!$B$11:$B$22,'Expanded kW'!A1358,'Manual Inputs'!$C$11:$C$22)</f>
        <v>145095.50424296141</v>
      </c>
    </row>
    <row r="1359" spans="1:8" x14ac:dyDescent="0.2">
      <c r="A1359">
        <f t="shared" si="126"/>
        <v>5</v>
      </c>
      <c r="B1359" t="b">
        <f t="shared" si="127"/>
        <v>0</v>
      </c>
      <c r="C1359" t="str">
        <f t="shared" si="128"/>
        <v>ON</v>
      </c>
      <c r="D1359" s="4">
        <f t="shared" si="130"/>
        <v>43612.541666663376</v>
      </c>
      <c r="E1359" t="str">
        <f t="shared" si="131"/>
        <v>LRKPCIGS</v>
      </c>
      <c r="F1359" s="39">
        <v>8735.8271484375</v>
      </c>
      <c r="G1359">
        <f t="shared" si="129"/>
        <v>1.2749602802297757E-3</v>
      </c>
      <c r="H1359" s="38">
        <f>G1359*SUMIF('Manual Inputs'!$B$11:$B$22,'Expanded kW'!A1359,'Manual Inputs'!$C$11:$C$22)</f>
        <v>145711.3025547899</v>
      </c>
    </row>
    <row r="1360" spans="1:8" x14ac:dyDescent="0.2">
      <c r="A1360">
        <f t="shared" si="126"/>
        <v>5</v>
      </c>
      <c r="B1360" t="b">
        <f t="shared" si="127"/>
        <v>0</v>
      </c>
      <c r="C1360" t="str">
        <f t="shared" si="128"/>
        <v>ON</v>
      </c>
      <c r="D1360" s="4">
        <f t="shared" si="130"/>
        <v>43612.58333333004</v>
      </c>
      <c r="E1360" t="str">
        <f t="shared" si="131"/>
        <v>LRKPCIGS</v>
      </c>
      <c r="F1360" s="39">
        <v>8755.869140625</v>
      </c>
      <c r="G1360">
        <f t="shared" si="129"/>
        <v>1.2778853316921675E-3</v>
      </c>
      <c r="H1360" s="38">
        <f>G1360*SUMIF('Manual Inputs'!$B$11:$B$22,'Expanded kW'!A1360,'Manual Inputs'!$C$11:$C$22)</f>
        <v>146045.59772086999</v>
      </c>
    </row>
    <row r="1361" spans="1:8" x14ac:dyDescent="0.2">
      <c r="A1361">
        <f t="shared" si="126"/>
        <v>5</v>
      </c>
      <c r="B1361" t="b">
        <f t="shared" si="127"/>
        <v>0</v>
      </c>
      <c r="C1361" t="str">
        <f t="shared" si="128"/>
        <v>ON</v>
      </c>
      <c r="D1361" s="4">
        <f t="shared" si="130"/>
        <v>43612.624999996704</v>
      </c>
      <c r="E1361" t="str">
        <f t="shared" si="131"/>
        <v>LRKPCIGS</v>
      </c>
      <c r="F1361" s="39">
        <v>8786.1484375</v>
      </c>
      <c r="G1361">
        <f t="shared" si="129"/>
        <v>1.28230447829076E-3</v>
      </c>
      <c r="H1361" s="38">
        <f>G1361*SUMIF('Manual Inputs'!$B$11:$B$22,'Expanded kW'!A1361,'Manual Inputs'!$C$11:$C$22)</f>
        <v>146550.64844052491</v>
      </c>
    </row>
    <row r="1362" spans="1:8" x14ac:dyDescent="0.2">
      <c r="A1362">
        <f t="shared" si="126"/>
        <v>5</v>
      </c>
      <c r="B1362" t="b">
        <f t="shared" si="127"/>
        <v>0</v>
      </c>
      <c r="C1362" t="str">
        <f t="shared" si="128"/>
        <v>ON</v>
      </c>
      <c r="D1362" s="4">
        <f t="shared" si="130"/>
        <v>43612.666666663368</v>
      </c>
      <c r="E1362" t="str">
        <f t="shared" si="131"/>
        <v>LRKPCIGS</v>
      </c>
      <c r="F1362" s="39">
        <v>8817.162109375</v>
      </c>
      <c r="G1362">
        <f t="shared" si="129"/>
        <v>1.2868308040882865E-3</v>
      </c>
      <c r="H1362" s="38">
        <f>G1362*SUMIF('Manual Inputs'!$B$11:$B$22,'Expanded kW'!A1362,'Manual Inputs'!$C$11:$C$22)</f>
        <v>147067.94834231169</v>
      </c>
    </row>
    <row r="1363" spans="1:8" x14ac:dyDescent="0.2">
      <c r="A1363">
        <f t="shared" si="126"/>
        <v>5</v>
      </c>
      <c r="B1363" t="b">
        <f t="shared" si="127"/>
        <v>0</v>
      </c>
      <c r="C1363" t="str">
        <f t="shared" si="128"/>
        <v>ON</v>
      </c>
      <c r="D1363" s="4">
        <f t="shared" si="130"/>
        <v>43612.708333330032</v>
      </c>
      <c r="E1363" t="str">
        <f t="shared" si="131"/>
        <v>LRKPCIGS</v>
      </c>
      <c r="F1363" s="39">
        <v>8836.421875</v>
      </c>
      <c r="G1363">
        <f t="shared" si="129"/>
        <v>1.28964169260075E-3</v>
      </c>
      <c r="H1363" s="38">
        <f>G1363*SUMIF('Manual Inputs'!$B$11:$B$22,'Expanded kW'!A1363,'Manual Inputs'!$C$11:$C$22)</f>
        <v>147389.1961747646</v>
      </c>
    </row>
    <row r="1364" spans="1:8" x14ac:dyDescent="0.2">
      <c r="A1364">
        <f t="shared" si="126"/>
        <v>5</v>
      </c>
      <c r="B1364" t="b">
        <f t="shared" si="127"/>
        <v>0</v>
      </c>
      <c r="C1364" t="str">
        <f t="shared" si="128"/>
        <v>ON</v>
      </c>
      <c r="D1364" s="4">
        <f t="shared" si="130"/>
        <v>43612.749999996697</v>
      </c>
      <c r="E1364" t="str">
        <f t="shared" si="131"/>
        <v>LRKPCIGS</v>
      </c>
      <c r="F1364" s="39">
        <v>8850.7939453125</v>
      </c>
      <c r="G1364">
        <f t="shared" si="129"/>
        <v>1.2917392408330756E-3</v>
      </c>
      <c r="H1364" s="38">
        <f>G1364*SUMIF('Manual Inputs'!$B$11:$B$22,'Expanded kW'!A1364,'Manual Inputs'!$C$11:$C$22)</f>
        <v>147628.91853305529</v>
      </c>
    </row>
    <row r="1365" spans="1:8" x14ac:dyDescent="0.2">
      <c r="A1365">
        <f t="shared" si="126"/>
        <v>5</v>
      </c>
      <c r="B1365" t="b">
        <f t="shared" si="127"/>
        <v>0</v>
      </c>
      <c r="C1365" t="str">
        <f t="shared" si="128"/>
        <v>ON</v>
      </c>
      <c r="D1365" s="4">
        <f t="shared" si="130"/>
        <v>43612.791666663361</v>
      </c>
      <c r="E1365" t="str">
        <f t="shared" si="131"/>
        <v>LRKPCIGS</v>
      </c>
      <c r="F1365" s="39">
        <v>8869.689453125</v>
      </c>
      <c r="G1365">
        <f t="shared" si="129"/>
        <v>1.2944969673226636E-3</v>
      </c>
      <c r="H1365" s="38">
        <f>G1365*SUMIF('Manual Inputs'!$B$11:$B$22,'Expanded kW'!A1365,'Manual Inputs'!$C$11:$C$22)</f>
        <v>147944.09064086035</v>
      </c>
    </row>
    <row r="1366" spans="1:8" x14ac:dyDescent="0.2">
      <c r="A1366">
        <f t="shared" si="126"/>
        <v>5</v>
      </c>
      <c r="B1366" t="b">
        <f t="shared" si="127"/>
        <v>0</v>
      </c>
      <c r="C1366" t="str">
        <f t="shared" si="128"/>
        <v>ON</v>
      </c>
      <c r="D1366" s="4">
        <f t="shared" si="130"/>
        <v>43612.833333330025</v>
      </c>
      <c r="E1366" t="str">
        <f t="shared" si="131"/>
        <v>LRKPCIGS</v>
      </c>
      <c r="F1366" s="39">
        <v>8882.431640625</v>
      </c>
      <c r="G1366">
        <f t="shared" si="129"/>
        <v>1.2963566404445895E-3</v>
      </c>
      <c r="H1366" s="38">
        <f>G1366*SUMIF('Manual Inputs'!$B$11:$B$22,'Expanded kW'!A1366,'Manual Inputs'!$C$11:$C$22)</f>
        <v>148156.62698189294</v>
      </c>
    </row>
    <row r="1367" spans="1:8" x14ac:dyDescent="0.2">
      <c r="A1367">
        <f t="shared" si="126"/>
        <v>5</v>
      </c>
      <c r="B1367" t="b">
        <f t="shared" si="127"/>
        <v>0</v>
      </c>
      <c r="C1367" t="str">
        <f t="shared" si="128"/>
        <v>OFF</v>
      </c>
      <c r="D1367" s="4">
        <f t="shared" si="130"/>
        <v>43612.874999996689</v>
      </c>
      <c r="E1367" t="str">
        <f t="shared" si="131"/>
        <v>LRKPCIGS</v>
      </c>
      <c r="F1367" s="39">
        <v>9102.0625</v>
      </c>
      <c r="G1367">
        <f t="shared" si="129"/>
        <v>1.328410917304445E-3</v>
      </c>
      <c r="H1367" s="38">
        <f>G1367*SUMIF('Manual Inputs'!$B$11:$B$22,'Expanded kW'!A1367,'Manual Inputs'!$C$11:$C$22)</f>
        <v>151820.01203484507</v>
      </c>
    </row>
    <row r="1368" spans="1:8" x14ac:dyDescent="0.2">
      <c r="A1368">
        <f t="shared" si="126"/>
        <v>5</v>
      </c>
      <c r="B1368" t="b">
        <f t="shared" si="127"/>
        <v>0</v>
      </c>
      <c r="C1368" t="str">
        <f t="shared" si="128"/>
        <v>OFF</v>
      </c>
      <c r="D1368" s="4">
        <f t="shared" si="130"/>
        <v>43612.916666663354</v>
      </c>
      <c r="E1368" t="str">
        <f t="shared" si="131"/>
        <v>LRKPCIGS</v>
      </c>
      <c r="F1368" s="39">
        <v>9365.57421875</v>
      </c>
      <c r="G1368">
        <f t="shared" si="129"/>
        <v>1.3668694363516564E-3</v>
      </c>
      <c r="H1368" s="38">
        <f>G1368*SUMIF('Manual Inputs'!$B$11:$B$22,'Expanded kW'!A1368,'Manual Inputs'!$C$11:$C$22)</f>
        <v>156215.31829778798</v>
      </c>
    </row>
    <row r="1369" spans="1:8" x14ac:dyDescent="0.2">
      <c r="A1369">
        <f t="shared" si="126"/>
        <v>5</v>
      </c>
      <c r="B1369" t="b">
        <f t="shared" si="127"/>
        <v>0</v>
      </c>
      <c r="C1369" t="str">
        <f t="shared" si="128"/>
        <v>OFF</v>
      </c>
      <c r="D1369" s="4">
        <f t="shared" si="130"/>
        <v>43612.958333330018</v>
      </c>
      <c r="E1369" t="str">
        <f t="shared" si="131"/>
        <v>LRKPCIGS</v>
      </c>
      <c r="F1369" s="39">
        <v>9479.7041015625</v>
      </c>
      <c r="G1369">
        <f t="shared" si="129"/>
        <v>1.3835262525753202E-3</v>
      </c>
      <c r="H1369" s="38">
        <f>G1369*SUMIF('Manual Inputs'!$B$11:$B$22,'Expanded kW'!A1369,'Manual Inputs'!$C$11:$C$22)</f>
        <v>158118.9747692887</v>
      </c>
    </row>
    <row r="1370" spans="1:8" x14ac:dyDescent="0.2">
      <c r="A1370">
        <f t="shared" si="126"/>
        <v>5</v>
      </c>
      <c r="B1370" t="b">
        <f t="shared" si="127"/>
        <v>0</v>
      </c>
      <c r="C1370" t="str">
        <f t="shared" si="128"/>
        <v>OFF</v>
      </c>
      <c r="D1370" s="4">
        <f t="shared" si="130"/>
        <v>43612.999999996682</v>
      </c>
      <c r="E1370" t="str">
        <f t="shared" si="131"/>
        <v>LRKPCIGS</v>
      </c>
      <c r="F1370" s="39">
        <v>9508.49609375</v>
      </c>
      <c r="G1370">
        <f t="shared" si="129"/>
        <v>1.3877283327909658E-3</v>
      </c>
      <c r="H1370" s="38">
        <f>G1370*SUMIF('Manual Inputs'!$B$11:$B$22,'Expanded kW'!A1370,'Manual Inputs'!$C$11:$C$22)</f>
        <v>158599.21763736542</v>
      </c>
    </row>
    <row r="1371" spans="1:8" x14ac:dyDescent="0.2">
      <c r="A1371">
        <f t="shared" si="126"/>
        <v>5</v>
      </c>
      <c r="B1371" t="b">
        <f t="shared" si="127"/>
        <v>0</v>
      </c>
      <c r="C1371" t="str">
        <f t="shared" si="128"/>
        <v>OFF</v>
      </c>
      <c r="D1371" s="4">
        <f t="shared" si="130"/>
        <v>43613.041666663346</v>
      </c>
      <c r="E1371" t="str">
        <f t="shared" si="131"/>
        <v>LRKPCIGS</v>
      </c>
      <c r="F1371" s="39">
        <v>9542.736328125</v>
      </c>
      <c r="G1371">
        <f t="shared" si="129"/>
        <v>1.3927255629412544E-3</v>
      </c>
      <c r="H1371" s="38">
        <f>G1371*SUMIF('Manual Inputs'!$B$11:$B$22,'Expanded kW'!A1371,'Manual Inputs'!$C$11:$C$22)</f>
        <v>159170.33575426345</v>
      </c>
    </row>
    <row r="1372" spans="1:8" x14ac:dyDescent="0.2">
      <c r="A1372">
        <f t="shared" si="126"/>
        <v>5</v>
      </c>
      <c r="B1372" t="b">
        <f t="shared" si="127"/>
        <v>0</v>
      </c>
      <c r="C1372" t="str">
        <f t="shared" si="128"/>
        <v>OFF</v>
      </c>
      <c r="D1372" s="4">
        <f t="shared" si="130"/>
        <v>43613.083333330011</v>
      </c>
      <c r="E1372" t="str">
        <f t="shared" si="131"/>
        <v>LRKPCIGS</v>
      </c>
      <c r="F1372" s="39">
        <v>9663.5380859375</v>
      </c>
      <c r="G1372">
        <f t="shared" si="129"/>
        <v>1.4103561135892745E-3</v>
      </c>
      <c r="H1372" s="38">
        <f>G1372*SUMIF('Manual Inputs'!$B$11:$B$22,'Expanded kW'!A1372,'Manual Inputs'!$C$11:$C$22)</f>
        <v>161185.27734853668</v>
      </c>
    </row>
    <row r="1373" spans="1:8" x14ac:dyDescent="0.2">
      <c r="A1373">
        <f t="shared" si="126"/>
        <v>5</v>
      </c>
      <c r="B1373" t="b">
        <f t="shared" si="127"/>
        <v>0</v>
      </c>
      <c r="C1373" t="str">
        <f t="shared" si="128"/>
        <v>OFF</v>
      </c>
      <c r="D1373" s="4">
        <f t="shared" si="130"/>
        <v>43613.124999996675</v>
      </c>
      <c r="E1373" t="str">
        <f t="shared" si="131"/>
        <v>LRKPCIGS</v>
      </c>
      <c r="F1373" s="39">
        <v>9707.8447265625</v>
      </c>
      <c r="G1373">
        <f t="shared" si="129"/>
        <v>1.4168224969079272E-3</v>
      </c>
      <c r="H1373" s="38">
        <f>G1373*SUMIF('Manual Inputs'!$B$11:$B$22,'Expanded kW'!A1373,'Manual Inputs'!$C$11:$C$22)</f>
        <v>161924.30047795497</v>
      </c>
    </row>
    <row r="1374" spans="1:8" x14ac:dyDescent="0.2">
      <c r="A1374">
        <f t="shared" si="126"/>
        <v>5</v>
      </c>
      <c r="B1374" t="b">
        <f t="shared" si="127"/>
        <v>0</v>
      </c>
      <c r="C1374" t="str">
        <f t="shared" si="128"/>
        <v>OFF</v>
      </c>
      <c r="D1374" s="4">
        <f t="shared" si="130"/>
        <v>43613.166666663339</v>
      </c>
      <c r="E1374" t="str">
        <f t="shared" si="131"/>
        <v>LRKPCIGS</v>
      </c>
      <c r="F1374" s="39">
        <v>9710.0595703125</v>
      </c>
      <c r="G1374">
        <f t="shared" si="129"/>
        <v>1.4171457448110946E-3</v>
      </c>
      <c r="H1374" s="38">
        <f>G1374*SUMIF('Manual Inputs'!$B$11:$B$22,'Expanded kW'!A1374,'Manual Inputs'!$C$11:$C$22)</f>
        <v>161961.24349002287</v>
      </c>
    </row>
    <row r="1375" spans="1:8" x14ac:dyDescent="0.2">
      <c r="A1375">
        <f t="shared" si="126"/>
        <v>5</v>
      </c>
      <c r="B1375" t="b">
        <f t="shared" si="127"/>
        <v>0</v>
      </c>
      <c r="C1375" t="str">
        <f t="shared" si="128"/>
        <v>OFF</v>
      </c>
      <c r="D1375" s="4">
        <f t="shared" si="130"/>
        <v>43613.208333330003</v>
      </c>
      <c r="E1375" t="str">
        <f t="shared" si="131"/>
        <v>LRKPCIGS</v>
      </c>
      <c r="F1375" s="39">
        <v>9546.5244140625</v>
      </c>
      <c r="G1375">
        <f t="shared" si="129"/>
        <v>1.3932784194740527E-3</v>
      </c>
      <c r="H1375" s="38">
        <f>G1375*SUMIF('Manual Inputs'!$B$11:$B$22,'Expanded kW'!A1375,'Manual Inputs'!$C$11:$C$22)</f>
        <v>159233.52003283991</v>
      </c>
    </row>
    <row r="1376" spans="1:8" x14ac:dyDescent="0.2">
      <c r="A1376">
        <f t="shared" si="126"/>
        <v>5</v>
      </c>
      <c r="B1376" t="b">
        <f t="shared" si="127"/>
        <v>0</v>
      </c>
      <c r="C1376" t="str">
        <f t="shared" si="128"/>
        <v>OFF</v>
      </c>
      <c r="D1376" s="4">
        <f t="shared" si="130"/>
        <v>43613.249999996668</v>
      </c>
      <c r="E1376" t="str">
        <f t="shared" si="131"/>
        <v>LRKPCIGS</v>
      </c>
      <c r="F1376" s="39">
        <v>9562.1943359375</v>
      </c>
      <c r="G1376">
        <f t="shared" si="129"/>
        <v>1.395565384136409E-3</v>
      </c>
      <c r="H1376" s="38">
        <f>G1376*SUMIF('Manual Inputs'!$B$11:$B$22,'Expanded kW'!A1376,'Manual Inputs'!$C$11:$C$22)</f>
        <v>159494.89021433974</v>
      </c>
    </row>
    <row r="1377" spans="1:8" x14ac:dyDescent="0.2">
      <c r="A1377">
        <f t="shared" si="126"/>
        <v>5</v>
      </c>
      <c r="B1377" t="b">
        <f t="shared" si="127"/>
        <v>0</v>
      </c>
      <c r="C1377" t="str">
        <f t="shared" si="128"/>
        <v>ON</v>
      </c>
      <c r="D1377" s="4">
        <f t="shared" si="130"/>
        <v>43613.291666663332</v>
      </c>
      <c r="E1377" t="str">
        <f t="shared" si="131"/>
        <v>LRKPCIGS</v>
      </c>
      <c r="F1377" s="39">
        <v>9550.0712890625</v>
      </c>
      <c r="G1377">
        <f t="shared" si="129"/>
        <v>1.3937960722008181E-3</v>
      </c>
      <c r="H1377" s="38">
        <f>G1377*SUMIF('Manual Inputs'!$B$11:$B$22,'Expanded kW'!A1377,'Manual Inputs'!$C$11:$C$22)</f>
        <v>159292.68097632786</v>
      </c>
    </row>
    <row r="1378" spans="1:8" x14ac:dyDescent="0.2">
      <c r="A1378">
        <f t="shared" si="126"/>
        <v>5</v>
      </c>
      <c r="B1378" t="b">
        <f t="shared" si="127"/>
        <v>0</v>
      </c>
      <c r="C1378" t="str">
        <f t="shared" si="128"/>
        <v>ON</v>
      </c>
      <c r="D1378" s="4">
        <f t="shared" si="130"/>
        <v>43613.333333329996</v>
      </c>
      <c r="E1378" t="str">
        <f t="shared" si="131"/>
        <v>LRKPCIGS</v>
      </c>
      <c r="F1378" s="39">
        <v>9752.56640625</v>
      </c>
      <c r="G1378">
        <f t="shared" si="129"/>
        <v>1.4233494535770411E-3</v>
      </c>
      <c r="H1378" s="38">
        <f>G1378*SUMIF('Manual Inputs'!$B$11:$B$22,'Expanded kW'!A1378,'Manual Inputs'!$C$11:$C$22)</f>
        <v>162670.24634993452</v>
      </c>
    </row>
    <row r="1379" spans="1:8" x14ac:dyDescent="0.2">
      <c r="A1379">
        <f t="shared" si="126"/>
        <v>5</v>
      </c>
      <c r="B1379" t="b">
        <f t="shared" si="127"/>
        <v>0</v>
      </c>
      <c r="C1379" t="str">
        <f t="shared" si="128"/>
        <v>ON</v>
      </c>
      <c r="D1379" s="4">
        <f t="shared" si="130"/>
        <v>43613.37499999666</v>
      </c>
      <c r="E1379" t="str">
        <f t="shared" si="131"/>
        <v>LRKPCIGS</v>
      </c>
      <c r="F1379" s="39">
        <v>9895.7373046875</v>
      </c>
      <c r="G1379">
        <f t="shared" si="129"/>
        <v>1.4442446940266273E-3</v>
      </c>
      <c r="H1379" s="38">
        <f>G1379*SUMIF('Manual Inputs'!$B$11:$B$22,'Expanded kW'!A1379,'Manual Inputs'!$C$11:$C$22)</f>
        <v>165058.29933504868</v>
      </c>
    </row>
    <row r="1380" spans="1:8" x14ac:dyDescent="0.2">
      <c r="A1380">
        <f t="shared" si="126"/>
        <v>5</v>
      </c>
      <c r="B1380" t="b">
        <f t="shared" si="127"/>
        <v>0</v>
      </c>
      <c r="C1380" t="str">
        <f t="shared" si="128"/>
        <v>ON</v>
      </c>
      <c r="D1380" s="4">
        <f t="shared" si="130"/>
        <v>43613.416666663325</v>
      </c>
      <c r="E1380" t="str">
        <f t="shared" si="131"/>
        <v>LRKPCIGS</v>
      </c>
      <c r="F1380" s="39">
        <v>9906.669921875</v>
      </c>
      <c r="G1380">
        <f t="shared" si="129"/>
        <v>1.4458402673405422E-3</v>
      </c>
      <c r="H1380" s="38">
        <f>G1380*SUMIF('Manual Inputs'!$B$11:$B$22,'Expanded kW'!A1380,'Manual Inputs'!$C$11:$C$22)</f>
        <v>165240.65251851437</v>
      </c>
    </row>
    <row r="1381" spans="1:8" x14ac:dyDescent="0.2">
      <c r="A1381">
        <f t="shared" si="126"/>
        <v>5</v>
      </c>
      <c r="B1381" t="b">
        <f t="shared" si="127"/>
        <v>0</v>
      </c>
      <c r="C1381" t="str">
        <f t="shared" si="128"/>
        <v>ON</v>
      </c>
      <c r="D1381" s="4">
        <f t="shared" si="130"/>
        <v>43613.458333329989</v>
      </c>
      <c r="E1381" t="str">
        <f t="shared" si="131"/>
        <v>LRKPCIGS</v>
      </c>
      <c r="F1381" s="39">
        <v>9845.908203125</v>
      </c>
      <c r="G1381">
        <f t="shared" si="129"/>
        <v>1.4369723288330135E-3</v>
      </c>
      <c r="H1381" s="38">
        <f>G1381*SUMIF('Manual Inputs'!$B$11:$B$22,'Expanded kW'!A1381,'Manual Inputs'!$C$11:$C$22)</f>
        <v>164227.16300755102</v>
      </c>
    </row>
    <row r="1382" spans="1:8" x14ac:dyDescent="0.2">
      <c r="A1382">
        <f t="shared" si="126"/>
        <v>5</v>
      </c>
      <c r="B1382" t="b">
        <f t="shared" si="127"/>
        <v>0</v>
      </c>
      <c r="C1382" t="str">
        <f t="shared" si="128"/>
        <v>ON</v>
      </c>
      <c r="D1382" s="4">
        <f t="shared" si="130"/>
        <v>43613.499999996653</v>
      </c>
      <c r="E1382" t="str">
        <f t="shared" si="131"/>
        <v>LRKPCIGS</v>
      </c>
      <c r="F1382" s="39">
        <v>9786.369140625</v>
      </c>
      <c r="G1382">
        <f t="shared" si="129"/>
        <v>1.4282828322896672E-3</v>
      </c>
      <c r="H1382" s="38">
        <f>G1382*SUMIF('Manual Inputs'!$B$11:$B$22,'Expanded kW'!A1382,'Manual Inputs'!$C$11:$C$22)</f>
        <v>163234.06708173273</v>
      </c>
    </row>
    <row r="1383" spans="1:8" x14ac:dyDescent="0.2">
      <c r="A1383">
        <f t="shared" si="126"/>
        <v>5</v>
      </c>
      <c r="B1383" t="b">
        <f t="shared" si="127"/>
        <v>0</v>
      </c>
      <c r="C1383" t="str">
        <f t="shared" si="128"/>
        <v>ON</v>
      </c>
      <c r="D1383" s="4">
        <f t="shared" si="130"/>
        <v>43613.541666663317</v>
      </c>
      <c r="E1383" t="str">
        <f t="shared" si="131"/>
        <v>LRKPCIGS</v>
      </c>
      <c r="F1383" s="39">
        <v>9968.7900390625</v>
      </c>
      <c r="G1383">
        <f t="shared" si="129"/>
        <v>1.4549064588609921E-3</v>
      </c>
      <c r="H1383" s="38">
        <f>G1383*SUMIF('Manual Inputs'!$B$11:$B$22,'Expanded kW'!A1383,'Manual Inputs'!$C$11:$C$22)</f>
        <v>166276.79975866046</v>
      </c>
    </row>
    <row r="1384" spans="1:8" x14ac:dyDescent="0.2">
      <c r="A1384">
        <f t="shared" si="126"/>
        <v>5</v>
      </c>
      <c r="B1384" t="b">
        <f t="shared" si="127"/>
        <v>0</v>
      </c>
      <c r="C1384" t="str">
        <f t="shared" si="128"/>
        <v>ON</v>
      </c>
      <c r="D1384" s="4">
        <f t="shared" si="130"/>
        <v>43613.583333329982</v>
      </c>
      <c r="E1384" t="str">
        <f t="shared" si="131"/>
        <v>LRKPCIGS</v>
      </c>
      <c r="F1384" s="39">
        <v>10035.7578125</v>
      </c>
      <c r="G1384">
        <f t="shared" si="129"/>
        <v>1.4646801471148298E-3</v>
      </c>
      <c r="H1384" s="38">
        <f>G1384*SUMIF('Manual Inputs'!$B$11:$B$22,'Expanded kW'!A1384,'Manual Inputs'!$C$11:$C$22)</f>
        <v>167393.80463192167</v>
      </c>
    </row>
    <row r="1385" spans="1:8" x14ac:dyDescent="0.2">
      <c r="A1385">
        <f t="shared" si="126"/>
        <v>5</v>
      </c>
      <c r="B1385" t="b">
        <f t="shared" si="127"/>
        <v>0</v>
      </c>
      <c r="C1385" t="str">
        <f t="shared" si="128"/>
        <v>ON</v>
      </c>
      <c r="D1385" s="4">
        <f t="shared" si="130"/>
        <v>43613.624999996646</v>
      </c>
      <c r="E1385" t="str">
        <f t="shared" si="131"/>
        <v>LRKPCIGS</v>
      </c>
      <c r="F1385" s="39">
        <v>9912.9462890625</v>
      </c>
      <c r="G1385">
        <f t="shared" si="129"/>
        <v>1.4467562789250469E-3</v>
      </c>
      <c r="H1385" s="38">
        <f>G1385*SUMIF('Manual Inputs'!$B$11:$B$22,'Expanded kW'!A1385,'Manual Inputs'!$C$11:$C$22)</f>
        <v>165345.34067484611</v>
      </c>
    </row>
    <row r="1386" spans="1:8" x14ac:dyDescent="0.2">
      <c r="A1386">
        <f t="shared" si="126"/>
        <v>5</v>
      </c>
      <c r="B1386" t="b">
        <f t="shared" si="127"/>
        <v>0</v>
      </c>
      <c r="C1386" t="str">
        <f t="shared" si="128"/>
        <v>ON</v>
      </c>
      <c r="D1386" s="4">
        <f t="shared" si="130"/>
        <v>43613.66666666331</v>
      </c>
      <c r="E1386" t="str">
        <f t="shared" si="131"/>
        <v>LRKPCIGS</v>
      </c>
      <c r="F1386" s="39">
        <v>9722.6474609375</v>
      </c>
      <c r="G1386">
        <f t="shared" si="129"/>
        <v>1.4189828988992019E-3</v>
      </c>
      <c r="H1386" s="38">
        <f>G1386*SUMIF('Manual Inputs'!$B$11:$B$22,'Expanded kW'!A1386,'Manual Inputs'!$C$11:$C$22)</f>
        <v>162171.2061997033</v>
      </c>
    </row>
    <row r="1387" spans="1:8" x14ac:dyDescent="0.2">
      <c r="A1387">
        <f t="shared" si="126"/>
        <v>5</v>
      </c>
      <c r="B1387" t="b">
        <f t="shared" si="127"/>
        <v>0</v>
      </c>
      <c r="C1387" t="str">
        <f t="shared" si="128"/>
        <v>ON</v>
      </c>
      <c r="D1387" s="4">
        <f t="shared" si="130"/>
        <v>43613.708333329974</v>
      </c>
      <c r="E1387" t="str">
        <f t="shared" si="131"/>
        <v>LRKPCIGS</v>
      </c>
      <c r="F1387" s="39">
        <v>9594.6025390625</v>
      </c>
      <c r="G1387">
        <f t="shared" si="129"/>
        <v>1.4002952363914851E-3</v>
      </c>
      <c r="H1387" s="38">
        <f>G1387*SUMIF('Manual Inputs'!$B$11:$B$22,'Expanded kW'!A1387,'Manual Inputs'!$C$11:$C$22)</f>
        <v>160035.45053113223</v>
      </c>
    </row>
    <row r="1388" spans="1:8" x14ac:dyDescent="0.2">
      <c r="A1388">
        <f t="shared" si="126"/>
        <v>5</v>
      </c>
      <c r="B1388" t="b">
        <f t="shared" si="127"/>
        <v>0</v>
      </c>
      <c r="C1388" t="str">
        <f t="shared" si="128"/>
        <v>ON</v>
      </c>
      <c r="D1388" s="4">
        <f t="shared" si="130"/>
        <v>43613.749999996639</v>
      </c>
      <c r="E1388" t="str">
        <f t="shared" si="131"/>
        <v>LRKPCIGS</v>
      </c>
      <c r="F1388" s="39">
        <v>9619.4931640625</v>
      </c>
      <c r="G1388">
        <f t="shared" si="129"/>
        <v>1.4039279271127949E-3</v>
      </c>
      <c r="H1388" s="38">
        <f>G1388*SUMIF('Manual Inputs'!$B$11:$B$22,'Expanded kW'!A1388,'Manual Inputs'!$C$11:$C$22)</f>
        <v>160450.61961913342</v>
      </c>
    </row>
    <row r="1389" spans="1:8" x14ac:dyDescent="0.2">
      <c r="A1389">
        <f t="shared" si="126"/>
        <v>5</v>
      </c>
      <c r="B1389" t="b">
        <f t="shared" si="127"/>
        <v>0</v>
      </c>
      <c r="C1389" t="str">
        <f t="shared" si="128"/>
        <v>ON</v>
      </c>
      <c r="D1389" s="4">
        <f t="shared" si="130"/>
        <v>43613.791666663303</v>
      </c>
      <c r="E1389" t="str">
        <f t="shared" si="131"/>
        <v>LRKPCIGS</v>
      </c>
      <c r="F1389" s="39">
        <v>9681.6923828125</v>
      </c>
      <c r="G1389">
        <f t="shared" si="129"/>
        <v>1.4130056632012152E-3</v>
      </c>
      <c r="H1389" s="38">
        <f>G1389*SUMIF('Manual Inputs'!$B$11:$B$22,'Expanded kW'!A1389,'Manual Inputs'!$C$11:$C$22)</f>
        <v>161488.08625256765</v>
      </c>
    </row>
    <row r="1390" spans="1:8" x14ac:dyDescent="0.2">
      <c r="A1390">
        <f t="shared" si="126"/>
        <v>5</v>
      </c>
      <c r="B1390" t="b">
        <f t="shared" si="127"/>
        <v>0</v>
      </c>
      <c r="C1390" t="str">
        <f t="shared" si="128"/>
        <v>ON</v>
      </c>
      <c r="D1390" s="4">
        <f t="shared" si="130"/>
        <v>43613.833333329967</v>
      </c>
      <c r="E1390" t="str">
        <f t="shared" si="131"/>
        <v>LRKPCIGS</v>
      </c>
      <c r="F1390" s="39">
        <v>9695.82421875</v>
      </c>
      <c r="G1390">
        <f t="shared" si="129"/>
        <v>1.4150681501530385E-3</v>
      </c>
      <c r="H1390" s="38">
        <f>G1390*SUMIF('Manual Inputs'!$B$11:$B$22,'Expanded kW'!A1390,'Manual Inputs'!$C$11:$C$22)</f>
        <v>161723.80156457587</v>
      </c>
    </row>
    <row r="1391" spans="1:8" x14ac:dyDescent="0.2">
      <c r="A1391">
        <f t="shared" si="126"/>
        <v>5</v>
      </c>
      <c r="B1391" t="b">
        <f t="shared" si="127"/>
        <v>0</v>
      </c>
      <c r="C1391" t="str">
        <f t="shared" si="128"/>
        <v>OFF</v>
      </c>
      <c r="D1391" s="4">
        <f t="shared" si="130"/>
        <v>43613.874999996631</v>
      </c>
      <c r="E1391" t="str">
        <f t="shared" si="131"/>
        <v>LRKPCIGS</v>
      </c>
      <c r="F1391" s="39">
        <v>9800.849609375</v>
      </c>
      <c r="G1391">
        <f t="shared" si="129"/>
        <v>1.4303962008558779E-3</v>
      </c>
      <c r="H1391" s="38">
        <f>G1391*SUMIF('Manual Inputs'!$B$11:$B$22,'Expanded kW'!A1391,'Manual Inputs'!$C$11:$C$22)</f>
        <v>163475.59749749236</v>
      </c>
    </row>
    <row r="1392" spans="1:8" x14ac:dyDescent="0.2">
      <c r="A1392">
        <f t="shared" si="126"/>
        <v>5</v>
      </c>
      <c r="B1392" t="b">
        <f t="shared" si="127"/>
        <v>0</v>
      </c>
      <c r="C1392" t="str">
        <f t="shared" si="128"/>
        <v>OFF</v>
      </c>
      <c r="D1392" s="4">
        <f t="shared" si="130"/>
        <v>43613.916666663295</v>
      </c>
      <c r="E1392" t="str">
        <f t="shared" si="131"/>
        <v>LRKPCIGS</v>
      </c>
      <c r="F1392" s="39">
        <v>9860.18359375</v>
      </c>
      <c r="G1392">
        <f t="shared" si="129"/>
        <v>1.4390557670378198E-3</v>
      </c>
      <c r="H1392" s="38">
        <f>G1392*SUMIF('Manual Inputs'!$B$11:$B$22,'Expanded kW'!A1392,'Manual Inputs'!$C$11:$C$22)</f>
        <v>164465.27277404509</v>
      </c>
    </row>
    <row r="1393" spans="1:8" x14ac:dyDescent="0.2">
      <c r="A1393">
        <f t="shared" si="126"/>
        <v>5</v>
      </c>
      <c r="B1393" t="b">
        <f t="shared" si="127"/>
        <v>0</v>
      </c>
      <c r="C1393" t="str">
        <f t="shared" si="128"/>
        <v>OFF</v>
      </c>
      <c r="D1393" s="4">
        <f t="shared" si="130"/>
        <v>43613.95833332996</v>
      </c>
      <c r="E1393" t="str">
        <f t="shared" si="131"/>
        <v>LRKPCIGS</v>
      </c>
      <c r="F1393" s="39">
        <v>9837.46875</v>
      </c>
      <c r="G1393">
        <f t="shared" si="129"/>
        <v>1.4357406231984577E-3</v>
      </c>
      <c r="H1393" s="38">
        <f>G1393*SUMIF('Manual Inputs'!$B$11:$B$22,'Expanded kW'!A1393,'Manual Inputs'!$C$11:$C$22)</f>
        <v>164086.39514587077</v>
      </c>
    </row>
    <row r="1394" spans="1:8" x14ac:dyDescent="0.2">
      <c r="A1394">
        <f t="shared" si="126"/>
        <v>5</v>
      </c>
      <c r="B1394" t="b">
        <f t="shared" si="127"/>
        <v>0</v>
      </c>
      <c r="C1394" t="str">
        <f t="shared" si="128"/>
        <v>OFF</v>
      </c>
      <c r="D1394" s="4">
        <f t="shared" si="130"/>
        <v>43613.999999996624</v>
      </c>
      <c r="E1394" t="str">
        <f t="shared" si="131"/>
        <v>LRKPCIGS</v>
      </c>
      <c r="F1394" s="39">
        <v>9741.91015625</v>
      </c>
      <c r="G1394">
        <f t="shared" si="129"/>
        <v>1.4217942149882569E-3</v>
      </c>
      <c r="H1394" s="38">
        <f>G1394*SUMIF('Manual Inputs'!$B$11:$B$22,'Expanded kW'!A1394,'Manual Inputs'!$C$11:$C$22)</f>
        <v>162492.50289857428</v>
      </c>
    </row>
    <row r="1395" spans="1:8" x14ac:dyDescent="0.2">
      <c r="A1395">
        <f t="shared" si="126"/>
        <v>5</v>
      </c>
      <c r="B1395" t="b">
        <f t="shared" si="127"/>
        <v>0</v>
      </c>
      <c r="C1395" t="str">
        <f t="shared" si="128"/>
        <v>OFF</v>
      </c>
      <c r="D1395" s="4">
        <f t="shared" si="130"/>
        <v>43614.041666663288</v>
      </c>
      <c r="E1395" t="str">
        <f t="shared" si="131"/>
        <v>LRKPCIGS</v>
      </c>
      <c r="F1395" s="39">
        <v>9829.2275390625</v>
      </c>
      <c r="G1395">
        <f t="shared" si="129"/>
        <v>1.4345378502465928E-3</v>
      </c>
      <c r="H1395" s="38">
        <f>G1395*SUMIF('Manual Inputs'!$B$11:$B$22,'Expanded kW'!A1395,'Manual Inputs'!$C$11:$C$22)</f>
        <v>163948.93391181386</v>
      </c>
    </row>
    <row r="1396" spans="1:8" x14ac:dyDescent="0.2">
      <c r="A1396">
        <f t="shared" si="126"/>
        <v>5</v>
      </c>
      <c r="B1396" t="b">
        <f t="shared" si="127"/>
        <v>0</v>
      </c>
      <c r="C1396" t="str">
        <f t="shared" si="128"/>
        <v>OFF</v>
      </c>
      <c r="D1396" s="4">
        <f t="shared" si="130"/>
        <v>43614.083333329952</v>
      </c>
      <c r="E1396" t="str">
        <f t="shared" si="131"/>
        <v>LRKPCIGS</v>
      </c>
      <c r="F1396" s="39">
        <v>9657.943359375</v>
      </c>
      <c r="G1396">
        <f t="shared" si="129"/>
        <v>1.4095395848250567E-3</v>
      </c>
      <c r="H1396" s="38">
        <f>G1396*SUMIF('Manual Inputs'!$B$11:$B$22,'Expanded kW'!A1396,'Manual Inputs'!$C$11:$C$22)</f>
        <v>161091.95877881136</v>
      </c>
    </row>
    <row r="1397" spans="1:8" x14ac:dyDescent="0.2">
      <c r="A1397">
        <f t="shared" si="126"/>
        <v>5</v>
      </c>
      <c r="B1397" t="b">
        <f t="shared" si="127"/>
        <v>0</v>
      </c>
      <c r="C1397" t="str">
        <f t="shared" si="128"/>
        <v>OFF</v>
      </c>
      <c r="D1397" s="4">
        <f t="shared" si="130"/>
        <v>43614.124999996617</v>
      </c>
      <c r="E1397" t="str">
        <f t="shared" si="131"/>
        <v>LRKPCIGS</v>
      </c>
      <c r="F1397" s="39">
        <v>9659.396484375</v>
      </c>
      <c r="G1397">
        <f t="shared" si="129"/>
        <v>1.4097516628144363E-3</v>
      </c>
      <c r="H1397" s="38">
        <f>G1397*SUMIF('Manual Inputs'!$B$11:$B$22,'Expanded kW'!A1397,'Manual Inputs'!$C$11:$C$22)</f>
        <v>161116.19652217865</v>
      </c>
    </row>
    <row r="1398" spans="1:8" x14ac:dyDescent="0.2">
      <c r="A1398">
        <f t="shared" si="126"/>
        <v>5</v>
      </c>
      <c r="B1398" t="b">
        <f t="shared" si="127"/>
        <v>0</v>
      </c>
      <c r="C1398" t="str">
        <f t="shared" si="128"/>
        <v>OFF</v>
      </c>
      <c r="D1398" s="4">
        <f t="shared" si="130"/>
        <v>43614.166666663281</v>
      </c>
      <c r="E1398" t="str">
        <f t="shared" si="131"/>
        <v>LRKPCIGS</v>
      </c>
      <c r="F1398" s="39">
        <v>9727.693359375</v>
      </c>
      <c r="G1398">
        <f t="shared" si="129"/>
        <v>1.4197193283152804E-3</v>
      </c>
      <c r="H1398" s="38">
        <f>G1398*SUMIF('Manual Inputs'!$B$11:$B$22,'Expanded kW'!A1398,'Manual Inputs'!$C$11:$C$22)</f>
        <v>162255.3704604418</v>
      </c>
    </row>
    <row r="1399" spans="1:8" x14ac:dyDescent="0.2">
      <c r="A1399">
        <f t="shared" si="126"/>
        <v>5</v>
      </c>
      <c r="B1399" t="b">
        <f t="shared" si="127"/>
        <v>0</v>
      </c>
      <c r="C1399" t="str">
        <f t="shared" si="128"/>
        <v>OFF</v>
      </c>
      <c r="D1399" s="4">
        <f t="shared" si="130"/>
        <v>43614.208333329945</v>
      </c>
      <c r="E1399" t="str">
        <f t="shared" si="131"/>
        <v>LRKPCIGS</v>
      </c>
      <c r="F1399" s="39">
        <v>9674.498046875</v>
      </c>
      <c r="G1399">
        <f t="shared" si="129"/>
        <v>1.4119556776180432E-3</v>
      </c>
      <c r="H1399" s="38">
        <f>G1399*SUMIF('Manual Inputs'!$B$11:$B$22,'Expanded kW'!A1399,'Manual Inputs'!$C$11:$C$22)</f>
        <v>161368.08661857108</v>
      </c>
    </row>
    <row r="1400" spans="1:8" x14ac:dyDescent="0.2">
      <c r="A1400">
        <f t="shared" si="126"/>
        <v>5</v>
      </c>
      <c r="B1400" t="b">
        <f t="shared" si="127"/>
        <v>0</v>
      </c>
      <c r="C1400" t="str">
        <f t="shared" si="128"/>
        <v>OFF</v>
      </c>
      <c r="D1400" s="4">
        <f t="shared" si="130"/>
        <v>43614.249999996609</v>
      </c>
      <c r="E1400" t="str">
        <f t="shared" si="131"/>
        <v>LRKPCIGS</v>
      </c>
      <c r="F1400" s="39">
        <v>9672.3671875</v>
      </c>
      <c r="G1400">
        <f t="shared" si="129"/>
        <v>1.4116446869104986E-3</v>
      </c>
      <c r="H1400" s="38">
        <f>G1400*SUMIF('Manual Inputs'!$B$11:$B$22,'Expanded kW'!A1400,'Manual Inputs'!$C$11:$C$22)</f>
        <v>161332.54444382145</v>
      </c>
    </row>
    <row r="1401" spans="1:8" x14ac:dyDescent="0.2">
      <c r="A1401">
        <f t="shared" si="126"/>
        <v>5</v>
      </c>
      <c r="B1401" t="b">
        <f t="shared" si="127"/>
        <v>0</v>
      </c>
      <c r="C1401" t="str">
        <f t="shared" si="128"/>
        <v>ON</v>
      </c>
      <c r="D1401" s="4">
        <f t="shared" si="130"/>
        <v>43614.291666663274</v>
      </c>
      <c r="E1401" t="str">
        <f t="shared" si="131"/>
        <v>LRKPCIGS</v>
      </c>
      <c r="F1401" s="39">
        <v>9516.3583984375</v>
      </c>
      <c r="G1401">
        <f t="shared" si="129"/>
        <v>1.3888758058369977E-3</v>
      </c>
      <c r="H1401" s="38">
        <f>G1401*SUMIF('Manual Inputs'!$B$11:$B$22,'Expanded kW'!A1401,'Manual Inputs'!$C$11:$C$22)</f>
        <v>158730.35881468406</v>
      </c>
    </row>
    <row r="1402" spans="1:8" x14ac:dyDescent="0.2">
      <c r="A1402">
        <f t="shared" si="126"/>
        <v>5</v>
      </c>
      <c r="B1402" t="b">
        <f t="shared" si="127"/>
        <v>0</v>
      </c>
      <c r="C1402" t="str">
        <f t="shared" si="128"/>
        <v>ON</v>
      </c>
      <c r="D1402" s="4">
        <f t="shared" si="130"/>
        <v>43614.333333329938</v>
      </c>
      <c r="E1402" t="str">
        <f t="shared" si="131"/>
        <v>LRKPCIGS</v>
      </c>
      <c r="F1402" s="39">
        <v>9688.1875</v>
      </c>
      <c r="G1402">
        <f t="shared" si="129"/>
        <v>1.4139536005045514E-3</v>
      </c>
      <c r="H1402" s="38">
        <f>G1402*SUMIF('Manual Inputs'!$B$11:$B$22,'Expanded kW'!A1402,'Manual Inputs'!$C$11:$C$22)</f>
        <v>161596.42310144933</v>
      </c>
    </row>
    <row r="1403" spans="1:8" x14ac:dyDescent="0.2">
      <c r="A1403">
        <f t="shared" si="126"/>
        <v>5</v>
      </c>
      <c r="B1403" t="b">
        <f t="shared" si="127"/>
        <v>0</v>
      </c>
      <c r="C1403" t="str">
        <f t="shared" si="128"/>
        <v>ON</v>
      </c>
      <c r="D1403" s="4">
        <f t="shared" si="130"/>
        <v>43614.374999996602</v>
      </c>
      <c r="E1403" t="str">
        <f t="shared" si="131"/>
        <v>LRKPCIGS</v>
      </c>
      <c r="F1403" s="39">
        <v>9915.2939453125</v>
      </c>
      <c r="G1403">
        <f t="shared" si="129"/>
        <v>1.447098910300362E-3</v>
      </c>
      <c r="H1403" s="38">
        <f>G1403*SUMIF('Manual Inputs'!$B$11:$B$22,'Expanded kW'!A1403,'Manual Inputs'!$C$11:$C$22)</f>
        <v>165384.49896453362</v>
      </c>
    </row>
    <row r="1404" spans="1:8" x14ac:dyDescent="0.2">
      <c r="A1404">
        <f t="shared" si="126"/>
        <v>5</v>
      </c>
      <c r="B1404" t="b">
        <f t="shared" si="127"/>
        <v>0</v>
      </c>
      <c r="C1404" t="str">
        <f t="shared" si="128"/>
        <v>ON</v>
      </c>
      <c r="D1404" s="4">
        <f t="shared" si="130"/>
        <v>43614.416666663266</v>
      </c>
      <c r="E1404" t="str">
        <f t="shared" si="131"/>
        <v>LRKPCIGS</v>
      </c>
      <c r="F1404" s="39">
        <v>9910.142578125</v>
      </c>
      <c r="G1404">
        <f t="shared" si="129"/>
        <v>1.4463470881269898E-3</v>
      </c>
      <c r="H1404" s="38">
        <f>G1404*SUMIF('Manual Inputs'!$B$11:$B$22,'Expanded kW'!A1404,'Manual Inputs'!$C$11:$C$22)</f>
        <v>165298.57551274428</v>
      </c>
    </row>
    <row r="1405" spans="1:8" x14ac:dyDescent="0.2">
      <c r="A1405">
        <f t="shared" si="126"/>
        <v>5</v>
      </c>
      <c r="B1405" t="b">
        <f t="shared" si="127"/>
        <v>0</v>
      </c>
      <c r="C1405" t="str">
        <f t="shared" si="128"/>
        <v>ON</v>
      </c>
      <c r="D1405" s="4">
        <f t="shared" si="130"/>
        <v>43614.458333329931</v>
      </c>
      <c r="E1405" t="str">
        <f t="shared" si="131"/>
        <v>LRKPCIGS</v>
      </c>
      <c r="F1405" s="39">
        <v>9979.3955078125</v>
      </c>
      <c r="G1405">
        <f t="shared" si="129"/>
        <v>1.4564542861221904E-3</v>
      </c>
      <c r="H1405" s="38">
        <f>G1405*SUMIF('Manual Inputs'!$B$11:$B$22,'Expanded kW'!A1405,'Manual Inputs'!$C$11:$C$22)</f>
        <v>166453.69619210728</v>
      </c>
    </row>
    <row r="1406" spans="1:8" x14ac:dyDescent="0.2">
      <c r="A1406">
        <f t="shared" si="126"/>
        <v>5</v>
      </c>
      <c r="B1406" t="b">
        <f t="shared" si="127"/>
        <v>0</v>
      </c>
      <c r="C1406" t="str">
        <f t="shared" si="128"/>
        <v>ON</v>
      </c>
      <c r="D1406" s="4">
        <f t="shared" si="130"/>
        <v>43614.499999996595</v>
      </c>
      <c r="E1406" t="str">
        <f t="shared" si="131"/>
        <v>LRKPCIGS</v>
      </c>
      <c r="F1406" s="39">
        <v>9957.41015625</v>
      </c>
      <c r="G1406">
        <f t="shared" si="129"/>
        <v>1.4532456088541096E-3</v>
      </c>
      <c r="H1406" s="38">
        <f>G1406*SUMIF('Manual Inputs'!$B$11:$B$22,'Expanded kW'!A1406,'Manual Inputs'!$C$11:$C$22)</f>
        <v>166086.98630203467</v>
      </c>
    </row>
    <row r="1407" spans="1:8" x14ac:dyDescent="0.2">
      <c r="A1407">
        <f t="shared" si="126"/>
        <v>5</v>
      </c>
      <c r="B1407" t="b">
        <f t="shared" si="127"/>
        <v>0</v>
      </c>
      <c r="C1407" t="str">
        <f t="shared" si="128"/>
        <v>ON</v>
      </c>
      <c r="D1407" s="4">
        <f t="shared" si="130"/>
        <v>43614.541666663259</v>
      </c>
      <c r="E1407" t="str">
        <f t="shared" si="131"/>
        <v>LRKPCIGS</v>
      </c>
      <c r="F1407" s="39">
        <v>9936.1455078125</v>
      </c>
      <c r="G1407">
        <f t="shared" si="129"/>
        <v>1.4501421154275356E-3</v>
      </c>
      <c r="H1407" s="38">
        <f>G1407*SUMIF('Manual Inputs'!$B$11:$B$22,'Expanded kW'!A1407,'Manual Inputs'!$C$11:$C$22)</f>
        <v>165732.29755080954</v>
      </c>
    </row>
    <row r="1408" spans="1:8" x14ac:dyDescent="0.2">
      <c r="A1408">
        <f t="shared" si="126"/>
        <v>5</v>
      </c>
      <c r="B1408" t="b">
        <f t="shared" si="127"/>
        <v>0</v>
      </c>
      <c r="C1408" t="str">
        <f t="shared" si="128"/>
        <v>ON</v>
      </c>
      <c r="D1408" s="4">
        <f t="shared" si="130"/>
        <v>43614.583333329923</v>
      </c>
      <c r="E1408" t="str">
        <f t="shared" si="131"/>
        <v>LRKPCIGS</v>
      </c>
      <c r="F1408" s="39">
        <v>9793.7919921875</v>
      </c>
      <c r="G1408">
        <f t="shared" si="129"/>
        <v>1.4293661688469755E-3</v>
      </c>
      <c r="H1408" s="38">
        <f>G1408*SUMIF('Manual Inputs'!$B$11:$B$22,'Expanded kW'!A1408,'Manual Inputs'!$C$11:$C$22)</f>
        <v>163357.87829633948</v>
      </c>
    </row>
    <row r="1409" spans="1:8" x14ac:dyDescent="0.2">
      <c r="A1409">
        <f t="shared" si="126"/>
        <v>5</v>
      </c>
      <c r="B1409" t="b">
        <f t="shared" si="127"/>
        <v>0</v>
      </c>
      <c r="C1409" t="str">
        <f t="shared" si="128"/>
        <v>ON</v>
      </c>
      <c r="D1409" s="4">
        <f t="shared" si="130"/>
        <v>43614.624999996588</v>
      </c>
      <c r="E1409" t="str">
        <f t="shared" si="131"/>
        <v>LRKPCIGS</v>
      </c>
      <c r="F1409" s="39">
        <v>9769.767578125</v>
      </c>
      <c r="G1409">
        <f t="shared" si="129"/>
        <v>1.4258598982712168E-3</v>
      </c>
      <c r="H1409" s="38">
        <f>G1409*SUMIF('Manual Inputs'!$B$11:$B$22,'Expanded kW'!A1409,'Manual Inputs'!$C$11:$C$22)</f>
        <v>162957.15737928372</v>
      </c>
    </row>
    <row r="1410" spans="1:8" x14ac:dyDescent="0.2">
      <c r="A1410">
        <f t="shared" ref="A1410:A1473" si="132">MONTH(D1410)</f>
        <v>5</v>
      </c>
      <c r="B1410" t="b">
        <f t="shared" ref="B1410:B1473" si="133">IF(ISNA(VLOOKUP(DATE(YEAR(D1410),MONTH(D1410),DAY(D1410)),Holidays,1,FALSE)),FALSE,TRUE)</f>
        <v>0</v>
      </c>
      <c r="C1410" t="str">
        <f t="shared" ref="C1410:C1473" si="134">IF(OR(HOUR(D1410)&lt;PkStart,HOUR(D1410)&gt;OPkStart-1,WEEKDAY(D1410,2)&gt;5,B1410)=TRUE,"OFF","ON")</f>
        <v>ON</v>
      </c>
      <c r="D1410" s="4">
        <f t="shared" si="130"/>
        <v>43614.666666663252</v>
      </c>
      <c r="E1410" t="str">
        <f t="shared" si="131"/>
        <v>LRKPCIGS</v>
      </c>
      <c r="F1410" s="39">
        <v>9721.9326171875</v>
      </c>
      <c r="G1410">
        <f t="shared" ref="G1410:G1473" si="135">IF(SUMIF($A$2:$A$8785,A1410,$F$2:$F$8785)=0,0,F1410/SUMIF($A$2:$A$8785,A1410,$F$2:$F$8785))</f>
        <v>1.418878570210878E-3</v>
      </c>
      <c r="H1410" s="38">
        <f>G1410*SUMIF('Manual Inputs'!$B$11:$B$22,'Expanded kW'!A1410,'Manual Inputs'!$C$11:$C$22)</f>
        <v>162159.28279369199</v>
      </c>
    </row>
    <row r="1411" spans="1:8" x14ac:dyDescent="0.2">
      <c r="A1411">
        <f t="shared" si="132"/>
        <v>5</v>
      </c>
      <c r="B1411" t="b">
        <f t="shared" si="133"/>
        <v>0</v>
      </c>
      <c r="C1411" t="str">
        <f t="shared" si="134"/>
        <v>ON</v>
      </c>
      <c r="D1411" s="4">
        <f t="shared" si="130"/>
        <v>43614.708333329916</v>
      </c>
      <c r="E1411" t="str">
        <f t="shared" si="131"/>
        <v>LRKPCIGS</v>
      </c>
      <c r="F1411" s="39">
        <v>9623.4013671875</v>
      </c>
      <c r="G1411">
        <f t="shared" si="135"/>
        <v>1.4044983142858442E-3</v>
      </c>
      <c r="H1411" s="38">
        <f>G1411*SUMIF('Manual Inputs'!$B$11:$B$22,'Expanded kW'!A1411,'Manual Inputs'!$C$11:$C$22)</f>
        <v>160515.80742085114</v>
      </c>
    </row>
    <row r="1412" spans="1:8" x14ac:dyDescent="0.2">
      <c r="A1412">
        <f t="shared" si="132"/>
        <v>5</v>
      </c>
      <c r="B1412" t="b">
        <f t="shared" si="133"/>
        <v>0</v>
      </c>
      <c r="C1412" t="str">
        <f t="shared" si="134"/>
        <v>ON</v>
      </c>
      <c r="D1412" s="4">
        <f t="shared" ref="D1412:D1475" si="136">+D1411+1/24</f>
        <v>43614.74999999658</v>
      </c>
      <c r="E1412" t="str">
        <f t="shared" ref="E1412:E1475" si="137">+E1411</f>
        <v>LRKPCIGS</v>
      </c>
      <c r="F1412" s="39">
        <v>9687.6748046875</v>
      </c>
      <c r="G1412">
        <f t="shared" si="135"/>
        <v>1.4138787746010404E-3</v>
      </c>
      <c r="H1412" s="38">
        <f>G1412*SUMIF('Manual Inputs'!$B$11:$B$22,'Expanded kW'!A1412,'Manual Inputs'!$C$11:$C$22)</f>
        <v>161587.87147828547</v>
      </c>
    </row>
    <row r="1413" spans="1:8" x14ac:dyDescent="0.2">
      <c r="A1413">
        <f t="shared" si="132"/>
        <v>5</v>
      </c>
      <c r="B1413" t="b">
        <f t="shared" si="133"/>
        <v>0</v>
      </c>
      <c r="C1413" t="str">
        <f t="shared" si="134"/>
        <v>ON</v>
      </c>
      <c r="D1413" s="4">
        <f t="shared" si="136"/>
        <v>43614.791666663245</v>
      </c>
      <c r="E1413" t="str">
        <f t="shared" si="137"/>
        <v>LRKPCIGS</v>
      </c>
      <c r="F1413" s="39">
        <v>9811.4580078125</v>
      </c>
      <c r="G1413">
        <f t="shared" si="135"/>
        <v>1.4319444556936678E-3</v>
      </c>
      <c r="H1413" s="38">
        <f>G1413*SUMIF('Manual Inputs'!$B$11:$B$22,'Expanded kW'!A1413,'Manual Inputs'!$C$11:$C$22)</f>
        <v>163652.54279735728</v>
      </c>
    </row>
    <row r="1414" spans="1:8" x14ac:dyDescent="0.2">
      <c r="A1414">
        <f t="shared" si="132"/>
        <v>5</v>
      </c>
      <c r="B1414" t="b">
        <f t="shared" si="133"/>
        <v>0</v>
      </c>
      <c r="C1414" t="str">
        <f t="shared" si="134"/>
        <v>ON</v>
      </c>
      <c r="D1414" s="4">
        <f t="shared" si="136"/>
        <v>43614.833333329909</v>
      </c>
      <c r="E1414" t="str">
        <f t="shared" si="137"/>
        <v>LRKPCIGS</v>
      </c>
      <c r="F1414" s="39">
        <v>9823.728515625</v>
      </c>
      <c r="G1414">
        <f t="shared" si="135"/>
        <v>1.4337352889843638E-3</v>
      </c>
      <c r="H1414" s="38">
        <f>G1414*SUMIF('Manual Inputs'!$B$11:$B$22,'Expanded kW'!A1414,'Manual Inputs'!$C$11:$C$22)</f>
        <v>163857.21164507917</v>
      </c>
    </row>
    <row r="1415" spans="1:8" x14ac:dyDescent="0.2">
      <c r="A1415">
        <f t="shared" si="132"/>
        <v>5</v>
      </c>
      <c r="B1415" t="b">
        <f t="shared" si="133"/>
        <v>0</v>
      </c>
      <c r="C1415" t="str">
        <f t="shared" si="134"/>
        <v>OFF</v>
      </c>
      <c r="D1415" s="4">
        <f t="shared" si="136"/>
        <v>43614.874999996573</v>
      </c>
      <c r="E1415" t="str">
        <f t="shared" si="137"/>
        <v>LRKPCIGS</v>
      </c>
      <c r="F1415" s="39">
        <v>10139.794921875</v>
      </c>
      <c r="G1415">
        <f t="shared" si="135"/>
        <v>1.4798639619808063E-3</v>
      </c>
      <c r="H1415" s="38">
        <f>G1415*SUMIF('Manual Inputs'!$B$11:$B$22,'Expanded kW'!A1415,'Manual Inputs'!$C$11:$C$22)</f>
        <v>169129.11629313944</v>
      </c>
    </row>
    <row r="1416" spans="1:8" x14ac:dyDescent="0.2">
      <c r="A1416">
        <f t="shared" si="132"/>
        <v>5</v>
      </c>
      <c r="B1416" t="b">
        <f t="shared" si="133"/>
        <v>0</v>
      </c>
      <c r="C1416" t="str">
        <f t="shared" si="134"/>
        <v>OFF</v>
      </c>
      <c r="D1416" s="4">
        <f t="shared" si="136"/>
        <v>43614.916666663237</v>
      </c>
      <c r="E1416" t="str">
        <f t="shared" si="137"/>
        <v>LRKPCIGS</v>
      </c>
      <c r="F1416" s="39">
        <v>10293.3818359375</v>
      </c>
      <c r="G1416">
        <f t="shared" si="135"/>
        <v>1.5022793797386741E-3</v>
      </c>
      <c r="H1416" s="38">
        <f>G1416*SUMIF('Manual Inputs'!$B$11:$B$22,'Expanded kW'!A1416,'Manual Inputs'!$C$11:$C$22)</f>
        <v>171690.90568333131</v>
      </c>
    </row>
    <row r="1417" spans="1:8" x14ac:dyDescent="0.2">
      <c r="A1417">
        <f t="shared" si="132"/>
        <v>5</v>
      </c>
      <c r="B1417" t="b">
        <f t="shared" si="133"/>
        <v>0</v>
      </c>
      <c r="C1417" t="str">
        <f t="shared" si="134"/>
        <v>OFF</v>
      </c>
      <c r="D1417" s="4">
        <f t="shared" si="136"/>
        <v>43614.958333329902</v>
      </c>
      <c r="E1417" t="str">
        <f t="shared" si="137"/>
        <v>LRKPCIGS</v>
      </c>
      <c r="F1417" s="39">
        <v>10316.841796875</v>
      </c>
      <c r="G1417">
        <f t="shared" si="135"/>
        <v>1.5057032705578057E-3</v>
      </c>
      <c r="H1417" s="38">
        <f>G1417*SUMIF('Manual Inputs'!$B$11:$B$22,'Expanded kW'!A1417,'Manual Inputs'!$C$11:$C$22)</f>
        <v>172082.21167050381</v>
      </c>
    </row>
    <row r="1418" spans="1:8" x14ac:dyDescent="0.2">
      <c r="A1418">
        <f t="shared" si="132"/>
        <v>5</v>
      </c>
      <c r="B1418" t="b">
        <f t="shared" si="133"/>
        <v>0</v>
      </c>
      <c r="C1418" t="str">
        <f t="shared" si="134"/>
        <v>OFF</v>
      </c>
      <c r="D1418" s="4">
        <f t="shared" si="136"/>
        <v>43614.999999996566</v>
      </c>
      <c r="E1418" t="str">
        <f t="shared" si="137"/>
        <v>LRKPCIGS</v>
      </c>
      <c r="F1418" s="39">
        <v>10150.421875</v>
      </c>
      <c r="G1418">
        <f t="shared" si="135"/>
        <v>1.4814149248036754E-3</v>
      </c>
      <c r="H1418" s="38">
        <f>G1418*SUMIF('Manual Inputs'!$B$11:$B$22,'Expanded kW'!A1418,'Manual Inputs'!$C$11:$C$22)</f>
        <v>169306.37108031884</v>
      </c>
    </row>
    <row r="1419" spans="1:8" x14ac:dyDescent="0.2">
      <c r="A1419">
        <f t="shared" si="132"/>
        <v>5</v>
      </c>
      <c r="B1419" t="b">
        <f t="shared" si="133"/>
        <v>0</v>
      </c>
      <c r="C1419" t="str">
        <f t="shared" si="134"/>
        <v>OFF</v>
      </c>
      <c r="D1419" s="4">
        <f t="shared" si="136"/>
        <v>43615.04166666323</v>
      </c>
      <c r="E1419" t="str">
        <f t="shared" si="137"/>
        <v>LRKPCIGS</v>
      </c>
      <c r="F1419" s="39">
        <v>10020.6318359375</v>
      </c>
      <c r="G1419">
        <f t="shared" si="135"/>
        <v>1.4624725691729605E-3</v>
      </c>
      <c r="H1419" s="38">
        <f>G1419*SUMIF('Manual Inputs'!$B$11:$B$22,'Expanded kW'!A1419,'Manual Inputs'!$C$11:$C$22)</f>
        <v>167141.50731537858</v>
      </c>
    </row>
    <row r="1420" spans="1:8" x14ac:dyDescent="0.2">
      <c r="A1420">
        <f t="shared" si="132"/>
        <v>5</v>
      </c>
      <c r="B1420" t="b">
        <f t="shared" si="133"/>
        <v>0</v>
      </c>
      <c r="C1420" t="str">
        <f t="shared" si="134"/>
        <v>OFF</v>
      </c>
      <c r="D1420" s="4">
        <f t="shared" si="136"/>
        <v>43615.083333329894</v>
      </c>
      <c r="E1420" t="str">
        <f t="shared" si="137"/>
        <v>LRKPCIGS</v>
      </c>
      <c r="F1420" s="39">
        <v>9974.69140625</v>
      </c>
      <c r="G1420">
        <f t="shared" si="135"/>
        <v>1.4557677406417861E-3</v>
      </c>
      <c r="H1420" s="38">
        <f>G1420*SUMIF('Manual Inputs'!$B$11:$B$22,'Expanded kW'!A1420,'Manual Inputs'!$C$11:$C$22)</f>
        <v>166375.23301347808</v>
      </c>
    </row>
    <row r="1421" spans="1:8" x14ac:dyDescent="0.2">
      <c r="A1421">
        <f t="shared" si="132"/>
        <v>5</v>
      </c>
      <c r="B1421" t="b">
        <f t="shared" si="133"/>
        <v>0</v>
      </c>
      <c r="C1421" t="str">
        <f t="shared" si="134"/>
        <v>OFF</v>
      </c>
      <c r="D1421" s="4">
        <f t="shared" si="136"/>
        <v>43615.124999996558</v>
      </c>
      <c r="E1421" t="str">
        <f t="shared" si="137"/>
        <v>LRKPCIGS</v>
      </c>
      <c r="F1421" s="39">
        <v>10011.52734375</v>
      </c>
      <c r="G1421">
        <f t="shared" si="135"/>
        <v>1.4611438036521362E-3</v>
      </c>
      <c r="H1421" s="38">
        <f>G1421*SUMIF('Manual Inputs'!$B$11:$B$22,'Expanded kW'!A1421,'Manual Inputs'!$C$11:$C$22)</f>
        <v>166989.64677679434</v>
      </c>
    </row>
    <row r="1422" spans="1:8" x14ac:dyDescent="0.2">
      <c r="A1422">
        <f t="shared" si="132"/>
        <v>5</v>
      </c>
      <c r="B1422" t="b">
        <f t="shared" si="133"/>
        <v>0</v>
      </c>
      <c r="C1422" t="str">
        <f t="shared" si="134"/>
        <v>OFF</v>
      </c>
      <c r="D1422" s="4">
        <f t="shared" si="136"/>
        <v>43615.166666663223</v>
      </c>
      <c r="E1422" t="str">
        <f t="shared" si="137"/>
        <v>LRKPCIGS</v>
      </c>
      <c r="F1422" s="39">
        <v>10024.9736328125</v>
      </c>
      <c r="G1422">
        <f t="shared" si="135"/>
        <v>1.4631062376815505E-3</v>
      </c>
      <c r="H1422" s="38">
        <f>G1422*SUMIF('Manual Inputs'!$B$11:$B$22,'Expanded kW'!A1422,'Manual Inputs'!$C$11:$C$22)</f>
        <v>167213.92734697199</v>
      </c>
    </row>
    <row r="1423" spans="1:8" x14ac:dyDescent="0.2">
      <c r="A1423">
        <f t="shared" si="132"/>
        <v>5</v>
      </c>
      <c r="B1423" t="b">
        <f t="shared" si="133"/>
        <v>0</v>
      </c>
      <c r="C1423" t="str">
        <f t="shared" si="134"/>
        <v>OFF</v>
      </c>
      <c r="D1423" s="4">
        <f t="shared" si="136"/>
        <v>43615.208333329887</v>
      </c>
      <c r="E1423" t="str">
        <f t="shared" si="137"/>
        <v>LRKPCIGS</v>
      </c>
      <c r="F1423" s="39">
        <v>9953.0517578125</v>
      </c>
      <c r="G1423">
        <f t="shared" si="135"/>
        <v>1.4526095174115011E-3</v>
      </c>
      <c r="H1423" s="38">
        <f>G1423*SUMIF('Manual Inputs'!$B$11:$B$22,'Expanded kW'!A1423,'Manual Inputs'!$C$11:$C$22)</f>
        <v>166014.2893607388</v>
      </c>
    </row>
    <row r="1424" spans="1:8" x14ac:dyDescent="0.2">
      <c r="A1424">
        <f t="shared" si="132"/>
        <v>5</v>
      </c>
      <c r="B1424" t="b">
        <f t="shared" si="133"/>
        <v>0</v>
      </c>
      <c r="C1424" t="str">
        <f t="shared" si="134"/>
        <v>OFF</v>
      </c>
      <c r="D1424" s="4">
        <f t="shared" si="136"/>
        <v>43615.249999996551</v>
      </c>
      <c r="E1424" t="str">
        <f t="shared" si="137"/>
        <v>LRKPCIGS</v>
      </c>
      <c r="F1424" s="39">
        <v>9780.587890625</v>
      </c>
      <c r="G1424">
        <f t="shared" si="135"/>
        <v>1.4274390811491245E-3</v>
      </c>
      <c r="H1424" s="38">
        <f>G1424*SUMIF('Manual Inputs'!$B$11:$B$22,'Expanded kW'!A1424,'Manual Inputs'!$C$11:$C$22)</f>
        <v>163137.63735005638</v>
      </c>
    </row>
    <row r="1425" spans="1:8" x14ac:dyDescent="0.2">
      <c r="A1425">
        <f t="shared" si="132"/>
        <v>5</v>
      </c>
      <c r="B1425" t="b">
        <f t="shared" si="133"/>
        <v>0</v>
      </c>
      <c r="C1425" t="str">
        <f t="shared" si="134"/>
        <v>ON</v>
      </c>
      <c r="D1425" s="4">
        <f t="shared" si="136"/>
        <v>43615.291666663215</v>
      </c>
      <c r="E1425" t="str">
        <f t="shared" si="137"/>
        <v>LRKPCIGS</v>
      </c>
      <c r="F1425" s="39">
        <v>9707.4248046875</v>
      </c>
      <c r="G1425">
        <f t="shared" si="135"/>
        <v>1.4167612109298134E-3</v>
      </c>
      <c r="H1425" s="38">
        <f>G1425*SUMIF('Manual Inputs'!$B$11:$B$22,'Expanded kW'!A1425,'Manual Inputs'!$C$11:$C$22)</f>
        <v>161917.29629136363</v>
      </c>
    </row>
    <row r="1426" spans="1:8" x14ac:dyDescent="0.2">
      <c r="A1426">
        <f t="shared" si="132"/>
        <v>5</v>
      </c>
      <c r="B1426" t="b">
        <f t="shared" si="133"/>
        <v>0</v>
      </c>
      <c r="C1426" t="str">
        <f t="shared" si="134"/>
        <v>ON</v>
      </c>
      <c r="D1426" s="4">
        <f t="shared" si="136"/>
        <v>43615.33333332988</v>
      </c>
      <c r="E1426" t="str">
        <f t="shared" si="137"/>
        <v>LRKPCIGS</v>
      </c>
      <c r="F1426" s="39">
        <v>9901.9775390625</v>
      </c>
      <c r="G1426">
        <f t="shared" si="135"/>
        <v>1.4451554321665036E-3</v>
      </c>
      <c r="H1426" s="38">
        <f>G1426*SUMIF('Manual Inputs'!$B$11:$B$22,'Expanded kW'!A1426,'Manual Inputs'!$C$11:$C$22)</f>
        <v>165162.38480555746</v>
      </c>
    </row>
    <row r="1427" spans="1:8" x14ac:dyDescent="0.2">
      <c r="A1427">
        <f t="shared" si="132"/>
        <v>5</v>
      </c>
      <c r="B1427" t="b">
        <f t="shared" si="133"/>
        <v>0</v>
      </c>
      <c r="C1427" t="str">
        <f t="shared" si="134"/>
        <v>ON</v>
      </c>
      <c r="D1427" s="4">
        <f t="shared" si="136"/>
        <v>43615.374999996544</v>
      </c>
      <c r="E1427" t="str">
        <f t="shared" si="137"/>
        <v>LRKPCIGS</v>
      </c>
      <c r="F1427" s="39">
        <v>9886.1630859375</v>
      </c>
      <c r="G1427">
        <f t="shared" si="135"/>
        <v>1.4428473737256339E-3</v>
      </c>
      <c r="H1427" s="38">
        <f>G1427*SUMIF('Manual Inputs'!$B$11:$B$22,'Expanded kW'!A1427,'Manual Inputs'!$C$11:$C$22)</f>
        <v>164898.60388076576</v>
      </c>
    </row>
    <row r="1428" spans="1:8" x14ac:dyDescent="0.2">
      <c r="A1428">
        <f t="shared" si="132"/>
        <v>5</v>
      </c>
      <c r="B1428" t="b">
        <f t="shared" si="133"/>
        <v>0</v>
      </c>
      <c r="C1428" t="str">
        <f t="shared" si="134"/>
        <v>ON</v>
      </c>
      <c r="D1428" s="4">
        <f t="shared" si="136"/>
        <v>43615.416666663208</v>
      </c>
      <c r="E1428" t="str">
        <f t="shared" si="137"/>
        <v>LRKPCIGS</v>
      </c>
      <c r="F1428" s="39">
        <v>9708.8388671875</v>
      </c>
      <c r="G1428">
        <f t="shared" si="135"/>
        <v>1.4169675878979732E-3</v>
      </c>
      <c r="H1428" s="38">
        <f>G1428*SUMIF('Manual Inputs'!$B$11:$B$22,'Expanded kW'!A1428,'Manual Inputs'!$C$11:$C$22)</f>
        <v>161940.88248248986</v>
      </c>
    </row>
    <row r="1429" spans="1:8" x14ac:dyDescent="0.2">
      <c r="A1429">
        <f t="shared" si="132"/>
        <v>5</v>
      </c>
      <c r="B1429" t="b">
        <f t="shared" si="133"/>
        <v>0</v>
      </c>
      <c r="C1429" t="str">
        <f t="shared" si="134"/>
        <v>ON</v>
      </c>
      <c r="D1429" s="4">
        <f t="shared" si="136"/>
        <v>43615.458333329872</v>
      </c>
      <c r="E1429" t="str">
        <f t="shared" si="137"/>
        <v>LRKPCIGS</v>
      </c>
      <c r="F1429" s="39">
        <v>9744.234375</v>
      </c>
      <c r="G1429">
        <f t="shared" si="135"/>
        <v>1.4221334257508401E-3</v>
      </c>
      <c r="H1429" s="38">
        <f>G1429*SUMIF('Manual Inputs'!$B$11:$B$22,'Expanded kW'!A1429,'Manual Inputs'!$C$11:$C$22)</f>
        <v>162531.27025691717</v>
      </c>
    </row>
    <row r="1430" spans="1:8" x14ac:dyDescent="0.2">
      <c r="A1430">
        <f t="shared" si="132"/>
        <v>5</v>
      </c>
      <c r="B1430" t="b">
        <f t="shared" si="133"/>
        <v>0</v>
      </c>
      <c r="C1430" t="str">
        <f t="shared" si="134"/>
        <v>ON</v>
      </c>
      <c r="D1430" s="4">
        <f t="shared" si="136"/>
        <v>43615.499999996537</v>
      </c>
      <c r="E1430" t="str">
        <f t="shared" si="137"/>
        <v>LRKPCIGS</v>
      </c>
      <c r="F1430" s="39">
        <v>9845.1572265625</v>
      </c>
      <c r="G1430">
        <f t="shared" si="135"/>
        <v>1.4368627267000611E-3</v>
      </c>
      <c r="H1430" s="38">
        <f>G1430*SUMIF('Manual Inputs'!$B$11:$B$22,'Expanded kW'!A1430,'Manual Inputs'!$C$11:$C$22)</f>
        <v>164214.63691571669</v>
      </c>
    </row>
    <row r="1431" spans="1:8" x14ac:dyDescent="0.2">
      <c r="A1431">
        <f t="shared" si="132"/>
        <v>5</v>
      </c>
      <c r="B1431" t="b">
        <f t="shared" si="133"/>
        <v>0</v>
      </c>
      <c r="C1431" t="str">
        <f t="shared" si="134"/>
        <v>ON</v>
      </c>
      <c r="D1431" s="4">
        <f t="shared" si="136"/>
        <v>43615.541666663201</v>
      </c>
      <c r="E1431" t="str">
        <f t="shared" si="137"/>
        <v>LRKPCIGS</v>
      </c>
      <c r="F1431" s="39">
        <v>9848.5791015625</v>
      </c>
      <c r="G1431">
        <f t="shared" si="135"/>
        <v>1.4373621361589231E-3</v>
      </c>
      <c r="H1431" s="38">
        <f>G1431*SUMIF('Manual Inputs'!$B$11:$B$22,'Expanded kW'!A1431,'Manual Inputs'!$C$11:$C$22)</f>
        <v>164271.71289203325</v>
      </c>
    </row>
    <row r="1432" spans="1:8" x14ac:dyDescent="0.2">
      <c r="A1432">
        <f t="shared" si="132"/>
        <v>5</v>
      </c>
      <c r="B1432" t="b">
        <f t="shared" si="133"/>
        <v>0</v>
      </c>
      <c r="C1432" t="str">
        <f t="shared" si="134"/>
        <v>ON</v>
      </c>
      <c r="D1432" s="4">
        <f t="shared" si="136"/>
        <v>43615.583333329865</v>
      </c>
      <c r="E1432" t="str">
        <f t="shared" si="137"/>
        <v>LRKPCIGS</v>
      </c>
      <c r="F1432" s="39">
        <v>9830.9990234375</v>
      </c>
      <c r="G1432">
        <f t="shared" si="135"/>
        <v>1.4347963915589145E-3</v>
      </c>
      <c r="H1432" s="38">
        <f>G1432*SUMIF('Manual Inputs'!$B$11:$B$22,'Expanded kW'!A1432,'Manual Inputs'!$C$11:$C$22)</f>
        <v>163978.48180594578</v>
      </c>
    </row>
    <row r="1433" spans="1:8" x14ac:dyDescent="0.2">
      <c r="A1433">
        <f t="shared" si="132"/>
        <v>5</v>
      </c>
      <c r="B1433" t="b">
        <f t="shared" si="133"/>
        <v>0</v>
      </c>
      <c r="C1433" t="str">
        <f t="shared" si="134"/>
        <v>ON</v>
      </c>
      <c r="D1433" s="4">
        <f t="shared" si="136"/>
        <v>43615.624999996529</v>
      </c>
      <c r="E1433" t="str">
        <f t="shared" si="137"/>
        <v>LRKPCIGS</v>
      </c>
      <c r="F1433" s="39">
        <v>9892.7724609375</v>
      </c>
      <c r="G1433">
        <f t="shared" si="135"/>
        <v>1.4438119865160381E-3</v>
      </c>
      <c r="H1433" s="38">
        <f>G1433*SUMIF('Manual Inputs'!$B$11:$B$22,'Expanded kW'!A1433,'Manual Inputs'!$C$11:$C$22)</f>
        <v>165008.84651995249</v>
      </c>
    </row>
    <row r="1434" spans="1:8" x14ac:dyDescent="0.2">
      <c r="A1434">
        <f t="shared" si="132"/>
        <v>5</v>
      </c>
      <c r="B1434" t="b">
        <f t="shared" si="133"/>
        <v>0</v>
      </c>
      <c r="C1434" t="str">
        <f t="shared" si="134"/>
        <v>ON</v>
      </c>
      <c r="D1434" s="4">
        <f t="shared" si="136"/>
        <v>43615.666666663194</v>
      </c>
      <c r="E1434" t="str">
        <f t="shared" si="137"/>
        <v>LRKPCIGS</v>
      </c>
      <c r="F1434" s="39">
        <v>9903.84375</v>
      </c>
      <c r="G1434">
        <f t="shared" si="135"/>
        <v>1.4454277984552837E-3</v>
      </c>
      <c r="H1434" s="38">
        <f>G1434*SUMIF('Manual Inputs'!$B$11:$B$22,'Expanded kW'!A1434,'Manual Inputs'!$C$11:$C$22)</f>
        <v>165193.51271387393</v>
      </c>
    </row>
    <row r="1435" spans="1:8" x14ac:dyDescent="0.2">
      <c r="A1435">
        <f t="shared" si="132"/>
        <v>5</v>
      </c>
      <c r="B1435" t="b">
        <f t="shared" si="133"/>
        <v>0</v>
      </c>
      <c r="C1435" t="str">
        <f t="shared" si="134"/>
        <v>ON</v>
      </c>
      <c r="D1435" s="4">
        <f t="shared" si="136"/>
        <v>43615.708333329858</v>
      </c>
      <c r="E1435" t="str">
        <f t="shared" si="137"/>
        <v>LRKPCIGS</v>
      </c>
      <c r="F1435" s="39">
        <v>9824.712890625</v>
      </c>
      <c r="G1435">
        <f t="shared" si="135"/>
        <v>1.4338789547191047E-3</v>
      </c>
      <c r="H1435" s="38">
        <f>G1435*SUMIF('Manual Inputs'!$B$11:$B$22,'Expanded kW'!A1435,'Manual Inputs'!$C$11:$C$22)</f>
        <v>163873.63076155377</v>
      </c>
    </row>
    <row r="1436" spans="1:8" x14ac:dyDescent="0.2">
      <c r="A1436">
        <f t="shared" si="132"/>
        <v>5</v>
      </c>
      <c r="B1436" t="b">
        <f t="shared" si="133"/>
        <v>0</v>
      </c>
      <c r="C1436" t="str">
        <f t="shared" si="134"/>
        <v>ON</v>
      </c>
      <c r="D1436" s="4">
        <f t="shared" si="136"/>
        <v>43615.749999996522</v>
      </c>
      <c r="E1436" t="str">
        <f t="shared" si="137"/>
        <v>LRKPCIGS</v>
      </c>
      <c r="F1436" s="39">
        <v>9794.1708984375</v>
      </c>
      <c r="G1436">
        <f t="shared" si="135"/>
        <v>1.4294214687528084E-3</v>
      </c>
      <c r="H1436" s="38">
        <f>G1436*SUMIF('Manual Inputs'!$B$11:$B$22,'Expanded kW'!A1436,'Manual Inputs'!$C$11:$C$22)</f>
        <v>163364.19835307772</v>
      </c>
    </row>
    <row r="1437" spans="1:8" x14ac:dyDescent="0.2">
      <c r="A1437">
        <f t="shared" si="132"/>
        <v>5</v>
      </c>
      <c r="B1437" t="b">
        <f t="shared" si="133"/>
        <v>0</v>
      </c>
      <c r="C1437" t="str">
        <f t="shared" si="134"/>
        <v>ON</v>
      </c>
      <c r="D1437" s="4">
        <f t="shared" si="136"/>
        <v>43615.791666663186</v>
      </c>
      <c r="E1437" t="str">
        <f t="shared" si="137"/>
        <v>LRKPCIGS</v>
      </c>
      <c r="F1437" s="39">
        <v>9847.4423828125</v>
      </c>
      <c r="G1437">
        <f t="shared" si="135"/>
        <v>1.4371962364414243E-3</v>
      </c>
      <c r="H1437" s="38">
        <f>G1437*SUMIF('Manual Inputs'!$B$11:$B$22,'Expanded kW'!A1437,'Manual Inputs'!$C$11:$C$22)</f>
        <v>164252.75272181851</v>
      </c>
    </row>
    <row r="1438" spans="1:8" x14ac:dyDescent="0.2">
      <c r="A1438">
        <f t="shared" si="132"/>
        <v>5</v>
      </c>
      <c r="B1438" t="b">
        <f t="shared" si="133"/>
        <v>0</v>
      </c>
      <c r="C1438" t="str">
        <f t="shared" si="134"/>
        <v>ON</v>
      </c>
      <c r="D1438" s="4">
        <f t="shared" si="136"/>
        <v>43615.833333329851</v>
      </c>
      <c r="E1438" t="str">
        <f t="shared" si="137"/>
        <v>LRKPCIGS</v>
      </c>
      <c r="F1438" s="39">
        <v>9847.078125</v>
      </c>
      <c r="G1438">
        <f t="shared" si="135"/>
        <v>1.4371430744185491E-3</v>
      </c>
      <c r="H1438" s="38">
        <f>G1438*SUMIF('Manual Inputs'!$B$11:$B$22,'Expanded kW'!A1438,'Manual Inputs'!$C$11:$C$22)</f>
        <v>164246.67699717067</v>
      </c>
    </row>
    <row r="1439" spans="1:8" x14ac:dyDescent="0.2">
      <c r="A1439">
        <f t="shared" si="132"/>
        <v>5</v>
      </c>
      <c r="B1439" t="b">
        <f t="shared" si="133"/>
        <v>0</v>
      </c>
      <c r="C1439" t="str">
        <f t="shared" si="134"/>
        <v>OFF</v>
      </c>
      <c r="D1439" s="4">
        <f t="shared" si="136"/>
        <v>43615.874999996515</v>
      </c>
      <c r="E1439" t="str">
        <f t="shared" si="137"/>
        <v>LRKPCIGS</v>
      </c>
      <c r="F1439" s="39">
        <v>10029.1748046875</v>
      </c>
      <c r="G1439">
        <f t="shared" si="135"/>
        <v>1.463719382513749E-3</v>
      </c>
      <c r="H1439" s="38">
        <f>G1439*SUMIF('Manual Inputs'!$B$11:$B$22,'Expanded kW'!A1439,'Manual Inputs'!$C$11:$C$22)</f>
        <v>167284.00179049763</v>
      </c>
    </row>
    <row r="1440" spans="1:8" x14ac:dyDescent="0.2">
      <c r="A1440">
        <f t="shared" si="132"/>
        <v>5</v>
      </c>
      <c r="B1440" t="b">
        <f t="shared" si="133"/>
        <v>0</v>
      </c>
      <c r="C1440" t="str">
        <f t="shared" si="134"/>
        <v>OFF</v>
      </c>
      <c r="D1440" s="4">
        <f t="shared" si="136"/>
        <v>43615.916666663179</v>
      </c>
      <c r="E1440" t="str">
        <f t="shared" si="137"/>
        <v>LRKPCIGS</v>
      </c>
      <c r="F1440" s="39">
        <v>10278.0107421875</v>
      </c>
      <c r="G1440">
        <f t="shared" si="135"/>
        <v>1.5000360278886501E-3</v>
      </c>
      <c r="H1440" s="38">
        <f>G1440*SUMIF('Manual Inputs'!$B$11:$B$22,'Expanded kW'!A1440,'Manual Inputs'!$C$11:$C$22)</f>
        <v>171434.51987647559</v>
      </c>
    </row>
    <row r="1441" spans="1:8" x14ac:dyDescent="0.2">
      <c r="A1441">
        <f t="shared" si="132"/>
        <v>5</v>
      </c>
      <c r="B1441" t="b">
        <f t="shared" si="133"/>
        <v>0</v>
      </c>
      <c r="C1441" t="str">
        <f t="shared" si="134"/>
        <v>OFF</v>
      </c>
      <c r="D1441" s="4">
        <f t="shared" si="136"/>
        <v>43615.958333329843</v>
      </c>
      <c r="E1441" t="str">
        <f t="shared" si="137"/>
        <v>LRKPCIGS</v>
      </c>
      <c r="F1441" s="39">
        <v>10171.736328125</v>
      </c>
      <c r="G1441">
        <f t="shared" si="135"/>
        <v>1.484525687032305E-3</v>
      </c>
      <c r="H1441" s="38">
        <f>G1441*SUMIF('Manual Inputs'!$B$11:$B$22,'Expanded kW'!A1441,'Manual Inputs'!$C$11:$C$22)</f>
        <v>169661.89056065131</v>
      </c>
    </row>
    <row r="1442" spans="1:8" x14ac:dyDescent="0.2">
      <c r="A1442">
        <f t="shared" si="132"/>
        <v>5</v>
      </c>
      <c r="B1442" t="b">
        <f t="shared" si="133"/>
        <v>0</v>
      </c>
      <c r="C1442" t="str">
        <f t="shared" si="134"/>
        <v>OFF</v>
      </c>
      <c r="D1442" s="4">
        <f t="shared" si="136"/>
        <v>43615.999999996508</v>
      </c>
      <c r="E1442" t="str">
        <f t="shared" si="137"/>
        <v>LRKPCIGS</v>
      </c>
      <c r="F1442" s="39">
        <v>10099.66015625</v>
      </c>
      <c r="G1442">
        <f t="shared" si="135"/>
        <v>1.4740064477284369E-3</v>
      </c>
      <c r="H1442" s="38">
        <f>G1442*SUMIF('Manual Inputs'!$B$11:$B$22,'Expanded kW'!A1442,'Manual Inputs'!$C$11:$C$22)</f>
        <v>168459.67894306596</v>
      </c>
    </row>
    <row r="1443" spans="1:8" x14ac:dyDescent="0.2">
      <c r="A1443">
        <f t="shared" si="132"/>
        <v>5</v>
      </c>
      <c r="B1443" t="b">
        <f t="shared" si="133"/>
        <v>0</v>
      </c>
      <c r="C1443" t="str">
        <f t="shared" si="134"/>
        <v>OFF</v>
      </c>
      <c r="D1443" s="4">
        <f t="shared" si="136"/>
        <v>43616.041666663172</v>
      </c>
      <c r="E1443" t="str">
        <f t="shared" si="137"/>
        <v>LRKPCIGS</v>
      </c>
      <c r="F1443" s="39">
        <v>9909.2099609375</v>
      </c>
      <c r="G1443">
        <f t="shared" si="135"/>
        <v>1.446210976245365E-3</v>
      </c>
      <c r="H1443" s="38">
        <f>G1443*SUMIF('Manual Inputs'!$B$11:$B$22,'Expanded kW'!A1443,'Manual Inputs'!$C$11:$C$22)</f>
        <v>165283.01970298906</v>
      </c>
    </row>
    <row r="1444" spans="1:8" x14ac:dyDescent="0.2">
      <c r="A1444">
        <f t="shared" si="132"/>
        <v>5</v>
      </c>
      <c r="B1444" t="b">
        <f t="shared" si="133"/>
        <v>0</v>
      </c>
      <c r="C1444" t="str">
        <f t="shared" si="134"/>
        <v>OFF</v>
      </c>
      <c r="D1444" s="4">
        <f t="shared" si="136"/>
        <v>43616.083333329836</v>
      </c>
      <c r="E1444" t="str">
        <f t="shared" si="137"/>
        <v>LRKPCIGS</v>
      </c>
      <c r="F1444" s="39">
        <v>9755.4814453125</v>
      </c>
      <c r="G1444">
        <f t="shared" si="135"/>
        <v>1.4237748922855749E-3</v>
      </c>
      <c r="H1444" s="38">
        <f>G1444*SUMIF('Manual Inputs'!$B$11:$B$22,'Expanded kW'!A1444,'Manual Inputs'!$C$11:$C$22)</f>
        <v>162718.86843592333</v>
      </c>
    </row>
    <row r="1445" spans="1:8" x14ac:dyDescent="0.2">
      <c r="A1445">
        <f t="shared" si="132"/>
        <v>5</v>
      </c>
      <c r="B1445" t="b">
        <f t="shared" si="133"/>
        <v>0</v>
      </c>
      <c r="C1445" t="str">
        <f t="shared" si="134"/>
        <v>OFF</v>
      </c>
      <c r="D1445" s="4">
        <f t="shared" si="136"/>
        <v>43616.1249999965</v>
      </c>
      <c r="E1445" t="str">
        <f t="shared" si="137"/>
        <v>LRKPCIGS</v>
      </c>
      <c r="F1445" s="39">
        <v>9839.189453125</v>
      </c>
      <c r="G1445">
        <f t="shared" si="135"/>
        <v>1.4359917531831935E-3</v>
      </c>
      <c r="H1445" s="38">
        <f>G1445*SUMIF('Manual Inputs'!$B$11:$B$22,'Expanded kW'!A1445,'Manual Inputs'!$C$11:$C$22)</f>
        <v>164115.0960220893</v>
      </c>
    </row>
    <row r="1446" spans="1:8" x14ac:dyDescent="0.2">
      <c r="A1446">
        <f t="shared" si="132"/>
        <v>5</v>
      </c>
      <c r="B1446" t="b">
        <f t="shared" si="133"/>
        <v>0</v>
      </c>
      <c r="C1446" t="str">
        <f t="shared" si="134"/>
        <v>OFF</v>
      </c>
      <c r="D1446" s="4">
        <f t="shared" si="136"/>
        <v>43616.166666663165</v>
      </c>
      <c r="E1446" t="str">
        <f t="shared" si="137"/>
        <v>LRKPCIGS</v>
      </c>
      <c r="F1446" s="39">
        <v>9858.5703125</v>
      </c>
      <c r="G1446">
        <f t="shared" si="135"/>
        <v>1.4388203148614387E-3</v>
      </c>
      <c r="H1446" s="38">
        <f>G1446*SUMIF('Manual Inputs'!$B$11:$B$22,'Expanded kW'!A1446,'Manual Inputs'!$C$11:$C$22)</f>
        <v>164438.36366648949</v>
      </c>
    </row>
    <row r="1447" spans="1:8" x14ac:dyDescent="0.2">
      <c r="A1447">
        <f t="shared" si="132"/>
        <v>5</v>
      </c>
      <c r="B1447" t="b">
        <f t="shared" si="133"/>
        <v>0</v>
      </c>
      <c r="C1447" t="str">
        <f t="shared" si="134"/>
        <v>OFF</v>
      </c>
      <c r="D1447" s="4">
        <f t="shared" si="136"/>
        <v>43616.208333329829</v>
      </c>
      <c r="E1447" t="str">
        <f t="shared" si="137"/>
        <v>LRKPCIGS</v>
      </c>
      <c r="F1447" s="39">
        <v>9702.0009765625</v>
      </c>
      <c r="G1447">
        <f t="shared" si="135"/>
        <v>1.4159696241334326E-3</v>
      </c>
      <c r="H1447" s="38">
        <f>G1447*SUMIF('Manual Inputs'!$B$11:$B$22,'Expanded kW'!A1447,'Manual Inputs'!$C$11:$C$22)</f>
        <v>161826.82826269293</v>
      </c>
    </row>
    <row r="1448" spans="1:8" x14ac:dyDescent="0.2">
      <c r="A1448">
        <f t="shared" si="132"/>
        <v>5</v>
      </c>
      <c r="B1448" t="b">
        <f t="shared" si="133"/>
        <v>0</v>
      </c>
      <c r="C1448" t="str">
        <f t="shared" si="134"/>
        <v>OFF</v>
      </c>
      <c r="D1448" s="4">
        <f t="shared" si="136"/>
        <v>43616.249999996493</v>
      </c>
      <c r="E1448" t="str">
        <f t="shared" si="137"/>
        <v>LRKPCIGS</v>
      </c>
      <c r="F1448" s="39">
        <v>9542.6396484375</v>
      </c>
      <c r="G1448">
        <f t="shared" si="135"/>
        <v>1.3927114529137352E-3</v>
      </c>
      <c r="H1448" s="38">
        <f>G1448*SUMIF('Manual Inputs'!$B$11:$B$22,'Expanded kW'!A1448,'Manual Inputs'!$C$11:$C$22)</f>
        <v>159168.72316246683</v>
      </c>
    </row>
    <row r="1449" spans="1:8" x14ac:dyDescent="0.2">
      <c r="A1449">
        <f t="shared" si="132"/>
        <v>5</v>
      </c>
      <c r="B1449" t="b">
        <f t="shared" si="133"/>
        <v>0</v>
      </c>
      <c r="C1449" t="str">
        <f t="shared" si="134"/>
        <v>ON</v>
      </c>
      <c r="D1449" s="4">
        <f t="shared" si="136"/>
        <v>43616.291666663157</v>
      </c>
      <c r="E1449" t="str">
        <f t="shared" si="137"/>
        <v>LRKPCIGS</v>
      </c>
      <c r="F1449" s="39">
        <v>9620.6865234375</v>
      </c>
      <c r="G1449">
        <f t="shared" si="135"/>
        <v>1.4041020933110624E-3</v>
      </c>
      <c r="H1449" s="38">
        <f>G1449*SUMIF('Manual Inputs'!$B$11:$B$22,'Expanded kW'!A1449,'Manual Inputs'!$C$11:$C$22)</f>
        <v>160470.52454009771</v>
      </c>
    </row>
    <row r="1450" spans="1:8" x14ac:dyDescent="0.2">
      <c r="A1450">
        <f t="shared" si="132"/>
        <v>5</v>
      </c>
      <c r="B1450" t="b">
        <f t="shared" si="133"/>
        <v>0</v>
      </c>
      <c r="C1450" t="str">
        <f t="shared" si="134"/>
        <v>ON</v>
      </c>
      <c r="D1450" s="4">
        <f t="shared" si="136"/>
        <v>43616.333333329821</v>
      </c>
      <c r="E1450" t="str">
        <f t="shared" si="137"/>
        <v>LRKPCIGS</v>
      </c>
      <c r="F1450" s="39">
        <v>9782.5126953125</v>
      </c>
      <c r="G1450">
        <f t="shared" si="135"/>
        <v>1.4277199989697342E-3</v>
      </c>
      <c r="H1450" s="38">
        <f>G1450*SUMIF('Manual Inputs'!$B$11:$B$22,'Expanded kW'!A1450,'Manual Inputs'!$C$11:$C$22)</f>
        <v>163169.74258673441</v>
      </c>
    </row>
    <row r="1451" spans="1:8" x14ac:dyDescent="0.2">
      <c r="A1451">
        <f t="shared" si="132"/>
        <v>5</v>
      </c>
      <c r="B1451" t="b">
        <f t="shared" si="133"/>
        <v>0</v>
      </c>
      <c r="C1451" t="str">
        <f t="shared" si="134"/>
        <v>ON</v>
      </c>
      <c r="D1451" s="4">
        <f t="shared" si="136"/>
        <v>43616.374999996486</v>
      </c>
      <c r="E1451" t="str">
        <f t="shared" si="137"/>
        <v>LRKPCIGS</v>
      </c>
      <c r="F1451" s="39">
        <v>9842.71484375</v>
      </c>
      <c r="G1451">
        <f t="shared" si="135"/>
        <v>1.436506270348288E-3</v>
      </c>
      <c r="H1451" s="38">
        <f>G1451*SUMIF('Manual Inputs'!$B$11:$B$22,'Expanded kW'!A1451,'Manual Inputs'!$C$11:$C$22)</f>
        <v>164173.89861184463</v>
      </c>
    </row>
    <row r="1452" spans="1:8" x14ac:dyDescent="0.2">
      <c r="A1452">
        <f t="shared" si="132"/>
        <v>5</v>
      </c>
      <c r="B1452" t="b">
        <f t="shared" si="133"/>
        <v>0</v>
      </c>
      <c r="C1452" t="str">
        <f t="shared" si="134"/>
        <v>ON</v>
      </c>
      <c r="D1452" s="4">
        <f t="shared" si="136"/>
        <v>43616.41666666315</v>
      </c>
      <c r="E1452" t="str">
        <f t="shared" si="137"/>
        <v>LRKPCIGS</v>
      </c>
      <c r="F1452" s="39">
        <v>9864.1015625</v>
      </c>
      <c r="G1452">
        <f t="shared" si="135"/>
        <v>1.4396275794661742E-3</v>
      </c>
      <c r="H1452" s="38">
        <f>G1452*SUMIF('Manual Inputs'!$B$11:$B$22,'Expanded kW'!A1452,'Manual Inputs'!$C$11:$C$22)</f>
        <v>164530.62346382308</v>
      </c>
    </row>
    <row r="1453" spans="1:8" x14ac:dyDescent="0.2">
      <c r="A1453">
        <f t="shared" si="132"/>
        <v>5</v>
      </c>
      <c r="B1453" t="b">
        <f t="shared" si="133"/>
        <v>0</v>
      </c>
      <c r="C1453" t="str">
        <f t="shared" si="134"/>
        <v>ON</v>
      </c>
      <c r="D1453" s="4">
        <f t="shared" si="136"/>
        <v>43616.458333329814</v>
      </c>
      <c r="E1453" t="str">
        <f t="shared" si="137"/>
        <v>LRKPCIGS</v>
      </c>
      <c r="F1453" s="39">
        <v>9775.9833984375</v>
      </c>
      <c r="G1453">
        <f t="shared" si="135"/>
        <v>1.4267670732728307E-3</v>
      </c>
      <c r="H1453" s="38">
        <f>G1453*SUMIF('Manual Inputs'!$B$11:$B$22,'Expanded kW'!A1453,'Manual Inputs'!$C$11:$C$22)</f>
        <v>163060.83562964184</v>
      </c>
    </row>
    <row r="1454" spans="1:8" x14ac:dyDescent="0.2">
      <c r="A1454">
        <f t="shared" si="132"/>
        <v>5</v>
      </c>
      <c r="B1454" t="b">
        <f t="shared" si="133"/>
        <v>0</v>
      </c>
      <c r="C1454" t="str">
        <f t="shared" si="134"/>
        <v>ON</v>
      </c>
      <c r="D1454" s="4">
        <f t="shared" si="136"/>
        <v>43616.499999996478</v>
      </c>
      <c r="E1454" t="str">
        <f t="shared" si="137"/>
        <v>LRKPCIGS</v>
      </c>
      <c r="F1454" s="39">
        <v>9705.32421875</v>
      </c>
      <c r="G1454">
        <f t="shared" si="135"/>
        <v>1.4164546385137143E-3</v>
      </c>
      <c r="H1454" s="38">
        <f>G1454*SUMIF('Manual Inputs'!$B$11:$B$22,'Expanded kW'!A1454,'Manual Inputs'!$C$11:$C$22)</f>
        <v>161882.25906960081</v>
      </c>
    </row>
    <row r="1455" spans="1:8" x14ac:dyDescent="0.2">
      <c r="A1455">
        <f t="shared" si="132"/>
        <v>5</v>
      </c>
      <c r="B1455" t="b">
        <f t="shared" si="133"/>
        <v>0</v>
      </c>
      <c r="C1455" t="str">
        <f t="shared" si="134"/>
        <v>ON</v>
      </c>
      <c r="D1455" s="4">
        <f t="shared" si="136"/>
        <v>43616.541666663143</v>
      </c>
      <c r="E1455" t="str">
        <f t="shared" si="137"/>
        <v>LRKPCIGS</v>
      </c>
      <c r="F1455" s="39">
        <v>9940.8671875</v>
      </c>
      <c r="G1455">
        <f t="shared" si="135"/>
        <v>1.4508312263674891E-3</v>
      </c>
      <c r="H1455" s="38">
        <f>G1455*SUMIF('Manual Inputs'!$B$11:$B$22,'Expanded kW'!A1455,'Manual Inputs'!$C$11:$C$22)</f>
        <v>165811.05392794727</v>
      </c>
    </row>
    <row r="1456" spans="1:8" x14ac:dyDescent="0.2">
      <c r="A1456">
        <f t="shared" si="132"/>
        <v>5</v>
      </c>
      <c r="B1456" t="b">
        <f t="shared" si="133"/>
        <v>0</v>
      </c>
      <c r="C1456" t="str">
        <f t="shared" si="134"/>
        <v>ON</v>
      </c>
      <c r="D1456" s="4">
        <f t="shared" si="136"/>
        <v>43616.583333329807</v>
      </c>
      <c r="E1456" t="str">
        <f t="shared" si="137"/>
        <v>LRKPCIGS</v>
      </c>
      <c r="F1456" s="39">
        <v>9925.6328125</v>
      </c>
      <c r="G1456">
        <f t="shared" si="135"/>
        <v>1.4486078280917345E-3</v>
      </c>
      <c r="H1456" s="38">
        <f>G1456*SUMIF('Manual Inputs'!$B$11:$B$22,'Expanded kW'!A1456,'Manual Inputs'!$C$11:$C$22)</f>
        <v>165556.94855393525</v>
      </c>
    </row>
    <row r="1457" spans="1:8" x14ac:dyDescent="0.2">
      <c r="A1457">
        <f t="shared" si="132"/>
        <v>5</v>
      </c>
      <c r="B1457" t="b">
        <f t="shared" si="133"/>
        <v>0</v>
      </c>
      <c r="C1457" t="str">
        <f t="shared" si="134"/>
        <v>ON</v>
      </c>
      <c r="D1457" s="4">
        <f t="shared" si="136"/>
        <v>43616.624999996471</v>
      </c>
      <c r="E1457" t="str">
        <f t="shared" si="137"/>
        <v>LRKPCIGS</v>
      </c>
      <c r="F1457" s="39">
        <v>9754.8427734375</v>
      </c>
      <c r="G1457">
        <f t="shared" si="135"/>
        <v>1.4236816805886299E-3</v>
      </c>
      <c r="H1457" s="38">
        <f>G1457*SUMIF('Manual Inputs'!$B$11:$B$22,'Expanded kW'!A1457,'Manual Inputs'!$C$11:$C$22)</f>
        <v>162708.21555678209</v>
      </c>
    </row>
    <row r="1458" spans="1:8" x14ac:dyDescent="0.2">
      <c r="A1458">
        <f t="shared" si="132"/>
        <v>5</v>
      </c>
      <c r="B1458" t="b">
        <f t="shared" si="133"/>
        <v>0</v>
      </c>
      <c r="C1458" t="str">
        <f t="shared" si="134"/>
        <v>ON</v>
      </c>
      <c r="D1458" s="4">
        <f t="shared" si="136"/>
        <v>43616.666666663135</v>
      </c>
      <c r="E1458" t="str">
        <f t="shared" si="137"/>
        <v>LRKPCIGS</v>
      </c>
      <c r="F1458" s="39">
        <v>9726.81640625</v>
      </c>
      <c r="G1458">
        <f t="shared" si="135"/>
        <v>1.4195913403888939E-3</v>
      </c>
      <c r="H1458" s="38">
        <f>G1458*SUMIF('Manual Inputs'!$B$11:$B$22,'Expanded kW'!A1458,'Manual Inputs'!$C$11:$C$22)</f>
        <v>162240.74311263007</v>
      </c>
    </row>
    <row r="1459" spans="1:8" x14ac:dyDescent="0.2">
      <c r="A1459">
        <f t="shared" si="132"/>
        <v>5</v>
      </c>
      <c r="B1459" t="b">
        <f t="shared" si="133"/>
        <v>0</v>
      </c>
      <c r="C1459" t="str">
        <f t="shared" si="134"/>
        <v>ON</v>
      </c>
      <c r="D1459" s="4">
        <f t="shared" si="136"/>
        <v>43616.7083333298</v>
      </c>
      <c r="E1459" t="str">
        <f t="shared" si="137"/>
        <v>LRKPCIGS</v>
      </c>
      <c r="F1459" s="39">
        <v>9709.806640625</v>
      </c>
      <c r="G1459">
        <f t="shared" si="135"/>
        <v>1.4171088306986959E-3</v>
      </c>
      <c r="H1459" s="38">
        <f>G1459*SUMIF('Manual Inputs'!$B$11:$B$22,'Expanded kW'!A1459,'Manual Inputs'!$C$11:$C$22)</f>
        <v>161957.02468926203</v>
      </c>
    </row>
    <row r="1460" spans="1:8" x14ac:dyDescent="0.2">
      <c r="A1460">
        <f t="shared" si="132"/>
        <v>5</v>
      </c>
      <c r="B1460" t="b">
        <f t="shared" si="133"/>
        <v>0</v>
      </c>
      <c r="C1460" t="str">
        <f t="shared" si="134"/>
        <v>ON</v>
      </c>
      <c r="D1460" s="4">
        <f t="shared" si="136"/>
        <v>43616.749999996464</v>
      </c>
      <c r="E1460" t="str">
        <f t="shared" si="137"/>
        <v>LRKPCIGS</v>
      </c>
      <c r="F1460" s="39">
        <v>9565.7919921875</v>
      </c>
      <c r="G1460">
        <f t="shared" si="135"/>
        <v>1.3960904481907601E-3</v>
      </c>
      <c r="H1460" s="38">
        <f>G1460*SUMIF('Manual Inputs'!$B$11:$B$22,'Expanded kW'!A1460,'Manual Inputs'!$C$11:$C$22)</f>
        <v>159554.89817574102</v>
      </c>
    </row>
    <row r="1461" spans="1:8" x14ac:dyDescent="0.2">
      <c r="A1461">
        <f t="shared" si="132"/>
        <v>5</v>
      </c>
      <c r="B1461" t="b">
        <f t="shared" si="133"/>
        <v>0</v>
      </c>
      <c r="C1461" t="str">
        <f t="shared" si="134"/>
        <v>ON</v>
      </c>
      <c r="D1461" s="4">
        <f t="shared" si="136"/>
        <v>43616.791666663128</v>
      </c>
      <c r="E1461" t="str">
        <f t="shared" si="137"/>
        <v>LRKPCIGS</v>
      </c>
      <c r="F1461" s="39">
        <v>9592.2060546875</v>
      </c>
      <c r="G1461">
        <f t="shared" si="135"/>
        <v>1.3999454787396452E-3</v>
      </c>
      <c r="H1461" s="38">
        <f>G1461*SUMIF('Manual Inputs'!$B$11:$B$22,'Expanded kW'!A1461,'Manual Inputs'!$C$11:$C$22)</f>
        <v>159995.47780114342</v>
      </c>
    </row>
    <row r="1462" spans="1:8" x14ac:dyDescent="0.2">
      <c r="A1462">
        <f t="shared" si="132"/>
        <v>5</v>
      </c>
      <c r="B1462" t="b">
        <f t="shared" si="133"/>
        <v>0</v>
      </c>
      <c r="C1462" t="str">
        <f t="shared" si="134"/>
        <v>ON</v>
      </c>
      <c r="D1462" s="4">
        <f t="shared" si="136"/>
        <v>43616.833333329792</v>
      </c>
      <c r="E1462" t="str">
        <f t="shared" si="137"/>
        <v>LRKPCIGS</v>
      </c>
      <c r="F1462" s="39">
        <v>9507.5009765625</v>
      </c>
      <c r="G1462">
        <f t="shared" si="135"/>
        <v>1.3875830992753893E-3</v>
      </c>
      <c r="H1462" s="38">
        <f>G1462*SUMIF('Manual Inputs'!$B$11:$B$22,'Expanded kW'!A1462,'Manual Inputs'!$C$11:$C$22)</f>
        <v>158582.61934402451</v>
      </c>
    </row>
    <row r="1463" spans="1:8" x14ac:dyDescent="0.2">
      <c r="A1463">
        <f t="shared" si="132"/>
        <v>5</v>
      </c>
      <c r="B1463" t="b">
        <f t="shared" si="133"/>
        <v>0</v>
      </c>
      <c r="C1463" t="str">
        <f t="shared" si="134"/>
        <v>OFF</v>
      </c>
      <c r="D1463" s="4">
        <f t="shared" si="136"/>
        <v>43616.874999996457</v>
      </c>
      <c r="E1463" t="str">
        <f t="shared" si="137"/>
        <v>LRKPCIGS</v>
      </c>
      <c r="F1463" s="39">
        <v>9641.62890625</v>
      </c>
      <c r="G1463">
        <f t="shared" si="135"/>
        <v>1.4071585533125723E-3</v>
      </c>
      <c r="H1463" s="38">
        <f>G1463*SUMIF('Manual Inputs'!$B$11:$B$22,'Expanded kW'!A1463,'Manual Inputs'!$C$11:$C$22)</f>
        <v>160819.8379853341</v>
      </c>
    </row>
    <row r="1464" spans="1:8" x14ac:dyDescent="0.2">
      <c r="A1464">
        <f t="shared" si="132"/>
        <v>5</v>
      </c>
      <c r="B1464" t="b">
        <f t="shared" si="133"/>
        <v>0</v>
      </c>
      <c r="C1464" t="str">
        <f t="shared" si="134"/>
        <v>OFF</v>
      </c>
      <c r="D1464" s="4">
        <f t="shared" si="136"/>
        <v>43616.916666663121</v>
      </c>
      <c r="E1464" t="str">
        <f t="shared" si="137"/>
        <v>LRKPCIGS</v>
      </c>
      <c r="F1464" s="39">
        <v>9799.34375</v>
      </c>
      <c r="G1464">
        <f t="shared" si="135"/>
        <v>1.4301764264878516E-3</v>
      </c>
      <c r="H1464" s="38">
        <f>G1464*SUMIF('Manual Inputs'!$B$11:$B$22,'Expanded kW'!A1464,'Manual Inputs'!$C$11:$C$22)</f>
        <v>163450.48015859965</v>
      </c>
    </row>
    <row r="1465" spans="1:8" x14ac:dyDescent="0.2">
      <c r="A1465">
        <f t="shared" si="132"/>
        <v>5</v>
      </c>
      <c r="B1465" t="b">
        <f t="shared" si="133"/>
        <v>0</v>
      </c>
      <c r="C1465" t="str">
        <f t="shared" si="134"/>
        <v>OFF</v>
      </c>
      <c r="D1465" s="4">
        <f t="shared" si="136"/>
        <v>43616.958333329785</v>
      </c>
      <c r="E1465" t="str">
        <f t="shared" si="137"/>
        <v>LRKPCIGS</v>
      </c>
      <c r="F1465" s="39">
        <v>9631.2490234375</v>
      </c>
      <c r="G1465">
        <f t="shared" si="135"/>
        <v>1.4056436494489187E-3</v>
      </c>
      <c r="H1465" s="38">
        <f>G1465*SUMIF('Manual Inputs'!$B$11:$B$22,'Expanded kW'!A1465,'Manual Inputs'!$C$11:$C$22)</f>
        <v>160646.70426607938</v>
      </c>
    </row>
    <row r="1466" spans="1:8" x14ac:dyDescent="0.2">
      <c r="A1466">
        <f t="shared" si="132"/>
        <v>6</v>
      </c>
      <c r="B1466" t="b">
        <f t="shared" si="133"/>
        <v>0</v>
      </c>
      <c r="C1466" t="str">
        <f t="shared" si="134"/>
        <v>OFF</v>
      </c>
      <c r="D1466" s="4">
        <f t="shared" si="136"/>
        <v>43616.999999996449</v>
      </c>
      <c r="E1466" t="str">
        <f t="shared" si="137"/>
        <v>LRKPCIGS</v>
      </c>
      <c r="F1466" s="39">
        <v>9524.224609375</v>
      </c>
      <c r="G1466">
        <f t="shared" si="135"/>
        <v>1.3214492542551013E-3</v>
      </c>
      <c r="H1466" s="38">
        <f>G1466*SUMIF('Manual Inputs'!$B$11:$B$22,'Expanded kW'!A1466,'Manual Inputs'!$C$11:$C$22)</f>
        <v>160486.90418911228</v>
      </c>
    </row>
    <row r="1467" spans="1:8" x14ac:dyDescent="0.2">
      <c r="A1467">
        <f t="shared" si="132"/>
        <v>6</v>
      </c>
      <c r="B1467" t="b">
        <f t="shared" si="133"/>
        <v>0</v>
      </c>
      <c r="C1467" t="str">
        <f t="shared" si="134"/>
        <v>OFF</v>
      </c>
      <c r="D1467" s="4">
        <f t="shared" si="136"/>
        <v>43617.041666663114</v>
      </c>
      <c r="E1467" t="str">
        <f t="shared" si="137"/>
        <v>LRKPCIGS</v>
      </c>
      <c r="F1467" s="39">
        <v>9476.25</v>
      </c>
      <c r="G1467">
        <f t="shared" si="135"/>
        <v>1.3147929631257035E-3</v>
      </c>
      <c r="H1467" s="38">
        <f>G1467*SUMIF('Manual Inputs'!$B$11:$B$22,'Expanded kW'!A1467,'Manual Inputs'!$C$11:$C$22)</f>
        <v>159678.51328548981</v>
      </c>
    </row>
    <row r="1468" spans="1:8" x14ac:dyDescent="0.2">
      <c r="A1468">
        <f t="shared" si="132"/>
        <v>6</v>
      </c>
      <c r="B1468" t="b">
        <f t="shared" si="133"/>
        <v>0</v>
      </c>
      <c r="C1468" t="str">
        <f t="shared" si="134"/>
        <v>OFF</v>
      </c>
      <c r="D1468" s="4">
        <f t="shared" si="136"/>
        <v>43617.083333329778</v>
      </c>
      <c r="E1468" t="str">
        <f t="shared" si="137"/>
        <v>LRKPCIGS</v>
      </c>
      <c r="F1468" s="39">
        <v>9403.294921875</v>
      </c>
      <c r="G1468">
        <f t="shared" si="135"/>
        <v>1.3046707287668552E-3</v>
      </c>
      <c r="H1468" s="38">
        <f>G1468*SUMIF('Manual Inputs'!$B$11:$B$22,'Expanded kW'!A1468,'Manual Inputs'!$C$11:$C$22)</f>
        <v>158449.19172773999</v>
      </c>
    </row>
    <row r="1469" spans="1:8" x14ac:dyDescent="0.2">
      <c r="A1469">
        <f t="shared" si="132"/>
        <v>6</v>
      </c>
      <c r="B1469" t="b">
        <f t="shared" si="133"/>
        <v>0</v>
      </c>
      <c r="C1469" t="str">
        <f t="shared" si="134"/>
        <v>OFF</v>
      </c>
      <c r="D1469" s="4">
        <f t="shared" si="136"/>
        <v>43617.124999996442</v>
      </c>
      <c r="E1469" t="str">
        <f t="shared" si="137"/>
        <v>LRKPCIGS</v>
      </c>
      <c r="F1469" s="39">
        <v>9394.1181640625</v>
      </c>
      <c r="G1469">
        <f t="shared" si="135"/>
        <v>1.3033974891840895E-3</v>
      </c>
      <c r="H1469" s="38">
        <f>G1469*SUMIF('Manual Inputs'!$B$11:$B$22,'Expanded kW'!A1469,'Manual Inputs'!$C$11:$C$22)</f>
        <v>158294.55977477538</v>
      </c>
    </row>
    <row r="1470" spans="1:8" x14ac:dyDescent="0.2">
      <c r="A1470">
        <f t="shared" si="132"/>
        <v>6</v>
      </c>
      <c r="B1470" t="b">
        <f t="shared" si="133"/>
        <v>0</v>
      </c>
      <c r="C1470" t="str">
        <f t="shared" si="134"/>
        <v>OFF</v>
      </c>
      <c r="D1470" s="4">
        <f t="shared" si="136"/>
        <v>43617.166666663106</v>
      </c>
      <c r="E1470" t="str">
        <f t="shared" si="137"/>
        <v>LRKPCIGS</v>
      </c>
      <c r="F1470" s="39">
        <v>9342.08203125</v>
      </c>
      <c r="G1470">
        <f t="shared" si="135"/>
        <v>1.296177677417816E-3</v>
      </c>
      <c r="H1470" s="38">
        <f>G1470*SUMIF('Manual Inputs'!$B$11:$B$22,'Expanded kW'!A1470,'Manual Inputs'!$C$11:$C$22)</f>
        <v>157417.73061507335</v>
      </c>
    </row>
    <row r="1471" spans="1:8" x14ac:dyDescent="0.2">
      <c r="A1471">
        <f t="shared" si="132"/>
        <v>6</v>
      </c>
      <c r="B1471" t="b">
        <f t="shared" si="133"/>
        <v>0</v>
      </c>
      <c r="C1471" t="str">
        <f t="shared" si="134"/>
        <v>OFF</v>
      </c>
      <c r="D1471" s="4">
        <f t="shared" si="136"/>
        <v>43617.208333329771</v>
      </c>
      <c r="E1471" t="str">
        <f t="shared" si="137"/>
        <v>LRKPCIGS</v>
      </c>
      <c r="F1471" s="39">
        <v>9315.314453125</v>
      </c>
      <c r="G1471">
        <f t="shared" si="135"/>
        <v>1.2924637796883694E-3</v>
      </c>
      <c r="H1471" s="38">
        <f>G1471*SUMIF('Manual Inputs'!$B$11:$B$22,'Expanded kW'!A1471,'Manual Inputs'!$C$11:$C$22)</f>
        <v>156966.68647005258</v>
      </c>
    </row>
    <row r="1472" spans="1:8" x14ac:dyDescent="0.2">
      <c r="A1472">
        <f t="shared" si="132"/>
        <v>6</v>
      </c>
      <c r="B1472" t="b">
        <f t="shared" si="133"/>
        <v>0</v>
      </c>
      <c r="C1472" t="str">
        <f t="shared" si="134"/>
        <v>OFF</v>
      </c>
      <c r="D1472" s="4">
        <f t="shared" si="136"/>
        <v>43617.249999996435</v>
      </c>
      <c r="E1472" t="str">
        <f t="shared" si="137"/>
        <v>LRKPCIGS</v>
      </c>
      <c r="F1472" s="39">
        <v>9362.1904296875</v>
      </c>
      <c r="G1472">
        <f t="shared" si="135"/>
        <v>1.2989676397726878E-3</v>
      </c>
      <c r="H1472" s="38">
        <f>G1472*SUMIF('Manual Inputs'!$B$11:$B$22,'Expanded kW'!A1472,'Manual Inputs'!$C$11:$C$22)</f>
        <v>157756.56498173237</v>
      </c>
    </row>
    <row r="1473" spans="1:8" x14ac:dyDescent="0.2">
      <c r="A1473">
        <f t="shared" si="132"/>
        <v>6</v>
      </c>
      <c r="B1473" t="b">
        <f t="shared" si="133"/>
        <v>0</v>
      </c>
      <c r="C1473" t="str">
        <f t="shared" si="134"/>
        <v>OFF</v>
      </c>
      <c r="D1473" s="4">
        <f t="shared" si="136"/>
        <v>43617.291666663099</v>
      </c>
      <c r="E1473" t="str">
        <f t="shared" si="137"/>
        <v>LRKPCIGS</v>
      </c>
      <c r="F1473" s="39">
        <v>9474.50390625</v>
      </c>
      <c r="G1473">
        <f t="shared" si="135"/>
        <v>1.314550699384724E-3</v>
      </c>
      <c r="H1473" s="38">
        <f>G1473*SUMIF('Manual Inputs'!$B$11:$B$22,'Expanded kW'!A1473,'Manual Inputs'!$C$11:$C$22)</f>
        <v>159649.09092389562</v>
      </c>
    </row>
    <row r="1474" spans="1:8" x14ac:dyDescent="0.2">
      <c r="A1474">
        <f t="shared" ref="A1474:A1537" si="138">MONTH(D1474)</f>
        <v>6</v>
      </c>
      <c r="B1474" t="b">
        <f t="shared" ref="B1474:B1537" si="139">IF(ISNA(VLOOKUP(DATE(YEAR(D1474),MONTH(D1474),DAY(D1474)),Holidays,1,FALSE)),FALSE,TRUE)</f>
        <v>0</v>
      </c>
      <c r="C1474" t="str">
        <f t="shared" ref="C1474:C1537" si="140">IF(OR(HOUR(D1474)&lt;PkStart,HOUR(D1474)&gt;OPkStart-1,WEEKDAY(D1474,2)&gt;5,B1474)=TRUE,"OFF","ON")</f>
        <v>OFF</v>
      </c>
      <c r="D1474" s="4">
        <f t="shared" si="136"/>
        <v>43617.333333329763</v>
      </c>
      <c r="E1474" t="str">
        <f t="shared" si="137"/>
        <v>LRKPCIGS</v>
      </c>
      <c r="F1474" s="39">
        <v>9513.4892578125</v>
      </c>
      <c r="G1474">
        <f t="shared" ref="G1474:G1537" si="141">IF(SUMIF($A$2:$A$8785,A1474,$F$2:$F$8785)=0,0,F1474/SUMIF($A$2:$A$8785,A1474,$F$2:$F$8785))</f>
        <v>1.3199597658297162E-3</v>
      </c>
      <c r="H1474" s="38">
        <f>G1474*SUMIF('Manual Inputs'!$B$11:$B$22,'Expanded kW'!A1474,'Manual Inputs'!$C$11:$C$22)</f>
        <v>160306.00932277832</v>
      </c>
    </row>
    <row r="1475" spans="1:8" x14ac:dyDescent="0.2">
      <c r="A1475">
        <f t="shared" si="138"/>
        <v>6</v>
      </c>
      <c r="B1475" t="b">
        <f t="shared" si="139"/>
        <v>0</v>
      </c>
      <c r="C1475" t="str">
        <f t="shared" si="140"/>
        <v>OFF</v>
      </c>
      <c r="D1475" s="4">
        <f t="shared" si="136"/>
        <v>43617.374999996428</v>
      </c>
      <c r="E1475" t="str">
        <f t="shared" si="137"/>
        <v>LRKPCIGS</v>
      </c>
      <c r="F1475" s="39">
        <v>9562.4931640625</v>
      </c>
      <c r="G1475">
        <f t="shared" si="141"/>
        <v>1.3267588679115705E-3</v>
      </c>
      <c r="H1475" s="38">
        <f>G1475*SUMIF('Manual Inputs'!$B$11:$B$22,'Expanded kW'!A1475,'Manual Inputs'!$C$11:$C$22)</f>
        <v>161131.74428071862</v>
      </c>
    </row>
    <row r="1476" spans="1:8" x14ac:dyDescent="0.2">
      <c r="A1476">
        <f t="shared" si="138"/>
        <v>6</v>
      </c>
      <c r="B1476" t="b">
        <f t="shared" si="139"/>
        <v>0</v>
      </c>
      <c r="C1476" t="str">
        <f t="shared" si="140"/>
        <v>OFF</v>
      </c>
      <c r="D1476" s="4">
        <f t="shared" ref="D1476:D1539" si="142">+D1475+1/24</f>
        <v>43617.416666663092</v>
      </c>
      <c r="E1476" t="str">
        <f t="shared" ref="E1476:E1539" si="143">+E1475</f>
        <v>LRKPCIGS</v>
      </c>
      <c r="F1476" s="39">
        <v>9603.0693359375</v>
      </c>
      <c r="G1476">
        <f t="shared" si="141"/>
        <v>1.3323886545098375E-3</v>
      </c>
      <c r="H1476" s="38">
        <f>G1476*SUMIF('Manual Inputs'!$B$11:$B$22,'Expanded kW'!A1476,'Manual Inputs'!$C$11:$C$22)</f>
        <v>161815.46862313425</v>
      </c>
    </row>
    <row r="1477" spans="1:8" x14ac:dyDescent="0.2">
      <c r="A1477">
        <f t="shared" si="138"/>
        <v>6</v>
      </c>
      <c r="B1477" t="b">
        <f t="shared" si="139"/>
        <v>0</v>
      </c>
      <c r="C1477" t="str">
        <f t="shared" si="140"/>
        <v>OFF</v>
      </c>
      <c r="D1477" s="4">
        <f t="shared" si="142"/>
        <v>43617.458333329756</v>
      </c>
      <c r="E1477" t="str">
        <f t="shared" si="143"/>
        <v>LRKPCIGS</v>
      </c>
      <c r="F1477" s="39">
        <v>9620.828125</v>
      </c>
      <c r="G1477">
        <f t="shared" si="141"/>
        <v>1.3348526176696328E-3</v>
      </c>
      <c r="H1477" s="38">
        <f>G1477*SUMIF('Manual Inputs'!$B$11:$B$22,'Expanded kW'!A1477,'Manual Inputs'!$C$11:$C$22)</f>
        <v>162114.71115422522</v>
      </c>
    </row>
    <row r="1478" spans="1:8" x14ac:dyDescent="0.2">
      <c r="A1478">
        <f t="shared" si="138"/>
        <v>6</v>
      </c>
      <c r="B1478" t="b">
        <f t="shared" si="139"/>
        <v>0</v>
      </c>
      <c r="C1478" t="str">
        <f t="shared" si="140"/>
        <v>OFF</v>
      </c>
      <c r="D1478" s="4">
        <f t="shared" si="142"/>
        <v>43617.49999999642</v>
      </c>
      <c r="E1478" t="str">
        <f t="shared" si="143"/>
        <v>LRKPCIGS</v>
      </c>
      <c r="F1478" s="39">
        <v>9651.9345703125</v>
      </c>
      <c r="G1478">
        <f t="shared" si="141"/>
        <v>1.3391685164064462E-3</v>
      </c>
      <c r="H1478" s="38">
        <f>G1478*SUMIF('Manual Inputs'!$B$11:$B$22,'Expanded kW'!A1478,'Manual Inputs'!$C$11:$C$22)</f>
        <v>162638.86690582489</v>
      </c>
    </row>
    <row r="1479" spans="1:8" x14ac:dyDescent="0.2">
      <c r="A1479">
        <f t="shared" si="138"/>
        <v>6</v>
      </c>
      <c r="B1479" t="b">
        <f t="shared" si="139"/>
        <v>0</v>
      </c>
      <c r="C1479" t="str">
        <f t="shared" si="140"/>
        <v>OFF</v>
      </c>
      <c r="D1479" s="4">
        <f t="shared" si="142"/>
        <v>43617.541666663084</v>
      </c>
      <c r="E1479" t="str">
        <f t="shared" si="143"/>
        <v>LRKPCIGS</v>
      </c>
      <c r="F1479" s="39">
        <v>9553.0498046875</v>
      </c>
      <c r="G1479">
        <f t="shared" si="141"/>
        <v>1.3254486383951988E-3</v>
      </c>
      <c r="H1479" s="38">
        <f>G1479*SUMIF('Manual Inputs'!$B$11:$B$22,'Expanded kW'!A1479,'Manual Inputs'!$C$11:$C$22)</f>
        <v>160972.61998730924</v>
      </c>
    </row>
    <row r="1480" spans="1:8" x14ac:dyDescent="0.2">
      <c r="A1480">
        <f t="shared" si="138"/>
        <v>6</v>
      </c>
      <c r="B1480" t="b">
        <f t="shared" si="139"/>
        <v>0</v>
      </c>
      <c r="C1480" t="str">
        <f t="shared" si="140"/>
        <v>OFF</v>
      </c>
      <c r="D1480" s="4">
        <f t="shared" si="142"/>
        <v>43617.583333329749</v>
      </c>
      <c r="E1480" t="str">
        <f t="shared" si="143"/>
        <v>LRKPCIGS</v>
      </c>
      <c r="F1480" s="39">
        <v>9619.0458984375</v>
      </c>
      <c r="G1480">
        <f t="shared" si="141"/>
        <v>1.3346053406409482E-3</v>
      </c>
      <c r="H1480" s="38">
        <f>G1480*SUMIF('Manual Inputs'!$B$11:$B$22,'Expanded kW'!A1480,'Manual Inputs'!$C$11:$C$22)</f>
        <v>162084.67994062934</v>
      </c>
    </row>
    <row r="1481" spans="1:8" x14ac:dyDescent="0.2">
      <c r="A1481">
        <f t="shared" si="138"/>
        <v>6</v>
      </c>
      <c r="B1481" t="b">
        <f t="shared" si="139"/>
        <v>0</v>
      </c>
      <c r="C1481" t="str">
        <f t="shared" si="140"/>
        <v>OFF</v>
      </c>
      <c r="D1481" s="4">
        <f t="shared" si="142"/>
        <v>43617.624999996413</v>
      </c>
      <c r="E1481" t="str">
        <f t="shared" si="143"/>
        <v>LRKPCIGS</v>
      </c>
      <c r="F1481" s="39">
        <v>9558.126953125</v>
      </c>
      <c r="G1481">
        <f t="shared" si="141"/>
        <v>1.3261530730648591E-3</v>
      </c>
      <c r="H1481" s="38">
        <f>G1481*SUMIF('Manual Inputs'!$B$11:$B$22,'Expanded kW'!A1481,'Manual Inputs'!$C$11:$C$22)</f>
        <v>161058.17192127358</v>
      </c>
    </row>
    <row r="1482" spans="1:8" x14ac:dyDescent="0.2">
      <c r="A1482">
        <f t="shared" si="138"/>
        <v>6</v>
      </c>
      <c r="B1482" t="b">
        <f t="shared" si="139"/>
        <v>0</v>
      </c>
      <c r="C1482" t="str">
        <f t="shared" si="140"/>
        <v>OFF</v>
      </c>
      <c r="D1482" s="4">
        <f t="shared" si="142"/>
        <v>43617.666666663077</v>
      </c>
      <c r="E1482" t="str">
        <f t="shared" si="143"/>
        <v>LRKPCIGS</v>
      </c>
      <c r="F1482" s="39">
        <v>9536.9736328125</v>
      </c>
      <c r="G1482">
        <f t="shared" si="141"/>
        <v>1.3232181318493341E-3</v>
      </c>
      <c r="H1482" s="38">
        <f>G1482*SUMIF('Manual Inputs'!$B$11:$B$22,'Expanded kW'!A1482,'Manual Inputs'!$C$11:$C$22)</f>
        <v>160701.73021294468</v>
      </c>
    </row>
    <row r="1483" spans="1:8" x14ac:dyDescent="0.2">
      <c r="A1483">
        <f t="shared" si="138"/>
        <v>6</v>
      </c>
      <c r="B1483" t="b">
        <f t="shared" si="139"/>
        <v>0</v>
      </c>
      <c r="C1483" t="str">
        <f t="shared" si="140"/>
        <v>OFF</v>
      </c>
      <c r="D1483" s="4">
        <f t="shared" si="142"/>
        <v>43617.708333329741</v>
      </c>
      <c r="E1483" t="str">
        <f t="shared" si="143"/>
        <v>LRKPCIGS</v>
      </c>
      <c r="F1483" s="39">
        <v>9528.8544921875</v>
      </c>
      <c r="G1483">
        <f t="shared" si="141"/>
        <v>1.3220916325526314E-3</v>
      </c>
      <c r="H1483" s="38">
        <f>G1483*SUMIF('Manual Inputs'!$B$11:$B$22,'Expanded kW'!A1483,'Manual Inputs'!$C$11:$C$22)</f>
        <v>160564.9195226235</v>
      </c>
    </row>
    <row r="1484" spans="1:8" x14ac:dyDescent="0.2">
      <c r="A1484">
        <f t="shared" si="138"/>
        <v>6</v>
      </c>
      <c r="B1484" t="b">
        <f t="shared" si="139"/>
        <v>0</v>
      </c>
      <c r="C1484" t="str">
        <f t="shared" si="140"/>
        <v>OFF</v>
      </c>
      <c r="D1484" s="4">
        <f t="shared" si="142"/>
        <v>43617.749999996406</v>
      </c>
      <c r="E1484" t="str">
        <f t="shared" si="143"/>
        <v>LRKPCIGS</v>
      </c>
      <c r="F1484" s="39">
        <v>9493.330078125</v>
      </c>
      <c r="G1484">
        <f t="shared" si="141"/>
        <v>1.3171627577732053E-3</v>
      </c>
      <c r="H1484" s="38">
        <f>G1484*SUMIF('Manual Inputs'!$B$11:$B$22,'Expanded kW'!A1484,'Manual Inputs'!$C$11:$C$22)</f>
        <v>159966.31927222511</v>
      </c>
    </row>
    <row r="1485" spans="1:8" x14ac:dyDescent="0.2">
      <c r="A1485">
        <f t="shared" si="138"/>
        <v>6</v>
      </c>
      <c r="B1485" t="b">
        <f t="shared" si="139"/>
        <v>0</v>
      </c>
      <c r="C1485" t="str">
        <f t="shared" si="140"/>
        <v>OFF</v>
      </c>
      <c r="D1485" s="4">
        <f t="shared" si="142"/>
        <v>43617.79166666307</v>
      </c>
      <c r="E1485" t="str">
        <f t="shared" si="143"/>
        <v>LRKPCIGS</v>
      </c>
      <c r="F1485" s="39">
        <v>9542.93359375</v>
      </c>
      <c r="G1485">
        <f t="shared" si="141"/>
        <v>1.3240450533321072E-3</v>
      </c>
      <c r="H1485" s="38">
        <f>G1485*SUMIF('Manual Inputs'!$B$11:$B$22,'Expanded kW'!A1485,'Manual Inputs'!$C$11:$C$22)</f>
        <v>160802.15788230117</v>
      </c>
    </row>
    <row r="1486" spans="1:8" x14ac:dyDescent="0.2">
      <c r="A1486">
        <f t="shared" si="138"/>
        <v>6</v>
      </c>
      <c r="B1486" t="b">
        <f t="shared" si="139"/>
        <v>0</v>
      </c>
      <c r="C1486" t="str">
        <f t="shared" si="140"/>
        <v>OFF</v>
      </c>
      <c r="D1486" s="4">
        <f t="shared" si="142"/>
        <v>43617.833333329734</v>
      </c>
      <c r="E1486" t="str">
        <f t="shared" si="143"/>
        <v>LRKPCIGS</v>
      </c>
      <c r="F1486" s="39">
        <v>9637.9052734375</v>
      </c>
      <c r="G1486">
        <f t="shared" si="141"/>
        <v>1.3372220058343474E-3</v>
      </c>
      <c r="H1486" s="38">
        <f>G1486*SUMIF('Manual Inputs'!$B$11:$B$22,'Expanded kW'!A1486,'Manual Inputs'!$C$11:$C$22)</f>
        <v>162402.46777458198</v>
      </c>
    </row>
    <row r="1487" spans="1:8" x14ac:dyDescent="0.2">
      <c r="A1487">
        <f t="shared" si="138"/>
        <v>6</v>
      </c>
      <c r="B1487" t="b">
        <f t="shared" si="139"/>
        <v>0</v>
      </c>
      <c r="C1487" t="str">
        <f t="shared" si="140"/>
        <v>OFF</v>
      </c>
      <c r="D1487" s="4">
        <f t="shared" si="142"/>
        <v>43617.874999996398</v>
      </c>
      <c r="E1487" t="str">
        <f t="shared" si="143"/>
        <v>LRKPCIGS</v>
      </c>
      <c r="F1487" s="39">
        <v>9569.052734375</v>
      </c>
      <c r="G1487">
        <f t="shared" si="141"/>
        <v>1.3276689828713914E-3</v>
      </c>
      <c r="H1487" s="38">
        <f>G1487*SUMIF('Manual Inputs'!$B$11:$B$22,'Expanded kW'!A1487,'Manual Inputs'!$C$11:$C$22)</f>
        <v>161242.27560221092</v>
      </c>
    </row>
    <row r="1488" spans="1:8" x14ac:dyDescent="0.2">
      <c r="A1488">
        <f t="shared" si="138"/>
        <v>6</v>
      </c>
      <c r="B1488" t="b">
        <f t="shared" si="139"/>
        <v>0</v>
      </c>
      <c r="C1488" t="str">
        <f t="shared" si="140"/>
        <v>OFF</v>
      </c>
      <c r="D1488" s="4">
        <f t="shared" si="142"/>
        <v>43617.916666663063</v>
      </c>
      <c r="E1488" t="str">
        <f t="shared" si="143"/>
        <v>LRKPCIGS</v>
      </c>
      <c r="F1488" s="39">
        <v>9571.787109375</v>
      </c>
      <c r="G1488">
        <f t="shared" si="141"/>
        <v>1.3280483668058113E-3</v>
      </c>
      <c r="H1488" s="38">
        <f>G1488*SUMIF('Manual Inputs'!$B$11:$B$22,'Expanded kW'!A1488,'Manual Inputs'!$C$11:$C$22)</f>
        <v>161288.35088882377</v>
      </c>
    </row>
    <row r="1489" spans="1:8" x14ac:dyDescent="0.2">
      <c r="A1489">
        <f t="shared" si="138"/>
        <v>6</v>
      </c>
      <c r="B1489" t="b">
        <f t="shared" si="139"/>
        <v>0</v>
      </c>
      <c r="C1489" t="str">
        <f t="shared" si="140"/>
        <v>OFF</v>
      </c>
      <c r="D1489" s="4">
        <f t="shared" si="142"/>
        <v>43617.958333329727</v>
      </c>
      <c r="E1489" t="str">
        <f t="shared" si="143"/>
        <v>LRKPCIGS</v>
      </c>
      <c r="F1489" s="39">
        <v>9587.060546875</v>
      </c>
      <c r="G1489">
        <f t="shared" si="141"/>
        <v>1.3301674970680711E-3</v>
      </c>
      <c r="H1489" s="38">
        <f>G1489*SUMIF('Manual Inputs'!$B$11:$B$22,'Expanded kW'!A1489,'Manual Inputs'!$C$11:$C$22)</f>
        <v>161545.71427547553</v>
      </c>
    </row>
    <row r="1490" spans="1:8" x14ac:dyDescent="0.2">
      <c r="A1490">
        <f t="shared" si="138"/>
        <v>6</v>
      </c>
      <c r="B1490" t="b">
        <f t="shared" si="139"/>
        <v>0</v>
      </c>
      <c r="C1490" t="str">
        <f t="shared" si="140"/>
        <v>OFF</v>
      </c>
      <c r="D1490" s="4">
        <f t="shared" si="142"/>
        <v>43617.999999996391</v>
      </c>
      <c r="E1490" t="str">
        <f t="shared" si="143"/>
        <v>LRKPCIGS</v>
      </c>
      <c r="F1490" s="39">
        <v>9515.693359375</v>
      </c>
      <c r="G1490">
        <f t="shared" si="141"/>
        <v>1.320265576379711E-3</v>
      </c>
      <c r="H1490" s="38">
        <f>G1490*SUMIF('Manual Inputs'!$B$11:$B$22,'Expanded kW'!A1490,'Manual Inputs'!$C$11:$C$22)</f>
        <v>160343.14929488019</v>
      </c>
    </row>
    <row r="1491" spans="1:8" x14ac:dyDescent="0.2">
      <c r="A1491">
        <f t="shared" si="138"/>
        <v>6</v>
      </c>
      <c r="B1491" t="b">
        <f t="shared" si="139"/>
        <v>0</v>
      </c>
      <c r="C1491" t="str">
        <f t="shared" si="140"/>
        <v>OFF</v>
      </c>
      <c r="D1491" s="4">
        <f t="shared" si="142"/>
        <v>43618.041666663055</v>
      </c>
      <c r="E1491" t="str">
        <f t="shared" si="143"/>
        <v>LRKPCIGS</v>
      </c>
      <c r="F1491" s="39">
        <v>9484.9521484375</v>
      </c>
      <c r="G1491">
        <f t="shared" si="141"/>
        <v>1.316000352496995E-3</v>
      </c>
      <c r="H1491" s="38">
        <f>G1491*SUMIF('Manual Inputs'!$B$11:$B$22,'Expanded kW'!A1491,'Manual Inputs'!$C$11:$C$22)</f>
        <v>159825.14788513523</v>
      </c>
    </row>
    <row r="1492" spans="1:8" x14ac:dyDescent="0.2">
      <c r="A1492">
        <f t="shared" si="138"/>
        <v>6</v>
      </c>
      <c r="B1492" t="b">
        <f t="shared" si="139"/>
        <v>0</v>
      </c>
      <c r="C1492" t="str">
        <f t="shared" si="140"/>
        <v>OFF</v>
      </c>
      <c r="D1492" s="4">
        <f t="shared" si="142"/>
        <v>43618.08333332972</v>
      </c>
      <c r="E1492" t="str">
        <f t="shared" si="143"/>
        <v>LRKPCIGS</v>
      </c>
      <c r="F1492" s="39">
        <v>9526.5732421875</v>
      </c>
      <c r="G1492">
        <f t="shared" si="141"/>
        <v>1.3217751179559155E-3</v>
      </c>
      <c r="H1492" s="38">
        <f>G1492*SUMIF('Manual Inputs'!$B$11:$B$22,'Expanded kW'!A1492,'Manual Inputs'!$C$11:$C$22)</f>
        <v>160526.4795692208</v>
      </c>
    </row>
    <row r="1493" spans="1:8" x14ac:dyDescent="0.2">
      <c r="A1493">
        <f t="shared" si="138"/>
        <v>6</v>
      </c>
      <c r="B1493" t="b">
        <f t="shared" si="139"/>
        <v>0</v>
      </c>
      <c r="C1493" t="str">
        <f t="shared" si="140"/>
        <v>OFF</v>
      </c>
      <c r="D1493" s="4">
        <f t="shared" si="142"/>
        <v>43618.124999996384</v>
      </c>
      <c r="E1493" t="str">
        <f t="shared" si="143"/>
        <v>LRKPCIGS</v>
      </c>
      <c r="F1493" s="39">
        <v>9466.0302734375</v>
      </c>
      <c r="G1493">
        <f t="shared" si="141"/>
        <v>1.3133750156708091E-3</v>
      </c>
      <c r="H1493" s="38">
        <f>G1493*SUMIF('Manual Inputs'!$B$11:$B$22,'Expanded kW'!A1493,'Manual Inputs'!$C$11:$C$22)</f>
        <v>159506.30690177431</v>
      </c>
    </row>
    <row r="1494" spans="1:8" x14ac:dyDescent="0.2">
      <c r="A1494">
        <f t="shared" si="138"/>
        <v>6</v>
      </c>
      <c r="B1494" t="b">
        <f t="shared" si="139"/>
        <v>0</v>
      </c>
      <c r="C1494" t="str">
        <f t="shared" si="140"/>
        <v>OFF</v>
      </c>
      <c r="D1494" s="4">
        <f t="shared" si="142"/>
        <v>43618.166666663048</v>
      </c>
      <c r="E1494" t="str">
        <f t="shared" si="143"/>
        <v>LRKPCIGS</v>
      </c>
      <c r="F1494" s="39">
        <v>9482.408203125</v>
      </c>
      <c r="G1494">
        <f t="shared" si="141"/>
        <v>1.3156473899437221E-3</v>
      </c>
      <c r="H1494" s="38">
        <f>G1494*SUMIF('Manual Inputs'!$B$11:$B$22,'Expanded kW'!A1494,'Manual Inputs'!$C$11:$C$22)</f>
        <v>159782.28141312578</v>
      </c>
    </row>
    <row r="1495" spans="1:8" x14ac:dyDescent="0.2">
      <c r="A1495">
        <f t="shared" si="138"/>
        <v>6</v>
      </c>
      <c r="B1495" t="b">
        <f t="shared" si="139"/>
        <v>0</v>
      </c>
      <c r="C1495" t="str">
        <f t="shared" si="140"/>
        <v>OFF</v>
      </c>
      <c r="D1495" s="4">
        <f t="shared" si="142"/>
        <v>43618.208333329712</v>
      </c>
      <c r="E1495" t="str">
        <f t="shared" si="143"/>
        <v>LRKPCIGS</v>
      </c>
      <c r="F1495" s="39">
        <v>9486.427734375</v>
      </c>
      <c r="G1495">
        <f t="shared" si="141"/>
        <v>1.3162050843273194E-3</v>
      </c>
      <c r="H1495" s="38">
        <f>G1495*SUMIF('Manual Inputs'!$B$11:$B$22,'Expanded kW'!A1495,'Manual Inputs'!$C$11:$C$22)</f>
        <v>159850.01208444664</v>
      </c>
    </row>
    <row r="1496" spans="1:8" x14ac:dyDescent="0.2">
      <c r="A1496">
        <f t="shared" si="138"/>
        <v>6</v>
      </c>
      <c r="B1496" t="b">
        <f t="shared" si="139"/>
        <v>0</v>
      </c>
      <c r="C1496" t="str">
        <f t="shared" si="140"/>
        <v>OFF</v>
      </c>
      <c r="D1496" s="4">
        <f t="shared" si="142"/>
        <v>43618.249999996377</v>
      </c>
      <c r="E1496" t="str">
        <f t="shared" si="143"/>
        <v>LRKPCIGS</v>
      </c>
      <c r="F1496" s="39">
        <v>9445.794921875</v>
      </c>
      <c r="G1496">
        <f t="shared" si="141"/>
        <v>1.3105674390618393E-3</v>
      </c>
      <c r="H1496" s="38">
        <f>G1496*SUMIF('Manual Inputs'!$B$11:$B$22,'Expanded kW'!A1496,'Manual Inputs'!$C$11:$C$22)</f>
        <v>159165.3333253797</v>
      </c>
    </row>
    <row r="1497" spans="1:8" x14ac:dyDescent="0.2">
      <c r="A1497">
        <f t="shared" si="138"/>
        <v>6</v>
      </c>
      <c r="B1497" t="b">
        <f t="shared" si="139"/>
        <v>0</v>
      </c>
      <c r="C1497" t="str">
        <f t="shared" si="140"/>
        <v>OFF</v>
      </c>
      <c r="D1497" s="4">
        <f t="shared" si="142"/>
        <v>43618.291666663041</v>
      </c>
      <c r="E1497" t="str">
        <f t="shared" si="143"/>
        <v>LRKPCIGS</v>
      </c>
      <c r="F1497" s="39">
        <v>9409.6728515625</v>
      </c>
      <c r="G1497">
        <f t="shared" si="141"/>
        <v>1.3055556417938899E-3</v>
      </c>
      <c r="H1497" s="38">
        <f>G1497*SUMIF('Manual Inputs'!$B$11:$B$22,'Expanded kW'!A1497,'Manual Inputs'!$C$11:$C$22)</f>
        <v>158556.66233376449</v>
      </c>
    </row>
    <row r="1498" spans="1:8" x14ac:dyDescent="0.2">
      <c r="A1498">
        <f t="shared" si="138"/>
        <v>6</v>
      </c>
      <c r="B1498" t="b">
        <f t="shared" si="139"/>
        <v>0</v>
      </c>
      <c r="C1498" t="str">
        <f t="shared" si="140"/>
        <v>OFF</v>
      </c>
      <c r="D1498" s="4">
        <f t="shared" si="142"/>
        <v>43618.333333329705</v>
      </c>
      <c r="E1498" t="str">
        <f t="shared" si="143"/>
        <v>LRKPCIGS</v>
      </c>
      <c r="F1498" s="39">
        <v>9322.73828125</v>
      </c>
      <c r="G1498">
        <f t="shared" si="141"/>
        <v>1.2934938070703196E-3</v>
      </c>
      <c r="H1498" s="38">
        <f>G1498*SUMIF('Manual Inputs'!$B$11:$B$22,'Expanded kW'!A1498,'Manual Inputs'!$C$11:$C$22)</f>
        <v>157091.78087320647</v>
      </c>
    </row>
    <row r="1499" spans="1:8" x14ac:dyDescent="0.2">
      <c r="A1499">
        <f t="shared" si="138"/>
        <v>6</v>
      </c>
      <c r="B1499" t="b">
        <f t="shared" si="139"/>
        <v>0</v>
      </c>
      <c r="C1499" t="str">
        <f t="shared" si="140"/>
        <v>OFF</v>
      </c>
      <c r="D1499" s="4">
        <f t="shared" si="142"/>
        <v>43618.374999996369</v>
      </c>
      <c r="E1499" t="str">
        <f t="shared" si="143"/>
        <v>LRKPCIGS</v>
      </c>
      <c r="F1499" s="39">
        <v>9339.0107421875</v>
      </c>
      <c r="G1499">
        <f t="shared" si="141"/>
        <v>1.295751547962905E-3</v>
      </c>
      <c r="H1499" s="38">
        <f>G1499*SUMIF('Manual Inputs'!$B$11:$B$22,'Expanded kW'!A1499,'Manual Inputs'!$C$11:$C$22)</f>
        <v>157365.97819493143</v>
      </c>
    </row>
    <row r="1500" spans="1:8" x14ac:dyDescent="0.2">
      <c r="A1500">
        <f t="shared" si="138"/>
        <v>6</v>
      </c>
      <c r="B1500" t="b">
        <f t="shared" si="139"/>
        <v>0</v>
      </c>
      <c r="C1500" t="str">
        <f t="shared" si="140"/>
        <v>OFF</v>
      </c>
      <c r="D1500" s="4">
        <f t="shared" si="142"/>
        <v>43618.416666663034</v>
      </c>
      <c r="E1500" t="str">
        <f t="shared" si="143"/>
        <v>LRKPCIGS</v>
      </c>
      <c r="F1500" s="39">
        <v>9360.1669921875</v>
      </c>
      <c r="G1500">
        <f t="shared" si="141"/>
        <v>1.2986868956612169E-3</v>
      </c>
      <c r="H1500" s="38">
        <f>G1500*SUMIF('Manual Inputs'!$B$11:$B$22,'Expanded kW'!A1500,'Manual Inputs'!$C$11:$C$22)</f>
        <v>157722.46926963885</v>
      </c>
    </row>
    <row r="1501" spans="1:8" x14ac:dyDescent="0.2">
      <c r="A1501">
        <f t="shared" si="138"/>
        <v>6</v>
      </c>
      <c r="B1501" t="b">
        <f t="shared" si="139"/>
        <v>0</v>
      </c>
      <c r="C1501" t="str">
        <f t="shared" si="140"/>
        <v>OFF</v>
      </c>
      <c r="D1501" s="4">
        <f t="shared" si="142"/>
        <v>43618.458333329698</v>
      </c>
      <c r="E1501" t="str">
        <f t="shared" si="143"/>
        <v>LRKPCIGS</v>
      </c>
      <c r="F1501" s="39">
        <v>9408.5751953125</v>
      </c>
      <c r="G1501">
        <f t="shared" si="141"/>
        <v>1.3054033462430725E-3</v>
      </c>
      <c r="H1501" s="38">
        <f>G1501*SUMIF('Manual Inputs'!$B$11:$B$22,'Expanded kW'!A1501,'Manual Inputs'!$C$11:$C$22)</f>
        <v>158538.16639728131</v>
      </c>
    </row>
    <row r="1502" spans="1:8" x14ac:dyDescent="0.2">
      <c r="A1502">
        <f t="shared" si="138"/>
        <v>6</v>
      </c>
      <c r="B1502" t="b">
        <f t="shared" si="139"/>
        <v>0</v>
      </c>
      <c r="C1502" t="str">
        <f t="shared" si="140"/>
        <v>OFF</v>
      </c>
      <c r="D1502" s="4">
        <f t="shared" si="142"/>
        <v>43618.499999996362</v>
      </c>
      <c r="E1502" t="str">
        <f t="shared" si="143"/>
        <v>LRKPCIGS</v>
      </c>
      <c r="F1502" s="39">
        <v>9445.33203125</v>
      </c>
      <c r="G1502">
        <f t="shared" si="141"/>
        <v>1.3105032147815124E-3</v>
      </c>
      <c r="H1502" s="38">
        <f>G1502*SUMIF('Manual Inputs'!$B$11:$B$22,'Expanded kW'!A1502,'Manual Inputs'!$C$11:$C$22)</f>
        <v>159157.53343757454</v>
      </c>
    </row>
    <row r="1503" spans="1:8" x14ac:dyDescent="0.2">
      <c r="A1503">
        <f t="shared" si="138"/>
        <v>6</v>
      </c>
      <c r="B1503" t="b">
        <f t="shared" si="139"/>
        <v>0</v>
      </c>
      <c r="C1503" t="str">
        <f t="shared" si="140"/>
        <v>OFF</v>
      </c>
      <c r="D1503" s="4">
        <f t="shared" si="142"/>
        <v>43618.541666663026</v>
      </c>
      <c r="E1503" t="str">
        <f t="shared" si="143"/>
        <v>LRKPCIGS</v>
      </c>
      <c r="F1503" s="39">
        <v>9485.5625</v>
      </c>
      <c r="G1503">
        <f t="shared" si="141"/>
        <v>1.3160850364109279E-3</v>
      </c>
      <c r="H1503" s="38">
        <f>G1503*SUMIF('Manual Inputs'!$B$11:$B$22,'Expanded kW'!A1503,'Manual Inputs'!$C$11:$C$22)</f>
        <v>159835.43254732559</v>
      </c>
    </row>
    <row r="1504" spans="1:8" x14ac:dyDescent="0.2">
      <c r="A1504">
        <f t="shared" si="138"/>
        <v>6</v>
      </c>
      <c r="B1504" t="b">
        <f t="shared" si="139"/>
        <v>0</v>
      </c>
      <c r="C1504" t="str">
        <f t="shared" si="140"/>
        <v>OFF</v>
      </c>
      <c r="D1504" s="4">
        <f t="shared" si="142"/>
        <v>43618.583333329691</v>
      </c>
      <c r="E1504" t="str">
        <f t="shared" si="143"/>
        <v>LRKPCIGS</v>
      </c>
      <c r="F1504" s="39">
        <v>9462.5927734375</v>
      </c>
      <c r="G1504">
        <f t="shared" si="141"/>
        <v>1.3128980758675382E-3</v>
      </c>
      <c r="H1504" s="38">
        <f>G1504*SUMIF('Manual Inputs'!$B$11:$B$22,'Expanded kW'!A1504,'Manual Inputs'!$C$11:$C$22)</f>
        <v>159448.38368431813</v>
      </c>
    </row>
    <row r="1505" spans="1:8" x14ac:dyDescent="0.2">
      <c r="A1505">
        <f t="shared" si="138"/>
        <v>6</v>
      </c>
      <c r="B1505" t="b">
        <f t="shared" si="139"/>
        <v>0</v>
      </c>
      <c r="C1505" t="str">
        <f t="shared" si="140"/>
        <v>OFF</v>
      </c>
      <c r="D1505" s="4">
        <f t="shared" si="142"/>
        <v>43618.624999996355</v>
      </c>
      <c r="E1505" t="str">
        <f t="shared" si="143"/>
        <v>LRKPCIGS</v>
      </c>
      <c r="F1505" s="39">
        <v>9564.048828125</v>
      </c>
      <c r="G1505">
        <f t="shared" si="141"/>
        <v>1.326974710271403E-3</v>
      </c>
      <c r="H1505" s="38">
        <f>G1505*SUMIF('Manual Inputs'!$B$11:$B$22,'Expanded kW'!A1505,'Manual Inputs'!$C$11:$C$22)</f>
        <v>161157.95782770941</v>
      </c>
    </row>
    <row r="1506" spans="1:8" x14ac:dyDescent="0.2">
      <c r="A1506">
        <f t="shared" si="138"/>
        <v>6</v>
      </c>
      <c r="B1506" t="b">
        <f t="shared" si="139"/>
        <v>0</v>
      </c>
      <c r="C1506" t="str">
        <f t="shared" si="140"/>
        <v>OFF</v>
      </c>
      <c r="D1506" s="4">
        <f t="shared" si="142"/>
        <v>43618.666666663019</v>
      </c>
      <c r="E1506" t="str">
        <f t="shared" si="143"/>
        <v>LRKPCIGS</v>
      </c>
      <c r="F1506" s="39">
        <v>9683.076171875</v>
      </c>
      <c r="G1506">
        <f t="shared" si="141"/>
        <v>1.3434892929367023E-3</v>
      </c>
      <c r="H1506" s="38">
        <f>G1506*SUMIF('Manual Inputs'!$B$11:$B$22,'Expanded kW'!A1506,'Manual Inputs'!$C$11:$C$22)</f>
        <v>163163.61505396673</v>
      </c>
    </row>
    <row r="1507" spans="1:8" x14ac:dyDescent="0.2">
      <c r="A1507">
        <f t="shared" si="138"/>
        <v>6</v>
      </c>
      <c r="B1507" t="b">
        <f t="shared" si="139"/>
        <v>0</v>
      </c>
      <c r="C1507" t="str">
        <f t="shared" si="140"/>
        <v>OFF</v>
      </c>
      <c r="D1507" s="4">
        <f t="shared" si="142"/>
        <v>43618.708333329683</v>
      </c>
      <c r="E1507" t="str">
        <f t="shared" si="143"/>
        <v>LRKPCIGS</v>
      </c>
      <c r="F1507" s="39">
        <v>9579.521484375</v>
      </c>
      <c r="G1507">
        <f t="shared" si="141"/>
        <v>1.3291214813631704E-3</v>
      </c>
      <c r="H1507" s="38">
        <f>G1507*SUMIF('Manual Inputs'!$B$11:$B$22,'Expanded kW'!A1507,'Manual Inputs'!$C$11:$C$22)</f>
        <v>161418.67812810012</v>
      </c>
    </row>
    <row r="1508" spans="1:8" x14ac:dyDescent="0.2">
      <c r="A1508">
        <f t="shared" si="138"/>
        <v>6</v>
      </c>
      <c r="B1508" t="b">
        <f t="shared" si="139"/>
        <v>0</v>
      </c>
      <c r="C1508" t="str">
        <f t="shared" si="140"/>
        <v>OFF</v>
      </c>
      <c r="D1508" s="4">
        <f t="shared" si="142"/>
        <v>43618.749999996347</v>
      </c>
      <c r="E1508" t="str">
        <f t="shared" si="143"/>
        <v>LRKPCIGS</v>
      </c>
      <c r="F1508" s="39">
        <v>9599.2255859375</v>
      </c>
      <c r="G1508">
        <f t="shared" si="141"/>
        <v>1.331855349093453E-3</v>
      </c>
      <c r="H1508" s="38">
        <f>G1508*SUMIF('Manual Inputs'!$B$11:$B$22,'Expanded kW'!A1508,'Manual Inputs'!$C$11:$C$22)</f>
        <v>161750.69993452422</v>
      </c>
    </row>
    <row r="1509" spans="1:8" x14ac:dyDescent="0.2">
      <c r="A1509">
        <f t="shared" si="138"/>
        <v>6</v>
      </c>
      <c r="B1509" t="b">
        <f t="shared" si="139"/>
        <v>0</v>
      </c>
      <c r="C1509" t="str">
        <f t="shared" si="140"/>
        <v>OFF</v>
      </c>
      <c r="D1509" s="4">
        <f t="shared" si="142"/>
        <v>43618.791666663012</v>
      </c>
      <c r="E1509" t="str">
        <f t="shared" si="143"/>
        <v>LRKPCIGS</v>
      </c>
      <c r="F1509" s="39">
        <v>9617.033203125</v>
      </c>
      <c r="G1509">
        <f t="shared" si="141"/>
        <v>1.3343260869663628E-3</v>
      </c>
      <c r="H1509" s="38">
        <f>G1509*SUMIF('Manual Inputs'!$B$11:$B$22,'Expanded kW'!A1509,'Manual Inputs'!$C$11:$C$22)</f>
        <v>162050.76523859039</v>
      </c>
    </row>
    <row r="1510" spans="1:8" x14ac:dyDescent="0.2">
      <c r="A1510">
        <f t="shared" si="138"/>
        <v>6</v>
      </c>
      <c r="B1510" t="b">
        <f t="shared" si="139"/>
        <v>0</v>
      </c>
      <c r="C1510" t="str">
        <f t="shared" si="140"/>
        <v>OFF</v>
      </c>
      <c r="D1510" s="4">
        <f t="shared" si="142"/>
        <v>43618.833333329676</v>
      </c>
      <c r="E1510" t="str">
        <f t="shared" si="143"/>
        <v>LRKPCIGS</v>
      </c>
      <c r="F1510" s="39">
        <v>9649.994140625</v>
      </c>
      <c r="G1510">
        <f t="shared" si="141"/>
        <v>1.3388992893072704E-3</v>
      </c>
      <c r="H1510" s="38">
        <f>G1510*SUMIF('Manual Inputs'!$B$11:$B$22,'Expanded kW'!A1510,'Manual Inputs'!$C$11:$C$22)</f>
        <v>162606.16990778927</v>
      </c>
    </row>
    <row r="1511" spans="1:8" x14ac:dyDescent="0.2">
      <c r="A1511">
        <f t="shared" si="138"/>
        <v>6</v>
      </c>
      <c r="B1511" t="b">
        <f t="shared" si="139"/>
        <v>0</v>
      </c>
      <c r="C1511" t="str">
        <f t="shared" si="140"/>
        <v>OFF</v>
      </c>
      <c r="D1511" s="4">
        <f t="shared" si="142"/>
        <v>43618.87499999634</v>
      </c>
      <c r="E1511" t="str">
        <f t="shared" si="143"/>
        <v>LRKPCIGS</v>
      </c>
      <c r="F1511" s="39">
        <v>9656.2861328125</v>
      </c>
      <c r="G1511">
        <f t="shared" si="141"/>
        <v>1.3397722788392231E-3</v>
      </c>
      <c r="H1511" s="38">
        <f>G1511*SUMIF('Manual Inputs'!$B$11:$B$22,'Expanded kW'!A1511,'Manual Inputs'!$C$11:$C$22)</f>
        <v>162712.19243337735</v>
      </c>
    </row>
    <row r="1512" spans="1:8" x14ac:dyDescent="0.2">
      <c r="A1512">
        <f t="shared" si="138"/>
        <v>6</v>
      </c>
      <c r="B1512" t="b">
        <f t="shared" si="139"/>
        <v>0</v>
      </c>
      <c r="C1512" t="str">
        <f t="shared" si="140"/>
        <v>OFF</v>
      </c>
      <c r="D1512" s="4">
        <f t="shared" si="142"/>
        <v>43618.916666663004</v>
      </c>
      <c r="E1512" t="str">
        <f t="shared" si="143"/>
        <v>LRKPCIGS</v>
      </c>
      <c r="F1512" s="39">
        <v>9625.2734375</v>
      </c>
      <c r="G1512">
        <f t="shared" si="141"/>
        <v>1.3354693875515897E-3</v>
      </c>
      <c r="H1512" s="38">
        <f>G1512*SUMIF('Manual Inputs'!$B$11:$B$22,'Expanded kW'!A1512,'Manual Inputs'!$C$11:$C$22)</f>
        <v>162189.61640589012</v>
      </c>
    </row>
    <row r="1513" spans="1:8" x14ac:dyDescent="0.2">
      <c r="A1513">
        <f t="shared" si="138"/>
        <v>6</v>
      </c>
      <c r="B1513" t="b">
        <f t="shared" si="139"/>
        <v>0</v>
      </c>
      <c r="C1513" t="str">
        <f t="shared" si="140"/>
        <v>OFF</v>
      </c>
      <c r="D1513" s="4">
        <f t="shared" si="142"/>
        <v>43618.958333329669</v>
      </c>
      <c r="E1513" t="str">
        <f t="shared" si="143"/>
        <v>LRKPCIGS</v>
      </c>
      <c r="F1513" s="39">
        <v>9690.8232421875</v>
      </c>
      <c r="G1513">
        <f t="shared" si="141"/>
        <v>1.3445641689194714E-3</v>
      </c>
      <c r="H1513" s="38">
        <f>G1513*SUMIF('Manual Inputs'!$B$11:$B$22,'Expanded kW'!A1513,'Manual Inputs'!$C$11:$C$22)</f>
        <v>163294.15621421664</v>
      </c>
    </row>
    <row r="1514" spans="1:8" x14ac:dyDescent="0.2">
      <c r="A1514">
        <f t="shared" si="138"/>
        <v>6</v>
      </c>
      <c r="B1514" t="b">
        <f t="shared" si="139"/>
        <v>0</v>
      </c>
      <c r="C1514" t="str">
        <f t="shared" si="140"/>
        <v>OFF</v>
      </c>
      <c r="D1514" s="4">
        <f t="shared" si="142"/>
        <v>43618.999999996333</v>
      </c>
      <c r="E1514" t="str">
        <f t="shared" si="143"/>
        <v>LRKPCIGS</v>
      </c>
      <c r="F1514" s="39">
        <v>9749.8193359375</v>
      </c>
      <c r="G1514">
        <f t="shared" si="141"/>
        <v>1.3527496482931059E-3</v>
      </c>
      <c r="H1514" s="38">
        <f>G1514*SUMIF('Manual Inputs'!$B$11:$B$22,'Expanded kW'!A1514,'Manual Inputs'!$C$11:$C$22)</f>
        <v>164288.26343380785</v>
      </c>
    </row>
    <row r="1515" spans="1:8" x14ac:dyDescent="0.2">
      <c r="A1515">
        <f t="shared" si="138"/>
        <v>6</v>
      </c>
      <c r="B1515" t="b">
        <f t="shared" si="139"/>
        <v>0</v>
      </c>
      <c r="C1515" t="str">
        <f t="shared" si="140"/>
        <v>OFF</v>
      </c>
      <c r="D1515" s="4">
        <f t="shared" si="142"/>
        <v>43619.041666662997</v>
      </c>
      <c r="E1515" t="str">
        <f t="shared" si="143"/>
        <v>LRKPCIGS</v>
      </c>
      <c r="F1515" s="39">
        <v>9805.8466796875</v>
      </c>
      <c r="G1515">
        <f t="shared" si="141"/>
        <v>1.3605232251093704E-3</v>
      </c>
      <c r="H1515" s="38">
        <f>G1515*SUMIF('Manual Inputs'!$B$11:$B$22,'Expanded kW'!A1515,'Manual Inputs'!$C$11:$C$22)</f>
        <v>165232.34605650516</v>
      </c>
    </row>
    <row r="1516" spans="1:8" x14ac:dyDescent="0.2">
      <c r="A1516">
        <f t="shared" si="138"/>
        <v>6</v>
      </c>
      <c r="B1516" t="b">
        <f t="shared" si="139"/>
        <v>0</v>
      </c>
      <c r="C1516" t="str">
        <f t="shared" si="140"/>
        <v>OFF</v>
      </c>
      <c r="D1516" s="4">
        <f t="shared" si="142"/>
        <v>43619.083333329661</v>
      </c>
      <c r="E1516" t="str">
        <f t="shared" si="143"/>
        <v>LRKPCIGS</v>
      </c>
      <c r="F1516" s="39">
        <v>9827.0654296875</v>
      </c>
      <c r="G1516">
        <f t="shared" si="141"/>
        <v>1.3634672444404689E-3</v>
      </c>
      <c r="H1516" s="38">
        <f>G1516*SUMIF('Manual Inputs'!$B$11:$B$22,'Expanded kW'!A1516,'Manual Inputs'!$C$11:$C$22)</f>
        <v>165589.89028062084</v>
      </c>
    </row>
    <row r="1517" spans="1:8" x14ac:dyDescent="0.2">
      <c r="A1517">
        <f t="shared" si="138"/>
        <v>6</v>
      </c>
      <c r="B1517" t="b">
        <f t="shared" si="139"/>
        <v>0</v>
      </c>
      <c r="C1517" t="str">
        <f t="shared" si="140"/>
        <v>OFF</v>
      </c>
      <c r="D1517" s="4">
        <f t="shared" si="142"/>
        <v>43619.124999996326</v>
      </c>
      <c r="E1517" t="str">
        <f t="shared" si="143"/>
        <v>LRKPCIGS</v>
      </c>
      <c r="F1517" s="39">
        <v>9860.54296875</v>
      </c>
      <c r="G1517">
        <f t="shared" si="141"/>
        <v>1.3681121232461296E-3</v>
      </c>
      <c r="H1517" s="38">
        <f>G1517*SUMIF('Manual Inputs'!$B$11:$B$22,'Expanded kW'!A1517,'Manual Inputs'!$C$11:$C$22)</f>
        <v>166153.99988789766</v>
      </c>
    </row>
    <row r="1518" spans="1:8" x14ac:dyDescent="0.2">
      <c r="A1518">
        <f t="shared" si="138"/>
        <v>6</v>
      </c>
      <c r="B1518" t="b">
        <f t="shared" si="139"/>
        <v>0</v>
      </c>
      <c r="C1518" t="str">
        <f t="shared" si="140"/>
        <v>OFF</v>
      </c>
      <c r="D1518" s="4">
        <f t="shared" si="142"/>
        <v>43619.16666666299</v>
      </c>
      <c r="E1518" t="str">
        <f t="shared" si="143"/>
        <v>LRKPCIGS</v>
      </c>
      <c r="F1518" s="39">
        <v>9902.8525390625</v>
      </c>
      <c r="G1518">
        <f t="shared" si="141"/>
        <v>1.3739824121599665E-3</v>
      </c>
      <c r="H1518" s="38">
        <f>G1518*SUMIF('Manual Inputs'!$B$11:$B$22,'Expanded kW'!A1518,'Manual Inputs'!$C$11:$C$22)</f>
        <v>166866.93267093398</v>
      </c>
    </row>
    <row r="1519" spans="1:8" x14ac:dyDescent="0.2">
      <c r="A1519">
        <f t="shared" si="138"/>
        <v>6</v>
      </c>
      <c r="B1519" t="b">
        <f t="shared" si="139"/>
        <v>0</v>
      </c>
      <c r="C1519" t="str">
        <f t="shared" si="140"/>
        <v>OFF</v>
      </c>
      <c r="D1519" s="4">
        <f t="shared" si="142"/>
        <v>43619.208333329654</v>
      </c>
      <c r="E1519" t="str">
        <f t="shared" si="143"/>
        <v>LRKPCIGS</v>
      </c>
      <c r="F1519" s="39">
        <v>9949.99609375</v>
      </c>
      <c r="G1519">
        <f t="shared" si="141"/>
        <v>1.3805233976721528E-3</v>
      </c>
      <c r="H1519" s="38">
        <f>G1519*SUMIF('Manual Inputs'!$B$11:$B$22,'Expanded kW'!A1519,'Manual Inputs'!$C$11:$C$22)</f>
        <v>167661.319978518</v>
      </c>
    </row>
    <row r="1520" spans="1:8" x14ac:dyDescent="0.2">
      <c r="A1520">
        <f t="shared" si="138"/>
        <v>6</v>
      </c>
      <c r="B1520" t="b">
        <f t="shared" si="139"/>
        <v>0</v>
      </c>
      <c r="C1520" t="str">
        <f t="shared" si="140"/>
        <v>OFF</v>
      </c>
      <c r="D1520" s="4">
        <f t="shared" si="142"/>
        <v>43619.249999996318</v>
      </c>
      <c r="E1520" t="str">
        <f t="shared" si="143"/>
        <v>LRKPCIGS</v>
      </c>
      <c r="F1520" s="39">
        <v>10026.072265625</v>
      </c>
      <c r="G1520">
        <f t="shared" si="141"/>
        <v>1.3910786716932889E-3</v>
      </c>
      <c r="H1520" s="38">
        <f>G1520*SUMIF('Manual Inputs'!$B$11:$B$22,'Expanded kW'!A1520,'Manual Inputs'!$C$11:$C$22)</f>
        <v>168943.23318484449</v>
      </c>
    </row>
    <row r="1521" spans="1:8" x14ac:dyDescent="0.2">
      <c r="A1521">
        <f t="shared" si="138"/>
        <v>6</v>
      </c>
      <c r="B1521" t="b">
        <f t="shared" si="139"/>
        <v>0</v>
      </c>
      <c r="C1521" t="str">
        <f t="shared" si="140"/>
        <v>ON</v>
      </c>
      <c r="D1521" s="4">
        <f t="shared" si="142"/>
        <v>43619.291666662983</v>
      </c>
      <c r="E1521" t="str">
        <f t="shared" si="143"/>
        <v>LRKPCIGS</v>
      </c>
      <c r="F1521" s="39">
        <v>9953.017578125</v>
      </c>
      <c r="G1521">
        <f t="shared" si="141"/>
        <v>1.3809426169196868E-3</v>
      </c>
      <c r="H1521" s="38">
        <f>G1521*SUMIF('Manual Inputs'!$B$11:$B$22,'Expanded kW'!A1521,'Manual Inputs'!$C$11:$C$22)</f>
        <v>167712.2331702252</v>
      </c>
    </row>
    <row r="1522" spans="1:8" x14ac:dyDescent="0.2">
      <c r="A1522">
        <f t="shared" si="138"/>
        <v>6</v>
      </c>
      <c r="B1522" t="b">
        <f t="shared" si="139"/>
        <v>0</v>
      </c>
      <c r="C1522" t="str">
        <f t="shared" si="140"/>
        <v>ON</v>
      </c>
      <c r="D1522" s="4">
        <f t="shared" si="142"/>
        <v>43619.333333329647</v>
      </c>
      <c r="E1522" t="str">
        <f t="shared" si="143"/>
        <v>LRKPCIGS</v>
      </c>
      <c r="F1522" s="39">
        <v>10178.55078125</v>
      </c>
      <c r="G1522">
        <f t="shared" si="141"/>
        <v>1.4122344748191671E-3</v>
      </c>
      <c r="H1522" s="38">
        <f>G1522*SUMIF('Manual Inputs'!$B$11:$B$22,'Expanded kW'!A1522,'Manual Inputs'!$C$11:$C$22)</f>
        <v>171512.55572097201</v>
      </c>
    </row>
    <row r="1523" spans="1:8" x14ac:dyDescent="0.2">
      <c r="A1523">
        <f t="shared" si="138"/>
        <v>6</v>
      </c>
      <c r="B1523" t="b">
        <f t="shared" si="139"/>
        <v>0</v>
      </c>
      <c r="C1523" t="str">
        <f t="shared" si="140"/>
        <v>ON</v>
      </c>
      <c r="D1523" s="4">
        <f t="shared" si="142"/>
        <v>43619.374999996311</v>
      </c>
      <c r="E1523" t="str">
        <f t="shared" si="143"/>
        <v>LRKPCIGS</v>
      </c>
      <c r="F1523" s="39">
        <v>10195.10546875</v>
      </c>
      <c r="G1523">
        <f t="shared" si="141"/>
        <v>1.4145313735535552E-3</v>
      </c>
      <c r="H1523" s="38">
        <f>G1523*SUMIF('Manual Inputs'!$B$11:$B$22,'Expanded kW'!A1523,'Manual Inputs'!$C$11:$C$22)</f>
        <v>171791.50867049381</v>
      </c>
    </row>
    <row r="1524" spans="1:8" x14ac:dyDescent="0.2">
      <c r="A1524">
        <f t="shared" si="138"/>
        <v>6</v>
      </c>
      <c r="B1524" t="b">
        <f t="shared" si="139"/>
        <v>0</v>
      </c>
      <c r="C1524" t="str">
        <f t="shared" si="140"/>
        <v>ON</v>
      </c>
      <c r="D1524" s="4">
        <f t="shared" si="142"/>
        <v>43619.416666662975</v>
      </c>
      <c r="E1524" t="str">
        <f t="shared" si="143"/>
        <v>LRKPCIGS</v>
      </c>
      <c r="F1524" s="39">
        <v>10120.6083984375</v>
      </c>
      <c r="G1524">
        <f t="shared" si="141"/>
        <v>1.4041951937545465E-3</v>
      </c>
      <c r="H1524" s="38">
        <f>G1524*SUMIF('Manual Inputs'!$B$11:$B$22,'Expanded kW'!A1524,'Manual Inputs'!$C$11:$C$22)</f>
        <v>170536.20394218623</v>
      </c>
    </row>
    <row r="1525" spans="1:8" x14ac:dyDescent="0.2">
      <c r="A1525">
        <f t="shared" si="138"/>
        <v>6</v>
      </c>
      <c r="B1525" t="b">
        <f t="shared" si="139"/>
        <v>0</v>
      </c>
      <c r="C1525" t="str">
        <f t="shared" si="140"/>
        <v>ON</v>
      </c>
      <c r="D1525" s="4">
        <f t="shared" si="142"/>
        <v>43619.45833332964</v>
      </c>
      <c r="E1525" t="str">
        <f t="shared" si="143"/>
        <v>LRKPCIGS</v>
      </c>
      <c r="F1525" s="39">
        <v>10191.01953125</v>
      </c>
      <c r="G1525">
        <f t="shared" si="141"/>
        <v>1.4139644655601219E-3</v>
      </c>
      <c r="H1525" s="38">
        <f>G1525*SUMIF('Manual Inputs'!$B$11:$B$22,'Expanded kW'!A1525,'Manual Inputs'!$C$11:$C$22)</f>
        <v>171722.65902792659</v>
      </c>
    </row>
    <row r="1526" spans="1:8" x14ac:dyDescent="0.2">
      <c r="A1526">
        <f t="shared" si="138"/>
        <v>6</v>
      </c>
      <c r="B1526" t="b">
        <f t="shared" si="139"/>
        <v>0</v>
      </c>
      <c r="C1526" t="str">
        <f t="shared" si="140"/>
        <v>ON</v>
      </c>
      <c r="D1526" s="4">
        <f t="shared" si="142"/>
        <v>43619.499999996304</v>
      </c>
      <c r="E1526" t="str">
        <f t="shared" si="143"/>
        <v>LRKPCIGS</v>
      </c>
      <c r="F1526" s="39">
        <v>10267.3447265625</v>
      </c>
      <c r="G1526">
        <f t="shared" si="141"/>
        <v>1.4245542906181428E-3</v>
      </c>
      <c r="H1526" s="38">
        <f>G1526*SUMIF('Manual Inputs'!$B$11:$B$22,'Expanded kW'!A1526,'Manual Inputs'!$C$11:$C$22)</f>
        <v>173008.76837642677</v>
      </c>
    </row>
    <row r="1527" spans="1:8" x14ac:dyDescent="0.2">
      <c r="A1527">
        <f t="shared" si="138"/>
        <v>6</v>
      </c>
      <c r="B1527" t="b">
        <f t="shared" si="139"/>
        <v>0</v>
      </c>
      <c r="C1527" t="str">
        <f t="shared" si="140"/>
        <v>ON</v>
      </c>
      <c r="D1527" s="4">
        <f t="shared" si="142"/>
        <v>43619.541666662968</v>
      </c>
      <c r="E1527" t="str">
        <f t="shared" si="143"/>
        <v>LRKPCIGS</v>
      </c>
      <c r="F1527" s="39">
        <v>10325.107421875</v>
      </c>
      <c r="G1527">
        <f t="shared" si="141"/>
        <v>1.4325686407385015E-3</v>
      </c>
      <c r="H1527" s="38">
        <f>G1527*SUMIF('Manual Inputs'!$B$11:$B$22,'Expanded kW'!A1527,'Manual Inputs'!$C$11:$C$22)</f>
        <v>173982.0923506637</v>
      </c>
    </row>
    <row r="1528" spans="1:8" x14ac:dyDescent="0.2">
      <c r="A1528">
        <f t="shared" si="138"/>
        <v>6</v>
      </c>
      <c r="B1528" t="b">
        <f t="shared" si="139"/>
        <v>0</v>
      </c>
      <c r="C1528" t="str">
        <f t="shared" si="140"/>
        <v>ON</v>
      </c>
      <c r="D1528" s="4">
        <f t="shared" si="142"/>
        <v>43619.583333329632</v>
      </c>
      <c r="E1528" t="str">
        <f t="shared" si="143"/>
        <v>LRKPCIGS</v>
      </c>
      <c r="F1528" s="39">
        <v>10276.83203125</v>
      </c>
      <c r="G1528">
        <f t="shared" si="141"/>
        <v>1.4258706173763177E-3</v>
      </c>
      <c r="H1528" s="38">
        <f>G1528*SUMIF('Manual Inputs'!$B$11:$B$22,'Expanded kW'!A1528,'Manual Inputs'!$C$11:$C$22)</f>
        <v>173168.63316551383</v>
      </c>
    </row>
    <row r="1529" spans="1:8" x14ac:dyDescent="0.2">
      <c r="A1529">
        <f t="shared" si="138"/>
        <v>6</v>
      </c>
      <c r="B1529" t="b">
        <f t="shared" si="139"/>
        <v>0</v>
      </c>
      <c r="C1529" t="str">
        <f t="shared" si="140"/>
        <v>ON</v>
      </c>
      <c r="D1529" s="4">
        <f t="shared" si="142"/>
        <v>43619.624999996297</v>
      </c>
      <c r="E1529" t="str">
        <f t="shared" si="143"/>
        <v>LRKPCIGS</v>
      </c>
      <c r="F1529" s="39">
        <v>10149.2802734375</v>
      </c>
      <c r="G1529">
        <f t="shared" si="141"/>
        <v>1.408173305295464E-3</v>
      </c>
      <c r="H1529" s="38">
        <f>G1529*SUMIF('Manual Inputs'!$B$11:$B$22,'Expanded kW'!A1529,'Manual Inputs'!$C$11:$C$22)</f>
        <v>171019.33623324096</v>
      </c>
    </row>
    <row r="1530" spans="1:8" x14ac:dyDescent="0.2">
      <c r="A1530">
        <f t="shared" si="138"/>
        <v>6</v>
      </c>
      <c r="B1530" t="b">
        <f t="shared" si="139"/>
        <v>0</v>
      </c>
      <c r="C1530" t="str">
        <f t="shared" si="140"/>
        <v>ON</v>
      </c>
      <c r="D1530" s="4">
        <f t="shared" si="142"/>
        <v>43619.666666662961</v>
      </c>
      <c r="E1530" t="str">
        <f t="shared" si="143"/>
        <v>LRKPCIGS</v>
      </c>
      <c r="F1530" s="39">
        <v>10101.5869140625</v>
      </c>
      <c r="G1530">
        <f t="shared" si="141"/>
        <v>1.4015560365136068E-3</v>
      </c>
      <c r="H1530" s="38">
        <f>G1530*SUMIF('Manual Inputs'!$B$11:$B$22,'Expanded kW'!A1530,'Manual Inputs'!$C$11:$C$22)</f>
        <v>170215.68450195584</v>
      </c>
    </row>
    <row r="1531" spans="1:8" x14ac:dyDescent="0.2">
      <c r="A1531">
        <f t="shared" si="138"/>
        <v>6</v>
      </c>
      <c r="B1531" t="b">
        <f t="shared" si="139"/>
        <v>0</v>
      </c>
      <c r="C1531" t="str">
        <f t="shared" si="140"/>
        <v>ON</v>
      </c>
      <c r="D1531" s="4">
        <f t="shared" si="142"/>
        <v>43619.708333329625</v>
      </c>
      <c r="E1531" t="str">
        <f t="shared" si="143"/>
        <v>LRKPCIGS</v>
      </c>
      <c r="F1531" s="39">
        <v>10093.5361328125</v>
      </c>
      <c r="G1531">
        <f t="shared" si="141"/>
        <v>1.4004390218152647E-3</v>
      </c>
      <c r="H1531" s="38">
        <f>G1531*SUMIF('Manual Inputs'!$B$11:$B$22,'Expanded kW'!A1531,'Manual Inputs'!$C$11:$C$22)</f>
        <v>170080.02569380004</v>
      </c>
    </row>
    <row r="1532" spans="1:8" x14ac:dyDescent="0.2">
      <c r="A1532">
        <f t="shared" si="138"/>
        <v>6</v>
      </c>
      <c r="B1532" t="b">
        <f t="shared" si="139"/>
        <v>0</v>
      </c>
      <c r="C1532" t="str">
        <f t="shared" si="140"/>
        <v>ON</v>
      </c>
      <c r="D1532" s="4">
        <f t="shared" si="142"/>
        <v>43619.749999996289</v>
      </c>
      <c r="E1532" t="str">
        <f t="shared" si="143"/>
        <v>LRKPCIGS</v>
      </c>
      <c r="F1532" s="39">
        <v>10040.552734375</v>
      </c>
      <c r="G1532">
        <f t="shared" si="141"/>
        <v>1.393087780614567E-3</v>
      </c>
      <c r="H1532" s="38">
        <f>G1532*SUMIF('Manual Inputs'!$B$11:$B$22,'Expanded kW'!A1532,'Manual Inputs'!$C$11:$C$22)</f>
        <v>169187.23473837852</v>
      </c>
    </row>
    <row r="1533" spans="1:8" x14ac:dyDescent="0.2">
      <c r="A1533">
        <f t="shared" si="138"/>
        <v>6</v>
      </c>
      <c r="B1533" t="b">
        <f t="shared" si="139"/>
        <v>0</v>
      </c>
      <c r="C1533" t="str">
        <f t="shared" si="140"/>
        <v>ON</v>
      </c>
      <c r="D1533" s="4">
        <f t="shared" si="142"/>
        <v>43619.791666662954</v>
      </c>
      <c r="E1533" t="str">
        <f t="shared" si="143"/>
        <v>LRKPCIGS</v>
      </c>
      <c r="F1533" s="39">
        <v>9968.509765625</v>
      </c>
      <c r="G1533">
        <f t="shared" si="141"/>
        <v>1.3830920978967003E-3</v>
      </c>
      <c r="H1533" s="38">
        <f>G1533*SUMIF('Manual Inputs'!$B$11:$B$22,'Expanded kW'!A1533,'Manual Inputs'!$C$11:$C$22)</f>
        <v>167973.28257980602</v>
      </c>
    </row>
    <row r="1534" spans="1:8" x14ac:dyDescent="0.2">
      <c r="A1534">
        <f t="shared" si="138"/>
        <v>6</v>
      </c>
      <c r="B1534" t="b">
        <f t="shared" si="139"/>
        <v>0</v>
      </c>
      <c r="C1534" t="str">
        <f t="shared" si="140"/>
        <v>ON</v>
      </c>
      <c r="D1534" s="4">
        <f t="shared" si="142"/>
        <v>43619.833333329618</v>
      </c>
      <c r="E1534" t="str">
        <f t="shared" si="143"/>
        <v>LRKPCIGS</v>
      </c>
      <c r="F1534" s="39">
        <v>10002.861328125</v>
      </c>
      <c r="G1534">
        <f t="shared" si="141"/>
        <v>1.3878582440671129E-3</v>
      </c>
      <c r="H1534" s="38">
        <f>G1534*SUMIF('Manual Inputs'!$B$11:$B$22,'Expanded kW'!A1534,'Manual Inputs'!$C$11:$C$22)</f>
        <v>168552.11982333942</v>
      </c>
    </row>
    <row r="1535" spans="1:8" x14ac:dyDescent="0.2">
      <c r="A1535">
        <f t="shared" si="138"/>
        <v>6</v>
      </c>
      <c r="B1535" t="b">
        <f t="shared" si="139"/>
        <v>0</v>
      </c>
      <c r="C1535" t="str">
        <f t="shared" si="140"/>
        <v>OFF</v>
      </c>
      <c r="D1535" s="4">
        <f t="shared" si="142"/>
        <v>43619.874999996282</v>
      </c>
      <c r="E1535" t="str">
        <f t="shared" si="143"/>
        <v>LRKPCIGS</v>
      </c>
      <c r="F1535" s="39">
        <v>10219.123046875</v>
      </c>
      <c r="G1535">
        <f t="shared" si="141"/>
        <v>1.4178637194403852E-3</v>
      </c>
      <c r="H1535" s="38">
        <f>G1535*SUMIF('Manual Inputs'!$B$11:$B$22,'Expanded kW'!A1535,'Manual Inputs'!$C$11:$C$22)</f>
        <v>172196.21424154966</v>
      </c>
    </row>
    <row r="1536" spans="1:8" x14ac:dyDescent="0.2">
      <c r="A1536">
        <f t="shared" si="138"/>
        <v>6</v>
      </c>
      <c r="B1536" t="b">
        <f t="shared" si="139"/>
        <v>0</v>
      </c>
      <c r="C1536" t="str">
        <f t="shared" si="140"/>
        <v>OFF</v>
      </c>
      <c r="D1536" s="4">
        <f t="shared" si="142"/>
        <v>43619.916666662946</v>
      </c>
      <c r="E1536" t="str">
        <f t="shared" si="143"/>
        <v>LRKPCIGS</v>
      </c>
      <c r="F1536" s="39">
        <v>10534.8759765625</v>
      </c>
      <c r="G1536">
        <f t="shared" si="141"/>
        <v>1.4616732147617886E-3</v>
      </c>
      <c r="H1536" s="38">
        <f>G1536*SUMIF('Manual Inputs'!$B$11:$B$22,'Expanded kW'!A1536,'Manual Inputs'!$C$11:$C$22)</f>
        <v>177516.7744186279</v>
      </c>
    </row>
    <row r="1537" spans="1:8" x14ac:dyDescent="0.2">
      <c r="A1537">
        <f t="shared" si="138"/>
        <v>6</v>
      </c>
      <c r="B1537" t="b">
        <f t="shared" si="139"/>
        <v>0</v>
      </c>
      <c r="C1537" t="str">
        <f t="shared" si="140"/>
        <v>OFF</v>
      </c>
      <c r="D1537" s="4">
        <f t="shared" si="142"/>
        <v>43619.95833332961</v>
      </c>
      <c r="E1537" t="str">
        <f t="shared" si="143"/>
        <v>LRKPCIGS</v>
      </c>
      <c r="F1537" s="39">
        <v>10496.9140625</v>
      </c>
      <c r="G1537">
        <f t="shared" si="141"/>
        <v>1.4564061463036794E-3</v>
      </c>
      <c r="H1537" s="38">
        <f>G1537*SUMIF('Manual Inputs'!$B$11:$B$22,'Expanded kW'!A1537,'Manual Inputs'!$C$11:$C$22)</f>
        <v>176877.10134130603</v>
      </c>
    </row>
    <row r="1538" spans="1:8" x14ac:dyDescent="0.2">
      <c r="A1538">
        <f t="shared" ref="A1538:A1601" si="144">MONTH(D1538)</f>
        <v>6</v>
      </c>
      <c r="B1538" t="b">
        <f t="shared" ref="B1538:B1601" si="145">IF(ISNA(VLOOKUP(DATE(YEAR(D1538),MONTH(D1538),DAY(D1538)),Holidays,1,FALSE)),FALSE,TRUE)</f>
        <v>0</v>
      </c>
      <c r="C1538" t="str">
        <f t="shared" ref="C1538:C1601" si="146">IF(OR(HOUR(D1538)&lt;PkStart,HOUR(D1538)&gt;OPkStart-1,WEEKDAY(D1538,2)&gt;5,B1538)=TRUE,"OFF","ON")</f>
        <v>OFF</v>
      </c>
      <c r="D1538" s="4">
        <f t="shared" si="142"/>
        <v>43619.999999996275</v>
      </c>
      <c r="E1538" t="str">
        <f t="shared" si="143"/>
        <v>LRKPCIGS</v>
      </c>
      <c r="F1538" s="39">
        <v>10455.302734375</v>
      </c>
      <c r="G1538">
        <f t="shared" ref="G1538:G1601" si="147">IF(SUMIF($A$2:$A$8785,A1538,$F$2:$F$8785)=0,0,F1538/SUMIF($A$2:$A$8785,A1538,$F$2:$F$8785))</f>
        <v>1.4506327357873819E-3</v>
      </c>
      <c r="H1538" s="38">
        <f>G1538*SUMIF('Manual Inputs'!$B$11:$B$22,'Expanded kW'!A1538,'Manual Inputs'!$C$11:$C$22)</f>
        <v>176175.9342118155</v>
      </c>
    </row>
    <row r="1539" spans="1:8" x14ac:dyDescent="0.2">
      <c r="A1539">
        <f t="shared" si="144"/>
        <v>6</v>
      </c>
      <c r="B1539" t="b">
        <f t="shared" si="145"/>
        <v>0</v>
      </c>
      <c r="C1539" t="str">
        <f t="shared" si="146"/>
        <v>OFF</v>
      </c>
      <c r="D1539" s="4">
        <f t="shared" si="142"/>
        <v>43620.041666662939</v>
      </c>
      <c r="E1539" t="str">
        <f t="shared" si="143"/>
        <v>LRKPCIGS</v>
      </c>
      <c r="F1539" s="39">
        <v>10426.2255859375</v>
      </c>
      <c r="G1539">
        <f t="shared" si="147"/>
        <v>1.4465983941276128E-3</v>
      </c>
      <c r="H1539" s="38">
        <f>G1539*SUMIF('Manual Inputs'!$B$11:$B$22,'Expanded kW'!A1539,'Manual Inputs'!$C$11:$C$22)</f>
        <v>175685.97290506636</v>
      </c>
    </row>
    <row r="1540" spans="1:8" x14ac:dyDescent="0.2">
      <c r="A1540">
        <f t="shared" si="144"/>
        <v>6</v>
      </c>
      <c r="B1540" t="b">
        <f t="shared" si="145"/>
        <v>0</v>
      </c>
      <c r="C1540" t="str">
        <f t="shared" si="146"/>
        <v>OFF</v>
      </c>
      <c r="D1540" s="4">
        <f t="shared" ref="D1540:D1603" si="148">+D1539+1/24</f>
        <v>43620.083333329603</v>
      </c>
      <c r="E1540" t="str">
        <f t="shared" ref="E1540:E1603" si="149">+E1539</f>
        <v>LRKPCIGS</v>
      </c>
      <c r="F1540" s="39">
        <v>10341.5166015625</v>
      </c>
      <c r="G1540">
        <f t="shared" si="147"/>
        <v>1.4348453508278079E-3</v>
      </c>
      <c r="H1540" s="38">
        <f>G1540*SUMIF('Manual Inputs'!$B$11:$B$22,'Expanded kW'!A1540,'Manual Inputs'!$C$11:$C$22)</f>
        <v>174258.5934367193</v>
      </c>
    </row>
    <row r="1541" spans="1:8" x14ac:dyDescent="0.2">
      <c r="A1541">
        <f t="shared" si="144"/>
        <v>6</v>
      </c>
      <c r="B1541" t="b">
        <f t="shared" si="145"/>
        <v>0</v>
      </c>
      <c r="C1541" t="str">
        <f t="shared" si="146"/>
        <v>OFF</v>
      </c>
      <c r="D1541" s="4">
        <f t="shared" si="148"/>
        <v>43620.124999996267</v>
      </c>
      <c r="E1541" t="str">
        <f t="shared" si="149"/>
        <v>LRKPCIGS</v>
      </c>
      <c r="F1541" s="39">
        <v>10250.103515625</v>
      </c>
      <c r="G1541">
        <f t="shared" si="147"/>
        <v>1.4221621394173629E-3</v>
      </c>
      <c r="H1541" s="38">
        <f>G1541*SUMIF('Manual Inputs'!$B$11:$B$22,'Expanded kW'!A1541,'Manual Inputs'!$C$11:$C$22)</f>
        <v>172718.24723887324</v>
      </c>
    </row>
    <row r="1542" spans="1:8" x14ac:dyDescent="0.2">
      <c r="A1542">
        <f t="shared" si="144"/>
        <v>6</v>
      </c>
      <c r="B1542" t="b">
        <f t="shared" si="145"/>
        <v>0</v>
      </c>
      <c r="C1542" t="str">
        <f t="shared" si="146"/>
        <v>OFF</v>
      </c>
      <c r="D1542" s="4">
        <f t="shared" si="148"/>
        <v>43620.166666662932</v>
      </c>
      <c r="E1542" t="str">
        <f t="shared" si="149"/>
        <v>LRKPCIGS</v>
      </c>
      <c r="F1542" s="39">
        <v>10387.689453125</v>
      </c>
      <c r="G1542">
        <f t="shared" si="147"/>
        <v>1.4412516550432754E-3</v>
      </c>
      <c r="H1542" s="38">
        <f>G1542*SUMIF('Manual Inputs'!$B$11:$B$22,'Expanded kW'!A1542,'Manual Inputs'!$C$11:$C$22)</f>
        <v>175036.62401755579</v>
      </c>
    </row>
    <row r="1543" spans="1:8" x14ac:dyDescent="0.2">
      <c r="A1543">
        <f t="shared" si="144"/>
        <v>6</v>
      </c>
      <c r="B1543" t="b">
        <f t="shared" si="145"/>
        <v>0</v>
      </c>
      <c r="C1543" t="str">
        <f t="shared" si="146"/>
        <v>OFF</v>
      </c>
      <c r="D1543" s="4">
        <f t="shared" si="148"/>
        <v>43620.208333329596</v>
      </c>
      <c r="E1543" t="str">
        <f t="shared" si="149"/>
        <v>LRKPCIGS</v>
      </c>
      <c r="F1543" s="39">
        <v>10353.859375</v>
      </c>
      <c r="G1543">
        <f t="shared" si="147"/>
        <v>1.4365578628089272E-3</v>
      </c>
      <c r="H1543" s="38">
        <f>G1543*SUMIF('Manual Inputs'!$B$11:$B$22,'Expanded kW'!A1543,'Manual Inputs'!$C$11:$C$22)</f>
        <v>174466.57398939782</v>
      </c>
    </row>
    <row r="1544" spans="1:8" x14ac:dyDescent="0.2">
      <c r="A1544">
        <f t="shared" si="144"/>
        <v>6</v>
      </c>
      <c r="B1544" t="b">
        <f t="shared" si="145"/>
        <v>0</v>
      </c>
      <c r="C1544" t="str">
        <f t="shared" si="146"/>
        <v>OFF</v>
      </c>
      <c r="D1544" s="4">
        <f t="shared" si="148"/>
        <v>43620.24999999626</v>
      </c>
      <c r="E1544" t="str">
        <f t="shared" si="149"/>
        <v>LRKPCIGS</v>
      </c>
      <c r="F1544" s="39">
        <v>10276.2841796875</v>
      </c>
      <c r="G1544">
        <f t="shared" si="147"/>
        <v>1.4257946050951714E-3</v>
      </c>
      <c r="H1544" s="38">
        <f>G1544*SUMIF('Manual Inputs'!$B$11:$B$22,'Expanded kW'!A1544,'Manual Inputs'!$C$11:$C$22)</f>
        <v>173159.40165273176</v>
      </c>
    </row>
    <row r="1545" spans="1:8" x14ac:dyDescent="0.2">
      <c r="A1545">
        <f t="shared" si="144"/>
        <v>6</v>
      </c>
      <c r="B1545" t="b">
        <f t="shared" si="145"/>
        <v>0</v>
      </c>
      <c r="C1545" t="str">
        <f t="shared" si="146"/>
        <v>ON</v>
      </c>
      <c r="D1545" s="4">
        <f t="shared" si="148"/>
        <v>43620.291666662924</v>
      </c>
      <c r="E1545" t="str">
        <f t="shared" si="149"/>
        <v>LRKPCIGS</v>
      </c>
      <c r="F1545" s="39">
        <v>10242.4345703125</v>
      </c>
      <c r="G1545">
        <f t="shared" si="147"/>
        <v>1.4210981029755773E-3</v>
      </c>
      <c r="H1545" s="38">
        <f>G1545*SUMIF('Manual Inputs'!$B$11:$B$22,'Expanded kW'!A1545,'Manual Inputs'!$C$11:$C$22)</f>
        <v>172589.02251538369</v>
      </c>
    </row>
    <row r="1546" spans="1:8" x14ac:dyDescent="0.2">
      <c r="A1546">
        <f t="shared" si="144"/>
        <v>6</v>
      </c>
      <c r="B1546" t="b">
        <f t="shared" si="145"/>
        <v>0</v>
      </c>
      <c r="C1546" t="str">
        <f t="shared" si="146"/>
        <v>ON</v>
      </c>
      <c r="D1546" s="4">
        <f t="shared" si="148"/>
        <v>43620.333333329589</v>
      </c>
      <c r="E1546" t="str">
        <f t="shared" si="149"/>
        <v>LRKPCIGS</v>
      </c>
      <c r="F1546" s="39">
        <v>10299.4931640625</v>
      </c>
      <c r="G1546">
        <f t="shared" si="147"/>
        <v>1.4290147617328228E-3</v>
      </c>
      <c r="H1546" s="38">
        <f>G1546*SUMIF('Manual Inputs'!$B$11:$B$22,'Expanded kW'!A1546,'Manual Inputs'!$C$11:$C$22)</f>
        <v>173550.48210331783</v>
      </c>
    </row>
    <row r="1547" spans="1:8" x14ac:dyDescent="0.2">
      <c r="A1547">
        <f t="shared" si="144"/>
        <v>6</v>
      </c>
      <c r="B1547" t="b">
        <f t="shared" si="145"/>
        <v>0</v>
      </c>
      <c r="C1547" t="str">
        <f t="shared" si="146"/>
        <v>ON</v>
      </c>
      <c r="D1547" s="4">
        <f t="shared" si="148"/>
        <v>43620.374999996253</v>
      </c>
      <c r="E1547" t="str">
        <f t="shared" si="149"/>
        <v>LRKPCIGS</v>
      </c>
      <c r="F1547" s="39">
        <v>10263.0927734375</v>
      </c>
      <c r="G1547">
        <f t="shared" si="147"/>
        <v>1.4239643486001199E-3</v>
      </c>
      <c r="H1547" s="38">
        <f>G1547*SUMIF('Manual Inputs'!$B$11:$B$22,'Expanded kW'!A1547,'Manual Inputs'!$C$11:$C$22)</f>
        <v>172937.12130574379</v>
      </c>
    </row>
    <row r="1548" spans="1:8" x14ac:dyDescent="0.2">
      <c r="A1548">
        <f t="shared" si="144"/>
        <v>6</v>
      </c>
      <c r="B1548" t="b">
        <f t="shared" si="145"/>
        <v>0</v>
      </c>
      <c r="C1548" t="str">
        <f t="shared" si="146"/>
        <v>ON</v>
      </c>
      <c r="D1548" s="4">
        <f t="shared" si="148"/>
        <v>43620.416666662917</v>
      </c>
      <c r="E1548" t="str">
        <f t="shared" si="149"/>
        <v>LRKPCIGS</v>
      </c>
      <c r="F1548" s="39">
        <v>10218.3154296875</v>
      </c>
      <c r="G1548">
        <f t="shared" si="147"/>
        <v>1.4177516656854689E-3</v>
      </c>
      <c r="H1548" s="38">
        <f>G1548*SUMIF('Manual Inputs'!$B$11:$B$22,'Expanded kW'!A1548,'Manual Inputs'!$C$11:$C$22)</f>
        <v>172182.60557653935</v>
      </c>
    </row>
    <row r="1549" spans="1:8" x14ac:dyDescent="0.2">
      <c r="A1549">
        <f t="shared" si="144"/>
        <v>6</v>
      </c>
      <c r="B1549" t="b">
        <f t="shared" si="145"/>
        <v>0</v>
      </c>
      <c r="C1549" t="str">
        <f t="shared" si="146"/>
        <v>ON</v>
      </c>
      <c r="D1549" s="4">
        <f t="shared" si="148"/>
        <v>43620.458333329581</v>
      </c>
      <c r="E1549" t="str">
        <f t="shared" si="149"/>
        <v>LRKPCIGS</v>
      </c>
      <c r="F1549" s="39">
        <v>10197.923828125</v>
      </c>
      <c r="G1549">
        <f t="shared" si="147"/>
        <v>1.4149224099945323E-3</v>
      </c>
      <c r="H1549" s="38">
        <f>G1549*SUMIF('Manual Inputs'!$B$11:$B$22,'Expanded kW'!A1549,'Manual Inputs'!$C$11:$C$22)</f>
        <v>171838.99912662405</v>
      </c>
    </row>
    <row r="1550" spans="1:8" x14ac:dyDescent="0.2">
      <c r="A1550">
        <f t="shared" si="144"/>
        <v>6</v>
      </c>
      <c r="B1550" t="b">
        <f t="shared" si="145"/>
        <v>0</v>
      </c>
      <c r="C1550" t="str">
        <f t="shared" si="146"/>
        <v>ON</v>
      </c>
      <c r="D1550" s="4">
        <f t="shared" si="148"/>
        <v>43620.499999996246</v>
      </c>
      <c r="E1550" t="str">
        <f t="shared" si="149"/>
        <v>LRKPCIGS</v>
      </c>
      <c r="F1550" s="39">
        <v>10121.0283203125</v>
      </c>
      <c r="G1550">
        <f t="shared" si="147"/>
        <v>1.4042534562873324E-3</v>
      </c>
      <c r="H1550" s="38">
        <f>G1550*SUMIF('Manual Inputs'!$B$11:$B$22,'Expanded kW'!A1550,'Manual Inputs'!$C$11:$C$22)</f>
        <v>170543.27978977319</v>
      </c>
    </row>
    <row r="1551" spans="1:8" x14ac:dyDescent="0.2">
      <c r="A1551">
        <f t="shared" si="144"/>
        <v>6</v>
      </c>
      <c r="B1551" t="b">
        <f t="shared" si="145"/>
        <v>0</v>
      </c>
      <c r="C1551" t="str">
        <f t="shared" si="146"/>
        <v>ON</v>
      </c>
      <c r="D1551" s="4">
        <f t="shared" si="148"/>
        <v>43620.54166666291</v>
      </c>
      <c r="E1551" t="str">
        <f t="shared" si="149"/>
        <v>LRKPCIGS</v>
      </c>
      <c r="F1551" s="39">
        <v>10263.189453125</v>
      </c>
      <c r="G1551">
        <f t="shared" si="147"/>
        <v>1.4239777625320868E-3</v>
      </c>
      <c r="H1551" s="38">
        <f>G1551*SUMIF('Manual Inputs'!$B$11:$B$22,'Expanded kW'!A1551,'Manual Inputs'!$C$11:$C$22)</f>
        <v>172938.75039623474</v>
      </c>
    </row>
    <row r="1552" spans="1:8" x14ac:dyDescent="0.2">
      <c r="A1552">
        <f t="shared" si="144"/>
        <v>6</v>
      </c>
      <c r="B1552" t="b">
        <f t="shared" si="145"/>
        <v>0</v>
      </c>
      <c r="C1552" t="str">
        <f t="shared" si="146"/>
        <v>ON</v>
      </c>
      <c r="D1552" s="4">
        <f t="shared" si="148"/>
        <v>43620.583333329574</v>
      </c>
      <c r="E1552" t="str">
        <f t="shared" si="149"/>
        <v>LRKPCIGS</v>
      </c>
      <c r="F1552" s="39">
        <v>10231.4931640625</v>
      </c>
      <c r="G1552">
        <f t="shared" si="147"/>
        <v>1.4195800252608485E-3</v>
      </c>
      <c r="H1552" s="38">
        <f>G1552*SUMIF('Manual Inputs'!$B$11:$B$22,'Expanded kW'!A1552,'Manual Inputs'!$C$11:$C$22)</f>
        <v>172404.6555470943</v>
      </c>
    </row>
    <row r="1553" spans="1:8" x14ac:dyDescent="0.2">
      <c r="A1553">
        <f t="shared" si="144"/>
        <v>6</v>
      </c>
      <c r="B1553" t="b">
        <f t="shared" si="145"/>
        <v>0</v>
      </c>
      <c r="C1553" t="str">
        <f t="shared" si="146"/>
        <v>ON</v>
      </c>
      <c r="D1553" s="4">
        <f t="shared" si="148"/>
        <v>43620.624999996238</v>
      </c>
      <c r="E1553" t="str">
        <f t="shared" si="149"/>
        <v>LRKPCIGS</v>
      </c>
      <c r="F1553" s="39">
        <v>10293.828125</v>
      </c>
      <c r="G1553">
        <f t="shared" si="147"/>
        <v>1.4282287595172622E-3</v>
      </c>
      <c r="H1553" s="38">
        <f>G1553*SUMIF('Manual Inputs'!$B$11:$B$22,'Expanded kW'!A1553,'Manual Inputs'!$C$11:$C$22)</f>
        <v>173455.02398273171</v>
      </c>
    </row>
    <row r="1554" spans="1:8" x14ac:dyDescent="0.2">
      <c r="A1554">
        <f t="shared" si="144"/>
        <v>6</v>
      </c>
      <c r="B1554" t="b">
        <f t="shared" si="145"/>
        <v>0</v>
      </c>
      <c r="C1554" t="str">
        <f t="shared" si="146"/>
        <v>ON</v>
      </c>
      <c r="D1554" s="4">
        <f t="shared" si="148"/>
        <v>43620.666666662903</v>
      </c>
      <c r="E1554" t="str">
        <f t="shared" si="149"/>
        <v>LRKPCIGS</v>
      </c>
      <c r="F1554" s="39">
        <v>10161.283203125</v>
      </c>
      <c r="G1554">
        <f t="shared" si="147"/>
        <v>1.4098386652733053E-3</v>
      </c>
      <c r="H1554" s="38">
        <f>G1554*SUMIF('Manual Inputs'!$B$11:$B$22,'Expanded kW'!A1554,'Manual Inputs'!$C$11:$C$22)</f>
        <v>171221.59028601187</v>
      </c>
    </row>
    <row r="1555" spans="1:8" x14ac:dyDescent="0.2">
      <c r="A1555">
        <f t="shared" si="144"/>
        <v>6</v>
      </c>
      <c r="B1555" t="b">
        <f t="shared" si="145"/>
        <v>0</v>
      </c>
      <c r="C1555" t="str">
        <f t="shared" si="146"/>
        <v>ON</v>
      </c>
      <c r="D1555" s="4">
        <f t="shared" si="148"/>
        <v>43620.708333329567</v>
      </c>
      <c r="E1555" t="str">
        <f t="shared" si="149"/>
        <v>LRKPCIGS</v>
      </c>
      <c r="F1555" s="39">
        <v>9972.5537109375</v>
      </c>
      <c r="G1555">
        <f t="shared" si="147"/>
        <v>1.383653179636855E-3</v>
      </c>
      <c r="H1555" s="38">
        <f>G1555*SUMIF('Manual Inputs'!$B$11:$B$22,'Expanded kW'!A1555,'Manual Inputs'!$C$11:$C$22)</f>
        <v>168041.42463761452</v>
      </c>
    </row>
    <row r="1556" spans="1:8" x14ac:dyDescent="0.2">
      <c r="A1556">
        <f t="shared" si="144"/>
        <v>6</v>
      </c>
      <c r="B1556" t="b">
        <f t="shared" si="145"/>
        <v>0</v>
      </c>
      <c r="C1556" t="str">
        <f t="shared" si="146"/>
        <v>ON</v>
      </c>
      <c r="D1556" s="4">
        <f t="shared" si="148"/>
        <v>43620.749999996231</v>
      </c>
      <c r="E1556" t="str">
        <f t="shared" si="149"/>
        <v>LRKPCIGS</v>
      </c>
      <c r="F1556" s="39">
        <v>9999.13671875</v>
      </c>
      <c r="G1556">
        <f t="shared" si="147"/>
        <v>1.3873414689507281E-3</v>
      </c>
      <c r="H1556" s="38">
        <f>G1556*SUMIF('Manual Inputs'!$B$11:$B$22,'Expanded kW'!A1556,'Manual Inputs'!$C$11:$C$22)</f>
        <v>168489.35870078893</v>
      </c>
    </row>
    <row r="1557" spans="1:8" x14ac:dyDescent="0.2">
      <c r="A1557">
        <f t="shared" si="144"/>
        <v>6</v>
      </c>
      <c r="B1557" t="b">
        <f t="shared" si="145"/>
        <v>0</v>
      </c>
      <c r="C1557" t="str">
        <f t="shared" si="146"/>
        <v>ON</v>
      </c>
      <c r="D1557" s="4">
        <f t="shared" si="148"/>
        <v>43620.791666662895</v>
      </c>
      <c r="E1557" t="str">
        <f t="shared" si="149"/>
        <v>LRKPCIGS</v>
      </c>
      <c r="F1557" s="39">
        <v>10019.669921875</v>
      </c>
      <c r="G1557">
        <f t="shared" si="147"/>
        <v>1.3901903713096971E-3</v>
      </c>
      <c r="H1557" s="38">
        <f>G1557*SUMIF('Manual Inputs'!$B$11:$B$22,'Expanded kW'!A1557,'Manual Inputs'!$C$11:$C$22)</f>
        <v>168835.3511923324</v>
      </c>
    </row>
    <row r="1558" spans="1:8" x14ac:dyDescent="0.2">
      <c r="A1558">
        <f t="shared" si="144"/>
        <v>6</v>
      </c>
      <c r="B1558" t="b">
        <f t="shared" si="145"/>
        <v>0</v>
      </c>
      <c r="C1558" t="str">
        <f t="shared" si="146"/>
        <v>ON</v>
      </c>
      <c r="D1558" s="4">
        <f t="shared" si="148"/>
        <v>43620.83333332956</v>
      </c>
      <c r="E1558" t="str">
        <f t="shared" si="149"/>
        <v>LRKPCIGS</v>
      </c>
      <c r="F1558" s="39">
        <v>10000.2138671875</v>
      </c>
      <c r="G1558">
        <f t="shared" si="147"/>
        <v>1.3874909191220371E-3</v>
      </c>
      <c r="H1558" s="38">
        <f>G1558*SUMIF('Manual Inputs'!$B$11:$B$22,'Expanded kW'!A1558,'Manual Inputs'!$C$11:$C$22)</f>
        <v>168507.50907262249</v>
      </c>
    </row>
    <row r="1559" spans="1:8" x14ac:dyDescent="0.2">
      <c r="A1559">
        <f t="shared" si="144"/>
        <v>6</v>
      </c>
      <c r="B1559" t="b">
        <f t="shared" si="145"/>
        <v>0</v>
      </c>
      <c r="C1559" t="str">
        <f t="shared" si="146"/>
        <v>OFF</v>
      </c>
      <c r="D1559" s="4">
        <f t="shared" si="148"/>
        <v>43620.874999996224</v>
      </c>
      <c r="E1559" t="str">
        <f t="shared" si="149"/>
        <v>LRKPCIGS</v>
      </c>
      <c r="F1559" s="39">
        <v>10280.3125</v>
      </c>
      <c r="G1559">
        <f t="shared" si="147"/>
        <v>1.4263535189271293E-3</v>
      </c>
      <c r="H1559" s="38">
        <f>G1559*SUMIF('Manual Inputs'!$B$11:$B$22,'Expanded kW'!A1559,'Manual Inputs'!$C$11:$C$22)</f>
        <v>173227.2804231882</v>
      </c>
    </row>
    <row r="1560" spans="1:8" x14ac:dyDescent="0.2">
      <c r="A1560">
        <f t="shared" si="144"/>
        <v>6</v>
      </c>
      <c r="B1560" t="b">
        <f t="shared" si="145"/>
        <v>0</v>
      </c>
      <c r="C1560" t="str">
        <f t="shared" si="146"/>
        <v>OFF</v>
      </c>
      <c r="D1560" s="4">
        <f t="shared" si="148"/>
        <v>43620.916666662888</v>
      </c>
      <c r="E1560" t="str">
        <f t="shared" si="149"/>
        <v>LRKPCIGS</v>
      </c>
      <c r="F1560" s="39">
        <v>10503.08203125</v>
      </c>
      <c r="G1560">
        <f t="shared" si="147"/>
        <v>1.457261928064321E-3</v>
      </c>
      <c r="H1560" s="38">
        <f>G1560*SUMIF('Manual Inputs'!$B$11:$B$22,'Expanded kW'!A1560,'Manual Inputs'!$C$11:$C$22)</f>
        <v>176981.03402353704</v>
      </c>
    </row>
    <row r="1561" spans="1:8" x14ac:dyDescent="0.2">
      <c r="A1561">
        <f t="shared" si="144"/>
        <v>6</v>
      </c>
      <c r="B1561" t="b">
        <f t="shared" si="145"/>
        <v>0</v>
      </c>
      <c r="C1561" t="str">
        <f t="shared" si="146"/>
        <v>OFF</v>
      </c>
      <c r="D1561" s="4">
        <f t="shared" si="148"/>
        <v>43620.958333329552</v>
      </c>
      <c r="E1561" t="str">
        <f t="shared" si="149"/>
        <v>LRKPCIGS</v>
      </c>
      <c r="F1561" s="39">
        <v>10420.7646484375</v>
      </c>
      <c r="G1561">
        <f t="shared" si="147"/>
        <v>1.4458407102128713E-3</v>
      </c>
      <c r="H1561" s="38">
        <f>G1561*SUMIF('Manual Inputs'!$B$11:$B$22,'Expanded kW'!A1561,'Manual Inputs'!$C$11:$C$22)</f>
        <v>175593.95397551669</v>
      </c>
    </row>
    <row r="1562" spans="1:8" x14ac:dyDescent="0.2">
      <c r="A1562">
        <f t="shared" si="144"/>
        <v>6</v>
      </c>
      <c r="B1562" t="b">
        <f t="shared" si="145"/>
        <v>0</v>
      </c>
      <c r="C1562" t="str">
        <f t="shared" si="146"/>
        <v>OFF</v>
      </c>
      <c r="D1562" s="4">
        <f t="shared" si="148"/>
        <v>43620.999999996217</v>
      </c>
      <c r="E1562" t="str">
        <f t="shared" si="149"/>
        <v>LRKPCIGS</v>
      </c>
      <c r="F1562" s="39">
        <v>10212.0849609375</v>
      </c>
      <c r="G1562">
        <f t="shared" si="147"/>
        <v>1.4168872122920406E-3</v>
      </c>
      <c r="H1562" s="38">
        <f>G1562*SUMIF('Manual Inputs'!$B$11:$B$22,'Expanded kW'!A1562,'Manual Inputs'!$C$11:$C$22)</f>
        <v>172077.61974490009</v>
      </c>
    </row>
    <row r="1563" spans="1:8" x14ac:dyDescent="0.2">
      <c r="A1563">
        <f t="shared" si="144"/>
        <v>6</v>
      </c>
      <c r="B1563" t="b">
        <f t="shared" si="145"/>
        <v>0</v>
      </c>
      <c r="C1563" t="str">
        <f t="shared" si="146"/>
        <v>OFF</v>
      </c>
      <c r="D1563" s="4">
        <f t="shared" si="148"/>
        <v>43621.041666662881</v>
      </c>
      <c r="E1563" t="str">
        <f t="shared" si="149"/>
        <v>LRKPCIGS</v>
      </c>
      <c r="F1563" s="39">
        <v>10266.115234375</v>
      </c>
      <c r="G1563">
        <f t="shared" si="147"/>
        <v>1.4243837033419162E-3</v>
      </c>
      <c r="H1563" s="38">
        <f>G1563*SUMIF('Manual Inputs'!$B$11:$B$22,'Expanded kW'!A1563,'Manual Inputs'!$C$11:$C$22)</f>
        <v>172988.05095291047</v>
      </c>
    </row>
    <row r="1564" spans="1:8" x14ac:dyDescent="0.2">
      <c r="A1564">
        <f t="shared" si="144"/>
        <v>6</v>
      </c>
      <c r="B1564" t="b">
        <f t="shared" si="145"/>
        <v>0</v>
      </c>
      <c r="C1564" t="str">
        <f t="shared" si="146"/>
        <v>OFF</v>
      </c>
      <c r="D1564" s="4">
        <f t="shared" si="148"/>
        <v>43621.083333329545</v>
      </c>
      <c r="E1564" t="str">
        <f t="shared" si="149"/>
        <v>LRKPCIGS</v>
      </c>
      <c r="F1564" s="39">
        <v>10411.876953125</v>
      </c>
      <c r="G1564">
        <f t="shared" si="147"/>
        <v>1.4446075769317442E-3</v>
      </c>
      <c r="H1564" s="38">
        <f>G1564*SUMIF('Manual Inputs'!$B$11:$B$22,'Expanded kW'!A1564,'Manual Inputs'!$C$11:$C$22)</f>
        <v>175444.19283856545</v>
      </c>
    </row>
    <row r="1565" spans="1:8" x14ac:dyDescent="0.2">
      <c r="A1565">
        <f t="shared" si="144"/>
        <v>6</v>
      </c>
      <c r="B1565" t="b">
        <f t="shared" si="145"/>
        <v>0</v>
      </c>
      <c r="C1565" t="str">
        <f t="shared" si="146"/>
        <v>OFF</v>
      </c>
      <c r="D1565" s="4">
        <f t="shared" si="148"/>
        <v>43621.124999996209</v>
      </c>
      <c r="E1565" t="str">
        <f t="shared" si="149"/>
        <v>LRKPCIGS</v>
      </c>
      <c r="F1565" s="39">
        <v>10517.5888671875</v>
      </c>
      <c r="G1565">
        <f t="shared" si="147"/>
        <v>1.4592746953306808E-3</v>
      </c>
      <c r="H1565" s="38">
        <f>G1565*SUMIF('Manual Inputs'!$B$11:$B$22,'Expanded kW'!A1565,'Manual Inputs'!$C$11:$C$22)</f>
        <v>177225.47987447766</v>
      </c>
    </row>
    <row r="1566" spans="1:8" x14ac:dyDescent="0.2">
      <c r="A1566">
        <f t="shared" si="144"/>
        <v>6</v>
      </c>
      <c r="B1566" t="b">
        <f t="shared" si="145"/>
        <v>0</v>
      </c>
      <c r="C1566" t="str">
        <f t="shared" si="146"/>
        <v>OFF</v>
      </c>
      <c r="D1566" s="4">
        <f t="shared" si="148"/>
        <v>43621.166666662873</v>
      </c>
      <c r="E1566" t="str">
        <f t="shared" si="149"/>
        <v>LRKPCIGS</v>
      </c>
      <c r="F1566" s="39">
        <v>10409.390625</v>
      </c>
      <c r="G1566">
        <f t="shared" si="147"/>
        <v>1.4442626085399467E-3</v>
      </c>
      <c r="H1566" s="38">
        <f>G1566*SUMIF('Manual Inputs'!$B$11:$B$22,'Expanded kW'!A1566,'Manual Inputs'!$C$11:$C$22)</f>
        <v>175402.29723866677</v>
      </c>
    </row>
    <row r="1567" spans="1:8" x14ac:dyDescent="0.2">
      <c r="A1567">
        <f t="shared" si="144"/>
        <v>6</v>
      </c>
      <c r="B1567" t="b">
        <f t="shared" si="145"/>
        <v>0</v>
      </c>
      <c r="C1567" t="str">
        <f t="shared" si="146"/>
        <v>OFF</v>
      </c>
      <c r="D1567" s="4">
        <f t="shared" si="148"/>
        <v>43621.208333329538</v>
      </c>
      <c r="E1567" t="str">
        <f t="shared" si="149"/>
        <v>LRKPCIGS</v>
      </c>
      <c r="F1567" s="39">
        <v>10336.228515625</v>
      </c>
      <c r="G1567">
        <f t="shared" si="147"/>
        <v>1.4341116493974922E-3</v>
      </c>
      <c r="H1567" s="38">
        <f>G1567*SUMIF('Manual Inputs'!$B$11:$B$22,'Expanded kW'!A1567,'Manual Inputs'!$C$11:$C$22)</f>
        <v>174169.48712350195</v>
      </c>
    </row>
    <row r="1568" spans="1:8" x14ac:dyDescent="0.2">
      <c r="A1568">
        <f t="shared" si="144"/>
        <v>6</v>
      </c>
      <c r="B1568" t="b">
        <f t="shared" si="145"/>
        <v>0</v>
      </c>
      <c r="C1568" t="str">
        <f t="shared" si="146"/>
        <v>OFF</v>
      </c>
      <c r="D1568" s="4">
        <f t="shared" si="148"/>
        <v>43621.249999996202</v>
      </c>
      <c r="E1568" t="str">
        <f t="shared" si="149"/>
        <v>LRKPCIGS</v>
      </c>
      <c r="F1568" s="39">
        <v>10262.78515625</v>
      </c>
      <c r="G1568">
        <f t="shared" si="147"/>
        <v>1.4239216679074976E-3</v>
      </c>
      <c r="H1568" s="38">
        <f>G1568*SUMIF('Manual Inputs'!$B$11:$B$22,'Expanded kW'!A1568,'Manual Inputs'!$C$11:$C$22)</f>
        <v>172931.93783599985</v>
      </c>
    </row>
    <row r="1569" spans="1:8" x14ac:dyDescent="0.2">
      <c r="A1569">
        <f t="shared" si="144"/>
        <v>6</v>
      </c>
      <c r="B1569" t="b">
        <f t="shared" si="145"/>
        <v>0</v>
      </c>
      <c r="C1569" t="str">
        <f t="shared" si="146"/>
        <v>ON</v>
      </c>
      <c r="D1569" s="4">
        <f t="shared" si="148"/>
        <v>43621.291666662866</v>
      </c>
      <c r="E1569" t="str">
        <f t="shared" si="149"/>
        <v>LRKPCIGS</v>
      </c>
      <c r="F1569" s="39">
        <v>10240.404296875</v>
      </c>
      <c r="G1569">
        <f t="shared" si="147"/>
        <v>1.4208164104042706E-3</v>
      </c>
      <c r="H1569" s="38">
        <f>G1569*SUMIF('Manual Inputs'!$B$11:$B$22,'Expanded kW'!A1569,'Manual Inputs'!$C$11:$C$22)</f>
        <v>172554.81161507368</v>
      </c>
    </row>
    <row r="1570" spans="1:8" x14ac:dyDescent="0.2">
      <c r="A1570">
        <f t="shared" si="144"/>
        <v>6</v>
      </c>
      <c r="B1570" t="b">
        <f t="shared" si="145"/>
        <v>0</v>
      </c>
      <c r="C1570" t="str">
        <f t="shared" si="146"/>
        <v>ON</v>
      </c>
      <c r="D1570" s="4">
        <f t="shared" si="148"/>
        <v>43621.33333332953</v>
      </c>
      <c r="E1570" t="str">
        <f t="shared" si="149"/>
        <v>LRKPCIGS</v>
      </c>
      <c r="F1570" s="39">
        <v>10324.2333984375</v>
      </c>
      <c r="G1570">
        <f t="shared" si="147"/>
        <v>1.4324473733737493E-3</v>
      </c>
      <c r="H1570" s="38">
        <f>G1570*SUMIF('Manual Inputs'!$B$11:$B$22,'Expanded kW'!A1570,'Manual Inputs'!$C$11:$C$22)</f>
        <v>173967.36471440707</v>
      </c>
    </row>
    <row r="1571" spans="1:8" x14ac:dyDescent="0.2">
      <c r="A1571">
        <f t="shared" si="144"/>
        <v>6</v>
      </c>
      <c r="B1571" t="b">
        <f t="shared" si="145"/>
        <v>0</v>
      </c>
      <c r="C1571" t="str">
        <f t="shared" si="146"/>
        <v>ON</v>
      </c>
      <c r="D1571" s="4">
        <f t="shared" si="148"/>
        <v>43621.374999996195</v>
      </c>
      <c r="E1571" t="str">
        <f t="shared" si="149"/>
        <v>LRKPCIGS</v>
      </c>
      <c r="F1571" s="39">
        <v>10118.07421875</v>
      </c>
      <c r="G1571">
        <f t="shared" si="147"/>
        <v>1.4038435861438968E-3</v>
      </c>
      <c r="H1571" s="38">
        <f>G1571*SUMIF('Manual Inputs'!$B$11:$B$22,'Expanded kW'!A1571,'Manual Inputs'!$C$11:$C$22)</f>
        <v>170493.50202477185</v>
      </c>
    </row>
    <row r="1572" spans="1:8" x14ac:dyDescent="0.2">
      <c r="A1572">
        <f t="shared" si="144"/>
        <v>6</v>
      </c>
      <c r="B1572" t="b">
        <f t="shared" si="145"/>
        <v>0</v>
      </c>
      <c r="C1572" t="str">
        <f t="shared" si="146"/>
        <v>ON</v>
      </c>
      <c r="D1572" s="4">
        <f t="shared" si="148"/>
        <v>43621.416666662859</v>
      </c>
      <c r="E1572" t="str">
        <f t="shared" si="149"/>
        <v>LRKPCIGS</v>
      </c>
      <c r="F1572" s="39">
        <v>10068.8544921875</v>
      </c>
      <c r="G1572">
        <f t="shared" si="147"/>
        <v>1.3970145398300756E-3</v>
      </c>
      <c r="H1572" s="38">
        <f>G1572*SUMIF('Manual Inputs'!$B$11:$B$22,'Expanded kW'!A1572,'Manual Inputs'!$C$11:$C$22)</f>
        <v>169664.13041028104</v>
      </c>
    </row>
    <row r="1573" spans="1:8" x14ac:dyDescent="0.2">
      <c r="A1573">
        <f t="shared" si="144"/>
        <v>6</v>
      </c>
      <c r="B1573" t="b">
        <f t="shared" si="145"/>
        <v>0</v>
      </c>
      <c r="C1573" t="str">
        <f t="shared" si="146"/>
        <v>ON</v>
      </c>
      <c r="D1573" s="4">
        <f t="shared" si="148"/>
        <v>43621.458333329523</v>
      </c>
      <c r="E1573" t="str">
        <f t="shared" si="149"/>
        <v>LRKPCIGS</v>
      </c>
      <c r="F1573" s="39">
        <v>10009.2001953125</v>
      </c>
      <c r="G1573">
        <f t="shared" si="147"/>
        <v>1.3887377373236558E-3</v>
      </c>
      <c r="H1573" s="38">
        <f>G1573*SUMIF('Manual Inputs'!$B$11:$B$22,'Expanded kW'!A1573,'Manual Inputs'!$C$11:$C$22)</f>
        <v>168658.93221098374</v>
      </c>
    </row>
    <row r="1574" spans="1:8" x14ac:dyDescent="0.2">
      <c r="A1574">
        <f t="shared" si="144"/>
        <v>6</v>
      </c>
      <c r="B1574" t="b">
        <f t="shared" si="145"/>
        <v>0</v>
      </c>
      <c r="C1574" t="str">
        <f t="shared" si="146"/>
        <v>ON</v>
      </c>
      <c r="D1574" s="4">
        <f t="shared" si="148"/>
        <v>43621.499999996187</v>
      </c>
      <c r="E1574" t="str">
        <f t="shared" si="149"/>
        <v>LRKPCIGS</v>
      </c>
      <c r="F1574" s="39">
        <v>10030.2783203125</v>
      </c>
      <c r="G1574">
        <f t="shared" si="147"/>
        <v>1.3916622454809842E-3</v>
      </c>
      <c r="H1574" s="38">
        <f>G1574*SUMIF('Manual Inputs'!$B$11:$B$22,'Expanded kW'!A1574,'Manual Inputs'!$C$11:$C$22)</f>
        <v>169014.10684893077</v>
      </c>
    </row>
    <row r="1575" spans="1:8" x14ac:dyDescent="0.2">
      <c r="A1575">
        <f t="shared" si="144"/>
        <v>6</v>
      </c>
      <c r="B1575" t="b">
        <f t="shared" si="145"/>
        <v>0</v>
      </c>
      <c r="C1575" t="str">
        <f t="shared" si="146"/>
        <v>ON</v>
      </c>
      <c r="D1575" s="4">
        <f t="shared" si="148"/>
        <v>43621.541666662852</v>
      </c>
      <c r="E1575" t="str">
        <f t="shared" si="149"/>
        <v>LRKPCIGS</v>
      </c>
      <c r="F1575" s="39">
        <v>10095.7197265625</v>
      </c>
      <c r="G1575">
        <f t="shared" si="147"/>
        <v>1.4007419869857514E-3</v>
      </c>
      <c r="H1575" s="38">
        <f>G1575*SUMIF('Manual Inputs'!$B$11:$B$22,'Expanded kW'!A1575,'Manual Inputs'!$C$11:$C$22)</f>
        <v>170116.82010125229</v>
      </c>
    </row>
    <row r="1576" spans="1:8" x14ac:dyDescent="0.2">
      <c r="A1576">
        <f t="shared" si="144"/>
        <v>6</v>
      </c>
      <c r="B1576" t="b">
        <f t="shared" si="145"/>
        <v>0</v>
      </c>
      <c r="C1576" t="str">
        <f t="shared" si="146"/>
        <v>ON</v>
      </c>
      <c r="D1576" s="4">
        <f t="shared" si="148"/>
        <v>43621.583333329516</v>
      </c>
      <c r="E1576" t="str">
        <f t="shared" si="149"/>
        <v>LRKPCIGS</v>
      </c>
      <c r="F1576" s="39">
        <v>10084.1474609375</v>
      </c>
      <c r="G1576">
        <f t="shared" si="147"/>
        <v>1.3991363799775813E-3</v>
      </c>
      <c r="H1576" s="38">
        <f>G1576*SUMIF('Manual Inputs'!$B$11:$B$22,'Expanded kW'!A1576,'Manual Inputs'!$C$11:$C$22)</f>
        <v>169921.82290612289</v>
      </c>
    </row>
    <row r="1577" spans="1:8" x14ac:dyDescent="0.2">
      <c r="A1577">
        <f t="shared" si="144"/>
        <v>6</v>
      </c>
      <c r="B1577" t="b">
        <f t="shared" si="145"/>
        <v>0</v>
      </c>
      <c r="C1577" t="str">
        <f t="shared" si="146"/>
        <v>ON</v>
      </c>
      <c r="D1577" s="4">
        <f t="shared" si="148"/>
        <v>43621.62499999618</v>
      </c>
      <c r="E1577" t="str">
        <f t="shared" si="149"/>
        <v>LRKPCIGS</v>
      </c>
      <c r="F1577" s="39">
        <v>10074.4541015625</v>
      </c>
      <c r="G1577">
        <f t="shared" si="147"/>
        <v>1.3977914639300628E-3</v>
      </c>
      <c r="H1577" s="38">
        <f>G1577*SUMIF('Manual Inputs'!$B$11:$B$22,'Expanded kW'!A1577,'Manual Inputs'!$C$11:$C$22)</f>
        <v>169758.48601508036</v>
      </c>
    </row>
    <row r="1578" spans="1:8" x14ac:dyDescent="0.2">
      <c r="A1578">
        <f t="shared" si="144"/>
        <v>6</v>
      </c>
      <c r="B1578" t="b">
        <f t="shared" si="145"/>
        <v>0</v>
      </c>
      <c r="C1578" t="str">
        <f t="shared" si="146"/>
        <v>ON</v>
      </c>
      <c r="D1578" s="4">
        <f t="shared" si="148"/>
        <v>43621.666666662844</v>
      </c>
      <c r="E1578" t="str">
        <f t="shared" si="149"/>
        <v>LRKPCIGS</v>
      </c>
      <c r="F1578" s="39">
        <v>10087.666015625</v>
      </c>
      <c r="G1578">
        <f t="shared" si="147"/>
        <v>1.3996245658046225E-3</v>
      </c>
      <c r="H1578" s="38">
        <f>G1578*SUMIF('Manual Inputs'!$B$11:$B$22,'Expanded kW'!A1578,'Manual Inputs'!$C$11:$C$22)</f>
        <v>169981.11192671795</v>
      </c>
    </row>
    <row r="1579" spans="1:8" x14ac:dyDescent="0.2">
      <c r="A1579">
        <f t="shared" si="144"/>
        <v>6</v>
      </c>
      <c r="B1579" t="b">
        <f t="shared" si="145"/>
        <v>0</v>
      </c>
      <c r="C1579" t="str">
        <f t="shared" si="146"/>
        <v>ON</v>
      </c>
      <c r="D1579" s="4">
        <f t="shared" si="148"/>
        <v>43621.708333329509</v>
      </c>
      <c r="E1579" t="str">
        <f t="shared" si="149"/>
        <v>LRKPCIGS</v>
      </c>
      <c r="F1579" s="39">
        <v>9976.5703125</v>
      </c>
      <c r="G1579">
        <f t="shared" si="147"/>
        <v>1.3842104675376654E-3</v>
      </c>
      <c r="H1579" s="38">
        <f>G1579*SUMIF('Manual Inputs'!$B$11:$B$22,'Expanded kW'!A1579,'Manual Inputs'!$C$11:$C$22)</f>
        <v>168109.1059425569</v>
      </c>
    </row>
    <row r="1580" spans="1:8" x14ac:dyDescent="0.2">
      <c r="A1580">
        <f t="shared" si="144"/>
        <v>6</v>
      </c>
      <c r="B1580" t="b">
        <f t="shared" si="145"/>
        <v>0</v>
      </c>
      <c r="C1580" t="str">
        <f t="shared" si="146"/>
        <v>ON</v>
      </c>
      <c r="D1580" s="4">
        <f t="shared" si="148"/>
        <v>43621.749999996173</v>
      </c>
      <c r="E1580" t="str">
        <f t="shared" si="149"/>
        <v>LRKPCIGS</v>
      </c>
      <c r="F1580" s="39">
        <v>9914.625</v>
      </c>
      <c r="G1580">
        <f t="shared" si="147"/>
        <v>1.3756157954919065E-3</v>
      </c>
      <c r="H1580" s="38">
        <f>G1580*SUMIF('Manual Inputs'!$B$11:$B$22,'Expanded kW'!A1580,'Manual Inputs'!$C$11:$C$22)</f>
        <v>167065.30323526179</v>
      </c>
    </row>
    <row r="1581" spans="1:8" x14ac:dyDescent="0.2">
      <c r="A1581">
        <f t="shared" si="144"/>
        <v>6</v>
      </c>
      <c r="B1581" t="b">
        <f t="shared" si="145"/>
        <v>0</v>
      </c>
      <c r="C1581" t="str">
        <f t="shared" si="146"/>
        <v>ON</v>
      </c>
      <c r="D1581" s="4">
        <f t="shared" si="148"/>
        <v>43621.791666662837</v>
      </c>
      <c r="E1581" t="str">
        <f t="shared" si="149"/>
        <v>LRKPCIGS</v>
      </c>
      <c r="F1581" s="39">
        <v>9879.236328125</v>
      </c>
      <c r="G1581">
        <f t="shared" si="147"/>
        <v>1.3707057544149388E-3</v>
      </c>
      <c r="H1581" s="38">
        <f>G1581*SUMIF('Manual Inputs'!$B$11:$B$22,'Expanded kW'!A1581,'Manual Inputs'!$C$11:$C$22)</f>
        <v>166468.9902937345</v>
      </c>
    </row>
    <row r="1582" spans="1:8" x14ac:dyDescent="0.2">
      <c r="A1582">
        <f t="shared" si="144"/>
        <v>6</v>
      </c>
      <c r="B1582" t="b">
        <f t="shared" si="145"/>
        <v>0</v>
      </c>
      <c r="C1582" t="str">
        <f t="shared" si="146"/>
        <v>ON</v>
      </c>
      <c r="D1582" s="4">
        <f t="shared" si="148"/>
        <v>43621.833333329501</v>
      </c>
      <c r="E1582" t="str">
        <f t="shared" si="149"/>
        <v>LRKPCIGS</v>
      </c>
      <c r="F1582" s="39">
        <v>9904.8505859375</v>
      </c>
      <c r="G1582">
        <f t="shared" si="147"/>
        <v>1.3742596334206175E-3</v>
      </c>
      <c r="H1582" s="38">
        <f>G1582*SUMIF('Manual Inputs'!$B$11:$B$22,'Expanded kW'!A1582,'Manual Inputs'!$C$11:$C$22)</f>
        <v>166900.60054108035</v>
      </c>
    </row>
    <row r="1583" spans="1:8" x14ac:dyDescent="0.2">
      <c r="A1583">
        <f t="shared" si="144"/>
        <v>6</v>
      </c>
      <c r="B1583" t="b">
        <f t="shared" si="145"/>
        <v>0</v>
      </c>
      <c r="C1583" t="str">
        <f t="shared" si="146"/>
        <v>OFF</v>
      </c>
      <c r="D1583" s="4">
        <f t="shared" si="148"/>
        <v>43621.874999996166</v>
      </c>
      <c r="E1583" t="str">
        <f t="shared" si="149"/>
        <v>LRKPCIGS</v>
      </c>
      <c r="F1583" s="39">
        <v>10179.9521484375</v>
      </c>
      <c r="G1583">
        <f t="shared" si="147"/>
        <v>1.4124289090855573E-3</v>
      </c>
      <c r="H1583" s="38">
        <f>G1583*SUMIF('Manual Inputs'!$B$11:$B$22,'Expanded kW'!A1583,'Manual Inputs'!$C$11:$C$22)</f>
        <v>171536.16930536111</v>
      </c>
    </row>
    <row r="1584" spans="1:8" x14ac:dyDescent="0.2">
      <c r="A1584">
        <f t="shared" si="144"/>
        <v>6</v>
      </c>
      <c r="B1584" t="b">
        <f t="shared" si="145"/>
        <v>0</v>
      </c>
      <c r="C1584" t="str">
        <f t="shared" si="146"/>
        <v>OFF</v>
      </c>
      <c r="D1584" s="4">
        <f t="shared" si="148"/>
        <v>43621.91666666283</v>
      </c>
      <c r="E1584" t="str">
        <f t="shared" si="149"/>
        <v>LRKPCIGS</v>
      </c>
      <c r="F1584" s="39">
        <v>10453.9755859375</v>
      </c>
      <c r="G1584">
        <f t="shared" si="147"/>
        <v>1.4504485990849258E-3</v>
      </c>
      <c r="H1584" s="38">
        <f>G1584*SUMIF('Manual Inputs'!$B$11:$B$22,'Expanded kW'!A1584,'Manual Inputs'!$C$11:$C$22)</f>
        <v>176153.57124234876</v>
      </c>
    </row>
    <row r="1585" spans="1:8" x14ac:dyDescent="0.2">
      <c r="A1585">
        <f t="shared" si="144"/>
        <v>6</v>
      </c>
      <c r="B1585" t="b">
        <f t="shared" si="145"/>
        <v>0</v>
      </c>
      <c r="C1585" t="str">
        <f t="shared" si="146"/>
        <v>OFF</v>
      </c>
      <c r="D1585" s="4">
        <f t="shared" si="148"/>
        <v>43621.958333329494</v>
      </c>
      <c r="E1585" t="str">
        <f t="shared" si="149"/>
        <v>LRKPCIGS</v>
      </c>
      <c r="F1585" s="39">
        <v>10426.2353515625</v>
      </c>
      <c r="G1585">
        <f t="shared" si="147"/>
        <v>1.4465997490702358E-3</v>
      </c>
      <c r="H1585" s="38">
        <f>G1585*SUMIF('Manual Inputs'!$B$11:$B$22,'Expanded kW'!A1585,'Manual Inputs'!$C$11:$C$22)</f>
        <v>175686.1374596614</v>
      </c>
    </row>
    <row r="1586" spans="1:8" x14ac:dyDescent="0.2">
      <c r="A1586">
        <f t="shared" si="144"/>
        <v>6</v>
      </c>
      <c r="B1586" t="b">
        <f t="shared" si="145"/>
        <v>0</v>
      </c>
      <c r="C1586" t="str">
        <f t="shared" si="146"/>
        <v>OFF</v>
      </c>
      <c r="D1586" s="4">
        <f t="shared" si="148"/>
        <v>43621.999999996158</v>
      </c>
      <c r="E1586" t="str">
        <f t="shared" si="149"/>
        <v>LRKPCIGS</v>
      </c>
      <c r="F1586" s="39">
        <v>10309.9443359375</v>
      </c>
      <c r="G1586">
        <f t="shared" si="147"/>
        <v>1.4304648213278807E-3</v>
      </c>
      <c r="H1586" s="38">
        <f>G1586*SUMIF('Manual Inputs'!$B$11:$B$22,'Expanded kW'!A1586,'Manual Inputs'!$C$11:$C$22)</f>
        <v>173726.58843093595</v>
      </c>
    </row>
    <row r="1587" spans="1:8" x14ac:dyDescent="0.2">
      <c r="A1587">
        <f t="shared" si="144"/>
        <v>6</v>
      </c>
      <c r="B1587" t="b">
        <f t="shared" si="145"/>
        <v>0</v>
      </c>
      <c r="C1587" t="str">
        <f t="shared" si="146"/>
        <v>OFF</v>
      </c>
      <c r="D1587" s="4">
        <f t="shared" si="148"/>
        <v>43622.041666662823</v>
      </c>
      <c r="E1587" t="str">
        <f t="shared" si="149"/>
        <v>LRKPCIGS</v>
      </c>
      <c r="F1587" s="39">
        <v>10272.3994140625</v>
      </c>
      <c r="G1587">
        <f t="shared" si="147"/>
        <v>1.4252556089197706E-3</v>
      </c>
      <c r="H1587" s="38">
        <f>G1587*SUMIF('Manual Inputs'!$B$11:$B$22,'Expanded kW'!A1587,'Manual Inputs'!$C$11:$C$22)</f>
        <v>173093.94183482253</v>
      </c>
    </row>
    <row r="1588" spans="1:8" x14ac:dyDescent="0.2">
      <c r="A1588">
        <f t="shared" si="144"/>
        <v>6</v>
      </c>
      <c r="B1588" t="b">
        <f t="shared" si="145"/>
        <v>0</v>
      </c>
      <c r="C1588" t="str">
        <f t="shared" si="146"/>
        <v>OFF</v>
      </c>
      <c r="D1588" s="4">
        <f t="shared" si="148"/>
        <v>43622.083333329487</v>
      </c>
      <c r="E1588" t="str">
        <f t="shared" si="149"/>
        <v>LRKPCIGS</v>
      </c>
      <c r="F1588" s="39">
        <v>10225.365234375</v>
      </c>
      <c r="G1588">
        <f t="shared" si="147"/>
        <v>1.4187297987649609E-3</v>
      </c>
      <c r="H1588" s="38">
        <f>G1588*SUMIF('Manual Inputs'!$B$11:$B$22,'Expanded kW'!A1588,'Manual Inputs'!$C$11:$C$22)</f>
        <v>172301.39753870299</v>
      </c>
    </row>
    <row r="1589" spans="1:8" x14ac:dyDescent="0.2">
      <c r="A1589">
        <f t="shared" si="144"/>
        <v>6</v>
      </c>
      <c r="B1589" t="b">
        <f t="shared" si="145"/>
        <v>0</v>
      </c>
      <c r="C1589" t="str">
        <f t="shared" si="146"/>
        <v>OFF</v>
      </c>
      <c r="D1589" s="4">
        <f t="shared" si="148"/>
        <v>43622.124999996151</v>
      </c>
      <c r="E1589" t="str">
        <f t="shared" si="149"/>
        <v>LRKPCIGS</v>
      </c>
      <c r="F1589" s="39">
        <v>10149.9423828125</v>
      </c>
      <c r="G1589">
        <f t="shared" si="147"/>
        <v>1.4082651704052987E-3</v>
      </c>
      <c r="H1589" s="38">
        <f>G1589*SUMIF('Manual Inputs'!$B$11:$B$22,'Expanded kW'!A1589,'Manual Inputs'!$C$11:$C$22)</f>
        <v>171030.49303478509</v>
      </c>
    </row>
    <row r="1590" spans="1:8" x14ac:dyDescent="0.2">
      <c r="A1590">
        <f t="shared" si="144"/>
        <v>6</v>
      </c>
      <c r="B1590" t="b">
        <f t="shared" si="145"/>
        <v>0</v>
      </c>
      <c r="C1590" t="str">
        <f t="shared" si="146"/>
        <v>OFF</v>
      </c>
      <c r="D1590" s="4">
        <f t="shared" si="148"/>
        <v>43622.166666662815</v>
      </c>
      <c r="E1590" t="str">
        <f t="shared" si="149"/>
        <v>LRKPCIGS</v>
      </c>
      <c r="F1590" s="39">
        <v>10280.94921875</v>
      </c>
      <c r="G1590">
        <f t="shared" si="147"/>
        <v>1.4264418611861442E-3</v>
      </c>
      <c r="H1590" s="38">
        <f>G1590*SUMIF('Manual Inputs'!$B$11:$B$22,'Expanded kW'!A1590,'Manual Inputs'!$C$11:$C$22)</f>
        <v>173238.00938278518</v>
      </c>
    </row>
    <row r="1591" spans="1:8" x14ac:dyDescent="0.2">
      <c r="A1591">
        <f t="shared" si="144"/>
        <v>6</v>
      </c>
      <c r="B1591" t="b">
        <f t="shared" si="145"/>
        <v>0</v>
      </c>
      <c r="C1591" t="str">
        <f t="shared" si="146"/>
        <v>OFF</v>
      </c>
      <c r="D1591" s="4">
        <f t="shared" si="148"/>
        <v>43622.20833332948</v>
      </c>
      <c r="E1591" t="str">
        <f t="shared" si="149"/>
        <v>LRKPCIGS</v>
      </c>
      <c r="F1591" s="39">
        <v>10378.8349609375</v>
      </c>
      <c r="G1591">
        <f t="shared" si="147"/>
        <v>1.4400231285670662E-3</v>
      </c>
      <c r="H1591" s="38">
        <f>G1591*SUMIF('Manual Inputs'!$B$11:$B$22,'Expanded kW'!A1591,'Manual Inputs'!$C$11:$C$22)</f>
        <v>174887.42236622766</v>
      </c>
    </row>
    <row r="1592" spans="1:8" x14ac:dyDescent="0.2">
      <c r="A1592">
        <f t="shared" si="144"/>
        <v>6</v>
      </c>
      <c r="B1592" t="b">
        <f t="shared" si="145"/>
        <v>0</v>
      </c>
      <c r="C1592" t="str">
        <f t="shared" si="146"/>
        <v>OFF</v>
      </c>
      <c r="D1592" s="4">
        <f t="shared" si="148"/>
        <v>43622.249999996144</v>
      </c>
      <c r="E1592" t="str">
        <f t="shared" si="149"/>
        <v>LRKPCIGS</v>
      </c>
      <c r="F1592" s="39">
        <v>10169.7314453125</v>
      </c>
      <c r="G1592">
        <f t="shared" si="147"/>
        <v>1.4110108261364005E-3</v>
      </c>
      <c r="H1592" s="38">
        <f>G1592*SUMIF('Manual Inputs'!$B$11:$B$22,'Expanded kW'!A1592,'Manual Inputs'!$C$11:$C$22)</f>
        <v>171363.94646618605</v>
      </c>
    </row>
    <row r="1593" spans="1:8" x14ac:dyDescent="0.2">
      <c r="A1593">
        <f t="shared" si="144"/>
        <v>6</v>
      </c>
      <c r="B1593" t="b">
        <f t="shared" si="145"/>
        <v>0</v>
      </c>
      <c r="C1593" t="str">
        <f t="shared" si="146"/>
        <v>ON</v>
      </c>
      <c r="D1593" s="4">
        <f t="shared" si="148"/>
        <v>43622.291666662808</v>
      </c>
      <c r="E1593" t="str">
        <f t="shared" si="149"/>
        <v>LRKPCIGS</v>
      </c>
      <c r="F1593" s="39">
        <v>10128.931640625</v>
      </c>
      <c r="G1593">
        <f t="shared" si="147"/>
        <v>1.4053500113520685E-3</v>
      </c>
      <c r="H1593" s="38">
        <f>G1593*SUMIF('Manual Inputs'!$B$11:$B$22,'Expanded kW'!A1593,'Manual Inputs'!$C$11:$C$22)</f>
        <v>170676.45382354385</v>
      </c>
    </row>
    <row r="1594" spans="1:8" x14ac:dyDescent="0.2">
      <c r="A1594">
        <f t="shared" si="144"/>
        <v>6</v>
      </c>
      <c r="B1594" t="b">
        <f t="shared" si="145"/>
        <v>0</v>
      </c>
      <c r="C1594" t="str">
        <f t="shared" si="146"/>
        <v>ON</v>
      </c>
      <c r="D1594" s="4">
        <f t="shared" si="148"/>
        <v>43622.333333329472</v>
      </c>
      <c r="E1594" t="str">
        <f t="shared" si="149"/>
        <v>LRKPCIGS</v>
      </c>
      <c r="F1594" s="39">
        <v>10203.2431640625</v>
      </c>
      <c r="G1594">
        <f t="shared" si="147"/>
        <v>1.4156604472412414E-3</v>
      </c>
      <c r="H1594" s="38">
        <f>G1594*SUMIF('Manual Inputs'!$B$11:$B$22,'Expanded kW'!A1594,'Manual Inputs'!$C$11:$C$22)</f>
        <v>171928.63201454555</v>
      </c>
    </row>
    <row r="1595" spans="1:8" x14ac:dyDescent="0.2">
      <c r="A1595">
        <f t="shared" si="144"/>
        <v>6</v>
      </c>
      <c r="B1595" t="b">
        <f t="shared" si="145"/>
        <v>0</v>
      </c>
      <c r="C1595" t="str">
        <f t="shared" si="146"/>
        <v>ON</v>
      </c>
      <c r="D1595" s="4">
        <f t="shared" si="148"/>
        <v>43622.374999996136</v>
      </c>
      <c r="E1595" t="str">
        <f t="shared" si="149"/>
        <v>LRKPCIGS</v>
      </c>
      <c r="F1595" s="39">
        <v>10114.646484375</v>
      </c>
      <c r="G1595">
        <f t="shared" si="147"/>
        <v>1.4033680012832488E-3</v>
      </c>
      <c r="H1595" s="38">
        <f>G1595*SUMIF('Manual Inputs'!$B$11:$B$22,'Expanded kW'!A1595,'Manual Inputs'!$C$11:$C$22)</f>
        <v>170435.74336191072</v>
      </c>
    </row>
    <row r="1596" spans="1:8" x14ac:dyDescent="0.2">
      <c r="A1596">
        <f t="shared" si="144"/>
        <v>6</v>
      </c>
      <c r="B1596" t="b">
        <f t="shared" si="145"/>
        <v>0</v>
      </c>
      <c r="C1596" t="str">
        <f t="shared" si="146"/>
        <v>ON</v>
      </c>
      <c r="D1596" s="4">
        <f t="shared" si="148"/>
        <v>43622.416666662801</v>
      </c>
      <c r="E1596" t="str">
        <f t="shared" si="149"/>
        <v>LRKPCIGS</v>
      </c>
      <c r="F1596" s="39">
        <v>10256.46875</v>
      </c>
      <c r="G1596">
        <f t="shared" si="147"/>
        <v>1.4230452910189875E-3</v>
      </c>
      <c r="H1596" s="38">
        <f>G1596*SUMIF('Manual Inputs'!$B$11:$B$22,'Expanded kW'!A1596,'Manual Inputs'!$C$11:$C$22)</f>
        <v>172825.50392392415</v>
      </c>
    </row>
    <row r="1597" spans="1:8" x14ac:dyDescent="0.2">
      <c r="A1597">
        <f t="shared" si="144"/>
        <v>6</v>
      </c>
      <c r="B1597" t="b">
        <f t="shared" si="145"/>
        <v>0</v>
      </c>
      <c r="C1597" t="str">
        <f t="shared" si="146"/>
        <v>ON</v>
      </c>
      <c r="D1597" s="4">
        <f t="shared" si="148"/>
        <v>43622.458333329465</v>
      </c>
      <c r="E1597" t="str">
        <f t="shared" si="149"/>
        <v>LRKPCIGS</v>
      </c>
      <c r="F1597" s="39">
        <v>10200.5498046875</v>
      </c>
      <c r="G1597">
        <f t="shared" si="147"/>
        <v>1.4152867540658377E-3</v>
      </c>
      <c r="H1597" s="38">
        <f>G1597*SUMIF('Manual Inputs'!$B$11:$B$22,'Expanded kW'!A1597,'Manual Inputs'!$C$11:$C$22)</f>
        <v>171883.24785723188</v>
      </c>
    </row>
    <row r="1598" spans="1:8" x14ac:dyDescent="0.2">
      <c r="A1598">
        <f t="shared" si="144"/>
        <v>6</v>
      </c>
      <c r="B1598" t="b">
        <f t="shared" si="145"/>
        <v>0</v>
      </c>
      <c r="C1598" t="str">
        <f t="shared" si="146"/>
        <v>ON</v>
      </c>
      <c r="D1598" s="4">
        <f t="shared" si="148"/>
        <v>43622.499999996129</v>
      </c>
      <c r="E1598" t="str">
        <f t="shared" si="149"/>
        <v>LRKPCIGS</v>
      </c>
      <c r="F1598" s="39">
        <v>10138.8740234375</v>
      </c>
      <c r="G1598">
        <f t="shared" si="147"/>
        <v>1.4067294784364717E-3</v>
      </c>
      <c r="H1598" s="38">
        <f>G1598*SUMIF('Manual Inputs'!$B$11:$B$22,'Expanded kW'!A1598,'Manual Inputs'!$C$11:$C$22)</f>
        <v>170843.98685676008</v>
      </c>
    </row>
    <row r="1599" spans="1:8" x14ac:dyDescent="0.2">
      <c r="A1599">
        <f t="shared" si="144"/>
        <v>6</v>
      </c>
      <c r="B1599" t="b">
        <f t="shared" si="145"/>
        <v>0</v>
      </c>
      <c r="C1599" t="str">
        <f t="shared" si="146"/>
        <v>ON</v>
      </c>
      <c r="D1599" s="4">
        <f t="shared" si="148"/>
        <v>43622.541666662793</v>
      </c>
      <c r="E1599" t="str">
        <f t="shared" si="149"/>
        <v>LRKPCIGS</v>
      </c>
      <c r="F1599" s="39">
        <v>10357.142578125</v>
      </c>
      <c r="G1599">
        <f t="shared" si="147"/>
        <v>1.4370133945187556E-3</v>
      </c>
      <c r="H1599" s="38">
        <f>G1599*SUMIF('Manual Inputs'!$B$11:$B$22,'Expanded kW'!A1599,'Manual Inputs'!$C$11:$C$22)</f>
        <v>174521.89724425224</v>
      </c>
    </row>
    <row r="1600" spans="1:8" x14ac:dyDescent="0.2">
      <c r="A1600">
        <f t="shared" si="144"/>
        <v>6</v>
      </c>
      <c r="B1600" t="b">
        <f t="shared" si="145"/>
        <v>0</v>
      </c>
      <c r="C1600" t="str">
        <f t="shared" si="146"/>
        <v>ON</v>
      </c>
      <c r="D1600" s="4">
        <f t="shared" si="148"/>
        <v>43622.583333329458</v>
      </c>
      <c r="E1600" t="str">
        <f t="shared" si="149"/>
        <v>LRKPCIGS</v>
      </c>
      <c r="F1600" s="39">
        <v>10315.9228515625</v>
      </c>
      <c r="G1600">
        <f t="shared" si="147"/>
        <v>1.4312943172016374E-3</v>
      </c>
      <c r="H1600" s="38">
        <f>G1600*SUMIF('Manual Inputs'!$B$11:$B$22,'Expanded kW'!A1600,'Manual Inputs'!$C$11:$C$22)</f>
        <v>173827.32875402304</v>
      </c>
    </row>
    <row r="1601" spans="1:8" x14ac:dyDescent="0.2">
      <c r="A1601">
        <f t="shared" si="144"/>
        <v>6</v>
      </c>
      <c r="B1601" t="b">
        <f t="shared" si="145"/>
        <v>0</v>
      </c>
      <c r="C1601" t="str">
        <f t="shared" si="146"/>
        <v>ON</v>
      </c>
      <c r="D1601" s="4">
        <f t="shared" si="148"/>
        <v>43622.624999996122</v>
      </c>
      <c r="E1601" t="str">
        <f t="shared" si="149"/>
        <v>LRKPCIGS</v>
      </c>
      <c r="F1601" s="39">
        <v>10139.29296875</v>
      </c>
      <c r="G1601">
        <f t="shared" si="147"/>
        <v>1.4067876054749953E-3</v>
      </c>
      <c r="H1601" s="38">
        <f>G1601*SUMIF('Manual Inputs'!$B$11:$B$22,'Expanded kW'!A1601,'Manual Inputs'!$C$11:$C$22)</f>
        <v>170851.04624888752</v>
      </c>
    </row>
    <row r="1602" spans="1:8" x14ac:dyDescent="0.2">
      <c r="A1602">
        <f t="shared" ref="A1602:A1665" si="150">MONTH(D1602)</f>
        <v>6</v>
      </c>
      <c r="B1602" t="b">
        <f t="shared" ref="B1602:B1665" si="151">IF(ISNA(VLOOKUP(DATE(YEAR(D1602),MONTH(D1602),DAY(D1602)),Holidays,1,FALSE)),FALSE,TRUE)</f>
        <v>0</v>
      </c>
      <c r="C1602" t="str">
        <f t="shared" ref="C1602:C1665" si="152">IF(OR(HOUR(D1602)&lt;PkStart,HOUR(D1602)&gt;OPkStart-1,WEEKDAY(D1602,2)&gt;5,B1602)=TRUE,"OFF","ON")</f>
        <v>ON</v>
      </c>
      <c r="D1602" s="4">
        <f t="shared" si="148"/>
        <v>43622.666666662786</v>
      </c>
      <c r="E1602" t="str">
        <f t="shared" si="149"/>
        <v>LRKPCIGS</v>
      </c>
      <c r="F1602" s="39">
        <v>9967.33984375</v>
      </c>
      <c r="G1602">
        <f t="shared" ref="G1602:G1665" si="153">IF(SUMIF($A$2:$A$8785,A1602,$F$2:$F$8785)=0,0,F1602/SUMIF($A$2:$A$8785,A1602,$F$2:$F$8785))</f>
        <v>1.3829297757704734E-3</v>
      </c>
      <c r="H1602" s="38">
        <f>G1602*SUMIF('Manual Inputs'!$B$11:$B$22,'Expanded kW'!A1602,'Manual Inputs'!$C$11:$C$22)</f>
        <v>167953.56893931949</v>
      </c>
    </row>
    <row r="1603" spans="1:8" x14ac:dyDescent="0.2">
      <c r="A1603">
        <f t="shared" si="150"/>
        <v>6</v>
      </c>
      <c r="B1603" t="b">
        <f t="shared" si="151"/>
        <v>0</v>
      </c>
      <c r="C1603" t="str">
        <f t="shared" si="152"/>
        <v>ON</v>
      </c>
      <c r="D1603" s="4">
        <f t="shared" si="148"/>
        <v>43622.70833332945</v>
      </c>
      <c r="E1603" t="str">
        <f t="shared" si="149"/>
        <v>LRKPCIGS</v>
      </c>
      <c r="F1603" s="39">
        <v>9986.59375</v>
      </c>
      <c r="G1603">
        <f t="shared" si="153"/>
        <v>1.385601180645839E-3</v>
      </c>
      <c r="H1603" s="38">
        <f>G1603*SUMIF('Manual Inputs'!$B$11:$B$22,'Expanded kW'!A1603,'Manual Inputs'!$C$11:$C$22)</f>
        <v>168278.004778912</v>
      </c>
    </row>
    <row r="1604" spans="1:8" x14ac:dyDescent="0.2">
      <c r="A1604">
        <f t="shared" si="150"/>
        <v>6</v>
      </c>
      <c r="B1604" t="b">
        <f t="shared" si="151"/>
        <v>0</v>
      </c>
      <c r="C1604" t="str">
        <f t="shared" si="152"/>
        <v>ON</v>
      </c>
      <c r="D1604" s="4">
        <f t="shared" ref="D1604:D1667" si="154">+D1603+1/24</f>
        <v>43622.749999996115</v>
      </c>
      <c r="E1604" t="str">
        <f t="shared" ref="E1604:E1667" si="155">+E1603</f>
        <v>LRKPCIGS</v>
      </c>
      <c r="F1604" s="39">
        <v>10069.21484375</v>
      </c>
      <c r="G1604">
        <f t="shared" si="153"/>
        <v>1.3970645372128618E-3</v>
      </c>
      <c r="H1604" s="38">
        <f>G1604*SUMIF('Manual Inputs'!$B$11:$B$22,'Expanded kW'!A1604,'Manual Inputs'!$C$11:$C$22)</f>
        <v>169670.20247483824</v>
      </c>
    </row>
    <row r="1605" spans="1:8" x14ac:dyDescent="0.2">
      <c r="A1605">
        <f t="shared" si="150"/>
        <v>6</v>
      </c>
      <c r="B1605" t="b">
        <f t="shared" si="151"/>
        <v>0</v>
      </c>
      <c r="C1605" t="str">
        <f t="shared" si="152"/>
        <v>ON</v>
      </c>
      <c r="D1605" s="4">
        <f t="shared" si="154"/>
        <v>43622.791666662779</v>
      </c>
      <c r="E1605" t="str">
        <f t="shared" si="155"/>
        <v>LRKPCIGS</v>
      </c>
      <c r="F1605" s="39">
        <v>10020.4482421875</v>
      </c>
      <c r="G1605">
        <f t="shared" si="153"/>
        <v>1.3902983602367446E-3</v>
      </c>
      <c r="H1605" s="38">
        <f>G1605*SUMIF('Manual Inputs'!$B$11:$B$22,'Expanded kW'!A1605,'Manual Inputs'!$C$11:$C$22)</f>
        <v>168848.46619355757</v>
      </c>
    </row>
    <row r="1606" spans="1:8" x14ac:dyDescent="0.2">
      <c r="A1606">
        <f t="shared" si="150"/>
        <v>6</v>
      </c>
      <c r="B1606" t="b">
        <f t="shared" si="151"/>
        <v>0</v>
      </c>
      <c r="C1606" t="str">
        <f t="shared" si="152"/>
        <v>ON</v>
      </c>
      <c r="D1606" s="4">
        <f t="shared" si="154"/>
        <v>43622.833333329443</v>
      </c>
      <c r="E1606" t="str">
        <f t="shared" si="155"/>
        <v>LRKPCIGS</v>
      </c>
      <c r="F1606" s="39">
        <v>9942.0322265625</v>
      </c>
      <c r="G1606">
        <f t="shared" si="153"/>
        <v>1.3794184419631548E-3</v>
      </c>
      <c r="H1606" s="38">
        <f>G1606*SUMIF('Manual Inputs'!$B$11:$B$22,'Expanded kW'!A1606,'Manual Inputs'!$C$11:$C$22)</f>
        <v>167527.12570625808</v>
      </c>
    </row>
    <row r="1607" spans="1:8" x14ac:dyDescent="0.2">
      <c r="A1607">
        <f t="shared" si="150"/>
        <v>6</v>
      </c>
      <c r="B1607" t="b">
        <f t="shared" si="151"/>
        <v>0</v>
      </c>
      <c r="C1607" t="str">
        <f t="shared" si="152"/>
        <v>OFF</v>
      </c>
      <c r="D1607" s="4">
        <f t="shared" si="154"/>
        <v>43622.874999996107</v>
      </c>
      <c r="E1607" t="str">
        <f t="shared" si="155"/>
        <v>LRKPCIGS</v>
      </c>
      <c r="F1607" s="39">
        <v>10091.3017578125</v>
      </c>
      <c r="G1607">
        <f t="shared" si="153"/>
        <v>1.4001290109431387E-3</v>
      </c>
      <c r="H1607" s="38">
        <f>G1607*SUMIF('Manual Inputs'!$B$11:$B$22,'Expanded kW'!A1607,'Manual Inputs'!$C$11:$C$22)</f>
        <v>170042.37560245351</v>
      </c>
    </row>
    <row r="1608" spans="1:8" x14ac:dyDescent="0.2">
      <c r="A1608">
        <f t="shared" si="150"/>
        <v>6</v>
      </c>
      <c r="B1608" t="b">
        <f t="shared" si="151"/>
        <v>0</v>
      </c>
      <c r="C1608" t="str">
        <f t="shared" si="152"/>
        <v>OFF</v>
      </c>
      <c r="D1608" s="4">
        <f t="shared" si="154"/>
        <v>43622.916666662772</v>
      </c>
      <c r="E1608" t="str">
        <f t="shared" si="155"/>
        <v>LRKPCIGS</v>
      </c>
      <c r="F1608" s="39">
        <v>10153.27734375</v>
      </c>
      <c r="G1608">
        <f t="shared" si="153"/>
        <v>1.4087278833110287E-3</v>
      </c>
      <c r="H1608" s="38">
        <f>G1608*SUMIF('Manual Inputs'!$B$11:$B$22,'Expanded kW'!A1608,'Manual Inputs'!$C$11:$C$22)</f>
        <v>171086.68842899325</v>
      </c>
    </row>
    <row r="1609" spans="1:8" x14ac:dyDescent="0.2">
      <c r="A1609">
        <f t="shared" si="150"/>
        <v>6</v>
      </c>
      <c r="B1609" t="b">
        <f t="shared" si="151"/>
        <v>0</v>
      </c>
      <c r="C1609" t="str">
        <f t="shared" si="152"/>
        <v>OFF</v>
      </c>
      <c r="D1609" s="4">
        <f t="shared" si="154"/>
        <v>43622.958333329436</v>
      </c>
      <c r="E1609" t="str">
        <f t="shared" si="155"/>
        <v>LRKPCIGS</v>
      </c>
      <c r="F1609" s="39">
        <v>10211.8779296875</v>
      </c>
      <c r="G1609">
        <f t="shared" si="153"/>
        <v>1.4168584875084347E-3</v>
      </c>
      <c r="H1609" s="38">
        <f>G1609*SUMIF('Manual Inputs'!$B$11:$B$22,'Expanded kW'!A1609,'Manual Inputs'!$C$11:$C$22)</f>
        <v>172074.13118748512</v>
      </c>
    </row>
    <row r="1610" spans="1:8" x14ac:dyDescent="0.2">
      <c r="A1610">
        <f t="shared" si="150"/>
        <v>6</v>
      </c>
      <c r="B1610" t="b">
        <f t="shared" si="151"/>
        <v>0</v>
      </c>
      <c r="C1610" t="str">
        <f t="shared" si="152"/>
        <v>OFF</v>
      </c>
      <c r="D1610" s="4">
        <f t="shared" si="154"/>
        <v>43622.9999999961</v>
      </c>
      <c r="E1610" t="str">
        <f t="shared" si="155"/>
        <v>LRKPCIGS</v>
      </c>
      <c r="F1610" s="39">
        <v>10129.974609375</v>
      </c>
      <c r="G1610">
        <f t="shared" si="153"/>
        <v>1.4054947192241971E-3</v>
      </c>
      <c r="H1610" s="38">
        <f>G1610*SUMIF('Manual Inputs'!$B$11:$B$22,'Expanded kW'!A1610,'Manual Inputs'!$C$11:$C$22)</f>
        <v>170694.02825429474</v>
      </c>
    </row>
    <row r="1611" spans="1:8" x14ac:dyDescent="0.2">
      <c r="A1611">
        <f t="shared" si="150"/>
        <v>6</v>
      </c>
      <c r="B1611" t="b">
        <f t="shared" si="151"/>
        <v>0</v>
      </c>
      <c r="C1611" t="str">
        <f t="shared" si="152"/>
        <v>OFF</v>
      </c>
      <c r="D1611" s="4">
        <f t="shared" si="154"/>
        <v>43623.041666662764</v>
      </c>
      <c r="E1611" t="str">
        <f t="shared" si="155"/>
        <v>LRKPCIGS</v>
      </c>
      <c r="F1611" s="39">
        <v>10343.3251953125</v>
      </c>
      <c r="G1611">
        <f t="shared" si="153"/>
        <v>1.4350962862015742E-3</v>
      </c>
      <c r="H1611" s="38">
        <f>G1611*SUMIF('Manual Inputs'!$B$11:$B$22,'Expanded kW'!A1611,'Manual Inputs'!$C$11:$C$22)</f>
        <v>174289.0689477218</v>
      </c>
    </row>
    <row r="1612" spans="1:8" x14ac:dyDescent="0.2">
      <c r="A1612">
        <f t="shared" si="150"/>
        <v>6</v>
      </c>
      <c r="B1612" t="b">
        <f t="shared" si="151"/>
        <v>0</v>
      </c>
      <c r="C1612" t="str">
        <f t="shared" si="152"/>
        <v>OFF</v>
      </c>
      <c r="D1612" s="4">
        <f t="shared" si="154"/>
        <v>43623.083333329429</v>
      </c>
      <c r="E1612" t="str">
        <f t="shared" si="155"/>
        <v>LRKPCIGS</v>
      </c>
      <c r="F1612" s="39">
        <v>10268.515625</v>
      </c>
      <c r="G1612">
        <f t="shared" si="153"/>
        <v>1.424716748238632E-3</v>
      </c>
      <c r="H1612" s="38">
        <f>G1612*SUMIF('Manual Inputs'!$B$11:$B$22,'Expanded kW'!A1612,'Manual Inputs'!$C$11:$C$22)</f>
        <v>173028.49847237277</v>
      </c>
    </row>
    <row r="1613" spans="1:8" x14ac:dyDescent="0.2">
      <c r="A1613">
        <f t="shared" si="150"/>
        <v>6</v>
      </c>
      <c r="B1613" t="b">
        <f t="shared" si="151"/>
        <v>0</v>
      </c>
      <c r="C1613" t="str">
        <f t="shared" si="152"/>
        <v>OFF</v>
      </c>
      <c r="D1613" s="4">
        <f t="shared" si="154"/>
        <v>43623.124999996093</v>
      </c>
      <c r="E1613" t="str">
        <f t="shared" si="155"/>
        <v>LRKPCIGS</v>
      </c>
      <c r="F1613" s="39">
        <v>10182.568359375</v>
      </c>
      <c r="G1613">
        <f t="shared" si="153"/>
        <v>1.4127918982142398E-3</v>
      </c>
      <c r="H1613" s="38">
        <f>G1613*SUMIF('Manual Inputs'!$B$11:$B$22,'Expanded kW'!A1613,'Manual Inputs'!$C$11:$C$22)</f>
        <v>171580.25348137389</v>
      </c>
    </row>
    <row r="1614" spans="1:8" x14ac:dyDescent="0.2">
      <c r="A1614">
        <f t="shared" si="150"/>
        <v>6</v>
      </c>
      <c r="B1614" t="b">
        <f t="shared" si="151"/>
        <v>0</v>
      </c>
      <c r="C1614" t="str">
        <f t="shared" si="152"/>
        <v>OFF</v>
      </c>
      <c r="D1614" s="4">
        <f t="shared" si="154"/>
        <v>43623.166666662757</v>
      </c>
      <c r="E1614" t="str">
        <f t="shared" si="155"/>
        <v>LRKPCIGS</v>
      </c>
      <c r="F1614" s="39">
        <v>10196.607421875</v>
      </c>
      <c r="G1614">
        <f t="shared" si="153"/>
        <v>1.4147397637289615E-3</v>
      </c>
      <c r="H1614" s="38">
        <f>G1614*SUMIF('Manual Inputs'!$B$11:$B$22,'Expanded kW'!A1614,'Manual Inputs'!$C$11:$C$22)</f>
        <v>171816.81716721185</v>
      </c>
    </row>
    <row r="1615" spans="1:8" x14ac:dyDescent="0.2">
      <c r="A1615">
        <f t="shared" si="150"/>
        <v>6</v>
      </c>
      <c r="B1615" t="b">
        <f t="shared" si="151"/>
        <v>0</v>
      </c>
      <c r="C1615" t="str">
        <f t="shared" si="152"/>
        <v>OFF</v>
      </c>
      <c r="D1615" s="4">
        <f t="shared" si="154"/>
        <v>43623.208333329421</v>
      </c>
      <c r="E1615" t="str">
        <f t="shared" si="155"/>
        <v>LRKPCIGS</v>
      </c>
      <c r="F1615" s="39">
        <v>10185.0166015625</v>
      </c>
      <c r="G1615">
        <f t="shared" si="153"/>
        <v>1.4131315823298081E-3</v>
      </c>
      <c r="H1615" s="38">
        <f>G1615*SUMIF('Manual Inputs'!$B$11:$B$22,'Expanded kW'!A1615,'Manual Inputs'!$C$11:$C$22)</f>
        <v>171621.50731835191</v>
      </c>
    </row>
    <row r="1616" spans="1:8" x14ac:dyDescent="0.2">
      <c r="A1616">
        <f t="shared" si="150"/>
        <v>6</v>
      </c>
      <c r="B1616" t="b">
        <f t="shared" si="151"/>
        <v>0</v>
      </c>
      <c r="C1616" t="str">
        <f t="shared" si="152"/>
        <v>OFF</v>
      </c>
      <c r="D1616" s="4">
        <f t="shared" si="154"/>
        <v>43623.249999996086</v>
      </c>
      <c r="E1616" t="str">
        <f t="shared" si="155"/>
        <v>LRKPCIGS</v>
      </c>
      <c r="F1616" s="39">
        <v>10150.1259765625</v>
      </c>
      <c r="G1616">
        <f t="shared" si="153"/>
        <v>1.4082906433266096E-3</v>
      </c>
      <c r="H1616" s="38">
        <f>G1616*SUMIF('Manual Inputs'!$B$11:$B$22,'Expanded kW'!A1616,'Manual Inputs'!$C$11:$C$22)</f>
        <v>171033.58666117192</v>
      </c>
    </row>
    <row r="1617" spans="1:8" x14ac:dyDescent="0.2">
      <c r="A1617">
        <f t="shared" si="150"/>
        <v>6</v>
      </c>
      <c r="B1617" t="b">
        <f t="shared" si="151"/>
        <v>0</v>
      </c>
      <c r="C1617" t="str">
        <f t="shared" si="152"/>
        <v>ON</v>
      </c>
      <c r="D1617" s="4">
        <f t="shared" si="154"/>
        <v>43623.29166666275</v>
      </c>
      <c r="E1617" t="str">
        <f t="shared" si="155"/>
        <v>LRKPCIGS</v>
      </c>
      <c r="F1617" s="39">
        <v>9958.4609375</v>
      </c>
      <c r="G1617">
        <f t="shared" si="153"/>
        <v>1.3816978619377071E-3</v>
      </c>
      <c r="H1617" s="38">
        <f>G1617*SUMIF('Manual Inputs'!$B$11:$B$22,'Expanded kW'!A1617,'Manual Inputs'!$C$11:$C$22)</f>
        <v>167803.9559015038</v>
      </c>
    </row>
    <row r="1618" spans="1:8" x14ac:dyDescent="0.2">
      <c r="A1618">
        <f t="shared" si="150"/>
        <v>6</v>
      </c>
      <c r="B1618" t="b">
        <f t="shared" si="151"/>
        <v>0</v>
      </c>
      <c r="C1618" t="str">
        <f t="shared" si="152"/>
        <v>ON</v>
      </c>
      <c r="D1618" s="4">
        <f t="shared" si="154"/>
        <v>43623.333333329414</v>
      </c>
      <c r="E1618" t="str">
        <f t="shared" si="155"/>
        <v>LRKPCIGS</v>
      </c>
      <c r="F1618" s="39">
        <v>10039.6787109375</v>
      </c>
      <c r="G1618">
        <f t="shared" si="153"/>
        <v>1.3929665132498151E-3</v>
      </c>
      <c r="H1618" s="38">
        <f>G1618*SUMIF('Manual Inputs'!$B$11:$B$22,'Expanded kW'!A1618,'Manual Inputs'!$C$11:$C$22)</f>
        <v>169172.50710212195</v>
      </c>
    </row>
    <row r="1619" spans="1:8" x14ac:dyDescent="0.2">
      <c r="A1619">
        <f t="shared" si="150"/>
        <v>6</v>
      </c>
      <c r="B1619" t="b">
        <f t="shared" si="151"/>
        <v>0</v>
      </c>
      <c r="C1619" t="str">
        <f t="shared" si="152"/>
        <v>ON</v>
      </c>
      <c r="D1619" s="4">
        <f t="shared" si="154"/>
        <v>43623.374999996078</v>
      </c>
      <c r="E1619" t="str">
        <f t="shared" si="155"/>
        <v>LRKPCIGS</v>
      </c>
      <c r="F1619" s="39">
        <v>10044.7744140625</v>
      </c>
      <c r="G1619">
        <f t="shared" si="153"/>
        <v>1.393673522310459E-3</v>
      </c>
      <c r="H1619" s="38">
        <f>G1619*SUMIF('Manual Inputs'!$B$11:$B$22,'Expanded kW'!A1619,'Manual Inputs'!$C$11:$C$22)</f>
        <v>169258.37168981688</v>
      </c>
    </row>
    <row r="1620" spans="1:8" x14ac:dyDescent="0.2">
      <c r="A1620">
        <f t="shared" si="150"/>
        <v>6</v>
      </c>
      <c r="B1620" t="b">
        <f t="shared" si="151"/>
        <v>0</v>
      </c>
      <c r="C1620" t="str">
        <f t="shared" si="152"/>
        <v>ON</v>
      </c>
      <c r="D1620" s="4">
        <f t="shared" si="154"/>
        <v>43623.416666662743</v>
      </c>
      <c r="E1620" t="str">
        <f t="shared" si="155"/>
        <v>LRKPCIGS</v>
      </c>
      <c r="F1620" s="39">
        <v>9973.8544921875</v>
      </c>
      <c r="G1620">
        <f t="shared" si="153"/>
        <v>1.3838336579942291E-3</v>
      </c>
      <c r="H1620" s="38">
        <f>G1620*SUMIF('Manual Inputs'!$B$11:$B$22,'Expanded kW'!A1620,'Manual Inputs'!$C$11:$C$22)</f>
        <v>168063.34330967464</v>
      </c>
    </row>
    <row r="1621" spans="1:8" x14ac:dyDescent="0.2">
      <c r="A1621">
        <f t="shared" si="150"/>
        <v>6</v>
      </c>
      <c r="B1621" t="b">
        <f t="shared" si="151"/>
        <v>0</v>
      </c>
      <c r="C1621" t="str">
        <f t="shared" si="152"/>
        <v>ON</v>
      </c>
      <c r="D1621" s="4">
        <f t="shared" si="154"/>
        <v>43623.458333329407</v>
      </c>
      <c r="E1621" t="str">
        <f t="shared" si="155"/>
        <v>LRKPCIGS</v>
      </c>
      <c r="F1621" s="39">
        <v>9896.1162109375</v>
      </c>
      <c r="G1621">
        <f t="shared" si="153"/>
        <v>1.3730477727386704E-3</v>
      </c>
      <c r="H1621" s="38">
        <f>G1621*SUMIF('Manual Inputs'!$B$11:$B$22,'Expanded kW'!A1621,'Manual Inputs'!$C$11:$C$22)</f>
        <v>166753.42291127134</v>
      </c>
    </row>
    <row r="1622" spans="1:8" x14ac:dyDescent="0.2">
      <c r="A1622">
        <f t="shared" si="150"/>
        <v>6</v>
      </c>
      <c r="B1622" t="b">
        <f t="shared" si="151"/>
        <v>0</v>
      </c>
      <c r="C1622" t="str">
        <f t="shared" si="152"/>
        <v>ON</v>
      </c>
      <c r="D1622" s="4">
        <f t="shared" si="154"/>
        <v>43623.499999996071</v>
      </c>
      <c r="E1622" t="str">
        <f t="shared" si="155"/>
        <v>LRKPCIGS</v>
      </c>
      <c r="F1622" s="39">
        <v>9912.734375</v>
      </c>
      <c r="G1622">
        <f t="shared" si="153"/>
        <v>1.3753534786001076E-3</v>
      </c>
      <c r="H1622" s="38">
        <f>G1622*SUMIF('Manual Inputs'!$B$11:$B$22,'Expanded kW'!A1622,'Manual Inputs'!$C$11:$C$22)</f>
        <v>167033.44546566092</v>
      </c>
    </row>
    <row r="1623" spans="1:8" x14ac:dyDescent="0.2">
      <c r="A1623">
        <f t="shared" si="150"/>
        <v>6</v>
      </c>
      <c r="B1623" t="b">
        <f t="shared" si="151"/>
        <v>0</v>
      </c>
      <c r="C1623" t="str">
        <f t="shared" si="152"/>
        <v>ON</v>
      </c>
      <c r="D1623" s="4">
        <f t="shared" si="154"/>
        <v>43623.541666662735</v>
      </c>
      <c r="E1623" t="str">
        <f t="shared" si="155"/>
        <v>LRKPCIGS</v>
      </c>
      <c r="F1623" s="39">
        <v>9881.6826171875</v>
      </c>
      <c r="G1623">
        <f t="shared" si="153"/>
        <v>1.3710451675419824E-3</v>
      </c>
      <c r="H1623" s="38">
        <f>G1623*SUMIF('Manual Inputs'!$B$11:$B$22,'Expanded kW'!A1623,'Manual Inputs'!$C$11:$C$22)</f>
        <v>166510.21121979351</v>
      </c>
    </row>
    <row r="1624" spans="1:8" x14ac:dyDescent="0.2">
      <c r="A1624">
        <f t="shared" si="150"/>
        <v>6</v>
      </c>
      <c r="B1624" t="b">
        <f t="shared" si="151"/>
        <v>0</v>
      </c>
      <c r="C1624" t="str">
        <f t="shared" si="152"/>
        <v>ON</v>
      </c>
      <c r="D1624" s="4">
        <f t="shared" si="154"/>
        <v>43623.583333329399</v>
      </c>
      <c r="E1624" t="str">
        <f t="shared" si="155"/>
        <v>LRKPCIGS</v>
      </c>
      <c r="F1624" s="39">
        <v>9892.92578125</v>
      </c>
      <c r="G1624">
        <f t="shared" si="153"/>
        <v>1.3726051129837598E-3</v>
      </c>
      <c r="H1624" s="38">
        <f>G1624*SUMIF('Manual Inputs'!$B$11:$B$22,'Expanded kW'!A1624,'Manual Inputs'!$C$11:$C$22)</f>
        <v>166699.66292506983</v>
      </c>
    </row>
    <row r="1625" spans="1:8" x14ac:dyDescent="0.2">
      <c r="A1625">
        <f t="shared" si="150"/>
        <v>6</v>
      </c>
      <c r="B1625" t="b">
        <f t="shared" si="151"/>
        <v>0</v>
      </c>
      <c r="C1625" t="str">
        <f t="shared" si="152"/>
        <v>ON</v>
      </c>
      <c r="D1625" s="4">
        <f t="shared" si="154"/>
        <v>43623.624999996064</v>
      </c>
      <c r="E1625" t="str">
        <f t="shared" si="155"/>
        <v>LRKPCIGS</v>
      </c>
      <c r="F1625" s="39">
        <v>9852.3564453125</v>
      </c>
      <c r="G1625">
        <f t="shared" si="153"/>
        <v>1.3669762748453286E-3</v>
      </c>
      <c r="H1625" s="38">
        <f>G1625*SUMIF('Manual Inputs'!$B$11:$B$22,'Expanded kW'!A1625,'Manual Inputs'!$C$11:$C$22)</f>
        <v>166016.05377087067</v>
      </c>
    </row>
    <row r="1626" spans="1:8" x14ac:dyDescent="0.2">
      <c r="A1626">
        <f t="shared" si="150"/>
        <v>6</v>
      </c>
      <c r="B1626" t="b">
        <f t="shared" si="151"/>
        <v>0</v>
      </c>
      <c r="C1626" t="str">
        <f t="shared" si="152"/>
        <v>ON</v>
      </c>
      <c r="D1626" s="4">
        <f t="shared" si="154"/>
        <v>43623.666666662728</v>
      </c>
      <c r="E1626" t="str">
        <f t="shared" si="155"/>
        <v>LRKPCIGS</v>
      </c>
      <c r="F1626" s="39">
        <v>9906.8115234375</v>
      </c>
      <c r="G1626">
        <f t="shared" si="153"/>
        <v>1.3745317058993015E-3</v>
      </c>
      <c r="H1626" s="38">
        <f>G1626*SUMIF('Manual Inputs'!$B$11:$B$22,'Expanded kW'!A1626,'Manual Inputs'!$C$11:$C$22)</f>
        <v>166933.64310376559</v>
      </c>
    </row>
    <row r="1627" spans="1:8" x14ac:dyDescent="0.2">
      <c r="A1627">
        <f t="shared" si="150"/>
        <v>6</v>
      </c>
      <c r="B1627" t="b">
        <f t="shared" si="151"/>
        <v>0</v>
      </c>
      <c r="C1627" t="str">
        <f t="shared" si="152"/>
        <v>ON</v>
      </c>
      <c r="D1627" s="4">
        <f t="shared" si="154"/>
        <v>43623.708333329392</v>
      </c>
      <c r="E1627" t="str">
        <f t="shared" si="155"/>
        <v>LRKPCIGS</v>
      </c>
      <c r="F1627" s="39">
        <v>9901.5185546875</v>
      </c>
      <c r="G1627">
        <f t="shared" si="153"/>
        <v>1.3737973269976743E-3</v>
      </c>
      <c r="H1627" s="38">
        <f>G1627*SUMIF('Manual Inputs'!$B$11:$B$22,'Expanded kW'!A1627,'Manual Inputs'!$C$11:$C$22)</f>
        <v>166844.4545132507</v>
      </c>
    </row>
    <row r="1628" spans="1:8" x14ac:dyDescent="0.2">
      <c r="A1628">
        <f t="shared" si="150"/>
        <v>6</v>
      </c>
      <c r="B1628" t="b">
        <f t="shared" si="151"/>
        <v>0</v>
      </c>
      <c r="C1628" t="str">
        <f t="shared" si="152"/>
        <v>ON</v>
      </c>
      <c r="D1628" s="4">
        <f t="shared" si="154"/>
        <v>43623.749999996056</v>
      </c>
      <c r="E1628" t="str">
        <f t="shared" si="155"/>
        <v>LRKPCIGS</v>
      </c>
      <c r="F1628" s="39">
        <v>9842.79296875</v>
      </c>
      <c r="G1628">
        <f t="shared" si="153"/>
        <v>1.3656493795346949E-3</v>
      </c>
      <c r="H1628" s="38">
        <f>G1628*SUMIF('Manual Inputs'!$B$11:$B$22,'Expanded kW'!A1628,'Manual Inputs'!$C$11:$C$22)</f>
        <v>165854.90545594224</v>
      </c>
    </row>
    <row r="1629" spans="1:8" x14ac:dyDescent="0.2">
      <c r="A1629">
        <f t="shared" si="150"/>
        <v>6</v>
      </c>
      <c r="B1629" t="b">
        <f t="shared" si="151"/>
        <v>0</v>
      </c>
      <c r="C1629" t="str">
        <f t="shared" si="152"/>
        <v>ON</v>
      </c>
      <c r="D1629" s="4">
        <f t="shared" si="154"/>
        <v>43623.791666662721</v>
      </c>
      <c r="E1629" t="str">
        <f t="shared" si="155"/>
        <v>LRKPCIGS</v>
      </c>
      <c r="F1629" s="39">
        <v>9936.298828125</v>
      </c>
      <c r="G1629">
        <f t="shared" si="153"/>
        <v>1.3786229551492335E-3</v>
      </c>
      <c r="H1629" s="38">
        <f>G1629*SUMIF('Manual Inputs'!$B$11:$B$22,'Expanded kW'!A1629,'Manual Inputs'!$C$11:$C$22)</f>
        <v>167430.51570350662</v>
      </c>
    </row>
    <row r="1630" spans="1:8" x14ac:dyDescent="0.2">
      <c r="A1630">
        <f t="shared" si="150"/>
        <v>6</v>
      </c>
      <c r="B1630" t="b">
        <f t="shared" si="151"/>
        <v>0</v>
      </c>
      <c r="C1630" t="str">
        <f t="shared" si="152"/>
        <v>ON</v>
      </c>
      <c r="D1630" s="4">
        <f t="shared" si="154"/>
        <v>43623.833333329385</v>
      </c>
      <c r="E1630" t="str">
        <f t="shared" si="155"/>
        <v>LRKPCIGS</v>
      </c>
      <c r="F1630" s="39">
        <v>9903.5478515625</v>
      </c>
      <c r="G1630">
        <f t="shared" si="153"/>
        <v>1.374078884074719E-3</v>
      </c>
      <c r="H1630" s="38">
        <f>G1630*SUMIF('Manual Inputs'!$B$11:$B$22,'Expanded kW'!A1630,'Manual Inputs'!$C$11:$C$22)</f>
        <v>166878.64895810126</v>
      </c>
    </row>
    <row r="1631" spans="1:8" x14ac:dyDescent="0.2">
      <c r="A1631">
        <f t="shared" si="150"/>
        <v>6</v>
      </c>
      <c r="B1631" t="b">
        <f t="shared" si="151"/>
        <v>0</v>
      </c>
      <c r="C1631" t="str">
        <f t="shared" si="152"/>
        <v>OFF</v>
      </c>
      <c r="D1631" s="4">
        <f t="shared" si="154"/>
        <v>43623.874999996049</v>
      </c>
      <c r="E1631" t="str">
        <f t="shared" si="155"/>
        <v>LRKPCIGS</v>
      </c>
      <c r="F1631" s="39">
        <v>10070.5478515625</v>
      </c>
      <c r="G1631">
        <f t="shared" si="153"/>
        <v>1.3972494868808914E-3</v>
      </c>
      <c r="H1631" s="38">
        <f>G1631*SUMIF('Manual Inputs'!$B$11:$B$22,'Expanded kW'!A1631,'Manual Inputs'!$C$11:$C$22)</f>
        <v>169692.66417706199</v>
      </c>
    </row>
    <row r="1632" spans="1:8" x14ac:dyDescent="0.2">
      <c r="A1632">
        <f t="shared" si="150"/>
        <v>6</v>
      </c>
      <c r="B1632" t="b">
        <f t="shared" si="151"/>
        <v>0</v>
      </c>
      <c r="C1632" t="str">
        <f t="shared" si="152"/>
        <v>OFF</v>
      </c>
      <c r="D1632" s="4">
        <f t="shared" si="154"/>
        <v>43623.916666662713</v>
      </c>
      <c r="E1632" t="str">
        <f t="shared" si="155"/>
        <v>LRKPCIGS</v>
      </c>
      <c r="F1632" s="39">
        <v>10238.5869140625</v>
      </c>
      <c r="G1632">
        <f t="shared" si="153"/>
        <v>1.4205642555821436E-3</v>
      </c>
      <c r="H1632" s="38">
        <f>G1632*SUMIF('Manual Inputs'!$B$11:$B$22,'Expanded kW'!A1632,'Manual Inputs'!$C$11:$C$22)</f>
        <v>172524.18800493563</v>
      </c>
    </row>
    <row r="1633" spans="1:8" x14ac:dyDescent="0.2">
      <c r="A1633">
        <f t="shared" si="150"/>
        <v>6</v>
      </c>
      <c r="B1633" t="b">
        <f t="shared" si="151"/>
        <v>0</v>
      </c>
      <c r="C1633" t="str">
        <f t="shared" si="152"/>
        <v>OFF</v>
      </c>
      <c r="D1633" s="4">
        <f t="shared" si="154"/>
        <v>43623.958333329378</v>
      </c>
      <c r="E1633" t="str">
        <f t="shared" si="155"/>
        <v>LRKPCIGS</v>
      </c>
      <c r="F1633" s="39">
        <v>10231.6142578125</v>
      </c>
      <c r="G1633">
        <f t="shared" si="153"/>
        <v>1.4195968265493727E-3</v>
      </c>
      <c r="H1633" s="38">
        <f>G1633*SUMIF('Manual Inputs'!$B$11:$B$22,'Expanded kW'!A1633,'Manual Inputs'!$C$11:$C$22)</f>
        <v>172406.69602407288</v>
      </c>
    </row>
    <row r="1634" spans="1:8" x14ac:dyDescent="0.2">
      <c r="A1634">
        <f t="shared" si="150"/>
        <v>6</v>
      </c>
      <c r="B1634" t="b">
        <f t="shared" si="151"/>
        <v>0</v>
      </c>
      <c r="C1634" t="str">
        <f t="shared" si="152"/>
        <v>OFF</v>
      </c>
      <c r="D1634" s="4">
        <f t="shared" si="154"/>
        <v>43623.999999996042</v>
      </c>
      <c r="E1634" t="str">
        <f t="shared" si="155"/>
        <v>LRKPCIGS</v>
      </c>
      <c r="F1634" s="39">
        <v>10140.7783203125</v>
      </c>
      <c r="G1634">
        <f t="shared" si="153"/>
        <v>1.4069936922479426E-3</v>
      </c>
      <c r="H1634" s="38">
        <f>G1634*SUMIF('Manual Inputs'!$B$11:$B$22,'Expanded kW'!A1634,'Manual Inputs'!$C$11:$C$22)</f>
        <v>170876.07500279401</v>
      </c>
    </row>
    <row r="1635" spans="1:8" x14ac:dyDescent="0.2">
      <c r="A1635">
        <f t="shared" si="150"/>
        <v>6</v>
      </c>
      <c r="B1635" t="b">
        <f t="shared" si="151"/>
        <v>0</v>
      </c>
      <c r="C1635" t="str">
        <f t="shared" si="152"/>
        <v>OFF</v>
      </c>
      <c r="D1635" s="4">
        <f t="shared" si="154"/>
        <v>43624.041666662706</v>
      </c>
      <c r="E1635" t="str">
        <f t="shared" si="155"/>
        <v>LRKPCIGS</v>
      </c>
      <c r="F1635" s="39">
        <v>10037.66015625</v>
      </c>
      <c r="G1635">
        <f t="shared" si="153"/>
        <v>1.3926864466096557E-3</v>
      </c>
      <c r="H1635" s="38">
        <f>G1635*SUMIF('Manual Inputs'!$B$11:$B$22,'Expanded kW'!A1635,'Manual Inputs'!$C$11:$C$22)</f>
        <v>169138.49366732594</v>
      </c>
    </row>
    <row r="1636" spans="1:8" x14ac:dyDescent="0.2">
      <c r="A1636">
        <f t="shared" si="150"/>
        <v>6</v>
      </c>
      <c r="B1636" t="b">
        <f t="shared" si="151"/>
        <v>0</v>
      </c>
      <c r="C1636" t="str">
        <f t="shared" si="152"/>
        <v>OFF</v>
      </c>
      <c r="D1636" s="4">
        <f t="shared" si="154"/>
        <v>43624.08333332937</v>
      </c>
      <c r="E1636" t="str">
        <f t="shared" si="155"/>
        <v>LRKPCIGS</v>
      </c>
      <c r="F1636" s="39">
        <v>9948.9775390625</v>
      </c>
      <c r="G1636">
        <f t="shared" si="153"/>
        <v>1.3803820771565813E-3</v>
      </c>
      <c r="H1636" s="38">
        <f>G1636*SUMIF('Manual Inputs'!$B$11:$B$22,'Expanded kW'!A1636,'Manual Inputs'!$C$11:$C$22)</f>
        <v>167644.15693425472</v>
      </c>
    </row>
    <row r="1637" spans="1:8" x14ac:dyDescent="0.2">
      <c r="A1637">
        <f t="shared" si="150"/>
        <v>6</v>
      </c>
      <c r="B1637" t="b">
        <f t="shared" si="151"/>
        <v>0</v>
      </c>
      <c r="C1637" t="str">
        <f t="shared" si="152"/>
        <v>OFF</v>
      </c>
      <c r="D1637" s="4">
        <f t="shared" si="154"/>
        <v>43624.124999996035</v>
      </c>
      <c r="E1637" t="str">
        <f t="shared" si="155"/>
        <v>LRKPCIGS</v>
      </c>
      <c r="F1637" s="39">
        <v>9888.7060546875</v>
      </c>
      <c r="G1637">
        <f t="shared" si="153"/>
        <v>1.3720196422763924E-3</v>
      </c>
      <c r="H1637" s="38">
        <f>G1637*SUMIF('Manual Inputs'!$B$11:$B$22,'Expanded kW'!A1637,'Manual Inputs'!$C$11:$C$22)</f>
        <v>166628.5588845505</v>
      </c>
    </row>
    <row r="1638" spans="1:8" x14ac:dyDescent="0.2">
      <c r="A1638">
        <f t="shared" si="150"/>
        <v>6</v>
      </c>
      <c r="B1638" t="b">
        <f t="shared" si="151"/>
        <v>0</v>
      </c>
      <c r="C1638" t="str">
        <f t="shared" si="152"/>
        <v>OFF</v>
      </c>
      <c r="D1638" s="4">
        <f t="shared" si="154"/>
        <v>43624.166666662699</v>
      </c>
      <c r="E1638" t="str">
        <f t="shared" si="155"/>
        <v>LRKPCIGS</v>
      </c>
      <c r="F1638" s="39">
        <v>9845.23046875</v>
      </c>
      <c r="G1638">
        <f t="shared" si="153"/>
        <v>1.365987573213378E-3</v>
      </c>
      <c r="H1638" s="38">
        <f>G1638*SUMIF('Manual Inputs'!$B$11:$B$22,'Expanded kW'!A1638,'Manual Inputs'!$C$11:$C$22)</f>
        <v>165895.97828286572</v>
      </c>
    </row>
    <row r="1639" spans="1:8" x14ac:dyDescent="0.2">
      <c r="A1639">
        <f t="shared" si="150"/>
        <v>6</v>
      </c>
      <c r="B1639" t="b">
        <f t="shared" si="151"/>
        <v>0</v>
      </c>
      <c r="C1639" t="str">
        <f t="shared" si="152"/>
        <v>OFF</v>
      </c>
      <c r="D1639" s="4">
        <f t="shared" si="154"/>
        <v>43624.208333329363</v>
      </c>
      <c r="E1639" t="str">
        <f t="shared" si="155"/>
        <v>LRKPCIGS</v>
      </c>
      <c r="F1639" s="39">
        <v>9867.4443359375</v>
      </c>
      <c r="G1639">
        <f t="shared" si="153"/>
        <v>1.3690696611977529E-3</v>
      </c>
      <c r="H1639" s="38">
        <f>G1639*SUMIF('Manual Inputs'!$B$11:$B$22,'Expanded kW'!A1639,'Manual Inputs'!$C$11:$C$22)</f>
        <v>166270.29062021661</v>
      </c>
    </row>
    <row r="1640" spans="1:8" x14ac:dyDescent="0.2">
      <c r="A1640">
        <f t="shared" si="150"/>
        <v>6</v>
      </c>
      <c r="B1640" t="b">
        <f t="shared" si="151"/>
        <v>0</v>
      </c>
      <c r="C1640" t="str">
        <f t="shared" si="152"/>
        <v>OFF</v>
      </c>
      <c r="D1640" s="4">
        <f t="shared" si="154"/>
        <v>43624.249999996027</v>
      </c>
      <c r="E1640" t="str">
        <f t="shared" si="155"/>
        <v>LRKPCIGS</v>
      </c>
      <c r="F1640" s="39">
        <v>10010.373046875</v>
      </c>
      <c r="G1640">
        <f t="shared" si="153"/>
        <v>1.3889004659326694E-3</v>
      </c>
      <c r="H1640" s="38">
        <f>G1640*SUMIF('Manual Inputs'!$B$11:$B$22,'Expanded kW'!A1640,'Manual Inputs'!$C$11:$C$22)</f>
        <v>168678.69521784873</v>
      </c>
    </row>
    <row r="1641" spans="1:8" x14ac:dyDescent="0.2">
      <c r="A1641">
        <f t="shared" si="150"/>
        <v>6</v>
      </c>
      <c r="B1641" t="b">
        <f t="shared" si="151"/>
        <v>0</v>
      </c>
      <c r="C1641" t="str">
        <f t="shared" si="152"/>
        <v>OFF</v>
      </c>
      <c r="D1641" s="4">
        <f t="shared" si="154"/>
        <v>43624.291666662692</v>
      </c>
      <c r="E1641" t="str">
        <f t="shared" si="155"/>
        <v>LRKPCIGS</v>
      </c>
      <c r="F1641" s="39">
        <v>9993.0771484375</v>
      </c>
      <c r="G1641">
        <f t="shared" si="153"/>
        <v>1.386500727053201E-3</v>
      </c>
      <c r="H1641" s="38">
        <f>G1641*SUMIF('Manual Inputs'!$B$11:$B$22,'Expanded kW'!A1641,'Manual Inputs'!$C$11:$C$22)</f>
        <v>168387.25257456294</v>
      </c>
    </row>
    <row r="1642" spans="1:8" x14ac:dyDescent="0.2">
      <c r="A1642">
        <f t="shared" si="150"/>
        <v>6</v>
      </c>
      <c r="B1642" t="b">
        <f t="shared" si="151"/>
        <v>0</v>
      </c>
      <c r="C1642" t="str">
        <f t="shared" si="152"/>
        <v>OFF</v>
      </c>
      <c r="D1642" s="4">
        <f t="shared" si="154"/>
        <v>43624.333333329356</v>
      </c>
      <c r="E1642" t="str">
        <f t="shared" si="155"/>
        <v>LRKPCIGS</v>
      </c>
      <c r="F1642" s="39">
        <v>9983.751953125</v>
      </c>
      <c r="G1642">
        <f t="shared" si="153"/>
        <v>1.3852068923425667E-3</v>
      </c>
      <c r="H1642" s="38">
        <f>G1642*SUMIF('Manual Inputs'!$B$11:$B$22,'Expanded kW'!A1642,'Manual Inputs'!$C$11:$C$22)</f>
        <v>168230.11939175363</v>
      </c>
    </row>
    <row r="1643" spans="1:8" x14ac:dyDescent="0.2">
      <c r="A1643">
        <f t="shared" si="150"/>
        <v>6</v>
      </c>
      <c r="B1643" t="b">
        <f t="shared" si="151"/>
        <v>0</v>
      </c>
      <c r="C1643" t="str">
        <f t="shared" si="152"/>
        <v>OFF</v>
      </c>
      <c r="D1643" s="4">
        <f t="shared" si="154"/>
        <v>43624.37499999602</v>
      </c>
      <c r="E1643" t="str">
        <f t="shared" si="155"/>
        <v>LRKPCIGS</v>
      </c>
      <c r="F1643" s="39">
        <v>9995.6669921875</v>
      </c>
      <c r="G1643">
        <f t="shared" si="153"/>
        <v>1.3868600578368017E-3</v>
      </c>
      <c r="H1643" s="38">
        <f>G1643*SUMIF('Manual Inputs'!$B$11:$B$22,'Expanded kW'!A1643,'Manual Inputs'!$C$11:$C$22)</f>
        <v>168430.89245316913</v>
      </c>
    </row>
    <row r="1644" spans="1:8" x14ac:dyDescent="0.2">
      <c r="A1644">
        <f t="shared" si="150"/>
        <v>6</v>
      </c>
      <c r="B1644" t="b">
        <f t="shared" si="151"/>
        <v>0</v>
      </c>
      <c r="C1644" t="str">
        <f t="shared" si="152"/>
        <v>OFF</v>
      </c>
      <c r="D1644" s="4">
        <f t="shared" si="154"/>
        <v>43624.416666662684</v>
      </c>
      <c r="E1644" t="str">
        <f t="shared" si="155"/>
        <v>LRKPCIGS</v>
      </c>
      <c r="F1644" s="39">
        <v>10007.5517578125</v>
      </c>
      <c r="G1644">
        <f t="shared" si="153"/>
        <v>1.3885090230089053E-3</v>
      </c>
      <c r="H1644" s="38">
        <f>G1644*SUMIF('Manual Inputs'!$B$11:$B$22,'Expanded kW'!A1644,'Manual Inputs'!$C$11:$C$22)</f>
        <v>168631.15539533997</v>
      </c>
    </row>
    <row r="1645" spans="1:8" x14ac:dyDescent="0.2">
      <c r="A1645">
        <f t="shared" si="150"/>
        <v>6</v>
      </c>
      <c r="B1645" t="b">
        <f t="shared" si="151"/>
        <v>0</v>
      </c>
      <c r="C1645" t="str">
        <f t="shared" si="152"/>
        <v>OFF</v>
      </c>
      <c r="D1645" s="4">
        <f t="shared" si="154"/>
        <v>43624.458333329349</v>
      </c>
      <c r="E1645" t="str">
        <f t="shared" si="155"/>
        <v>LRKPCIGS</v>
      </c>
      <c r="F1645" s="39">
        <v>9965.2509765625</v>
      </c>
      <c r="G1645">
        <f t="shared" si="153"/>
        <v>1.3826399535434291E-3</v>
      </c>
      <c r="H1645" s="38">
        <f>G1645*SUMIF('Manual Inputs'!$B$11:$B$22,'Expanded kW'!A1645,'Manual Inputs'!$C$11:$C$22)</f>
        <v>167918.37071143917</v>
      </c>
    </row>
    <row r="1646" spans="1:8" x14ac:dyDescent="0.2">
      <c r="A1646">
        <f t="shared" si="150"/>
        <v>6</v>
      </c>
      <c r="B1646" t="b">
        <f t="shared" si="151"/>
        <v>0</v>
      </c>
      <c r="C1646" t="str">
        <f t="shared" si="152"/>
        <v>OFF</v>
      </c>
      <c r="D1646" s="4">
        <f t="shared" si="154"/>
        <v>43624.499999996013</v>
      </c>
      <c r="E1646" t="str">
        <f t="shared" si="155"/>
        <v>LRKPCIGS</v>
      </c>
      <c r="F1646" s="39">
        <v>9968.5556640625</v>
      </c>
      <c r="G1646">
        <f t="shared" si="153"/>
        <v>1.3830984661270282E-3</v>
      </c>
      <c r="H1646" s="38">
        <f>G1646*SUMIF('Manual Inputs'!$B$11:$B$22,'Expanded kW'!A1646,'Manual Inputs'!$C$11:$C$22)</f>
        <v>167974.05598640273</v>
      </c>
    </row>
    <row r="1647" spans="1:8" x14ac:dyDescent="0.2">
      <c r="A1647">
        <f t="shared" si="150"/>
        <v>6</v>
      </c>
      <c r="B1647" t="b">
        <f t="shared" si="151"/>
        <v>0</v>
      </c>
      <c r="C1647" t="str">
        <f t="shared" si="152"/>
        <v>OFF</v>
      </c>
      <c r="D1647" s="4">
        <f t="shared" si="154"/>
        <v>43624.541666662677</v>
      </c>
      <c r="E1647" t="str">
        <f t="shared" si="155"/>
        <v>LRKPCIGS</v>
      </c>
      <c r="F1647" s="39">
        <v>9887.00390625</v>
      </c>
      <c r="G1647">
        <f t="shared" si="153"/>
        <v>1.3717834757772159E-3</v>
      </c>
      <c r="H1647" s="38">
        <f>G1647*SUMIF('Manual Inputs'!$B$11:$B$22,'Expanded kW'!A1647,'Manual Inputs'!$C$11:$C$22)</f>
        <v>166599.877018634</v>
      </c>
    </row>
    <row r="1648" spans="1:8" x14ac:dyDescent="0.2">
      <c r="A1648">
        <f t="shared" si="150"/>
        <v>6</v>
      </c>
      <c r="B1648" t="b">
        <f t="shared" si="151"/>
        <v>0</v>
      </c>
      <c r="C1648" t="str">
        <f t="shared" si="152"/>
        <v>OFF</v>
      </c>
      <c r="D1648" s="4">
        <f t="shared" si="154"/>
        <v>43624.583333329341</v>
      </c>
      <c r="E1648" t="str">
        <f t="shared" si="155"/>
        <v>LRKPCIGS</v>
      </c>
      <c r="F1648" s="39">
        <v>9895.3955078125</v>
      </c>
      <c r="G1648">
        <f t="shared" si="153"/>
        <v>1.3729477779730983E-3</v>
      </c>
      <c r="H1648" s="38">
        <f>G1648*SUMIF('Manual Inputs'!$B$11:$B$22,'Expanded kW'!A1648,'Manual Inputs'!$C$11:$C$22)</f>
        <v>166741.27878215694</v>
      </c>
    </row>
    <row r="1649" spans="1:8" x14ac:dyDescent="0.2">
      <c r="A1649">
        <f t="shared" si="150"/>
        <v>6</v>
      </c>
      <c r="B1649" t="b">
        <f t="shared" si="151"/>
        <v>0</v>
      </c>
      <c r="C1649" t="str">
        <f t="shared" si="152"/>
        <v>OFF</v>
      </c>
      <c r="D1649" s="4">
        <f t="shared" si="154"/>
        <v>43624.624999996005</v>
      </c>
      <c r="E1649" t="str">
        <f t="shared" si="155"/>
        <v>LRKPCIGS</v>
      </c>
      <c r="F1649" s="39">
        <v>9847.4150390625</v>
      </c>
      <c r="G1649">
        <f t="shared" si="153"/>
        <v>1.366290673878127E-3</v>
      </c>
      <c r="H1649" s="38">
        <f>G1649*SUMIF('Manual Inputs'!$B$11:$B$22,'Expanded kW'!A1649,'Manual Inputs'!$C$11:$C$22)</f>
        <v>165932.78914577747</v>
      </c>
    </row>
    <row r="1650" spans="1:8" x14ac:dyDescent="0.2">
      <c r="A1650">
        <f t="shared" si="150"/>
        <v>6</v>
      </c>
      <c r="B1650" t="b">
        <f t="shared" si="151"/>
        <v>0</v>
      </c>
      <c r="C1650" t="str">
        <f t="shared" si="152"/>
        <v>OFF</v>
      </c>
      <c r="D1650" s="4">
        <f t="shared" si="154"/>
        <v>43624.66666666267</v>
      </c>
      <c r="E1650" t="str">
        <f t="shared" si="155"/>
        <v>LRKPCIGS</v>
      </c>
      <c r="F1650" s="39">
        <v>9808.8837890625</v>
      </c>
      <c r="G1650">
        <f t="shared" si="153"/>
        <v>1.360944612265101E-3</v>
      </c>
      <c r="H1650" s="38">
        <f>G1650*SUMIF('Manual Inputs'!$B$11:$B$22,'Expanded kW'!A1650,'Manual Inputs'!$C$11:$C$22)</f>
        <v>165283.52253556441</v>
      </c>
    </row>
    <row r="1651" spans="1:8" x14ac:dyDescent="0.2">
      <c r="A1651">
        <f t="shared" si="150"/>
        <v>6</v>
      </c>
      <c r="B1651" t="b">
        <f t="shared" si="151"/>
        <v>0</v>
      </c>
      <c r="C1651" t="str">
        <f t="shared" si="152"/>
        <v>OFF</v>
      </c>
      <c r="D1651" s="4">
        <f t="shared" si="154"/>
        <v>43624.708333329334</v>
      </c>
      <c r="E1651" t="str">
        <f t="shared" si="155"/>
        <v>LRKPCIGS</v>
      </c>
      <c r="F1651" s="39">
        <v>9698.6953125</v>
      </c>
      <c r="G1651">
        <f t="shared" si="153"/>
        <v>1.3456563881678138E-3</v>
      </c>
      <c r="H1651" s="38">
        <f>G1651*SUMIF('Manual Inputs'!$B$11:$B$22,'Expanded kW'!A1651,'Manual Inputs'!$C$11:$C$22)</f>
        <v>163426.80367328311</v>
      </c>
    </row>
    <row r="1652" spans="1:8" x14ac:dyDescent="0.2">
      <c r="A1652">
        <f t="shared" si="150"/>
        <v>6</v>
      </c>
      <c r="B1652" t="b">
        <f t="shared" si="151"/>
        <v>0</v>
      </c>
      <c r="C1652" t="str">
        <f t="shared" si="152"/>
        <v>OFF</v>
      </c>
      <c r="D1652" s="4">
        <f t="shared" si="154"/>
        <v>43624.749999995998</v>
      </c>
      <c r="E1652" t="str">
        <f t="shared" si="155"/>
        <v>LRKPCIGS</v>
      </c>
      <c r="F1652" s="39">
        <v>9648.3671875</v>
      </c>
      <c r="G1652">
        <f t="shared" si="153"/>
        <v>1.3386735558662906E-3</v>
      </c>
      <c r="H1652" s="38">
        <f>G1652*SUMIF('Manual Inputs'!$B$11:$B$22,'Expanded kW'!A1652,'Manual Inputs'!$C$11:$C$22)</f>
        <v>162578.75511225464</v>
      </c>
    </row>
    <row r="1653" spans="1:8" x14ac:dyDescent="0.2">
      <c r="A1653">
        <f t="shared" si="150"/>
        <v>6</v>
      </c>
      <c r="B1653" t="b">
        <f t="shared" si="151"/>
        <v>0</v>
      </c>
      <c r="C1653" t="str">
        <f t="shared" si="152"/>
        <v>OFF</v>
      </c>
      <c r="D1653" s="4">
        <f t="shared" si="154"/>
        <v>43624.791666662662</v>
      </c>
      <c r="E1653" t="str">
        <f t="shared" si="155"/>
        <v>LRKPCIGS</v>
      </c>
      <c r="F1653" s="39">
        <v>9713.6123046875</v>
      </c>
      <c r="G1653">
        <f t="shared" si="153"/>
        <v>1.3477260630243369E-3</v>
      </c>
      <c r="H1653" s="38">
        <f>G1653*SUMIF('Manual Inputs'!$B$11:$B$22,'Expanded kW'!A1653,'Manual Inputs'!$C$11:$C$22)</f>
        <v>163678.16081721571</v>
      </c>
    </row>
    <row r="1654" spans="1:8" x14ac:dyDescent="0.2">
      <c r="A1654">
        <f t="shared" si="150"/>
        <v>6</v>
      </c>
      <c r="B1654" t="b">
        <f t="shared" si="151"/>
        <v>0</v>
      </c>
      <c r="C1654" t="str">
        <f t="shared" si="152"/>
        <v>OFF</v>
      </c>
      <c r="D1654" s="4">
        <f t="shared" si="154"/>
        <v>43624.833333329327</v>
      </c>
      <c r="E1654" t="str">
        <f t="shared" si="155"/>
        <v>LRKPCIGS</v>
      </c>
      <c r="F1654" s="39">
        <v>9732.7138671875</v>
      </c>
      <c r="G1654">
        <f t="shared" si="153"/>
        <v>1.3503763307947847E-3</v>
      </c>
      <c r="H1654" s="38">
        <f>G1654*SUMIF('Manual Inputs'!$B$11:$B$22,'Expanded kW'!A1654,'Manual Inputs'!$C$11:$C$22)</f>
        <v>164000.02960512548</v>
      </c>
    </row>
    <row r="1655" spans="1:8" x14ac:dyDescent="0.2">
      <c r="A1655">
        <f t="shared" si="150"/>
        <v>6</v>
      </c>
      <c r="B1655" t="b">
        <f t="shared" si="151"/>
        <v>0</v>
      </c>
      <c r="C1655" t="str">
        <f t="shared" si="152"/>
        <v>OFF</v>
      </c>
      <c r="D1655" s="4">
        <f t="shared" si="154"/>
        <v>43624.874999995991</v>
      </c>
      <c r="E1655" t="str">
        <f t="shared" si="155"/>
        <v>LRKPCIGS</v>
      </c>
      <c r="F1655" s="39">
        <v>9755.083984375</v>
      </c>
      <c r="G1655">
        <f t="shared" si="153"/>
        <v>1.3534800978611265E-3</v>
      </c>
      <c r="H1655" s="38">
        <f>G1655*SUMIF('Manual Inputs'!$B$11:$B$22,'Expanded kW'!A1655,'Manual Inputs'!$C$11:$C$22)</f>
        <v>164376.97481599709</v>
      </c>
    </row>
    <row r="1656" spans="1:8" x14ac:dyDescent="0.2">
      <c r="A1656">
        <f t="shared" si="150"/>
        <v>6</v>
      </c>
      <c r="B1656" t="b">
        <f t="shared" si="151"/>
        <v>0</v>
      </c>
      <c r="C1656" t="str">
        <f t="shared" si="152"/>
        <v>OFF</v>
      </c>
      <c r="D1656" s="4">
        <f t="shared" si="154"/>
        <v>43624.916666662655</v>
      </c>
      <c r="E1656" t="str">
        <f t="shared" si="155"/>
        <v>LRKPCIGS</v>
      </c>
      <c r="F1656" s="39">
        <v>9679.1552734375</v>
      </c>
      <c r="G1656">
        <f t="shared" si="153"/>
        <v>1.3429452834735967E-3</v>
      </c>
      <c r="H1656" s="38">
        <f>G1656*SUMIF('Manual Inputs'!$B$11:$B$22,'Expanded kW'!A1656,'Manual Inputs'!$C$11:$C$22)</f>
        <v>163097.54638405581</v>
      </c>
    </row>
    <row r="1657" spans="1:8" x14ac:dyDescent="0.2">
      <c r="A1657">
        <f t="shared" si="150"/>
        <v>6</v>
      </c>
      <c r="B1657" t="b">
        <f t="shared" si="151"/>
        <v>0</v>
      </c>
      <c r="C1657" t="str">
        <f t="shared" si="152"/>
        <v>OFF</v>
      </c>
      <c r="D1657" s="4">
        <f t="shared" si="154"/>
        <v>43624.958333329319</v>
      </c>
      <c r="E1657" t="str">
        <f t="shared" si="155"/>
        <v>LRKPCIGS</v>
      </c>
      <c r="F1657" s="39">
        <v>9662.0126953125</v>
      </c>
      <c r="G1657">
        <f t="shared" si="153"/>
        <v>1.3405668171933083E-3</v>
      </c>
      <c r="H1657" s="38">
        <f>G1657*SUMIF('Manual Inputs'!$B$11:$B$22,'Expanded kW'!A1657,'Manual Inputs'!$C$11:$C$22)</f>
        <v>162808.68724791225</v>
      </c>
    </row>
    <row r="1658" spans="1:8" x14ac:dyDescent="0.2">
      <c r="A1658">
        <f t="shared" si="150"/>
        <v>6</v>
      </c>
      <c r="B1658" t="b">
        <f t="shared" si="151"/>
        <v>0</v>
      </c>
      <c r="C1658" t="str">
        <f t="shared" si="152"/>
        <v>OFF</v>
      </c>
      <c r="D1658" s="4">
        <f t="shared" si="154"/>
        <v>43624.999999995984</v>
      </c>
      <c r="E1658" t="str">
        <f t="shared" si="155"/>
        <v>LRKPCIGS</v>
      </c>
      <c r="F1658" s="39">
        <v>9592.1376953125</v>
      </c>
      <c r="G1658">
        <f t="shared" si="153"/>
        <v>1.3308719317377316E-3</v>
      </c>
      <c r="H1658" s="38">
        <f>G1658*SUMIF('Manual Inputs'!$B$11:$B$22,'Expanded kW'!A1658,'Manual Inputs'!$C$11:$C$22)</f>
        <v>161631.2662094399</v>
      </c>
    </row>
    <row r="1659" spans="1:8" x14ac:dyDescent="0.2">
      <c r="A1659">
        <f t="shared" si="150"/>
        <v>6</v>
      </c>
      <c r="B1659" t="b">
        <f t="shared" si="151"/>
        <v>0</v>
      </c>
      <c r="C1659" t="str">
        <f t="shared" si="152"/>
        <v>OFF</v>
      </c>
      <c r="D1659" s="4">
        <f t="shared" si="154"/>
        <v>43625.041666662648</v>
      </c>
      <c r="E1659" t="str">
        <f t="shared" si="155"/>
        <v>LRKPCIGS</v>
      </c>
      <c r="F1659" s="39">
        <v>9611.091796875</v>
      </c>
      <c r="G1659">
        <f t="shared" si="153"/>
        <v>1.3335017398745732E-3</v>
      </c>
      <c r="H1659" s="38">
        <f>G1659*SUMIF('Manual Inputs'!$B$11:$B$22,'Expanded kW'!A1659,'Manual Inputs'!$C$11:$C$22)</f>
        <v>161950.65022296447</v>
      </c>
    </row>
    <row r="1660" spans="1:8" x14ac:dyDescent="0.2">
      <c r="A1660">
        <f t="shared" si="150"/>
        <v>6</v>
      </c>
      <c r="B1660" t="b">
        <f t="shared" si="151"/>
        <v>0</v>
      </c>
      <c r="C1660" t="str">
        <f t="shared" si="152"/>
        <v>OFF</v>
      </c>
      <c r="D1660" s="4">
        <f t="shared" si="154"/>
        <v>43625.083333329312</v>
      </c>
      <c r="E1660" t="str">
        <f t="shared" si="155"/>
        <v>LRKPCIGS</v>
      </c>
      <c r="F1660" s="39">
        <v>9627.31640625</v>
      </c>
      <c r="G1660">
        <f t="shared" si="153"/>
        <v>1.3357528415483062E-3</v>
      </c>
      <c r="H1660" s="38">
        <f>G1660*SUMIF('Manual Inputs'!$B$11:$B$22,'Expanded kW'!A1660,'Manual Inputs'!$C$11:$C$22)</f>
        <v>162224.0412271737</v>
      </c>
    </row>
    <row r="1661" spans="1:8" x14ac:dyDescent="0.2">
      <c r="A1661">
        <f t="shared" si="150"/>
        <v>6</v>
      </c>
      <c r="B1661" t="b">
        <f t="shared" si="151"/>
        <v>0</v>
      </c>
      <c r="C1661" t="str">
        <f t="shared" si="152"/>
        <v>OFF</v>
      </c>
      <c r="D1661" s="4">
        <f t="shared" si="154"/>
        <v>43625.124999995976</v>
      </c>
      <c r="E1661" t="str">
        <f t="shared" si="155"/>
        <v>LRKPCIGS</v>
      </c>
      <c r="F1661" s="39">
        <v>9585.3388671875</v>
      </c>
      <c r="G1661">
        <f t="shared" si="153"/>
        <v>1.329928620683649E-3</v>
      </c>
      <c r="H1661" s="38">
        <f>G1661*SUMIF('Manual Inputs'!$B$11:$B$22,'Expanded kW'!A1661,'Manual Inputs'!$C$11:$C$22)</f>
        <v>161516.70330036897</v>
      </c>
    </row>
    <row r="1662" spans="1:8" x14ac:dyDescent="0.2">
      <c r="A1662">
        <f t="shared" si="150"/>
        <v>6</v>
      </c>
      <c r="B1662" t="b">
        <f t="shared" si="151"/>
        <v>0</v>
      </c>
      <c r="C1662" t="str">
        <f t="shared" si="152"/>
        <v>OFF</v>
      </c>
      <c r="D1662" s="4">
        <f t="shared" si="154"/>
        <v>43625.166666662641</v>
      </c>
      <c r="E1662" t="str">
        <f t="shared" si="155"/>
        <v>LRKPCIGS</v>
      </c>
      <c r="F1662" s="39">
        <v>9488.529296875</v>
      </c>
      <c r="G1662">
        <f t="shared" si="153"/>
        <v>1.3164966679797736E-3</v>
      </c>
      <c r="H1662" s="38">
        <f>G1662*SUMIF('Manual Inputs'!$B$11:$B$22,'Expanded kW'!A1662,'Manual Inputs'!$C$11:$C$22)</f>
        <v>159885.42423330052</v>
      </c>
    </row>
    <row r="1663" spans="1:8" x14ac:dyDescent="0.2">
      <c r="A1663">
        <f t="shared" si="150"/>
        <v>6</v>
      </c>
      <c r="B1663" t="b">
        <f t="shared" si="151"/>
        <v>0</v>
      </c>
      <c r="C1663" t="str">
        <f t="shared" si="152"/>
        <v>OFF</v>
      </c>
      <c r="D1663" s="4">
        <f t="shared" si="154"/>
        <v>43625.208333329305</v>
      </c>
      <c r="E1663" t="str">
        <f t="shared" si="155"/>
        <v>LRKPCIGS</v>
      </c>
      <c r="F1663" s="39">
        <v>9491.8134765625</v>
      </c>
      <c r="G1663">
        <f t="shared" si="153"/>
        <v>1.3169523351838645E-3</v>
      </c>
      <c r="H1663" s="38">
        <f>G1663*SUMIF('Manual Inputs'!$B$11:$B$22,'Expanded kW'!A1663,'Manual Inputs'!$C$11:$C$22)</f>
        <v>159940.76394361447</v>
      </c>
    </row>
    <row r="1664" spans="1:8" x14ac:dyDescent="0.2">
      <c r="A1664">
        <f t="shared" si="150"/>
        <v>6</v>
      </c>
      <c r="B1664" t="b">
        <f t="shared" si="151"/>
        <v>0</v>
      </c>
      <c r="C1664" t="str">
        <f t="shared" si="152"/>
        <v>OFF</v>
      </c>
      <c r="D1664" s="4">
        <f t="shared" si="154"/>
        <v>43625.249999995969</v>
      </c>
      <c r="E1664" t="str">
        <f t="shared" si="155"/>
        <v>LRKPCIGS</v>
      </c>
      <c r="F1664" s="39">
        <v>9512.4208984375</v>
      </c>
      <c r="G1664">
        <f t="shared" si="153"/>
        <v>1.3198115351067677E-3</v>
      </c>
      <c r="H1664" s="38">
        <f>G1664*SUMIF('Manual Inputs'!$B$11:$B$22,'Expanded kW'!A1664,'Manual Inputs'!$C$11:$C$22)</f>
        <v>160288.00705008028</v>
      </c>
    </row>
    <row r="1665" spans="1:8" x14ac:dyDescent="0.2">
      <c r="A1665">
        <f t="shared" si="150"/>
        <v>6</v>
      </c>
      <c r="B1665" t="b">
        <f t="shared" si="151"/>
        <v>0</v>
      </c>
      <c r="C1665" t="str">
        <f t="shared" si="152"/>
        <v>OFF</v>
      </c>
      <c r="D1665" s="4">
        <f t="shared" si="154"/>
        <v>43625.291666662633</v>
      </c>
      <c r="E1665" t="str">
        <f t="shared" si="155"/>
        <v>LRKPCIGS</v>
      </c>
      <c r="F1665" s="39">
        <v>9510.1123046875</v>
      </c>
      <c r="G1665">
        <f t="shared" si="153"/>
        <v>1.3194912266707075E-3</v>
      </c>
      <c r="H1665" s="38">
        <f>G1665*SUMIF('Manual Inputs'!$B$11:$B$22,'Expanded kW'!A1665,'Manual Inputs'!$C$11:$C$22)</f>
        <v>160249.10634381147</v>
      </c>
    </row>
    <row r="1666" spans="1:8" x14ac:dyDescent="0.2">
      <c r="A1666">
        <f t="shared" ref="A1666:A1729" si="156">MONTH(D1666)</f>
        <v>6</v>
      </c>
      <c r="B1666" t="b">
        <f t="shared" ref="B1666:B1729" si="157">IF(ISNA(VLOOKUP(DATE(YEAR(D1666),MONTH(D1666),DAY(D1666)),Holidays,1,FALSE)),FALSE,TRUE)</f>
        <v>0</v>
      </c>
      <c r="C1666" t="str">
        <f t="shared" ref="C1666:C1729" si="158">IF(OR(HOUR(D1666)&lt;PkStart,HOUR(D1666)&gt;OPkStart-1,WEEKDAY(D1666,2)&gt;5,B1666)=TRUE,"OFF","ON")</f>
        <v>OFF</v>
      </c>
      <c r="D1666" s="4">
        <f t="shared" si="154"/>
        <v>43625.333333329298</v>
      </c>
      <c r="E1666" t="str">
        <f t="shared" si="155"/>
        <v>LRKPCIGS</v>
      </c>
      <c r="F1666" s="39">
        <v>9548.9775390625</v>
      </c>
      <c r="G1666">
        <f t="shared" ref="G1666:G1729" si="159">IF(SUMIF($A$2:$A$8785,A1666,$F$2:$F$8785)=0,0,F1666/SUMIF($A$2:$A$8785,A1666,$F$2:$F$8785))</f>
        <v>1.3248836273214376E-3</v>
      </c>
      <c r="H1666" s="38">
        <f>G1666*SUMIF('Manual Inputs'!$B$11:$B$22,'Expanded kW'!A1666,'Manual Inputs'!$C$11:$C$22)</f>
        <v>160904.00072117508</v>
      </c>
    </row>
    <row r="1667" spans="1:8" x14ac:dyDescent="0.2">
      <c r="A1667">
        <f t="shared" si="156"/>
        <v>6</v>
      </c>
      <c r="B1667" t="b">
        <f t="shared" si="157"/>
        <v>0</v>
      </c>
      <c r="C1667" t="str">
        <f t="shared" si="158"/>
        <v>OFF</v>
      </c>
      <c r="D1667" s="4">
        <f t="shared" si="154"/>
        <v>43625.374999995962</v>
      </c>
      <c r="E1667" t="str">
        <f t="shared" si="155"/>
        <v>LRKPCIGS</v>
      </c>
      <c r="F1667" s="39">
        <v>9588.9765625</v>
      </c>
      <c r="G1667">
        <f t="shared" si="159"/>
        <v>1.3304333368106896E-3</v>
      </c>
      <c r="H1667" s="38">
        <f>G1667*SUMIF('Manual Inputs'!$B$11:$B$22,'Expanded kW'!A1667,'Manual Inputs'!$C$11:$C$22)</f>
        <v>161577.99988702353</v>
      </c>
    </row>
    <row r="1668" spans="1:8" x14ac:dyDescent="0.2">
      <c r="A1668">
        <f t="shared" si="156"/>
        <v>6</v>
      </c>
      <c r="B1668" t="b">
        <f t="shared" si="157"/>
        <v>0</v>
      </c>
      <c r="C1668" t="str">
        <f t="shared" si="158"/>
        <v>OFF</v>
      </c>
      <c r="D1668" s="4">
        <f t="shared" ref="D1668:D1731" si="160">+D1667+1/24</f>
        <v>43625.416666662626</v>
      </c>
      <c r="E1668" t="str">
        <f t="shared" ref="E1668:E1731" si="161">+E1667</f>
        <v>LRKPCIGS</v>
      </c>
      <c r="F1668" s="39">
        <v>9650.83984375</v>
      </c>
      <c r="G1668">
        <f t="shared" si="159"/>
        <v>1.339016627338416E-3</v>
      </c>
      <c r="H1668" s="38">
        <f>G1668*SUMIF('Manual Inputs'!$B$11:$B$22,'Expanded kW'!A1668,'Manual Inputs'!$C$11:$C$22)</f>
        <v>162620.42033572024</v>
      </c>
    </row>
    <row r="1669" spans="1:8" x14ac:dyDescent="0.2">
      <c r="A1669">
        <f t="shared" si="156"/>
        <v>6</v>
      </c>
      <c r="B1669" t="b">
        <f t="shared" si="157"/>
        <v>0</v>
      </c>
      <c r="C1669" t="str">
        <f t="shared" si="158"/>
        <v>OFF</v>
      </c>
      <c r="D1669" s="4">
        <f t="shared" si="160"/>
        <v>43625.45833332929</v>
      </c>
      <c r="E1669" t="str">
        <f t="shared" si="161"/>
        <v>LRKPCIGS</v>
      </c>
      <c r="F1669" s="39">
        <v>9718.486328125</v>
      </c>
      <c r="G1669">
        <f t="shared" si="159"/>
        <v>1.3484023148874404E-3</v>
      </c>
      <c r="H1669" s="38">
        <f>G1669*SUMIF('Manual Inputs'!$B$11:$B$22,'Expanded kW'!A1669,'Manual Inputs'!$C$11:$C$22)</f>
        <v>163760.29001560312</v>
      </c>
    </row>
    <row r="1670" spans="1:8" x14ac:dyDescent="0.2">
      <c r="A1670">
        <f t="shared" si="156"/>
        <v>6</v>
      </c>
      <c r="B1670" t="b">
        <f t="shared" si="157"/>
        <v>0</v>
      </c>
      <c r="C1670" t="str">
        <f t="shared" si="158"/>
        <v>OFF</v>
      </c>
      <c r="D1670" s="4">
        <f t="shared" si="160"/>
        <v>43625.499999995955</v>
      </c>
      <c r="E1670" t="str">
        <f t="shared" si="161"/>
        <v>LRKPCIGS</v>
      </c>
      <c r="F1670" s="39">
        <v>9734.2822265625</v>
      </c>
      <c r="G1670">
        <f t="shared" si="159"/>
        <v>1.3505939345800271E-3</v>
      </c>
      <c r="H1670" s="38">
        <f>G1670*SUMIF('Manual Inputs'!$B$11:$B$22,'Expanded kW'!A1670,'Manual Inputs'!$C$11:$C$22)</f>
        <v>164026.45707308987</v>
      </c>
    </row>
    <row r="1671" spans="1:8" x14ac:dyDescent="0.2">
      <c r="A1671">
        <f t="shared" si="156"/>
        <v>6</v>
      </c>
      <c r="B1671" t="b">
        <f t="shared" si="157"/>
        <v>0</v>
      </c>
      <c r="C1671" t="str">
        <f t="shared" si="158"/>
        <v>OFF</v>
      </c>
      <c r="D1671" s="4">
        <f t="shared" si="160"/>
        <v>43625.541666662619</v>
      </c>
      <c r="E1671" t="str">
        <f t="shared" si="161"/>
        <v>LRKPCIGS</v>
      </c>
      <c r="F1671" s="39">
        <v>9783.232421875</v>
      </c>
      <c r="G1671">
        <f t="shared" si="159"/>
        <v>1.3573855844774552E-3</v>
      </c>
      <c r="H1671" s="38">
        <f>G1671*SUMIF('Manual Inputs'!$B$11:$B$22,'Expanded kW'!A1671,'Manual Inputs'!$C$11:$C$22)</f>
        <v>164851.28698075737</v>
      </c>
    </row>
    <row r="1672" spans="1:8" x14ac:dyDescent="0.2">
      <c r="A1672">
        <f t="shared" si="156"/>
        <v>6</v>
      </c>
      <c r="B1672" t="b">
        <f t="shared" si="157"/>
        <v>0</v>
      </c>
      <c r="C1672" t="str">
        <f t="shared" si="158"/>
        <v>OFF</v>
      </c>
      <c r="D1672" s="4">
        <f t="shared" si="160"/>
        <v>43625.583333329283</v>
      </c>
      <c r="E1672" t="str">
        <f t="shared" si="161"/>
        <v>LRKPCIGS</v>
      </c>
      <c r="F1672" s="39">
        <v>9768.5224609375</v>
      </c>
      <c r="G1672">
        <f t="shared" si="159"/>
        <v>1.3553446344045383E-3</v>
      </c>
      <c r="H1672" s="38">
        <f>G1672*SUMIF('Manual Inputs'!$B$11:$B$22,'Expanded kW'!A1672,'Manual Inputs'!$C$11:$C$22)</f>
        <v>164603.41839423976</v>
      </c>
    </row>
    <row r="1673" spans="1:8" x14ac:dyDescent="0.2">
      <c r="A1673">
        <f t="shared" si="156"/>
        <v>6</v>
      </c>
      <c r="B1673" t="b">
        <f t="shared" si="157"/>
        <v>0</v>
      </c>
      <c r="C1673" t="str">
        <f t="shared" si="158"/>
        <v>OFF</v>
      </c>
      <c r="D1673" s="4">
        <f t="shared" si="160"/>
        <v>43625.624999995947</v>
      </c>
      <c r="E1673" t="str">
        <f t="shared" si="161"/>
        <v>LRKPCIGS</v>
      </c>
      <c r="F1673" s="39">
        <v>9806.220703125</v>
      </c>
      <c r="G1673">
        <f t="shared" si="159"/>
        <v>1.3605751194118285E-3</v>
      </c>
      <c r="H1673" s="38">
        <f>G1673*SUMIF('Manual Inputs'!$B$11:$B$22,'Expanded kW'!A1673,'Manual Inputs'!$C$11:$C$22)</f>
        <v>165238.64849749539</v>
      </c>
    </row>
    <row r="1674" spans="1:8" x14ac:dyDescent="0.2">
      <c r="A1674">
        <f t="shared" si="156"/>
        <v>6</v>
      </c>
      <c r="B1674" t="b">
        <f t="shared" si="157"/>
        <v>0</v>
      </c>
      <c r="C1674" t="str">
        <f t="shared" si="158"/>
        <v>OFF</v>
      </c>
      <c r="D1674" s="4">
        <f t="shared" si="160"/>
        <v>43625.666666662612</v>
      </c>
      <c r="E1674" t="str">
        <f t="shared" si="161"/>
        <v>LRKPCIGS</v>
      </c>
      <c r="F1674" s="39">
        <v>9793.71875</v>
      </c>
      <c r="G1674">
        <f t="shared" si="159"/>
        <v>1.3588405218659557E-3</v>
      </c>
      <c r="H1674" s="38">
        <f>G1674*SUMIF('Manual Inputs'!$B$11:$B$22,'Expanded kW'!A1674,'Manual Inputs'!$C$11:$C$22)</f>
        <v>165027.98570491766</v>
      </c>
    </row>
    <row r="1675" spans="1:8" x14ac:dyDescent="0.2">
      <c r="A1675">
        <f t="shared" si="156"/>
        <v>6</v>
      </c>
      <c r="B1675" t="b">
        <f t="shared" si="157"/>
        <v>0</v>
      </c>
      <c r="C1675" t="str">
        <f t="shared" si="158"/>
        <v>OFF</v>
      </c>
      <c r="D1675" s="4">
        <f t="shared" si="160"/>
        <v>43625.708333329276</v>
      </c>
      <c r="E1675" t="str">
        <f t="shared" si="161"/>
        <v>LRKPCIGS</v>
      </c>
      <c r="F1675" s="39">
        <v>9804.568359375</v>
      </c>
      <c r="G1675">
        <f t="shared" si="159"/>
        <v>1.360345863120029E-3</v>
      </c>
      <c r="H1675" s="38">
        <f>G1675*SUMIF('Manual Inputs'!$B$11:$B$22,'Expanded kW'!A1675,'Manual Inputs'!$C$11:$C$22)</f>
        <v>165210.80586001364</v>
      </c>
    </row>
    <row r="1676" spans="1:8" x14ac:dyDescent="0.2">
      <c r="A1676">
        <f t="shared" si="156"/>
        <v>6</v>
      </c>
      <c r="B1676" t="b">
        <f t="shared" si="157"/>
        <v>0</v>
      </c>
      <c r="C1676" t="str">
        <f t="shared" si="158"/>
        <v>OFF</v>
      </c>
      <c r="D1676" s="4">
        <f t="shared" si="160"/>
        <v>43625.74999999594</v>
      </c>
      <c r="E1676" t="str">
        <f t="shared" si="161"/>
        <v>LRKPCIGS</v>
      </c>
      <c r="F1676" s="39">
        <v>9813.142578125</v>
      </c>
      <c r="G1676">
        <f t="shared" si="159"/>
        <v>1.36153550274296E-3</v>
      </c>
      <c r="H1676" s="38">
        <f>G1676*SUMIF('Manual Inputs'!$B$11:$B$22,'Expanded kW'!A1676,'Manual Inputs'!$C$11:$C$22)</f>
        <v>165355.28479446392</v>
      </c>
    </row>
    <row r="1677" spans="1:8" x14ac:dyDescent="0.2">
      <c r="A1677">
        <f t="shared" si="156"/>
        <v>6</v>
      </c>
      <c r="B1677" t="b">
        <f t="shared" si="157"/>
        <v>0</v>
      </c>
      <c r="C1677" t="str">
        <f t="shared" si="158"/>
        <v>OFF</v>
      </c>
      <c r="D1677" s="4">
        <f t="shared" si="160"/>
        <v>43625.791666662604</v>
      </c>
      <c r="E1677" t="str">
        <f t="shared" si="161"/>
        <v>LRKPCIGS</v>
      </c>
      <c r="F1677" s="39">
        <v>9743.9111328125</v>
      </c>
      <c r="G1677">
        <f t="shared" si="159"/>
        <v>1.3519299080062342E-3</v>
      </c>
      <c r="H1677" s="38">
        <f>G1677*SUMIF('Manual Inputs'!$B$11:$B$22,'Expanded kW'!A1677,'Manual Inputs'!$C$11:$C$22)</f>
        <v>164188.70790380507</v>
      </c>
    </row>
    <row r="1678" spans="1:8" x14ac:dyDescent="0.2">
      <c r="A1678">
        <f t="shared" si="156"/>
        <v>6</v>
      </c>
      <c r="B1678" t="b">
        <f t="shared" si="157"/>
        <v>0</v>
      </c>
      <c r="C1678" t="str">
        <f t="shared" si="158"/>
        <v>OFF</v>
      </c>
      <c r="D1678" s="4">
        <f t="shared" si="160"/>
        <v>43625.833333329268</v>
      </c>
      <c r="E1678" t="str">
        <f t="shared" si="161"/>
        <v>LRKPCIGS</v>
      </c>
      <c r="F1678" s="39">
        <v>9710.5419921875</v>
      </c>
      <c r="G1678">
        <f t="shared" si="159"/>
        <v>1.3473000690636882E-3</v>
      </c>
      <c r="H1678" s="38">
        <f>G1678*SUMIF('Manual Inputs'!$B$11:$B$22,'Expanded kW'!A1678,'Manual Inputs'!$C$11:$C$22)</f>
        <v>163626.4248525333</v>
      </c>
    </row>
    <row r="1679" spans="1:8" x14ac:dyDescent="0.2">
      <c r="A1679">
        <f t="shared" si="156"/>
        <v>6</v>
      </c>
      <c r="B1679" t="b">
        <f t="shared" si="157"/>
        <v>0</v>
      </c>
      <c r="C1679" t="str">
        <f t="shared" si="158"/>
        <v>OFF</v>
      </c>
      <c r="D1679" s="4">
        <f t="shared" si="160"/>
        <v>43625.874999995933</v>
      </c>
      <c r="E1679" t="str">
        <f t="shared" si="161"/>
        <v>LRKPCIGS</v>
      </c>
      <c r="F1679" s="39">
        <v>9835.515625</v>
      </c>
      <c r="G1679">
        <f t="shared" si="159"/>
        <v>1.3646396762920887E-3</v>
      </c>
      <c r="H1679" s="38">
        <f>G1679*SUMIF('Manual Inputs'!$B$11:$B$22,'Expanded kW'!A1679,'Manual Inputs'!$C$11:$C$22)</f>
        <v>165732.27937171404</v>
      </c>
    </row>
    <row r="1680" spans="1:8" x14ac:dyDescent="0.2">
      <c r="A1680">
        <f t="shared" si="156"/>
        <v>6</v>
      </c>
      <c r="B1680" t="b">
        <f t="shared" si="157"/>
        <v>0</v>
      </c>
      <c r="C1680" t="str">
        <f t="shared" si="158"/>
        <v>OFF</v>
      </c>
      <c r="D1680" s="4">
        <f t="shared" si="160"/>
        <v>43625.916666662597</v>
      </c>
      <c r="E1680" t="str">
        <f t="shared" si="161"/>
        <v>LRKPCIGS</v>
      </c>
      <c r="F1680" s="39">
        <v>9895.8037109375</v>
      </c>
      <c r="G1680">
        <f t="shared" si="159"/>
        <v>1.3730044145747367E-3</v>
      </c>
      <c r="H1680" s="38">
        <f>G1680*SUMIF('Manual Inputs'!$B$11:$B$22,'Expanded kW'!A1680,'Manual Inputs'!$C$11:$C$22)</f>
        <v>166748.15716422984</v>
      </c>
    </row>
    <row r="1681" spans="1:8" x14ac:dyDescent="0.2">
      <c r="A1681">
        <f t="shared" si="156"/>
        <v>6</v>
      </c>
      <c r="B1681" t="b">
        <f t="shared" si="157"/>
        <v>0</v>
      </c>
      <c r="C1681" t="str">
        <f t="shared" si="158"/>
        <v>OFF</v>
      </c>
      <c r="D1681" s="4">
        <f t="shared" si="160"/>
        <v>43625.958333329261</v>
      </c>
      <c r="E1681" t="str">
        <f t="shared" si="161"/>
        <v>LRKPCIGS</v>
      </c>
      <c r="F1681" s="39">
        <v>9984.3671875</v>
      </c>
      <c r="G1681">
        <f t="shared" si="159"/>
        <v>1.3852922537278113E-3</v>
      </c>
      <c r="H1681" s="38">
        <f>G1681*SUMIF('Manual Inputs'!$B$11:$B$22,'Expanded kW'!A1681,'Manual Inputs'!$C$11:$C$22)</f>
        <v>168240.48633124153</v>
      </c>
    </row>
    <row r="1682" spans="1:8" x14ac:dyDescent="0.2">
      <c r="A1682">
        <f t="shared" si="156"/>
        <v>6</v>
      </c>
      <c r="B1682" t="b">
        <f t="shared" si="157"/>
        <v>0</v>
      </c>
      <c r="C1682" t="str">
        <f t="shared" si="158"/>
        <v>OFF</v>
      </c>
      <c r="D1682" s="4">
        <f t="shared" si="160"/>
        <v>43625.999999995925</v>
      </c>
      <c r="E1682" t="str">
        <f t="shared" si="161"/>
        <v>LRKPCIGS</v>
      </c>
      <c r="F1682" s="39">
        <v>10091.6630859375</v>
      </c>
      <c r="G1682">
        <f t="shared" si="159"/>
        <v>1.400179143820187E-3</v>
      </c>
      <c r="H1682" s="38">
        <f>G1682*SUMIF('Manual Inputs'!$B$11:$B$22,'Expanded kW'!A1682,'Manual Inputs'!$C$11:$C$22)</f>
        <v>170048.46412247021</v>
      </c>
    </row>
    <row r="1683" spans="1:8" x14ac:dyDescent="0.2">
      <c r="A1683">
        <f t="shared" si="156"/>
        <v>6</v>
      </c>
      <c r="B1683" t="b">
        <f t="shared" si="157"/>
        <v>0</v>
      </c>
      <c r="C1683" t="str">
        <f t="shared" si="158"/>
        <v>OFF</v>
      </c>
      <c r="D1683" s="4">
        <f t="shared" si="160"/>
        <v>43626.04166666259</v>
      </c>
      <c r="E1683" t="str">
        <f t="shared" si="161"/>
        <v>LRKPCIGS</v>
      </c>
      <c r="F1683" s="39">
        <v>10106.0751953125</v>
      </c>
      <c r="G1683">
        <f t="shared" si="159"/>
        <v>1.4021787681431047E-3</v>
      </c>
      <c r="H1683" s="38">
        <f>G1683*SUMIF('Manual Inputs'!$B$11:$B$22,'Expanded kW'!A1683,'Manual Inputs'!$C$11:$C$22)</f>
        <v>170291.31379383896</v>
      </c>
    </row>
    <row r="1684" spans="1:8" x14ac:dyDescent="0.2">
      <c r="A1684">
        <f t="shared" si="156"/>
        <v>6</v>
      </c>
      <c r="B1684" t="b">
        <f t="shared" si="157"/>
        <v>0</v>
      </c>
      <c r="C1684" t="str">
        <f t="shared" si="158"/>
        <v>OFF</v>
      </c>
      <c r="D1684" s="4">
        <f t="shared" si="160"/>
        <v>43626.083333329254</v>
      </c>
      <c r="E1684" t="str">
        <f t="shared" si="161"/>
        <v>LRKPCIGS</v>
      </c>
      <c r="F1684" s="39">
        <v>10244.7509765625</v>
      </c>
      <c r="G1684">
        <f t="shared" si="159"/>
        <v>1.4214194953657358E-3</v>
      </c>
      <c r="H1684" s="38">
        <f>G1684*SUMIF('Manual Inputs'!$B$11:$B$22,'Expanded kW'!A1684,'Manual Inputs'!$C$11:$C$22)</f>
        <v>172628.0548653286</v>
      </c>
    </row>
    <row r="1685" spans="1:8" x14ac:dyDescent="0.2">
      <c r="A1685">
        <f t="shared" si="156"/>
        <v>6</v>
      </c>
      <c r="B1685" t="b">
        <f t="shared" si="157"/>
        <v>0</v>
      </c>
      <c r="C1685" t="str">
        <f t="shared" si="158"/>
        <v>OFF</v>
      </c>
      <c r="D1685" s="4">
        <f t="shared" si="160"/>
        <v>43626.124999995918</v>
      </c>
      <c r="E1685" t="str">
        <f t="shared" si="161"/>
        <v>LRKPCIGS</v>
      </c>
      <c r="F1685" s="39">
        <v>10210.154296875</v>
      </c>
      <c r="G1685">
        <f t="shared" si="159"/>
        <v>1.4166193401354877E-3</v>
      </c>
      <c r="H1685" s="38">
        <f>G1685*SUMIF('Manual Inputs'!$B$11:$B$22,'Expanded kW'!A1685,'Manual Inputs'!$C$11:$C$22)</f>
        <v>172045.08730145951</v>
      </c>
    </row>
    <row r="1686" spans="1:8" x14ac:dyDescent="0.2">
      <c r="A1686">
        <f t="shared" si="156"/>
        <v>6</v>
      </c>
      <c r="B1686" t="b">
        <f t="shared" si="157"/>
        <v>0</v>
      </c>
      <c r="C1686" t="str">
        <f t="shared" si="158"/>
        <v>OFF</v>
      </c>
      <c r="D1686" s="4">
        <f t="shared" si="160"/>
        <v>43626.166666662582</v>
      </c>
      <c r="E1686" t="str">
        <f t="shared" si="161"/>
        <v>LRKPCIGS</v>
      </c>
      <c r="F1686" s="39">
        <v>10089.244140625</v>
      </c>
      <c r="G1686">
        <f t="shared" si="159"/>
        <v>1.3998435245324878E-3</v>
      </c>
      <c r="H1686" s="38">
        <f>G1686*SUMIF('Manual Inputs'!$B$11:$B$22,'Expanded kW'!A1686,'Manual Inputs'!$C$11:$C$22)</f>
        <v>170007.70394927735</v>
      </c>
    </row>
    <row r="1687" spans="1:8" x14ac:dyDescent="0.2">
      <c r="A1687">
        <f t="shared" si="156"/>
        <v>6</v>
      </c>
      <c r="B1687" t="b">
        <f t="shared" si="157"/>
        <v>0</v>
      </c>
      <c r="C1687" t="str">
        <f t="shared" si="158"/>
        <v>OFF</v>
      </c>
      <c r="D1687" s="4">
        <f t="shared" si="160"/>
        <v>43626.208333329247</v>
      </c>
      <c r="E1687" t="str">
        <f t="shared" si="161"/>
        <v>LRKPCIGS</v>
      </c>
      <c r="F1687" s="39">
        <v>10201.6484375</v>
      </c>
      <c r="G1687">
        <f t="shared" si="159"/>
        <v>1.4154391851109172E-3</v>
      </c>
      <c r="H1687" s="38">
        <f>G1687*SUMIF('Manual Inputs'!$B$11:$B$22,'Expanded kW'!A1687,'Manual Inputs'!$C$11:$C$22)</f>
        <v>171901.76024917455</v>
      </c>
    </row>
    <row r="1688" spans="1:8" x14ac:dyDescent="0.2">
      <c r="A1688">
        <f t="shared" si="156"/>
        <v>6</v>
      </c>
      <c r="B1688" t="b">
        <f t="shared" si="157"/>
        <v>0</v>
      </c>
      <c r="C1688" t="str">
        <f t="shared" si="158"/>
        <v>OFF</v>
      </c>
      <c r="D1688" s="4">
        <f t="shared" si="160"/>
        <v>43626.249999995911</v>
      </c>
      <c r="E1688" t="str">
        <f t="shared" si="161"/>
        <v>LRKPCIGS</v>
      </c>
      <c r="F1688" s="39">
        <v>10127.9580078125</v>
      </c>
      <c r="G1688">
        <f t="shared" si="159"/>
        <v>1.4052149235725623E-3</v>
      </c>
      <c r="H1688" s="38">
        <f>G1688*SUMIF('Manual Inputs'!$B$11:$B$22,'Expanded kW'!A1688,'Manual Inputs'!$C$11:$C$22)</f>
        <v>170660.04773041775</v>
      </c>
    </row>
    <row r="1689" spans="1:8" x14ac:dyDescent="0.2">
      <c r="A1689">
        <f t="shared" si="156"/>
        <v>6</v>
      </c>
      <c r="B1689" t="b">
        <f t="shared" si="157"/>
        <v>0</v>
      </c>
      <c r="C1689" t="str">
        <f t="shared" si="158"/>
        <v>ON</v>
      </c>
      <c r="D1689" s="4">
        <f t="shared" si="160"/>
        <v>43626.291666662575</v>
      </c>
      <c r="E1689" t="str">
        <f t="shared" si="161"/>
        <v>LRKPCIGS</v>
      </c>
      <c r="F1689" s="39">
        <v>10033.3876953125</v>
      </c>
      <c r="G1689">
        <f t="shared" si="159"/>
        <v>1.3920936592121246E-3</v>
      </c>
      <c r="H1689" s="38">
        <f>G1689*SUMIF('Manual Inputs'!$B$11:$B$22,'Expanded kW'!A1689,'Manual Inputs'!$C$11:$C$22)</f>
        <v>169066.50103199339</v>
      </c>
    </row>
    <row r="1690" spans="1:8" x14ac:dyDescent="0.2">
      <c r="A1690">
        <f t="shared" si="156"/>
        <v>6</v>
      </c>
      <c r="B1690" t="b">
        <f t="shared" si="157"/>
        <v>0</v>
      </c>
      <c r="C1690" t="str">
        <f t="shared" si="158"/>
        <v>ON</v>
      </c>
      <c r="D1690" s="4">
        <f t="shared" si="160"/>
        <v>43626.333333329239</v>
      </c>
      <c r="E1690" t="str">
        <f t="shared" si="161"/>
        <v>LRKPCIGS</v>
      </c>
      <c r="F1690" s="39">
        <v>10129.1533203125</v>
      </c>
      <c r="G1690">
        <f t="shared" si="159"/>
        <v>1.4053807685496088E-3</v>
      </c>
      <c r="H1690" s="38">
        <f>G1690*SUMIF('Manual Inputs'!$B$11:$B$22,'Expanded kW'!A1690,'Manual Inputs'!$C$11:$C$22)</f>
        <v>170680.1892128514</v>
      </c>
    </row>
    <row r="1691" spans="1:8" x14ac:dyDescent="0.2">
      <c r="A1691">
        <f t="shared" si="156"/>
        <v>6</v>
      </c>
      <c r="B1691" t="b">
        <f t="shared" si="157"/>
        <v>0</v>
      </c>
      <c r="C1691" t="str">
        <f t="shared" si="158"/>
        <v>ON</v>
      </c>
      <c r="D1691" s="4">
        <f t="shared" si="160"/>
        <v>43626.374999995904</v>
      </c>
      <c r="E1691" t="str">
        <f t="shared" si="161"/>
        <v>LRKPCIGS</v>
      </c>
      <c r="F1691" s="39">
        <v>10206.9365234375</v>
      </c>
      <c r="G1691">
        <f t="shared" si="159"/>
        <v>1.4161728865412328E-3</v>
      </c>
      <c r="H1691" s="38">
        <f>G1691*SUMIF('Manual Inputs'!$B$11:$B$22,'Expanded kW'!A1691,'Manual Inputs'!$C$11:$C$22)</f>
        <v>171990.86656239189</v>
      </c>
    </row>
    <row r="1692" spans="1:8" x14ac:dyDescent="0.2">
      <c r="A1692">
        <f t="shared" si="156"/>
        <v>6</v>
      </c>
      <c r="B1692" t="b">
        <f t="shared" si="157"/>
        <v>0</v>
      </c>
      <c r="C1692" t="str">
        <f t="shared" si="158"/>
        <v>ON</v>
      </c>
      <c r="D1692" s="4">
        <f t="shared" si="160"/>
        <v>43626.416666662568</v>
      </c>
      <c r="E1692" t="str">
        <f t="shared" si="161"/>
        <v>LRKPCIGS</v>
      </c>
      <c r="F1692" s="39">
        <v>10270.7880859375</v>
      </c>
      <c r="G1692">
        <f t="shared" si="159"/>
        <v>1.4250320433869873E-3</v>
      </c>
      <c r="H1692" s="38">
        <f>G1692*SUMIF('Manual Inputs'!$B$11:$B$22,'Expanded kW'!A1692,'Manual Inputs'!$C$11:$C$22)</f>
        <v>173066.79032663992</v>
      </c>
    </row>
    <row r="1693" spans="1:8" x14ac:dyDescent="0.2">
      <c r="A1693">
        <f t="shared" si="156"/>
        <v>6</v>
      </c>
      <c r="B1693" t="b">
        <f t="shared" si="157"/>
        <v>0</v>
      </c>
      <c r="C1693" t="str">
        <f t="shared" si="158"/>
        <v>ON</v>
      </c>
      <c r="D1693" s="4">
        <f t="shared" si="160"/>
        <v>43626.458333329232</v>
      </c>
      <c r="E1693" t="str">
        <f t="shared" si="161"/>
        <v>LRKPCIGS</v>
      </c>
      <c r="F1693" s="39">
        <v>10045.9111328125</v>
      </c>
      <c r="G1693">
        <f t="shared" si="159"/>
        <v>1.3938312376317679E-3</v>
      </c>
      <c r="H1693" s="38">
        <f>G1693*SUMIF('Manual Inputs'!$B$11:$B$22,'Expanded kW'!A1693,'Manual Inputs'!$C$11:$C$22)</f>
        <v>169277.52584468023</v>
      </c>
    </row>
    <row r="1694" spans="1:8" x14ac:dyDescent="0.2">
      <c r="A1694">
        <f t="shared" si="156"/>
        <v>6</v>
      </c>
      <c r="B1694" t="b">
        <f t="shared" si="157"/>
        <v>0</v>
      </c>
      <c r="C1694" t="str">
        <f t="shared" si="158"/>
        <v>ON</v>
      </c>
      <c r="D1694" s="4">
        <f t="shared" si="160"/>
        <v>43626.499999995896</v>
      </c>
      <c r="E1694" t="str">
        <f t="shared" si="161"/>
        <v>LRKPCIGS</v>
      </c>
      <c r="F1694" s="39">
        <v>10054.1806640625</v>
      </c>
      <c r="G1694">
        <f t="shared" si="159"/>
        <v>1.3949786030448637E-3</v>
      </c>
      <c r="H1694" s="38">
        <f>G1694*SUMIF('Manual Inputs'!$B$11:$B$22,'Expanded kW'!A1694,'Manual Inputs'!$C$11:$C$22)</f>
        <v>169416.87067576509</v>
      </c>
    </row>
    <row r="1695" spans="1:8" x14ac:dyDescent="0.2">
      <c r="A1695">
        <f t="shared" si="156"/>
        <v>6</v>
      </c>
      <c r="B1695" t="b">
        <f t="shared" si="157"/>
        <v>0</v>
      </c>
      <c r="C1695" t="str">
        <f t="shared" si="158"/>
        <v>ON</v>
      </c>
      <c r="D1695" s="4">
        <f t="shared" si="160"/>
        <v>43626.541666662561</v>
      </c>
      <c r="E1695" t="str">
        <f t="shared" si="161"/>
        <v>LRKPCIGS</v>
      </c>
      <c r="F1695" s="39">
        <v>10237.490234375</v>
      </c>
      <c r="G1695">
        <f t="shared" si="159"/>
        <v>1.4204120955255888E-3</v>
      </c>
      <c r="H1695" s="38">
        <f>G1695*SUMIF('Manual Inputs'!$B$11:$B$22,'Expanded kW'!A1695,'Manual Inputs'!$C$11:$C$22)</f>
        <v>172505.70852391198</v>
      </c>
    </row>
    <row r="1696" spans="1:8" x14ac:dyDescent="0.2">
      <c r="A1696">
        <f t="shared" si="156"/>
        <v>6</v>
      </c>
      <c r="B1696" t="b">
        <f t="shared" si="157"/>
        <v>0</v>
      </c>
      <c r="C1696" t="str">
        <f t="shared" si="158"/>
        <v>ON</v>
      </c>
      <c r="D1696" s="4">
        <f t="shared" si="160"/>
        <v>43626.583333329225</v>
      </c>
      <c r="E1696" t="str">
        <f t="shared" si="161"/>
        <v>LRKPCIGS</v>
      </c>
      <c r="F1696" s="39">
        <v>9997.171875</v>
      </c>
      <c r="G1696">
        <f t="shared" si="159"/>
        <v>1.3870688544949949E-3</v>
      </c>
      <c r="H1696" s="38">
        <f>G1696*SUMIF('Manual Inputs'!$B$11:$B$22,'Expanded kW'!A1696,'Manual Inputs'!$C$11:$C$22)</f>
        <v>168456.25031626568</v>
      </c>
    </row>
    <row r="1697" spans="1:8" x14ac:dyDescent="0.2">
      <c r="A1697">
        <f t="shared" si="156"/>
        <v>6</v>
      </c>
      <c r="B1697" t="b">
        <f t="shared" si="157"/>
        <v>0</v>
      </c>
      <c r="C1697" t="str">
        <f t="shared" si="158"/>
        <v>ON</v>
      </c>
      <c r="D1697" s="4">
        <f t="shared" si="160"/>
        <v>43626.624999995889</v>
      </c>
      <c r="E1697" t="str">
        <f t="shared" si="161"/>
        <v>LRKPCIGS</v>
      </c>
      <c r="F1697" s="39">
        <v>10092.34375</v>
      </c>
      <c r="G1697">
        <f t="shared" si="159"/>
        <v>1.4002735833210051E-3</v>
      </c>
      <c r="H1697" s="38">
        <f>G1697*SUMIF('Manual Inputs'!$B$11:$B$22,'Expanded kW'!A1697,'Manual Inputs'!$C$11:$C$22)</f>
        <v>170059.9335777449</v>
      </c>
    </row>
    <row r="1698" spans="1:8" x14ac:dyDescent="0.2">
      <c r="A1698">
        <f t="shared" si="156"/>
        <v>6</v>
      </c>
      <c r="B1698" t="b">
        <f t="shared" si="157"/>
        <v>0</v>
      </c>
      <c r="C1698" t="str">
        <f t="shared" si="158"/>
        <v>ON</v>
      </c>
      <c r="D1698" s="4">
        <f t="shared" si="160"/>
        <v>43626.666666662553</v>
      </c>
      <c r="E1698" t="str">
        <f t="shared" si="161"/>
        <v>LRKPCIGS</v>
      </c>
      <c r="F1698" s="39">
        <v>10042.345703125</v>
      </c>
      <c r="G1698">
        <f t="shared" si="159"/>
        <v>1.3933365480801368E-3</v>
      </c>
      <c r="H1698" s="38">
        <f>G1698*SUMIF('Manual Inputs'!$B$11:$B$22,'Expanded kW'!A1698,'Manual Inputs'!$C$11:$C$22)</f>
        <v>169217.44696202897</v>
      </c>
    </row>
    <row r="1699" spans="1:8" x14ac:dyDescent="0.2">
      <c r="A1699">
        <f t="shared" si="156"/>
        <v>6</v>
      </c>
      <c r="B1699" t="b">
        <f t="shared" si="157"/>
        <v>0</v>
      </c>
      <c r="C1699" t="str">
        <f t="shared" si="158"/>
        <v>ON</v>
      </c>
      <c r="D1699" s="4">
        <f t="shared" si="160"/>
        <v>43626.708333329218</v>
      </c>
      <c r="E1699" t="str">
        <f t="shared" si="161"/>
        <v>LRKPCIGS</v>
      </c>
      <c r="F1699" s="39">
        <v>10035.6640625</v>
      </c>
      <c r="G1699">
        <f t="shared" si="159"/>
        <v>1.3924094963375293E-3</v>
      </c>
      <c r="H1699" s="38">
        <f>G1699*SUMIF('Manual Inputs'!$B$11:$B$22,'Expanded kW'!A1699,'Manual Inputs'!$C$11:$C$22)</f>
        <v>169104.85870809859</v>
      </c>
    </row>
    <row r="1700" spans="1:8" x14ac:dyDescent="0.2">
      <c r="A1700">
        <f t="shared" si="156"/>
        <v>6</v>
      </c>
      <c r="B1700" t="b">
        <f t="shared" si="157"/>
        <v>0</v>
      </c>
      <c r="C1700" t="str">
        <f t="shared" si="158"/>
        <v>ON</v>
      </c>
      <c r="D1700" s="4">
        <f t="shared" si="160"/>
        <v>43626.749999995882</v>
      </c>
      <c r="E1700" t="str">
        <f t="shared" si="161"/>
        <v>LRKPCIGS</v>
      </c>
      <c r="F1700" s="39">
        <v>10067.4990234375</v>
      </c>
      <c r="G1700">
        <f t="shared" si="159"/>
        <v>1.3968264737940132E-3</v>
      </c>
      <c r="H1700" s="38">
        <f>G1700*SUMIF('Manual Inputs'!$B$11:$B$22,'Expanded kW'!A1700,'Manual Inputs'!$C$11:$C$22)</f>
        <v>169641.29023248868</v>
      </c>
    </row>
    <row r="1701" spans="1:8" x14ac:dyDescent="0.2">
      <c r="A1701">
        <f t="shared" si="156"/>
        <v>6</v>
      </c>
      <c r="B1701" t="b">
        <f t="shared" si="157"/>
        <v>0</v>
      </c>
      <c r="C1701" t="str">
        <f t="shared" si="158"/>
        <v>ON</v>
      </c>
      <c r="D1701" s="4">
        <f t="shared" si="160"/>
        <v>43626.791666662546</v>
      </c>
      <c r="E1701" t="str">
        <f t="shared" si="161"/>
        <v>LRKPCIGS</v>
      </c>
      <c r="F1701" s="39">
        <v>10119.3876953125</v>
      </c>
      <c r="G1701">
        <f t="shared" si="159"/>
        <v>1.4040258259266805E-3</v>
      </c>
      <c r="H1701" s="38">
        <f>G1701*SUMIF('Manual Inputs'!$B$11:$B$22,'Expanded kW'!A1701,'Manual Inputs'!$C$11:$C$22)</f>
        <v>170515.63461780551</v>
      </c>
    </row>
    <row r="1702" spans="1:8" x14ac:dyDescent="0.2">
      <c r="A1702">
        <f t="shared" si="156"/>
        <v>6</v>
      </c>
      <c r="B1702" t="b">
        <f t="shared" si="157"/>
        <v>0</v>
      </c>
      <c r="C1702" t="str">
        <f t="shared" si="158"/>
        <v>ON</v>
      </c>
      <c r="D1702" s="4">
        <f t="shared" si="160"/>
        <v>43626.83333332921</v>
      </c>
      <c r="E1702" t="str">
        <f t="shared" si="161"/>
        <v>LRKPCIGS</v>
      </c>
      <c r="F1702" s="39">
        <v>9985.853515625</v>
      </c>
      <c r="G1702">
        <f t="shared" si="159"/>
        <v>1.3854984759950209E-3</v>
      </c>
      <c r="H1702" s="38">
        <f>G1702*SUMIF('Manual Inputs'!$B$11:$B$22,'Expanded kW'!A1702,'Manual Inputs'!$C$11:$C$22)</f>
        <v>168265.53154060751</v>
      </c>
    </row>
    <row r="1703" spans="1:8" x14ac:dyDescent="0.2">
      <c r="A1703">
        <f t="shared" si="156"/>
        <v>6</v>
      </c>
      <c r="B1703" t="b">
        <f t="shared" si="157"/>
        <v>0</v>
      </c>
      <c r="C1703" t="str">
        <f t="shared" si="158"/>
        <v>OFF</v>
      </c>
      <c r="D1703" s="4">
        <f t="shared" si="160"/>
        <v>43626.874999995875</v>
      </c>
      <c r="E1703" t="str">
        <f t="shared" si="161"/>
        <v>LRKPCIGS</v>
      </c>
      <c r="F1703" s="39">
        <v>10060.5126953125</v>
      </c>
      <c r="G1703">
        <f t="shared" si="159"/>
        <v>1.3958571478415703E-3</v>
      </c>
      <c r="H1703" s="38">
        <f>G1703*SUMIF('Manual Inputs'!$B$11:$B$22,'Expanded kW'!A1703,'Manual Inputs'!$C$11:$C$22)</f>
        <v>169523.56787519285</v>
      </c>
    </row>
    <row r="1704" spans="1:8" x14ac:dyDescent="0.2">
      <c r="A1704">
        <f t="shared" si="156"/>
        <v>6</v>
      </c>
      <c r="B1704" t="b">
        <f t="shared" si="157"/>
        <v>0</v>
      </c>
      <c r="C1704" t="str">
        <f t="shared" si="158"/>
        <v>OFF</v>
      </c>
      <c r="D1704" s="4">
        <f t="shared" si="160"/>
        <v>43626.916666662539</v>
      </c>
      <c r="E1704" t="str">
        <f t="shared" si="161"/>
        <v>LRKPCIGS</v>
      </c>
      <c r="F1704" s="39">
        <v>10176.177734375</v>
      </c>
      <c r="G1704">
        <f t="shared" si="159"/>
        <v>1.4119052237617955E-3</v>
      </c>
      <c r="H1704" s="38">
        <f>G1704*SUMIF('Manual Inputs'!$B$11:$B$22,'Expanded kW'!A1704,'Manual Inputs'!$C$11:$C$22)</f>
        <v>171472.56895437586</v>
      </c>
    </row>
    <row r="1705" spans="1:8" x14ac:dyDescent="0.2">
      <c r="A1705">
        <f t="shared" si="156"/>
        <v>6</v>
      </c>
      <c r="B1705" t="b">
        <f t="shared" si="157"/>
        <v>0</v>
      </c>
      <c r="C1705" t="str">
        <f t="shared" si="158"/>
        <v>OFF</v>
      </c>
      <c r="D1705" s="4">
        <f t="shared" si="160"/>
        <v>43626.958333329203</v>
      </c>
      <c r="E1705" t="str">
        <f t="shared" si="161"/>
        <v>LRKPCIGS</v>
      </c>
      <c r="F1705" s="39">
        <v>10150.4951171875</v>
      </c>
      <c r="G1705">
        <f t="shared" si="159"/>
        <v>1.4083418601577565E-3</v>
      </c>
      <c r="H1705" s="38">
        <f>G1705*SUMIF('Manual Inputs'!$B$11:$B$22,'Expanded kW'!A1705,'Manual Inputs'!$C$11:$C$22)</f>
        <v>171039.80682486467</v>
      </c>
    </row>
    <row r="1706" spans="1:8" x14ac:dyDescent="0.2">
      <c r="A1706">
        <f t="shared" si="156"/>
        <v>6</v>
      </c>
      <c r="B1706" t="b">
        <f t="shared" si="157"/>
        <v>0</v>
      </c>
      <c r="C1706" t="str">
        <f t="shared" si="158"/>
        <v>OFF</v>
      </c>
      <c r="D1706" s="4">
        <f t="shared" si="160"/>
        <v>43626.999999995867</v>
      </c>
      <c r="E1706" t="str">
        <f t="shared" si="161"/>
        <v>LRKPCIGS</v>
      </c>
      <c r="F1706" s="39">
        <v>10051.7373046875</v>
      </c>
      <c r="G1706">
        <f t="shared" si="159"/>
        <v>1.3946395964006069E-3</v>
      </c>
      <c r="H1706" s="38">
        <f>G1706*SUMIF('Manual Inputs'!$B$11:$B$22,'Expanded kW'!A1706,'Manual Inputs'!$C$11:$C$22)</f>
        <v>169375.69911608461</v>
      </c>
    </row>
    <row r="1707" spans="1:8" x14ac:dyDescent="0.2">
      <c r="A1707">
        <f t="shared" si="156"/>
        <v>6</v>
      </c>
      <c r="B1707" t="b">
        <f t="shared" si="157"/>
        <v>0</v>
      </c>
      <c r="C1707" t="str">
        <f t="shared" si="158"/>
        <v>OFF</v>
      </c>
      <c r="D1707" s="4">
        <f t="shared" si="160"/>
        <v>43627.041666662531</v>
      </c>
      <c r="E1707" t="str">
        <f t="shared" si="161"/>
        <v>LRKPCIGS</v>
      </c>
      <c r="F1707" s="39">
        <v>9916.380859375</v>
      </c>
      <c r="G1707">
        <f t="shared" si="159"/>
        <v>1.3758594141755089E-3</v>
      </c>
      <c r="H1707" s="38">
        <f>G1707*SUMIF('Manual Inputs'!$B$11:$B$22,'Expanded kW'!A1707,'Manual Inputs'!$C$11:$C$22)</f>
        <v>167094.89015145105</v>
      </c>
    </row>
    <row r="1708" spans="1:8" x14ac:dyDescent="0.2">
      <c r="A1708">
        <f t="shared" si="156"/>
        <v>6</v>
      </c>
      <c r="B1708" t="b">
        <f t="shared" si="157"/>
        <v>0</v>
      </c>
      <c r="C1708" t="str">
        <f t="shared" si="158"/>
        <v>OFF</v>
      </c>
      <c r="D1708" s="4">
        <f t="shared" si="160"/>
        <v>43627.083333329196</v>
      </c>
      <c r="E1708" t="str">
        <f t="shared" si="161"/>
        <v>LRKPCIGS</v>
      </c>
      <c r="F1708" s="39">
        <v>9985.3076171875</v>
      </c>
      <c r="G1708">
        <f t="shared" si="159"/>
        <v>1.3854227347023993E-3</v>
      </c>
      <c r="H1708" s="38">
        <f>G1708*SUMIF('Manual Inputs'!$B$11:$B$22,'Expanded kW'!A1708,'Manual Inputs'!$C$11:$C$22)</f>
        <v>168256.33293874442</v>
      </c>
    </row>
    <row r="1709" spans="1:8" x14ac:dyDescent="0.2">
      <c r="A1709">
        <f t="shared" si="156"/>
        <v>6</v>
      </c>
      <c r="B1709" t="b">
        <f t="shared" si="157"/>
        <v>0</v>
      </c>
      <c r="C1709" t="str">
        <f t="shared" si="158"/>
        <v>OFF</v>
      </c>
      <c r="D1709" s="4">
        <f t="shared" si="160"/>
        <v>43627.12499999586</v>
      </c>
      <c r="E1709" t="str">
        <f t="shared" si="161"/>
        <v>LRKPCIGS</v>
      </c>
      <c r="F1709" s="39">
        <v>10083.505859375</v>
      </c>
      <c r="G1709">
        <f t="shared" si="159"/>
        <v>1.399047360247255E-3</v>
      </c>
      <c r="H1709" s="38">
        <f>G1709*SUMIF('Manual Inputs'!$B$11:$B$22,'Expanded kW'!A1709,'Manual Inputs'!$C$11:$C$22)</f>
        <v>169911.01166922838</v>
      </c>
    </row>
    <row r="1710" spans="1:8" x14ac:dyDescent="0.2">
      <c r="A1710">
        <f t="shared" si="156"/>
        <v>6</v>
      </c>
      <c r="B1710" t="b">
        <f t="shared" si="157"/>
        <v>0</v>
      </c>
      <c r="C1710" t="str">
        <f t="shared" si="158"/>
        <v>OFF</v>
      </c>
      <c r="D1710" s="4">
        <f t="shared" si="160"/>
        <v>43627.166666662524</v>
      </c>
      <c r="E1710" t="str">
        <f t="shared" si="161"/>
        <v>LRKPCIGS</v>
      </c>
      <c r="F1710" s="39">
        <v>10049.0859375</v>
      </c>
      <c r="G1710">
        <f t="shared" si="159"/>
        <v>1.3942717294784818E-3</v>
      </c>
      <c r="H1710" s="38">
        <f>G1710*SUMIF('Manual Inputs'!$B$11:$B$22,'Expanded kW'!A1710,'Manual Inputs'!$C$11:$C$22)</f>
        <v>169331.02254352963</v>
      </c>
    </row>
    <row r="1711" spans="1:8" x14ac:dyDescent="0.2">
      <c r="A1711">
        <f t="shared" si="156"/>
        <v>6</v>
      </c>
      <c r="B1711" t="b">
        <f t="shared" si="157"/>
        <v>0</v>
      </c>
      <c r="C1711" t="str">
        <f t="shared" si="158"/>
        <v>OFF</v>
      </c>
      <c r="D1711" s="4">
        <f t="shared" si="160"/>
        <v>43627.208333329188</v>
      </c>
      <c r="E1711" t="str">
        <f t="shared" si="161"/>
        <v>LRKPCIGS</v>
      </c>
      <c r="F1711" s="39">
        <v>10024.01953125</v>
      </c>
      <c r="G1711">
        <f t="shared" si="159"/>
        <v>1.3907938627539494E-3</v>
      </c>
      <c r="H1711" s="38">
        <f>G1711*SUMIF('Manual Inputs'!$B$11:$B$22,'Expanded kW'!A1711,'Manual Inputs'!$C$11:$C$22)</f>
        <v>168908.64380896586</v>
      </c>
    </row>
    <row r="1712" spans="1:8" x14ac:dyDescent="0.2">
      <c r="A1712">
        <f t="shared" si="156"/>
        <v>6</v>
      </c>
      <c r="B1712" t="b">
        <f t="shared" si="157"/>
        <v>0</v>
      </c>
      <c r="C1712" t="str">
        <f t="shared" si="158"/>
        <v>OFF</v>
      </c>
      <c r="D1712" s="4">
        <f t="shared" si="160"/>
        <v>43627.249999995853</v>
      </c>
      <c r="E1712" t="str">
        <f t="shared" si="161"/>
        <v>LRKPCIGS</v>
      </c>
      <c r="F1712" s="39">
        <v>9971.6220703125</v>
      </c>
      <c r="G1712">
        <f t="shared" si="159"/>
        <v>1.3835239181106277E-3</v>
      </c>
      <c r="H1712" s="38">
        <f>G1712*SUMIF('Manual Inputs'!$B$11:$B$22,'Expanded kW'!A1712,'Manual Inputs'!$C$11:$C$22)</f>
        <v>168025.72612924714</v>
      </c>
    </row>
    <row r="1713" spans="1:8" x14ac:dyDescent="0.2">
      <c r="A1713">
        <f t="shared" si="156"/>
        <v>6</v>
      </c>
      <c r="B1713" t="b">
        <f t="shared" si="157"/>
        <v>0</v>
      </c>
      <c r="C1713" t="str">
        <f t="shared" si="158"/>
        <v>ON</v>
      </c>
      <c r="D1713" s="4">
        <f t="shared" si="160"/>
        <v>43627.291666662517</v>
      </c>
      <c r="E1713" t="str">
        <f t="shared" si="161"/>
        <v>LRKPCIGS</v>
      </c>
      <c r="F1713" s="39">
        <v>9910.2294921875</v>
      </c>
      <c r="G1713">
        <f t="shared" si="159"/>
        <v>1.3750059358173265E-3</v>
      </c>
      <c r="H1713" s="38">
        <f>G1713*SUMIF('Manual Inputs'!$B$11:$B$22,'Expanded kW'!A1713,'Manual Inputs'!$C$11:$C$22)</f>
        <v>166991.23721203164</v>
      </c>
    </row>
    <row r="1714" spans="1:8" x14ac:dyDescent="0.2">
      <c r="A1714">
        <f t="shared" si="156"/>
        <v>6</v>
      </c>
      <c r="B1714" t="b">
        <f t="shared" si="157"/>
        <v>0</v>
      </c>
      <c r="C1714" t="str">
        <f t="shared" si="158"/>
        <v>ON</v>
      </c>
      <c r="D1714" s="4">
        <f t="shared" si="160"/>
        <v>43627.333333329181</v>
      </c>
      <c r="E1714" t="str">
        <f t="shared" si="161"/>
        <v>LRKPCIGS</v>
      </c>
      <c r="F1714" s="39">
        <v>9931.1240234375</v>
      </c>
      <c r="G1714">
        <f t="shared" si="159"/>
        <v>1.377904971053344E-3</v>
      </c>
      <c r="H1714" s="38">
        <f>G1714*SUMIF('Manual Inputs'!$B$11:$B$22,'Expanded kW'!A1714,'Manual Inputs'!$C$11:$C$22)</f>
        <v>167343.31822359184</v>
      </c>
    </row>
    <row r="1715" spans="1:8" x14ac:dyDescent="0.2">
      <c r="A1715">
        <f t="shared" si="156"/>
        <v>6</v>
      </c>
      <c r="B1715" t="b">
        <f t="shared" si="157"/>
        <v>0</v>
      </c>
      <c r="C1715" t="str">
        <f t="shared" si="158"/>
        <v>ON</v>
      </c>
      <c r="D1715" s="4">
        <f t="shared" si="160"/>
        <v>43627.374999995845</v>
      </c>
      <c r="E1715" t="str">
        <f t="shared" si="161"/>
        <v>LRKPCIGS</v>
      </c>
      <c r="F1715" s="39">
        <v>9880.0341796875</v>
      </c>
      <c r="G1715">
        <f t="shared" si="159"/>
        <v>1.3708164532272322E-3</v>
      </c>
      <c r="H1715" s="38">
        <f>G1715*SUMIF('Manual Inputs'!$B$11:$B$22,'Expanded kW'!A1715,'Manual Inputs'!$C$11:$C$22)</f>
        <v>166482.43440414977</v>
      </c>
    </row>
    <row r="1716" spans="1:8" x14ac:dyDescent="0.2">
      <c r="A1716">
        <f t="shared" si="156"/>
        <v>6</v>
      </c>
      <c r="B1716" t="b">
        <f t="shared" si="157"/>
        <v>0</v>
      </c>
      <c r="C1716" t="str">
        <f t="shared" si="158"/>
        <v>ON</v>
      </c>
      <c r="D1716" s="4">
        <f t="shared" si="160"/>
        <v>43627.41666666251</v>
      </c>
      <c r="E1716" t="str">
        <f t="shared" si="161"/>
        <v>LRKPCIGS</v>
      </c>
      <c r="F1716" s="39">
        <v>9874.4189453125</v>
      </c>
      <c r="G1716">
        <f t="shared" si="159"/>
        <v>1.3700373612190483E-3</v>
      </c>
      <c r="H1716" s="38">
        <f>G1716*SUMIF('Manual Inputs'!$B$11:$B$22,'Expanded kW'!A1716,'Manual Inputs'!$C$11:$C$22)</f>
        <v>166387.81551199837</v>
      </c>
    </row>
    <row r="1717" spans="1:8" x14ac:dyDescent="0.2">
      <c r="A1717">
        <f t="shared" si="156"/>
        <v>6</v>
      </c>
      <c r="B1717" t="b">
        <f t="shared" si="157"/>
        <v>0</v>
      </c>
      <c r="C1717" t="str">
        <f t="shared" si="158"/>
        <v>ON</v>
      </c>
      <c r="D1717" s="4">
        <f t="shared" si="160"/>
        <v>43627.458333329174</v>
      </c>
      <c r="E1717" t="str">
        <f t="shared" si="161"/>
        <v>LRKPCIGS</v>
      </c>
      <c r="F1717" s="39">
        <v>9863.1123046875</v>
      </c>
      <c r="G1717">
        <f t="shared" si="159"/>
        <v>1.3684686086502219E-3</v>
      </c>
      <c r="H1717" s="38">
        <f>G1717*SUMIF('Manual Inputs'!$B$11:$B$22,'Expanded kW'!A1717,'Manual Inputs'!$C$11:$C$22)</f>
        <v>166197.29420185424</v>
      </c>
    </row>
    <row r="1718" spans="1:8" x14ac:dyDescent="0.2">
      <c r="A1718">
        <f t="shared" si="156"/>
        <v>6</v>
      </c>
      <c r="B1718" t="b">
        <f t="shared" si="157"/>
        <v>0</v>
      </c>
      <c r="C1718" t="str">
        <f t="shared" si="158"/>
        <v>ON</v>
      </c>
      <c r="D1718" s="4">
        <f t="shared" si="160"/>
        <v>43627.499999995838</v>
      </c>
      <c r="E1718" t="str">
        <f t="shared" si="161"/>
        <v>LRKPCIGS</v>
      </c>
      <c r="F1718" s="39">
        <v>9967.7236328125</v>
      </c>
      <c r="G1718">
        <f t="shared" si="159"/>
        <v>1.3829830250155547E-3</v>
      </c>
      <c r="H1718" s="38">
        <f>G1718*SUMIF('Manual Inputs'!$B$11:$B$22,'Expanded kW'!A1718,'Manual Inputs'!$C$11:$C$22)</f>
        <v>167960.03593490482</v>
      </c>
    </row>
    <row r="1719" spans="1:8" x14ac:dyDescent="0.2">
      <c r="A1719">
        <f t="shared" si="156"/>
        <v>6</v>
      </c>
      <c r="B1719" t="b">
        <f t="shared" si="157"/>
        <v>0</v>
      </c>
      <c r="C1719" t="str">
        <f t="shared" si="158"/>
        <v>ON</v>
      </c>
      <c r="D1719" s="4">
        <f t="shared" si="160"/>
        <v>43627.541666662502</v>
      </c>
      <c r="E1719" t="str">
        <f t="shared" si="161"/>
        <v>LRKPCIGS</v>
      </c>
      <c r="F1719" s="39">
        <v>9988.2509765625</v>
      </c>
      <c r="G1719">
        <f t="shared" si="159"/>
        <v>1.3858311144089499E-3</v>
      </c>
      <c r="H1719" s="38">
        <f>G1719*SUMIF('Manual Inputs'!$B$11:$B$22,'Expanded kW'!A1719,'Manual Inputs'!$C$11:$C$22)</f>
        <v>168305.92969369126</v>
      </c>
    </row>
    <row r="1720" spans="1:8" x14ac:dyDescent="0.2">
      <c r="A1720">
        <f t="shared" si="156"/>
        <v>6</v>
      </c>
      <c r="B1720" t="b">
        <f t="shared" si="157"/>
        <v>0</v>
      </c>
      <c r="C1720" t="str">
        <f t="shared" si="158"/>
        <v>ON</v>
      </c>
      <c r="D1720" s="4">
        <f t="shared" si="160"/>
        <v>43627.583333329167</v>
      </c>
      <c r="E1720" t="str">
        <f t="shared" si="161"/>
        <v>LRKPCIGS</v>
      </c>
      <c r="F1720" s="39">
        <v>10052.435546875</v>
      </c>
      <c r="G1720">
        <f t="shared" si="159"/>
        <v>1.3947364747981463E-3</v>
      </c>
      <c r="H1720" s="38">
        <f>G1720*SUMIF('Manual Inputs'!$B$11:$B$22,'Expanded kW'!A1720,'Manual Inputs'!$C$11:$C$22)</f>
        <v>169387.46476963037</v>
      </c>
    </row>
    <row r="1721" spans="1:8" x14ac:dyDescent="0.2">
      <c r="A1721">
        <f t="shared" si="156"/>
        <v>6</v>
      </c>
      <c r="B1721" t="b">
        <f t="shared" si="157"/>
        <v>0</v>
      </c>
      <c r="C1721" t="str">
        <f t="shared" si="158"/>
        <v>ON</v>
      </c>
      <c r="D1721" s="4">
        <f t="shared" si="160"/>
        <v>43627.624999995831</v>
      </c>
      <c r="E1721" t="str">
        <f t="shared" si="161"/>
        <v>LRKPCIGS</v>
      </c>
      <c r="F1721" s="39">
        <v>10034.314453125</v>
      </c>
      <c r="G1721">
        <f t="shared" si="159"/>
        <v>1.3922222432670404E-3</v>
      </c>
      <c r="H1721" s="38">
        <f>G1721*SUMIF('Manual Inputs'!$B$11:$B$22,'Expanded kW'!A1721,'Manual Inputs'!$C$11:$C$22)</f>
        <v>169082.11726306324</v>
      </c>
    </row>
    <row r="1722" spans="1:8" x14ac:dyDescent="0.2">
      <c r="A1722">
        <f t="shared" si="156"/>
        <v>6</v>
      </c>
      <c r="B1722" t="b">
        <f t="shared" si="157"/>
        <v>0</v>
      </c>
      <c r="C1722" t="str">
        <f t="shared" si="158"/>
        <v>ON</v>
      </c>
      <c r="D1722" s="4">
        <f t="shared" si="160"/>
        <v>43627.666666662495</v>
      </c>
      <c r="E1722" t="str">
        <f t="shared" si="161"/>
        <v>LRKPCIGS</v>
      </c>
      <c r="F1722" s="39">
        <v>10091.697265625</v>
      </c>
      <c r="G1722">
        <f t="shared" si="159"/>
        <v>1.4001838861193673E-3</v>
      </c>
      <c r="H1722" s="38">
        <f>G1722*SUMIF('Manual Inputs'!$B$11:$B$22,'Expanded kW'!A1722,'Manual Inputs'!$C$11:$C$22)</f>
        <v>170049.04006355288</v>
      </c>
    </row>
    <row r="1723" spans="1:8" x14ac:dyDescent="0.2">
      <c r="A1723">
        <f t="shared" si="156"/>
        <v>6</v>
      </c>
      <c r="B1723" t="b">
        <f t="shared" si="157"/>
        <v>0</v>
      </c>
      <c r="C1723" t="str">
        <f t="shared" si="158"/>
        <v>ON</v>
      </c>
      <c r="D1723" s="4">
        <f t="shared" si="160"/>
        <v>43627.708333329159</v>
      </c>
      <c r="E1723" t="str">
        <f t="shared" si="161"/>
        <v>LRKPCIGS</v>
      </c>
      <c r="F1723" s="39">
        <v>10036.349609375</v>
      </c>
      <c r="G1723">
        <f t="shared" si="159"/>
        <v>1.3925046133096588E-3</v>
      </c>
      <c r="H1723" s="38">
        <f>G1723*SUMIF('Manual Inputs'!$B$11:$B$22,'Expanded kW'!A1723,'Manual Inputs'!$C$11:$C$22)</f>
        <v>169116.41044067079</v>
      </c>
    </row>
    <row r="1724" spans="1:8" x14ac:dyDescent="0.2">
      <c r="A1724">
        <f t="shared" si="156"/>
        <v>6</v>
      </c>
      <c r="B1724" t="b">
        <f t="shared" si="157"/>
        <v>0</v>
      </c>
      <c r="C1724" t="str">
        <f t="shared" si="158"/>
        <v>ON</v>
      </c>
      <c r="D1724" s="4">
        <f t="shared" si="160"/>
        <v>43627.749999995824</v>
      </c>
      <c r="E1724" t="str">
        <f t="shared" si="161"/>
        <v>LRKPCIGS</v>
      </c>
      <c r="F1724" s="39">
        <v>10058.0546875</v>
      </c>
      <c r="G1724">
        <f t="shared" si="159"/>
        <v>1.3955161087833793E-3</v>
      </c>
      <c r="H1724" s="38">
        <f>G1724*SUMIF('Manual Inputs'!$B$11:$B$22,'Expanded kW'!A1724,'Manual Inputs'!$C$11:$C$22)</f>
        <v>169482.14948361981</v>
      </c>
    </row>
    <row r="1725" spans="1:8" x14ac:dyDescent="0.2">
      <c r="A1725">
        <f t="shared" si="156"/>
        <v>6</v>
      </c>
      <c r="B1725" t="b">
        <f t="shared" si="157"/>
        <v>0</v>
      </c>
      <c r="C1725" t="str">
        <f t="shared" si="158"/>
        <v>ON</v>
      </c>
      <c r="D1725" s="4">
        <f t="shared" si="160"/>
        <v>43627.791666662488</v>
      </c>
      <c r="E1725" t="str">
        <f t="shared" si="161"/>
        <v>LRKPCIGS</v>
      </c>
      <c r="F1725" s="39">
        <v>10122.1591796875</v>
      </c>
      <c r="G1725">
        <f t="shared" si="159"/>
        <v>1.4044103586430675E-3</v>
      </c>
      <c r="H1725" s="38">
        <f>G1725*SUMIF('Manual Inputs'!$B$11:$B$22,'Expanded kW'!A1725,'Manual Inputs'!$C$11:$C$22)</f>
        <v>170562.33521187952</v>
      </c>
    </row>
    <row r="1726" spans="1:8" x14ac:dyDescent="0.2">
      <c r="A1726">
        <f t="shared" si="156"/>
        <v>6</v>
      </c>
      <c r="B1726" t="b">
        <f t="shared" si="157"/>
        <v>0</v>
      </c>
      <c r="C1726" t="str">
        <f t="shared" si="158"/>
        <v>ON</v>
      </c>
      <c r="D1726" s="4">
        <f t="shared" si="160"/>
        <v>43627.833333329152</v>
      </c>
      <c r="E1726" t="str">
        <f t="shared" si="161"/>
        <v>LRKPCIGS</v>
      </c>
      <c r="F1726" s="39">
        <v>10004.30078125</v>
      </c>
      <c r="G1726">
        <f t="shared" si="159"/>
        <v>1.3880579626097326E-3</v>
      </c>
      <c r="H1726" s="38">
        <f>G1726*SUMIF('Manual Inputs'!$B$11:$B$22,'Expanded kW'!A1726,'Manual Inputs'!$C$11:$C$22)</f>
        <v>168576.3751706492</v>
      </c>
    </row>
    <row r="1727" spans="1:8" x14ac:dyDescent="0.2">
      <c r="A1727">
        <f t="shared" si="156"/>
        <v>6</v>
      </c>
      <c r="B1727" t="b">
        <f t="shared" si="157"/>
        <v>0</v>
      </c>
      <c r="C1727" t="str">
        <f t="shared" si="158"/>
        <v>OFF</v>
      </c>
      <c r="D1727" s="4">
        <f t="shared" si="160"/>
        <v>43627.874999995816</v>
      </c>
      <c r="E1727" t="str">
        <f t="shared" si="161"/>
        <v>LRKPCIGS</v>
      </c>
      <c r="F1727" s="39">
        <v>10181.5634765625</v>
      </c>
      <c r="G1727">
        <f t="shared" si="159"/>
        <v>1.4126524746183404E-3</v>
      </c>
      <c r="H1727" s="38">
        <f>G1727*SUMIF('Manual Inputs'!$B$11:$B$22,'Expanded kW'!A1727,'Manual Inputs'!$C$11:$C$22)</f>
        <v>171563.32081354366</v>
      </c>
    </row>
    <row r="1728" spans="1:8" x14ac:dyDescent="0.2">
      <c r="A1728">
        <f t="shared" si="156"/>
        <v>6</v>
      </c>
      <c r="B1728" t="b">
        <f t="shared" si="157"/>
        <v>0</v>
      </c>
      <c r="C1728" t="str">
        <f t="shared" si="158"/>
        <v>OFF</v>
      </c>
      <c r="D1728" s="4">
        <f t="shared" si="160"/>
        <v>43627.916666662481</v>
      </c>
      <c r="E1728" t="str">
        <f t="shared" si="161"/>
        <v>LRKPCIGS</v>
      </c>
      <c r="F1728" s="39">
        <v>10372.4345703125</v>
      </c>
      <c r="G1728">
        <f t="shared" si="159"/>
        <v>1.439135099171999E-3</v>
      </c>
      <c r="H1728" s="38">
        <f>G1728*SUMIF('Manual Inputs'!$B$11:$B$22,'Expanded kW'!A1728,'Manual Inputs'!$C$11:$C$22)</f>
        <v>174779.57328463459</v>
      </c>
    </row>
    <row r="1729" spans="1:8" x14ac:dyDescent="0.2">
      <c r="A1729">
        <f t="shared" si="156"/>
        <v>6</v>
      </c>
      <c r="B1729" t="b">
        <f t="shared" si="157"/>
        <v>0</v>
      </c>
      <c r="C1729" t="str">
        <f t="shared" si="158"/>
        <v>OFF</v>
      </c>
      <c r="D1729" s="4">
        <f t="shared" si="160"/>
        <v>43627.958333329145</v>
      </c>
      <c r="E1729" t="str">
        <f t="shared" si="161"/>
        <v>LRKPCIGS</v>
      </c>
      <c r="F1729" s="39">
        <v>10527.1708984375</v>
      </c>
      <c r="G1729">
        <f t="shared" si="159"/>
        <v>1.4606041650322983E-3</v>
      </c>
      <c r="H1729" s="38">
        <f>G1729*SUMIF('Manual Inputs'!$B$11:$B$22,'Expanded kW'!A1729,'Manual Inputs'!$C$11:$C$22)</f>
        <v>177386.94084313672</v>
      </c>
    </row>
    <row r="1730" spans="1:8" x14ac:dyDescent="0.2">
      <c r="A1730">
        <f t="shared" ref="A1730:A1793" si="162">MONTH(D1730)</f>
        <v>6</v>
      </c>
      <c r="B1730" t="b">
        <f t="shared" ref="B1730:B1793" si="163">IF(ISNA(VLOOKUP(DATE(YEAR(D1730),MONTH(D1730),DAY(D1730)),Holidays,1,FALSE)),FALSE,TRUE)</f>
        <v>0</v>
      </c>
      <c r="C1730" t="str">
        <f t="shared" ref="C1730:C1793" si="164">IF(OR(HOUR(D1730)&lt;PkStart,HOUR(D1730)&gt;OPkStart-1,WEEKDAY(D1730,2)&gt;5,B1730)=TRUE,"OFF","ON")</f>
        <v>OFF</v>
      </c>
      <c r="D1730" s="4">
        <f t="shared" si="160"/>
        <v>43627.999999995809</v>
      </c>
      <c r="E1730" t="str">
        <f t="shared" si="161"/>
        <v>LRKPCIGS</v>
      </c>
      <c r="F1730" s="39">
        <v>10298.0771484375</v>
      </c>
      <c r="G1730">
        <f t="shared" ref="G1730:G1793" si="165">IF(SUMIF($A$2:$A$8785,A1730,$F$2:$F$8785)=0,0,F1730/SUMIF($A$2:$A$8785,A1730,$F$2:$F$8785))</f>
        <v>1.4288182950524982E-3</v>
      </c>
      <c r="H1730" s="38">
        <f>G1730*SUMIF('Manual Inputs'!$B$11:$B$22,'Expanded kW'!A1730,'Manual Inputs'!$C$11:$C$22)</f>
        <v>173526.62168703618</v>
      </c>
    </row>
    <row r="1731" spans="1:8" x14ac:dyDescent="0.2">
      <c r="A1731">
        <f t="shared" si="162"/>
        <v>6</v>
      </c>
      <c r="B1731" t="b">
        <f t="shared" si="163"/>
        <v>0</v>
      </c>
      <c r="C1731" t="str">
        <f t="shared" si="164"/>
        <v>OFF</v>
      </c>
      <c r="D1731" s="4">
        <f t="shared" si="160"/>
        <v>43628.041666662473</v>
      </c>
      <c r="E1731" t="str">
        <f t="shared" si="161"/>
        <v>LRKPCIGS</v>
      </c>
      <c r="F1731" s="39">
        <v>10307.6015625</v>
      </c>
      <c r="G1731">
        <f t="shared" si="165"/>
        <v>1.4301397705926402E-3</v>
      </c>
      <c r="H1731" s="38">
        <f>G1731*SUMIF('Manual Inputs'!$B$11:$B$22,'Expanded kW'!A1731,'Manual Inputs'!$C$11:$C$22)</f>
        <v>173687.11178358443</v>
      </c>
    </row>
    <row r="1732" spans="1:8" x14ac:dyDescent="0.2">
      <c r="A1732">
        <f t="shared" si="162"/>
        <v>6</v>
      </c>
      <c r="B1732" t="b">
        <f t="shared" si="163"/>
        <v>0</v>
      </c>
      <c r="C1732" t="str">
        <f t="shared" si="164"/>
        <v>OFF</v>
      </c>
      <c r="D1732" s="4">
        <f t="shared" ref="D1732:D1795" si="166">+D1731+1/24</f>
        <v>43628.083333329138</v>
      </c>
      <c r="E1732" t="str">
        <f t="shared" ref="E1732:E1795" si="167">+E1731</f>
        <v>LRKPCIGS</v>
      </c>
      <c r="F1732" s="39">
        <v>10337.771484375</v>
      </c>
      <c r="G1732">
        <f t="shared" si="165"/>
        <v>1.4343257303319149E-3</v>
      </c>
      <c r="H1732" s="38">
        <f>G1732*SUMIF('Manual Inputs'!$B$11:$B$22,'Expanded kW'!A1732,'Manual Inputs'!$C$11:$C$22)</f>
        <v>174195.48674951919</v>
      </c>
    </row>
    <row r="1733" spans="1:8" x14ac:dyDescent="0.2">
      <c r="A1733">
        <f t="shared" si="162"/>
        <v>6</v>
      </c>
      <c r="B1733" t="b">
        <f t="shared" si="163"/>
        <v>0</v>
      </c>
      <c r="C1733" t="str">
        <f t="shared" si="164"/>
        <v>OFF</v>
      </c>
      <c r="D1733" s="4">
        <f t="shared" si="166"/>
        <v>43628.124999995802</v>
      </c>
      <c r="E1733" t="str">
        <f t="shared" si="167"/>
        <v>LRKPCIGS</v>
      </c>
      <c r="F1733" s="39">
        <v>10187.3017578125</v>
      </c>
      <c r="G1733">
        <f t="shared" si="165"/>
        <v>1.4134486389035732E-3</v>
      </c>
      <c r="H1733" s="38">
        <f>G1733*SUMIF('Manual Inputs'!$B$11:$B$22,'Expanded kW'!A1733,'Manual Inputs'!$C$11:$C$22)</f>
        <v>171660.01309359263</v>
      </c>
    </row>
    <row r="1734" spans="1:8" x14ac:dyDescent="0.2">
      <c r="A1734">
        <f t="shared" si="162"/>
        <v>6</v>
      </c>
      <c r="B1734" t="b">
        <f t="shared" si="163"/>
        <v>0</v>
      </c>
      <c r="C1734" t="str">
        <f t="shared" si="164"/>
        <v>OFF</v>
      </c>
      <c r="D1734" s="4">
        <f t="shared" si="166"/>
        <v>43628.166666662466</v>
      </c>
      <c r="E1734" t="str">
        <f t="shared" si="167"/>
        <v>LRKPCIGS</v>
      </c>
      <c r="F1734" s="39">
        <v>10269.724609375</v>
      </c>
      <c r="G1734">
        <f t="shared" si="165"/>
        <v>1.4248844901353505E-3</v>
      </c>
      <c r="H1734" s="38">
        <f>G1734*SUMIF('Manual Inputs'!$B$11:$B$22,'Expanded kW'!A1734,'Manual Inputs'!$C$11:$C$22)</f>
        <v>173048.87033123945</v>
      </c>
    </row>
    <row r="1735" spans="1:8" x14ac:dyDescent="0.2">
      <c r="A1735">
        <f t="shared" si="162"/>
        <v>6</v>
      </c>
      <c r="B1735" t="b">
        <f t="shared" si="163"/>
        <v>0</v>
      </c>
      <c r="C1735" t="str">
        <f t="shared" si="164"/>
        <v>OFF</v>
      </c>
      <c r="D1735" s="4">
        <f t="shared" si="166"/>
        <v>43628.20833332913</v>
      </c>
      <c r="E1735" t="str">
        <f t="shared" si="167"/>
        <v>LRKPCIGS</v>
      </c>
      <c r="F1735" s="39">
        <v>10246.4970703125</v>
      </c>
      <c r="G1735">
        <f t="shared" si="165"/>
        <v>1.4216617591067155E-3</v>
      </c>
      <c r="H1735" s="38">
        <f>G1735*SUMIF('Manual Inputs'!$B$11:$B$22,'Expanded kW'!A1735,'Manual Inputs'!$C$11:$C$22)</f>
        <v>172657.47722692281</v>
      </c>
    </row>
    <row r="1736" spans="1:8" x14ac:dyDescent="0.2">
      <c r="A1736">
        <f t="shared" si="162"/>
        <v>6</v>
      </c>
      <c r="B1736" t="b">
        <f t="shared" si="163"/>
        <v>0</v>
      </c>
      <c r="C1736" t="str">
        <f t="shared" si="164"/>
        <v>OFF</v>
      </c>
      <c r="D1736" s="4">
        <f t="shared" si="166"/>
        <v>43628.249999995794</v>
      </c>
      <c r="E1736" t="str">
        <f t="shared" si="167"/>
        <v>LRKPCIGS</v>
      </c>
      <c r="F1736" s="39">
        <v>9888.7421875</v>
      </c>
      <c r="G1736">
        <f t="shared" si="165"/>
        <v>1.3720246555640973E-3</v>
      </c>
      <c r="H1736" s="38">
        <f>G1736*SUMIF('Manual Inputs'!$B$11:$B$22,'Expanded kW'!A1736,'Manual Inputs'!$C$11:$C$22)</f>
        <v>166629.16773655216</v>
      </c>
    </row>
    <row r="1737" spans="1:8" x14ac:dyDescent="0.2">
      <c r="A1737">
        <f t="shared" si="162"/>
        <v>6</v>
      </c>
      <c r="B1737" t="b">
        <f t="shared" si="163"/>
        <v>0</v>
      </c>
      <c r="C1737" t="str">
        <f t="shared" si="164"/>
        <v>ON</v>
      </c>
      <c r="D1737" s="4">
        <f t="shared" si="166"/>
        <v>43628.291666662459</v>
      </c>
      <c r="E1737" t="str">
        <f t="shared" si="167"/>
        <v>LRKPCIGS</v>
      </c>
      <c r="F1737" s="39">
        <v>9966.7333984375</v>
      </c>
      <c r="G1737">
        <f t="shared" si="165"/>
        <v>1.3828456338335897E-3</v>
      </c>
      <c r="H1737" s="38">
        <f>G1737*SUMIF('Manual Inputs'!$B$11:$B$22,'Expanded kW'!A1737,'Manual Inputs'!$C$11:$C$22)</f>
        <v>167943.35009896717</v>
      </c>
    </row>
    <row r="1738" spans="1:8" x14ac:dyDescent="0.2">
      <c r="A1738">
        <f t="shared" si="162"/>
        <v>6</v>
      </c>
      <c r="B1738" t="b">
        <f t="shared" si="163"/>
        <v>0</v>
      </c>
      <c r="C1738" t="str">
        <f t="shared" si="164"/>
        <v>ON</v>
      </c>
      <c r="D1738" s="4">
        <f t="shared" si="166"/>
        <v>43628.333333329123</v>
      </c>
      <c r="E1738" t="str">
        <f t="shared" si="167"/>
        <v>LRKPCIGS</v>
      </c>
      <c r="F1738" s="39">
        <v>10285.697265625</v>
      </c>
      <c r="G1738">
        <f t="shared" si="165"/>
        <v>1.4271006342894119E-3</v>
      </c>
      <c r="H1738" s="38">
        <f>G1738*SUMIF('Manual Inputs'!$B$11:$B$22,'Expanded kW'!A1738,'Manual Inputs'!$C$11:$C$22)</f>
        <v>173318.0158268965</v>
      </c>
    </row>
    <row r="1739" spans="1:8" x14ac:dyDescent="0.2">
      <c r="A1739">
        <f t="shared" si="162"/>
        <v>6</v>
      </c>
      <c r="B1739" t="b">
        <f t="shared" si="163"/>
        <v>0</v>
      </c>
      <c r="C1739" t="str">
        <f t="shared" si="164"/>
        <v>ON</v>
      </c>
      <c r="D1739" s="4">
        <f t="shared" si="166"/>
        <v>43628.374999995787</v>
      </c>
      <c r="E1739" t="str">
        <f t="shared" si="167"/>
        <v>LRKPCIGS</v>
      </c>
      <c r="F1739" s="39">
        <v>10337.19921875</v>
      </c>
      <c r="G1739">
        <f t="shared" si="165"/>
        <v>1.4342463306942113E-3</v>
      </c>
      <c r="H1739" s="38">
        <f>G1739*SUMIF('Manual Inputs'!$B$11:$B$22,'Expanded kW'!A1739,'Manual Inputs'!$C$11:$C$22)</f>
        <v>174185.84385024951</v>
      </c>
    </row>
    <row r="1740" spans="1:8" x14ac:dyDescent="0.2">
      <c r="A1740">
        <f t="shared" si="162"/>
        <v>6</v>
      </c>
      <c r="B1740" t="b">
        <f t="shared" si="163"/>
        <v>0</v>
      </c>
      <c r="C1740" t="str">
        <f t="shared" si="164"/>
        <v>ON</v>
      </c>
      <c r="D1740" s="4">
        <f t="shared" si="166"/>
        <v>43628.416666662451</v>
      </c>
      <c r="E1740" t="str">
        <f t="shared" si="167"/>
        <v>LRKPCIGS</v>
      </c>
      <c r="F1740" s="39">
        <v>10311.79296875</v>
      </c>
      <c r="G1740">
        <f t="shared" si="165"/>
        <v>1.4307213119664011E-3</v>
      </c>
      <c r="H1740" s="38">
        <f>G1740*SUMIF('Manual Inputs'!$B$11:$B$22,'Expanded kW'!A1740,'Manual Inputs'!$C$11:$C$22)</f>
        <v>173757.73861577813</v>
      </c>
    </row>
    <row r="1741" spans="1:8" x14ac:dyDescent="0.2">
      <c r="A1741">
        <f t="shared" si="162"/>
        <v>6</v>
      </c>
      <c r="B1741" t="b">
        <f t="shared" si="163"/>
        <v>0</v>
      </c>
      <c r="C1741" t="str">
        <f t="shared" si="164"/>
        <v>ON</v>
      </c>
      <c r="D1741" s="4">
        <f t="shared" si="166"/>
        <v>43628.458333329116</v>
      </c>
      <c r="E1741" t="str">
        <f t="shared" si="167"/>
        <v>LRKPCIGS</v>
      </c>
      <c r="F1741" s="39">
        <v>10216.2705078125</v>
      </c>
      <c r="G1741">
        <f t="shared" si="165"/>
        <v>1.4174679407002277E-3</v>
      </c>
      <c r="H1741" s="38">
        <f>G1741*SUMIF('Manual Inputs'!$B$11:$B$22,'Expanded kW'!A1741,'Manual Inputs'!$C$11:$C$22)</f>
        <v>172148.14784433675</v>
      </c>
    </row>
    <row r="1742" spans="1:8" x14ac:dyDescent="0.2">
      <c r="A1742">
        <f t="shared" si="162"/>
        <v>6</v>
      </c>
      <c r="B1742" t="b">
        <f t="shared" si="163"/>
        <v>0</v>
      </c>
      <c r="C1742" t="str">
        <f t="shared" si="164"/>
        <v>ON</v>
      </c>
      <c r="D1742" s="4">
        <f t="shared" si="166"/>
        <v>43628.49999999578</v>
      </c>
      <c r="E1742" t="str">
        <f t="shared" si="167"/>
        <v>LRKPCIGS</v>
      </c>
      <c r="F1742" s="39">
        <v>10182.169921875</v>
      </c>
      <c r="G1742">
        <f t="shared" si="165"/>
        <v>1.4127366165552243E-3</v>
      </c>
      <c r="H1742" s="38">
        <f>G1742*SUMIF('Manual Inputs'!$B$11:$B$22,'Expanded kW'!A1742,'Manual Inputs'!$C$11:$C$22)</f>
        <v>171573.539653896</v>
      </c>
    </row>
    <row r="1743" spans="1:8" x14ac:dyDescent="0.2">
      <c r="A1743">
        <f t="shared" si="162"/>
        <v>6</v>
      </c>
      <c r="B1743" t="b">
        <f t="shared" si="163"/>
        <v>0</v>
      </c>
      <c r="C1743" t="str">
        <f t="shared" si="164"/>
        <v>ON</v>
      </c>
      <c r="D1743" s="4">
        <f t="shared" si="166"/>
        <v>43628.541666662444</v>
      </c>
      <c r="E1743" t="str">
        <f t="shared" si="167"/>
        <v>LRKPCIGS</v>
      </c>
      <c r="F1743" s="39">
        <v>10373.1962890625</v>
      </c>
      <c r="G1743">
        <f t="shared" si="165"/>
        <v>1.4392407846965875E-3</v>
      </c>
      <c r="H1743" s="38">
        <f>G1743*SUMIF('Manual Inputs'!$B$11:$B$22,'Expanded kW'!A1743,'Manual Inputs'!$C$11:$C$22)</f>
        <v>174792.40854304816</v>
      </c>
    </row>
    <row r="1744" spans="1:8" x14ac:dyDescent="0.2">
      <c r="A1744">
        <f t="shared" si="162"/>
        <v>6</v>
      </c>
      <c r="B1744" t="b">
        <f t="shared" si="163"/>
        <v>0</v>
      </c>
      <c r="C1744" t="str">
        <f t="shared" si="164"/>
        <v>ON</v>
      </c>
      <c r="D1744" s="4">
        <f t="shared" si="166"/>
        <v>43628.583333329108</v>
      </c>
      <c r="E1744" t="str">
        <f t="shared" si="167"/>
        <v>LRKPCIGS</v>
      </c>
      <c r="F1744" s="39">
        <v>10284.23828125</v>
      </c>
      <c r="G1744">
        <f t="shared" si="165"/>
        <v>1.4268982058615466E-3</v>
      </c>
      <c r="H1744" s="38">
        <f>G1744*SUMIF('Manual Inputs'!$B$11:$B$22,'Expanded kW'!A1744,'Manual Inputs'!$C$11:$C$22)</f>
        <v>173293.43137039666</v>
      </c>
    </row>
    <row r="1745" spans="1:8" x14ac:dyDescent="0.2">
      <c r="A1745">
        <f t="shared" si="162"/>
        <v>6</v>
      </c>
      <c r="B1745" t="b">
        <f t="shared" si="163"/>
        <v>0</v>
      </c>
      <c r="C1745" t="str">
        <f t="shared" si="164"/>
        <v>ON</v>
      </c>
      <c r="D1745" s="4">
        <f t="shared" si="166"/>
        <v>43628.624999995773</v>
      </c>
      <c r="E1745" t="str">
        <f t="shared" si="167"/>
        <v>LRKPCIGS</v>
      </c>
      <c r="F1745" s="39">
        <v>10395.4404296875</v>
      </c>
      <c r="G1745">
        <f t="shared" si="165"/>
        <v>1.4423270730030936E-3</v>
      </c>
      <c r="H1745" s="38">
        <f>G1745*SUMIF('Manual Inputs'!$B$11:$B$22,'Expanded kW'!A1745,'Manual Inputs'!$C$11:$C$22)</f>
        <v>175167.23099964371</v>
      </c>
    </row>
    <row r="1746" spans="1:8" x14ac:dyDescent="0.2">
      <c r="A1746">
        <f t="shared" si="162"/>
        <v>6</v>
      </c>
      <c r="B1746" t="b">
        <f t="shared" si="163"/>
        <v>0</v>
      </c>
      <c r="C1746" t="str">
        <f t="shared" si="164"/>
        <v>ON</v>
      </c>
      <c r="D1746" s="4">
        <f t="shared" si="166"/>
        <v>43628.666666662437</v>
      </c>
      <c r="E1746" t="str">
        <f t="shared" si="167"/>
        <v>LRKPCIGS</v>
      </c>
      <c r="F1746" s="39">
        <v>10327.5439453125</v>
      </c>
      <c r="G1746">
        <f t="shared" si="165"/>
        <v>1.4329066989229222E-3</v>
      </c>
      <c r="H1746" s="38">
        <f>G1746*SUMIF('Manual Inputs'!$B$11:$B$22,'Expanded kW'!A1746,'Manual Inputs'!$C$11:$C$22)</f>
        <v>174023.14872212766</v>
      </c>
    </row>
    <row r="1747" spans="1:8" x14ac:dyDescent="0.2">
      <c r="A1747">
        <f t="shared" si="162"/>
        <v>6</v>
      </c>
      <c r="B1747" t="b">
        <f t="shared" si="163"/>
        <v>0</v>
      </c>
      <c r="C1747" t="str">
        <f t="shared" si="164"/>
        <v>ON</v>
      </c>
      <c r="D1747" s="4">
        <f t="shared" si="166"/>
        <v>43628.708333329101</v>
      </c>
      <c r="E1747" t="str">
        <f t="shared" si="167"/>
        <v>LRKPCIGS</v>
      </c>
      <c r="F1747" s="39">
        <v>10213.3349609375</v>
      </c>
      <c r="G1747">
        <f t="shared" si="165"/>
        <v>1.4170606449477755E-3</v>
      </c>
      <c r="H1747" s="38">
        <f>G1747*SUMIF('Manual Inputs'!$B$11:$B$22,'Expanded kW'!A1747,'Manual Inputs'!$C$11:$C$22)</f>
        <v>172098.68273306597</v>
      </c>
    </row>
    <row r="1748" spans="1:8" x14ac:dyDescent="0.2">
      <c r="A1748">
        <f t="shared" si="162"/>
        <v>6</v>
      </c>
      <c r="B1748" t="b">
        <f t="shared" si="163"/>
        <v>0</v>
      </c>
      <c r="C1748" t="str">
        <f t="shared" si="164"/>
        <v>ON</v>
      </c>
      <c r="D1748" s="4">
        <f t="shared" si="166"/>
        <v>43628.749999995765</v>
      </c>
      <c r="E1748" t="str">
        <f t="shared" si="167"/>
        <v>LRKPCIGS</v>
      </c>
      <c r="F1748" s="39">
        <v>10198.208984375</v>
      </c>
      <c r="G1748">
        <f t="shared" si="165"/>
        <v>1.4149619743191219E-3</v>
      </c>
      <c r="H1748" s="38">
        <f>G1748*SUMIF('Manual Inputs'!$B$11:$B$22,'Expanded kW'!A1748,'Manual Inputs'!$C$11:$C$22)</f>
        <v>171843.80412079938</v>
      </c>
    </row>
    <row r="1749" spans="1:8" x14ac:dyDescent="0.2">
      <c r="A1749">
        <f t="shared" si="162"/>
        <v>6</v>
      </c>
      <c r="B1749" t="b">
        <f t="shared" si="163"/>
        <v>0</v>
      </c>
      <c r="C1749" t="str">
        <f t="shared" si="164"/>
        <v>ON</v>
      </c>
      <c r="D1749" s="4">
        <f t="shared" si="166"/>
        <v>43628.79166666243</v>
      </c>
      <c r="E1749" t="str">
        <f t="shared" si="167"/>
        <v>LRKPCIGS</v>
      </c>
      <c r="F1749" s="39">
        <v>10141.91796875</v>
      </c>
      <c r="G1749">
        <f t="shared" si="165"/>
        <v>1.4071518140520384E-3</v>
      </c>
      <c r="H1749" s="38">
        <f>G1749*SUMIF('Manual Inputs'!$B$11:$B$22,'Expanded kW'!A1749,'Manual Inputs'!$C$11:$C$22)</f>
        <v>170895.27852403588</v>
      </c>
    </row>
    <row r="1750" spans="1:8" x14ac:dyDescent="0.2">
      <c r="A1750">
        <f t="shared" si="162"/>
        <v>6</v>
      </c>
      <c r="B1750" t="b">
        <f t="shared" si="163"/>
        <v>0</v>
      </c>
      <c r="C1750" t="str">
        <f t="shared" si="164"/>
        <v>ON</v>
      </c>
      <c r="D1750" s="4">
        <f t="shared" si="166"/>
        <v>43628.833333329094</v>
      </c>
      <c r="E1750" t="str">
        <f t="shared" si="167"/>
        <v>LRKPCIGS</v>
      </c>
      <c r="F1750" s="39">
        <v>10036.5986328125</v>
      </c>
      <c r="G1750">
        <f t="shared" si="165"/>
        <v>1.3925391643465435E-3</v>
      </c>
      <c r="H1750" s="38">
        <f>G1750*SUMIF('Manual Inputs'!$B$11:$B$22,'Expanded kW'!A1750,'Manual Inputs'!$C$11:$C$22)</f>
        <v>169120.60658284446</v>
      </c>
    </row>
    <row r="1751" spans="1:8" x14ac:dyDescent="0.2">
      <c r="A1751">
        <f t="shared" si="162"/>
        <v>6</v>
      </c>
      <c r="B1751" t="b">
        <f t="shared" si="163"/>
        <v>0</v>
      </c>
      <c r="C1751" t="str">
        <f t="shared" si="164"/>
        <v>OFF</v>
      </c>
      <c r="D1751" s="4">
        <f t="shared" si="166"/>
        <v>43628.874999995758</v>
      </c>
      <c r="E1751" t="str">
        <f t="shared" si="167"/>
        <v>LRKPCIGS</v>
      </c>
      <c r="F1751" s="39">
        <v>10230.125</v>
      </c>
      <c r="G1751">
        <f t="shared" si="165"/>
        <v>1.4193901977993762E-3</v>
      </c>
      <c r="H1751" s="38">
        <f>G1751*SUMIF('Manual Inputs'!$B$11:$B$22,'Expanded kW'!A1751,'Manual Inputs'!$C$11:$C$22)</f>
        <v>172381.60144832838</v>
      </c>
    </row>
    <row r="1752" spans="1:8" x14ac:dyDescent="0.2">
      <c r="A1752">
        <f t="shared" si="162"/>
        <v>6</v>
      </c>
      <c r="B1752" t="b">
        <f t="shared" si="163"/>
        <v>0</v>
      </c>
      <c r="C1752" t="str">
        <f t="shared" si="164"/>
        <v>OFF</v>
      </c>
      <c r="D1752" s="4">
        <f t="shared" si="166"/>
        <v>43628.916666662422</v>
      </c>
      <c r="E1752" t="str">
        <f t="shared" si="167"/>
        <v>LRKPCIGS</v>
      </c>
      <c r="F1752" s="39">
        <v>10377.3046875</v>
      </c>
      <c r="G1752">
        <f t="shared" si="165"/>
        <v>1.4398108090580533E-3</v>
      </c>
      <c r="H1752" s="38">
        <f>G1752*SUMIF('Manual Inputs'!$B$11:$B$22,'Expanded kW'!A1752,'Manual Inputs'!$C$11:$C$22)</f>
        <v>174861.63666118396</v>
      </c>
    </row>
    <row r="1753" spans="1:8" x14ac:dyDescent="0.2">
      <c r="A1753">
        <f t="shared" si="162"/>
        <v>6</v>
      </c>
      <c r="B1753" t="b">
        <f t="shared" si="163"/>
        <v>0</v>
      </c>
      <c r="C1753" t="str">
        <f t="shared" si="164"/>
        <v>OFF</v>
      </c>
      <c r="D1753" s="4">
        <f t="shared" si="166"/>
        <v>43628.958333329087</v>
      </c>
      <c r="E1753" t="str">
        <f t="shared" si="167"/>
        <v>LRKPCIGS</v>
      </c>
      <c r="F1753" s="39">
        <v>10409.3544921875</v>
      </c>
      <c r="G1753">
        <f t="shared" si="165"/>
        <v>1.4442575952522418E-3</v>
      </c>
      <c r="H1753" s="38">
        <f>G1753*SUMIF('Manual Inputs'!$B$11:$B$22,'Expanded kW'!A1753,'Manual Inputs'!$C$11:$C$22)</f>
        <v>175401.68838666508</v>
      </c>
    </row>
    <row r="1754" spans="1:8" x14ac:dyDescent="0.2">
      <c r="A1754">
        <f t="shared" si="162"/>
        <v>6</v>
      </c>
      <c r="B1754" t="b">
        <f t="shared" si="163"/>
        <v>0</v>
      </c>
      <c r="C1754" t="str">
        <f t="shared" si="164"/>
        <v>OFF</v>
      </c>
      <c r="D1754" s="4">
        <f t="shared" si="166"/>
        <v>43628.999999995751</v>
      </c>
      <c r="E1754" t="str">
        <f t="shared" si="167"/>
        <v>LRKPCIGS</v>
      </c>
      <c r="F1754" s="39">
        <v>10273.5654296875</v>
      </c>
      <c r="G1754">
        <f t="shared" si="165"/>
        <v>1.4254173890689481E-3</v>
      </c>
      <c r="H1754" s="38">
        <f>G1754*SUMIF('Manual Inputs'!$B$11:$B$22,'Expanded kW'!A1754,'Manual Inputs'!$C$11:$C$22)</f>
        <v>173113.58965347099</v>
      </c>
    </row>
    <row r="1755" spans="1:8" x14ac:dyDescent="0.2">
      <c r="A1755">
        <f t="shared" si="162"/>
        <v>6</v>
      </c>
      <c r="B1755" t="b">
        <f t="shared" si="163"/>
        <v>0</v>
      </c>
      <c r="C1755" t="str">
        <f t="shared" si="164"/>
        <v>OFF</v>
      </c>
      <c r="D1755" s="4">
        <f t="shared" si="166"/>
        <v>43629.041666662415</v>
      </c>
      <c r="E1755" t="str">
        <f t="shared" si="167"/>
        <v>LRKPCIGS</v>
      </c>
      <c r="F1755" s="39">
        <v>10149.9228515625</v>
      </c>
      <c r="G1755">
        <f t="shared" si="165"/>
        <v>1.4082624605200528E-3</v>
      </c>
      <c r="H1755" s="38">
        <f>G1755*SUMIF('Manual Inputs'!$B$11:$B$22,'Expanded kW'!A1755,'Manual Inputs'!$C$11:$C$22)</f>
        <v>171030.163925595</v>
      </c>
    </row>
    <row r="1756" spans="1:8" x14ac:dyDescent="0.2">
      <c r="A1756">
        <f t="shared" si="162"/>
        <v>6</v>
      </c>
      <c r="B1756" t="b">
        <f t="shared" si="163"/>
        <v>0</v>
      </c>
      <c r="C1756" t="str">
        <f t="shared" si="164"/>
        <v>OFF</v>
      </c>
      <c r="D1756" s="4">
        <f t="shared" si="166"/>
        <v>43629.083333329079</v>
      </c>
      <c r="E1756" t="str">
        <f t="shared" si="167"/>
        <v>LRKPCIGS</v>
      </c>
      <c r="F1756" s="39">
        <v>10125.4873046875</v>
      </c>
      <c r="G1756">
        <f t="shared" si="165"/>
        <v>1.4048721230889615E-3</v>
      </c>
      <c r="H1756" s="38">
        <f>G1756*SUMIF('Manual Inputs'!$B$11:$B$22,'Expanded kW'!A1756,'Manual Inputs'!$C$11:$C$22)</f>
        <v>170618.41541787115</v>
      </c>
    </row>
    <row r="1757" spans="1:8" x14ac:dyDescent="0.2">
      <c r="A1757">
        <f t="shared" si="162"/>
        <v>6</v>
      </c>
      <c r="B1757" t="b">
        <f t="shared" si="163"/>
        <v>0</v>
      </c>
      <c r="C1757" t="str">
        <f t="shared" si="164"/>
        <v>OFF</v>
      </c>
      <c r="D1757" s="4">
        <f t="shared" si="166"/>
        <v>43629.124999995744</v>
      </c>
      <c r="E1757" t="str">
        <f t="shared" si="167"/>
        <v>LRKPCIGS</v>
      </c>
      <c r="F1757" s="39">
        <v>10171.2119140625</v>
      </c>
      <c r="G1757">
        <f t="shared" si="165"/>
        <v>1.4112162354380365E-3</v>
      </c>
      <c r="H1757" s="38">
        <f>G1757*SUMIF('Manual Inputs'!$B$11:$B$22,'Expanded kW'!A1757,'Manual Inputs'!$C$11:$C$22)</f>
        <v>171388.89294279504</v>
      </c>
    </row>
    <row r="1758" spans="1:8" x14ac:dyDescent="0.2">
      <c r="A1758">
        <f t="shared" si="162"/>
        <v>6</v>
      </c>
      <c r="B1758" t="b">
        <f t="shared" si="163"/>
        <v>0</v>
      </c>
      <c r="C1758" t="str">
        <f t="shared" si="164"/>
        <v>OFF</v>
      </c>
      <c r="D1758" s="4">
        <f t="shared" si="166"/>
        <v>43629.166666662408</v>
      </c>
      <c r="E1758" t="str">
        <f t="shared" si="167"/>
        <v>LRKPCIGS</v>
      </c>
      <c r="F1758" s="39">
        <v>10244.306640625</v>
      </c>
      <c r="G1758">
        <f t="shared" si="165"/>
        <v>1.4213578454763927E-3</v>
      </c>
      <c r="H1758" s="38">
        <f>G1758*SUMIF('Manual Inputs'!$B$11:$B$22,'Expanded kW'!A1758,'Manual Inputs'!$C$11:$C$22)</f>
        <v>172620.567631254</v>
      </c>
    </row>
    <row r="1759" spans="1:8" x14ac:dyDescent="0.2">
      <c r="A1759">
        <f t="shared" si="162"/>
        <v>6</v>
      </c>
      <c r="B1759" t="b">
        <f t="shared" si="163"/>
        <v>0</v>
      </c>
      <c r="C1759" t="str">
        <f t="shared" si="164"/>
        <v>OFF</v>
      </c>
      <c r="D1759" s="4">
        <f t="shared" si="166"/>
        <v>43629.208333329072</v>
      </c>
      <c r="E1759" t="str">
        <f t="shared" si="167"/>
        <v>LRKPCIGS</v>
      </c>
      <c r="F1759" s="39">
        <v>10235.947265625</v>
      </c>
      <c r="G1759">
        <f t="shared" si="165"/>
        <v>1.4201980145911661E-3</v>
      </c>
      <c r="H1759" s="38">
        <f>G1759*SUMIF('Manual Inputs'!$B$11:$B$22,'Expanded kW'!A1759,'Manual Inputs'!$C$11:$C$22)</f>
        <v>172479.70889789474</v>
      </c>
    </row>
    <row r="1760" spans="1:8" x14ac:dyDescent="0.2">
      <c r="A1760">
        <f t="shared" si="162"/>
        <v>6</v>
      </c>
      <c r="B1760" t="b">
        <f t="shared" si="163"/>
        <v>0</v>
      </c>
      <c r="C1760" t="str">
        <f t="shared" si="164"/>
        <v>OFF</v>
      </c>
      <c r="D1760" s="4">
        <f t="shared" si="166"/>
        <v>43629.249999995736</v>
      </c>
      <c r="E1760" t="str">
        <f t="shared" si="167"/>
        <v>LRKPCIGS</v>
      </c>
      <c r="F1760" s="39">
        <v>10096.3232421875</v>
      </c>
      <c r="G1760">
        <f t="shared" si="165"/>
        <v>1.4008257224398485E-3</v>
      </c>
      <c r="H1760" s="38">
        <f>G1760*SUMIF('Manual Inputs'!$B$11:$B$22,'Expanded kW'!A1760,'Manual Inputs'!$C$11:$C$22)</f>
        <v>170126.98957522612</v>
      </c>
    </row>
    <row r="1761" spans="1:8" x14ac:dyDescent="0.2">
      <c r="A1761">
        <f t="shared" si="162"/>
        <v>6</v>
      </c>
      <c r="B1761" t="b">
        <f t="shared" si="163"/>
        <v>0</v>
      </c>
      <c r="C1761" t="str">
        <f t="shared" si="164"/>
        <v>ON</v>
      </c>
      <c r="D1761" s="4">
        <f t="shared" si="166"/>
        <v>43629.291666662401</v>
      </c>
      <c r="E1761" t="str">
        <f t="shared" si="167"/>
        <v>LRKPCIGS</v>
      </c>
      <c r="F1761" s="39">
        <v>10053.5087890625</v>
      </c>
      <c r="G1761">
        <f t="shared" si="165"/>
        <v>1.394885382992406E-3</v>
      </c>
      <c r="H1761" s="38">
        <f>G1761*SUMIF('Manual Inputs'!$B$11:$B$22,'Expanded kW'!A1761,'Manual Inputs'!$C$11:$C$22)</f>
        <v>169405.54931962592</v>
      </c>
    </row>
    <row r="1762" spans="1:8" x14ac:dyDescent="0.2">
      <c r="A1762">
        <f t="shared" si="162"/>
        <v>6</v>
      </c>
      <c r="B1762" t="b">
        <f t="shared" si="163"/>
        <v>0</v>
      </c>
      <c r="C1762" t="str">
        <f t="shared" si="164"/>
        <v>ON</v>
      </c>
      <c r="D1762" s="4">
        <f t="shared" si="166"/>
        <v>43629.333333329065</v>
      </c>
      <c r="E1762" t="str">
        <f t="shared" si="167"/>
        <v>LRKPCIGS</v>
      </c>
      <c r="F1762" s="39">
        <v>9990.2685546875</v>
      </c>
      <c r="G1762">
        <f t="shared" si="165"/>
        <v>1.386111045554847E-3</v>
      </c>
      <c r="H1762" s="38">
        <f>G1762*SUMIF('Manual Inputs'!$B$11:$B$22,'Expanded kW'!A1762,'Manual Inputs'!$C$11:$C$22)</f>
        <v>168339.92667302777</v>
      </c>
    </row>
    <row r="1763" spans="1:8" x14ac:dyDescent="0.2">
      <c r="A1763">
        <f t="shared" si="162"/>
        <v>6</v>
      </c>
      <c r="B1763" t="b">
        <f t="shared" si="163"/>
        <v>0</v>
      </c>
      <c r="C1763" t="str">
        <f t="shared" si="164"/>
        <v>ON</v>
      </c>
      <c r="D1763" s="4">
        <f t="shared" si="166"/>
        <v>43629.374999995729</v>
      </c>
      <c r="E1763" t="str">
        <f t="shared" si="167"/>
        <v>LRKPCIGS</v>
      </c>
      <c r="F1763" s="39">
        <v>10115.0146484375</v>
      </c>
      <c r="G1763">
        <f t="shared" si="165"/>
        <v>1.4034190826201331E-3</v>
      </c>
      <c r="H1763" s="38">
        <f>G1763*SUMIF('Manual Inputs'!$B$11:$B$22,'Expanded kW'!A1763,'Manual Inputs'!$C$11:$C$22)</f>
        <v>170441.94707014394</v>
      </c>
    </row>
    <row r="1764" spans="1:8" x14ac:dyDescent="0.2">
      <c r="A1764">
        <f t="shared" si="162"/>
        <v>6</v>
      </c>
      <c r="B1764" t="b">
        <f t="shared" si="163"/>
        <v>0</v>
      </c>
      <c r="C1764" t="str">
        <f t="shared" si="164"/>
        <v>ON</v>
      </c>
      <c r="D1764" s="4">
        <f t="shared" si="166"/>
        <v>43629.416666662393</v>
      </c>
      <c r="E1764" t="str">
        <f t="shared" si="167"/>
        <v>LRKPCIGS</v>
      </c>
      <c r="F1764" s="39">
        <v>10095.1103515625</v>
      </c>
      <c r="G1764">
        <f t="shared" si="165"/>
        <v>1.4006574385660806E-3</v>
      </c>
      <c r="H1764" s="38">
        <f>G1764*SUMIF('Manual Inputs'!$B$11:$B$22,'Expanded kW'!A1764,'Manual Inputs'!$C$11:$C$22)</f>
        <v>170106.5518945214</v>
      </c>
    </row>
    <row r="1765" spans="1:8" x14ac:dyDescent="0.2">
      <c r="A1765">
        <f t="shared" si="162"/>
        <v>6</v>
      </c>
      <c r="B1765" t="b">
        <f t="shared" si="163"/>
        <v>0</v>
      </c>
      <c r="C1765" t="str">
        <f t="shared" si="164"/>
        <v>ON</v>
      </c>
      <c r="D1765" s="4">
        <f t="shared" si="166"/>
        <v>43629.458333329057</v>
      </c>
      <c r="E1765" t="str">
        <f t="shared" si="167"/>
        <v>LRKPCIGS</v>
      </c>
      <c r="F1765" s="39">
        <v>10048.9765625</v>
      </c>
      <c r="G1765">
        <f t="shared" si="165"/>
        <v>1.3942565541211051E-3</v>
      </c>
      <c r="H1765" s="38">
        <f>G1765*SUMIF('Manual Inputs'!$B$11:$B$22,'Expanded kW'!A1765,'Manual Inputs'!$C$11:$C$22)</f>
        <v>169329.17953206514</v>
      </c>
    </row>
    <row r="1766" spans="1:8" x14ac:dyDescent="0.2">
      <c r="A1766">
        <f t="shared" si="162"/>
        <v>6</v>
      </c>
      <c r="B1766" t="b">
        <f t="shared" si="163"/>
        <v>0</v>
      </c>
      <c r="C1766" t="str">
        <f t="shared" si="164"/>
        <v>ON</v>
      </c>
      <c r="D1766" s="4">
        <f t="shared" si="166"/>
        <v>43629.499999995722</v>
      </c>
      <c r="E1766" t="str">
        <f t="shared" si="167"/>
        <v>LRKPCIGS</v>
      </c>
      <c r="F1766" s="39">
        <v>10104.517578125</v>
      </c>
      <c r="G1766">
        <f t="shared" si="165"/>
        <v>1.4019626547947476E-3</v>
      </c>
      <c r="H1766" s="38">
        <f>G1766*SUMIF('Manual Inputs'!$B$11:$B$22,'Expanded kW'!A1766,'Manual Inputs'!$C$11:$C$22)</f>
        <v>170265.06733592914</v>
      </c>
    </row>
    <row r="1767" spans="1:8" x14ac:dyDescent="0.2">
      <c r="A1767">
        <f t="shared" si="162"/>
        <v>6</v>
      </c>
      <c r="B1767" t="b">
        <f t="shared" si="163"/>
        <v>0</v>
      </c>
      <c r="C1767" t="str">
        <f t="shared" si="164"/>
        <v>ON</v>
      </c>
      <c r="D1767" s="4">
        <f t="shared" si="166"/>
        <v>43629.541666662386</v>
      </c>
      <c r="E1767" t="str">
        <f t="shared" si="167"/>
        <v>LRKPCIGS</v>
      </c>
      <c r="F1767" s="39">
        <v>10109.6953125</v>
      </c>
      <c r="G1767">
        <f t="shared" si="165"/>
        <v>1.4026810453734242E-3</v>
      </c>
      <c r="H1767" s="38">
        <f>G1767*SUMIF('Manual Inputs'!$B$11:$B$22,'Expanded kW'!A1767,'Manual Inputs'!$C$11:$C$22)</f>
        <v>170352.31418222247</v>
      </c>
    </row>
    <row r="1768" spans="1:8" x14ac:dyDescent="0.2">
      <c r="A1768">
        <f t="shared" si="162"/>
        <v>6</v>
      </c>
      <c r="B1768" t="b">
        <f t="shared" si="163"/>
        <v>0</v>
      </c>
      <c r="C1768" t="str">
        <f t="shared" si="164"/>
        <v>ON</v>
      </c>
      <c r="D1768" s="4">
        <f t="shared" si="166"/>
        <v>43629.58333332905</v>
      </c>
      <c r="E1768" t="str">
        <f t="shared" si="167"/>
        <v>LRKPCIGS</v>
      </c>
      <c r="F1768" s="39">
        <v>10090.7646484375</v>
      </c>
      <c r="G1768">
        <f t="shared" si="165"/>
        <v>1.4000544890988777E-3</v>
      </c>
      <c r="H1768" s="38">
        <f>G1768*SUMIF('Manual Inputs'!$B$11:$B$22,'Expanded kW'!A1768,'Manual Inputs'!$C$11:$C$22)</f>
        <v>170033.325099726</v>
      </c>
    </row>
    <row r="1769" spans="1:8" x14ac:dyDescent="0.2">
      <c r="A1769">
        <f t="shared" si="162"/>
        <v>6</v>
      </c>
      <c r="B1769" t="b">
        <f t="shared" si="163"/>
        <v>0</v>
      </c>
      <c r="C1769" t="str">
        <f t="shared" si="164"/>
        <v>ON</v>
      </c>
      <c r="D1769" s="4">
        <f t="shared" si="166"/>
        <v>43629.624999995714</v>
      </c>
      <c r="E1769" t="str">
        <f t="shared" si="167"/>
        <v>LRKPCIGS</v>
      </c>
      <c r="F1769" s="39">
        <v>10100.517578125</v>
      </c>
      <c r="G1769">
        <f t="shared" si="165"/>
        <v>1.4014076702963962E-3</v>
      </c>
      <c r="H1769" s="38">
        <f>G1769*SUMIF('Manual Inputs'!$B$11:$B$22,'Expanded kW'!A1769,'Manual Inputs'!$C$11:$C$22)</f>
        <v>170197.66577379833</v>
      </c>
    </row>
    <row r="1770" spans="1:8" x14ac:dyDescent="0.2">
      <c r="A1770">
        <f t="shared" si="162"/>
        <v>6</v>
      </c>
      <c r="B1770" t="b">
        <f t="shared" si="163"/>
        <v>0</v>
      </c>
      <c r="C1770" t="str">
        <f t="shared" si="164"/>
        <v>ON</v>
      </c>
      <c r="D1770" s="4">
        <f t="shared" si="166"/>
        <v>43629.666666662379</v>
      </c>
      <c r="E1770" t="str">
        <f t="shared" si="167"/>
        <v>LRKPCIGS</v>
      </c>
      <c r="F1770" s="39">
        <v>10066.5595703125</v>
      </c>
      <c r="G1770">
        <f t="shared" si="165"/>
        <v>1.3966961283136876E-3</v>
      </c>
      <c r="H1770" s="38">
        <f>G1770*SUMIF('Manual Inputs'!$B$11:$B$22,'Expanded kW'!A1770,'Manual Inputs'!$C$11:$C$22)</f>
        <v>169625.46008044528</v>
      </c>
    </row>
    <row r="1771" spans="1:8" x14ac:dyDescent="0.2">
      <c r="A1771">
        <f t="shared" si="162"/>
        <v>6</v>
      </c>
      <c r="B1771" t="b">
        <f t="shared" si="163"/>
        <v>0</v>
      </c>
      <c r="C1771" t="str">
        <f t="shared" si="164"/>
        <v>ON</v>
      </c>
      <c r="D1771" s="4">
        <f t="shared" si="166"/>
        <v>43629.708333329043</v>
      </c>
      <c r="E1771" t="str">
        <f t="shared" si="167"/>
        <v>LRKPCIGS</v>
      </c>
      <c r="F1771" s="39">
        <v>9931.505859375</v>
      </c>
      <c r="G1771">
        <f t="shared" si="165"/>
        <v>1.3779579493099004E-3</v>
      </c>
      <c r="H1771" s="38">
        <f>G1771*SUMIF('Manual Inputs'!$B$11:$B$22,'Expanded kW'!A1771,'Manual Inputs'!$C$11:$C$22)</f>
        <v>167349.75230825812</v>
      </c>
    </row>
    <row r="1772" spans="1:8" x14ac:dyDescent="0.2">
      <c r="A1772">
        <f t="shared" si="162"/>
        <v>6</v>
      </c>
      <c r="B1772" t="b">
        <f t="shared" si="163"/>
        <v>0</v>
      </c>
      <c r="C1772" t="str">
        <f t="shared" si="164"/>
        <v>ON</v>
      </c>
      <c r="D1772" s="4">
        <f t="shared" si="166"/>
        <v>43629.749999995707</v>
      </c>
      <c r="E1772" t="str">
        <f t="shared" si="167"/>
        <v>LRKPCIGS</v>
      </c>
      <c r="F1772" s="39">
        <v>9800.7138671875</v>
      </c>
      <c r="G1772">
        <f t="shared" si="165"/>
        <v>1.3598110672667591E-3</v>
      </c>
      <c r="H1772" s="38">
        <f>G1772*SUMIF('Manual Inputs'!$B$11:$B$22,'Expanded kW'!A1772,'Manual Inputs'!$C$11:$C$22)</f>
        <v>165145.85616134902</v>
      </c>
    </row>
    <row r="1773" spans="1:8" x14ac:dyDescent="0.2">
      <c r="A1773">
        <f t="shared" si="162"/>
        <v>6</v>
      </c>
      <c r="B1773" t="b">
        <f t="shared" si="163"/>
        <v>0</v>
      </c>
      <c r="C1773" t="str">
        <f t="shared" si="164"/>
        <v>ON</v>
      </c>
      <c r="D1773" s="4">
        <f t="shared" si="166"/>
        <v>43629.791666662371</v>
      </c>
      <c r="E1773" t="str">
        <f t="shared" si="167"/>
        <v>LRKPCIGS</v>
      </c>
      <c r="F1773" s="39">
        <v>9890.5888671875</v>
      </c>
      <c r="G1773">
        <f t="shared" si="165"/>
        <v>1.3722808752140931E-3</v>
      </c>
      <c r="H1773" s="38">
        <f>G1773*SUMIF('Manual Inputs'!$B$11:$B$22,'Expanded kW'!A1773,'Manual Inputs'!$C$11:$C$22)</f>
        <v>166660.28501047535</v>
      </c>
    </row>
    <row r="1774" spans="1:8" x14ac:dyDescent="0.2">
      <c r="A1774">
        <f t="shared" si="162"/>
        <v>6</v>
      </c>
      <c r="B1774" t="b">
        <f t="shared" si="163"/>
        <v>0</v>
      </c>
      <c r="C1774" t="str">
        <f t="shared" si="164"/>
        <v>ON</v>
      </c>
      <c r="D1774" s="4">
        <f t="shared" si="166"/>
        <v>43629.833333329036</v>
      </c>
      <c r="E1774" t="str">
        <f t="shared" si="167"/>
        <v>LRKPCIGS</v>
      </c>
      <c r="F1774" s="39">
        <v>9825.365234375</v>
      </c>
      <c r="G1774">
        <f t="shared" si="165"/>
        <v>1.363231348929817E-3</v>
      </c>
      <c r="H1774" s="38">
        <f>G1774*SUMIF('Manual Inputs'!$B$11:$B$22,'Expanded kW'!A1774,'Manual Inputs'!$C$11:$C$22)</f>
        <v>165561.24132562336</v>
      </c>
    </row>
    <row r="1775" spans="1:8" x14ac:dyDescent="0.2">
      <c r="A1775">
        <f t="shared" si="162"/>
        <v>6</v>
      </c>
      <c r="B1775" t="b">
        <f t="shared" si="163"/>
        <v>0</v>
      </c>
      <c r="C1775" t="str">
        <f t="shared" si="164"/>
        <v>OFF</v>
      </c>
      <c r="D1775" s="4">
        <f t="shared" si="166"/>
        <v>43629.8749999957</v>
      </c>
      <c r="E1775" t="str">
        <f t="shared" si="167"/>
        <v>LRKPCIGS</v>
      </c>
      <c r="F1775" s="39">
        <v>10125.7021484375</v>
      </c>
      <c r="G1775">
        <f t="shared" si="165"/>
        <v>1.404901931826666E-3</v>
      </c>
      <c r="H1775" s="38">
        <f>G1775*SUMIF('Manual Inputs'!$B$11:$B$22,'Expanded kW'!A1775,'Manual Inputs'!$C$11:$C$22)</f>
        <v>170622.03561896217</v>
      </c>
    </row>
    <row r="1776" spans="1:8" x14ac:dyDescent="0.2">
      <c r="A1776">
        <f t="shared" si="162"/>
        <v>6</v>
      </c>
      <c r="B1776" t="b">
        <f t="shared" si="163"/>
        <v>0</v>
      </c>
      <c r="C1776" t="str">
        <f t="shared" si="164"/>
        <v>OFF</v>
      </c>
      <c r="D1776" s="4">
        <f t="shared" si="166"/>
        <v>43629.916666662364</v>
      </c>
      <c r="E1776" t="str">
        <f t="shared" si="167"/>
        <v>LRKPCIGS</v>
      </c>
      <c r="F1776" s="39">
        <v>10221.1669921875</v>
      </c>
      <c r="G1776">
        <f t="shared" si="165"/>
        <v>1.418147308931364E-3</v>
      </c>
      <c r="H1776" s="38">
        <f>G1776*SUMIF('Manual Inputs'!$B$11:$B$22,'Expanded kW'!A1776,'Manual Inputs'!$C$11:$C$22)</f>
        <v>172230.65551829277</v>
      </c>
    </row>
    <row r="1777" spans="1:8" x14ac:dyDescent="0.2">
      <c r="A1777">
        <f t="shared" si="162"/>
        <v>6</v>
      </c>
      <c r="B1777" t="b">
        <f t="shared" si="163"/>
        <v>0</v>
      </c>
      <c r="C1777" t="str">
        <f t="shared" si="164"/>
        <v>OFF</v>
      </c>
      <c r="D1777" s="4">
        <f t="shared" si="166"/>
        <v>43629.958333329028</v>
      </c>
      <c r="E1777" t="str">
        <f t="shared" si="167"/>
        <v>LRKPCIGS</v>
      </c>
      <c r="F1777" s="39">
        <v>10170.8486328125</v>
      </c>
      <c r="G1777">
        <f t="shared" si="165"/>
        <v>1.4111658315724635E-3</v>
      </c>
      <c r="H1777" s="38">
        <f>G1777*SUMIF('Manual Inputs'!$B$11:$B$22,'Expanded kW'!A1777,'Manual Inputs'!$C$11:$C$22)</f>
        <v>171382.77151185932</v>
      </c>
    </row>
    <row r="1778" spans="1:8" x14ac:dyDescent="0.2">
      <c r="A1778">
        <f t="shared" si="162"/>
        <v>6</v>
      </c>
      <c r="B1778" t="b">
        <f t="shared" si="163"/>
        <v>0</v>
      </c>
      <c r="C1778" t="str">
        <f t="shared" si="164"/>
        <v>OFF</v>
      </c>
      <c r="D1778" s="4">
        <f t="shared" si="166"/>
        <v>43629.999999995693</v>
      </c>
      <c r="E1778" t="str">
        <f t="shared" si="167"/>
        <v>LRKPCIGS</v>
      </c>
      <c r="F1778" s="39">
        <v>10226.16796875</v>
      </c>
      <c r="G1778">
        <f t="shared" si="165"/>
        <v>1.4188411750485656E-3</v>
      </c>
      <c r="H1778" s="38">
        <f>G1778*SUMIF('Manual Inputs'!$B$11:$B$22,'Expanded kW'!A1778,'Manual Inputs'!$C$11:$C$22)</f>
        <v>172314.92392641577</v>
      </c>
    </row>
    <row r="1779" spans="1:8" x14ac:dyDescent="0.2">
      <c r="A1779">
        <f t="shared" si="162"/>
        <v>6</v>
      </c>
      <c r="B1779" t="b">
        <f t="shared" si="163"/>
        <v>0</v>
      </c>
      <c r="C1779" t="str">
        <f t="shared" si="164"/>
        <v>OFF</v>
      </c>
      <c r="D1779" s="4">
        <f t="shared" si="166"/>
        <v>43630.041666662357</v>
      </c>
      <c r="E1779" t="str">
        <f t="shared" si="167"/>
        <v>LRKPCIGS</v>
      </c>
      <c r="F1779" s="39">
        <v>10077.1552734375</v>
      </c>
      <c r="G1779">
        <f t="shared" si="165"/>
        <v>1.3981662410595646E-3</v>
      </c>
      <c r="H1779" s="38">
        <f>G1779*SUMIF('Manual Inputs'!$B$11:$B$22,'Expanded kW'!A1779,'Manual Inputs'!$C$11:$C$22)</f>
        <v>169804.00181607003</v>
      </c>
    </row>
    <row r="1780" spans="1:8" x14ac:dyDescent="0.2">
      <c r="A1780">
        <f t="shared" si="162"/>
        <v>6</v>
      </c>
      <c r="B1780" t="b">
        <f t="shared" si="163"/>
        <v>0</v>
      </c>
      <c r="C1780" t="str">
        <f t="shared" si="164"/>
        <v>OFF</v>
      </c>
      <c r="D1780" s="4">
        <f t="shared" si="166"/>
        <v>43630.083333329021</v>
      </c>
      <c r="E1780" t="str">
        <f t="shared" si="167"/>
        <v>LRKPCIGS</v>
      </c>
      <c r="F1780" s="39">
        <v>10019.861328125</v>
      </c>
      <c r="G1780">
        <f t="shared" si="165"/>
        <v>1.3902169281851066E-3</v>
      </c>
      <c r="H1780" s="38">
        <f>G1780*SUMIF('Manual Inputs'!$B$11:$B$22,'Expanded kW'!A1780,'Manual Inputs'!$C$11:$C$22)</f>
        <v>168838.57646239531</v>
      </c>
    </row>
    <row r="1781" spans="1:8" x14ac:dyDescent="0.2">
      <c r="A1781">
        <f t="shared" si="162"/>
        <v>6</v>
      </c>
      <c r="B1781" t="b">
        <f t="shared" si="163"/>
        <v>0</v>
      </c>
      <c r="C1781" t="str">
        <f t="shared" si="164"/>
        <v>OFF</v>
      </c>
      <c r="D1781" s="4">
        <f t="shared" si="166"/>
        <v>43630.124999995685</v>
      </c>
      <c r="E1781" t="str">
        <f t="shared" si="167"/>
        <v>LRKPCIGS</v>
      </c>
      <c r="F1781" s="39">
        <v>10213.55859375</v>
      </c>
      <c r="G1781">
        <f t="shared" si="165"/>
        <v>1.4170916731338406E-3</v>
      </c>
      <c r="H1781" s="38">
        <f>G1781*SUMIF('Manual Inputs'!$B$11:$B$22,'Expanded kW'!A1781,'Manual Inputs'!$C$11:$C$22)</f>
        <v>172102.45103329254</v>
      </c>
    </row>
    <row r="1782" spans="1:8" x14ac:dyDescent="0.2">
      <c r="A1782">
        <f t="shared" si="162"/>
        <v>6</v>
      </c>
      <c r="B1782" t="b">
        <f t="shared" si="163"/>
        <v>0</v>
      </c>
      <c r="C1782" t="str">
        <f t="shared" si="164"/>
        <v>OFF</v>
      </c>
      <c r="D1782" s="4">
        <f t="shared" si="166"/>
        <v>43630.16666666235</v>
      </c>
      <c r="E1782" t="str">
        <f t="shared" si="167"/>
        <v>LRKPCIGS</v>
      </c>
      <c r="F1782" s="39">
        <v>10091.9248046875</v>
      </c>
      <c r="G1782">
        <f t="shared" si="165"/>
        <v>1.4002154562824814E-3</v>
      </c>
      <c r="H1782" s="38">
        <f>G1782*SUMIF('Manual Inputs'!$B$11:$B$22,'Expanded kW'!A1782,'Manual Inputs'!$C$11:$C$22)</f>
        <v>170052.87418561743</v>
      </c>
    </row>
    <row r="1783" spans="1:8" x14ac:dyDescent="0.2">
      <c r="A1783">
        <f t="shared" si="162"/>
        <v>6</v>
      </c>
      <c r="B1783" t="b">
        <f t="shared" si="163"/>
        <v>0</v>
      </c>
      <c r="C1783" t="str">
        <f t="shared" si="164"/>
        <v>OFF</v>
      </c>
      <c r="D1783" s="4">
        <f t="shared" si="166"/>
        <v>43630.208333329014</v>
      </c>
      <c r="E1783" t="str">
        <f t="shared" si="167"/>
        <v>LRKPCIGS</v>
      </c>
      <c r="F1783" s="39">
        <v>10132.08203125</v>
      </c>
      <c r="G1783">
        <f t="shared" si="165"/>
        <v>1.4057871158422251E-3</v>
      </c>
      <c r="H1783" s="38">
        <f>G1783*SUMIF('Manual Inputs'!$B$11:$B$22,'Expanded kW'!A1783,'Manual Inputs'!$C$11:$C$22)</f>
        <v>170729.53913590565</v>
      </c>
    </row>
    <row r="1784" spans="1:8" x14ac:dyDescent="0.2">
      <c r="A1784">
        <f t="shared" si="162"/>
        <v>6</v>
      </c>
      <c r="B1784" t="b">
        <f t="shared" si="163"/>
        <v>0</v>
      </c>
      <c r="C1784" t="str">
        <f t="shared" si="164"/>
        <v>OFF</v>
      </c>
      <c r="D1784" s="4">
        <f t="shared" si="166"/>
        <v>43630.249999995678</v>
      </c>
      <c r="E1784" t="str">
        <f t="shared" si="167"/>
        <v>LRKPCIGS</v>
      </c>
      <c r="F1784" s="39">
        <v>10211.447265625</v>
      </c>
      <c r="G1784">
        <f t="shared" si="165"/>
        <v>1.4167987345387635E-3</v>
      </c>
      <c r="H1784" s="38">
        <f>G1784*SUMIF('Manual Inputs'!$B$11:$B$22,'Expanded kW'!A1784,'Manual Inputs'!$C$11:$C$22)</f>
        <v>172066.87432984362</v>
      </c>
    </row>
    <row r="1785" spans="1:8" x14ac:dyDescent="0.2">
      <c r="A1785">
        <f t="shared" si="162"/>
        <v>6</v>
      </c>
      <c r="B1785" t="b">
        <f t="shared" si="163"/>
        <v>0</v>
      </c>
      <c r="C1785" t="str">
        <f t="shared" si="164"/>
        <v>ON</v>
      </c>
      <c r="D1785" s="4">
        <f t="shared" si="166"/>
        <v>43630.291666662342</v>
      </c>
      <c r="E1785" t="str">
        <f t="shared" si="167"/>
        <v>LRKPCIGS</v>
      </c>
      <c r="F1785" s="39">
        <v>10316.10546875</v>
      </c>
      <c r="G1785">
        <f t="shared" si="165"/>
        <v>1.4313196546286862E-3</v>
      </c>
      <c r="H1785" s="38">
        <f>G1785*SUMIF('Manual Inputs'!$B$11:$B$22,'Expanded kW'!A1785,'Manual Inputs'!$C$11:$C$22)</f>
        <v>173830.40592495041</v>
      </c>
    </row>
    <row r="1786" spans="1:8" x14ac:dyDescent="0.2">
      <c r="A1786">
        <f t="shared" si="162"/>
        <v>6</v>
      </c>
      <c r="B1786" t="b">
        <f t="shared" si="163"/>
        <v>0</v>
      </c>
      <c r="C1786" t="str">
        <f t="shared" si="164"/>
        <v>ON</v>
      </c>
      <c r="D1786" s="4">
        <f t="shared" si="166"/>
        <v>43630.333333329007</v>
      </c>
      <c r="E1786" t="str">
        <f t="shared" si="167"/>
        <v>LRKPCIGS</v>
      </c>
      <c r="F1786" s="39">
        <v>10319.9130859375</v>
      </c>
      <c r="G1786">
        <f t="shared" si="165"/>
        <v>1.4318479467573661E-3</v>
      </c>
      <c r="H1786" s="38">
        <f>G1786*SUMIF('Manual Inputs'!$B$11:$B$22,'Expanded kW'!A1786,'Manual Inputs'!$C$11:$C$22)</f>
        <v>173894.5657615588</v>
      </c>
    </row>
    <row r="1787" spans="1:8" x14ac:dyDescent="0.2">
      <c r="A1787">
        <f t="shared" si="162"/>
        <v>6</v>
      </c>
      <c r="B1787" t="b">
        <f t="shared" si="163"/>
        <v>0</v>
      </c>
      <c r="C1787" t="str">
        <f t="shared" si="164"/>
        <v>ON</v>
      </c>
      <c r="D1787" s="4">
        <f t="shared" si="166"/>
        <v>43630.374999995671</v>
      </c>
      <c r="E1787" t="str">
        <f t="shared" si="167"/>
        <v>LRKPCIGS</v>
      </c>
      <c r="F1787" s="39">
        <v>10109.0166015625</v>
      </c>
      <c r="G1787">
        <f t="shared" si="165"/>
        <v>1.4025868768611307E-3</v>
      </c>
      <c r="H1787" s="38">
        <f>G1787*SUMIF('Manual Inputs'!$B$11:$B$22,'Expanded kW'!A1787,'Manual Inputs'!$C$11:$C$22)</f>
        <v>170340.87763786677</v>
      </c>
    </row>
    <row r="1788" spans="1:8" x14ac:dyDescent="0.2">
      <c r="A1788">
        <f t="shared" si="162"/>
        <v>6</v>
      </c>
      <c r="B1788" t="b">
        <f t="shared" si="163"/>
        <v>0</v>
      </c>
      <c r="C1788" t="str">
        <f t="shared" si="164"/>
        <v>ON</v>
      </c>
      <c r="D1788" s="4">
        <f t="shared" si="166"/>
        <v>43630.416666662335</v>
      </c>
      <c r="E1788" t="str">
        <f t="shared" si="167"/>
        <v>LRKPCIGS</v>
      </c>
      <c r="F1788" s="39">
        <v>10187.7783203125</v>
      </c>
      <c r="G1788">
        <f t="shared" si="165"/>
        <v>1.4135147601035721E-3</v>
      </c>
      <c r="H1788" s="38">
        <f>G1788*SUMIF('Manual Inputs'!$B$11:$B$22,'Expanded kW'!A1788,'Manual Inputs'!$C$11:$C$22)</f>
        <v>171668.04335783087</v>
      </c>
    </row>
    <row r="1789" spans="1:8" x14ac:dyDescent="0.2">
      <c r="A1789">
        <f t="shared" si="162"/>
        <v>6</v>
      </c>
      <c r="B1789" t="b">
        <f t="shared" si="163"/>
        <v>0</v>
      </c>
      <c r="C1789" t="str">
        <f t="shared" si="164"/>
        <v>ON</v>
      </c>
      <c r="D1789" s="4">
        <f t="shared" si="166"/>
        <v>43630.458333328999</v>
      </c>
      <c r="E1789" t="str">
        <f t="shared" si="167"/>
        <v>LRKPCIGS</v>
      </c>
      <c r="F1789" s="39">
        <v>10050.67578125</v>
      </c>
      <c r="G1789">
        <f t="shared" si="165"/>
        <v>1.3944923141374947E-3</v>
      </c>
      <c r="H1789" s="38">
        <f>G1789*SUMIF('Manual Inputs'!$B$11:$B$22,'Expanded kW'!A1789,'Manual Inputs'!$C$11:$C$22)</f>
        <v>169357.81203160313</v>
      </c>
    </row>
    <row r="1790" spans="1:8" x14ac:dyDescent="0.2">
      <c r="A1790">
        <f t="shared" si="162"/>
        <v>6</v>
      </c>
      <c r="B1790" t="b">
        <f t="shared" si="163"/>
        <v>0</v>
      </c>
      <c r="C1790" t="str">
        <f t="shared" si="164"/>
        <v>ON</v>
      </c>
      <c r="D1790" s="4">
        <f t="shared" si="166"/>
        <v>43630.499999995664</v>
      </c>
      <c r="E1790" t="str">
        <f t="shared" si="167"/>
        <v>LRKPCIGS</v>
      </c>
      <c r="F1790" s="39">
        <v>10127.5263671875</v>
      </c>
      <c r="G1790">
        <f t="shared" si="165"/>
        <v>1.4051550351086291E-3</v>
      </c>
      <c r="H1790" s="38">
        <f>G1790*SUMIF('Manual Inputs'!$B$11:$B$22,'Expanded kW'!A1790,'Manual Inputs'!$C$11:$C$22)</f>
        <v>170652.77441731674</v>
      </c>
    </row>
    <row r="1791" spans="1:8" x14ac:dyDescent="0.2">
      <c r="A1791">
        <f t="shared" si="162"/>
        <v>6</v>
      </c>
      <c r="B1791" t="b">
        <f t="shared" si="163"/>
        <v>0</v>
      </c>
      <c r="C1791" t="str">
        <f t="shared" si="164"/>
        <v>ON</v>
      </c>
      <c r="D1791" s="4">
        <f t="shared" si="166"/>
        <v>43630.541666662328</v>
      </c>
      <c r="E1791" t="str">
        <f t="shared" si="167"/>
        <v>LRKPCIGS</v>
      </c>
      <c r="F1791" s="39">
        <v>10217.912109375</v>
      </c>
      <c r="G1791">
        <f t="shared" si="165"/>
        <v>1.4176957065551419E-3</v>
      </c>
      <c r="H1791" s="38">
        <f>G1791*SUMIF('Manual Inputs'!$B$11:$B$22,'Expanded kW'!A1791,'Manual Inputs'!$C$11:$C$22)</f>
        <v>172175.80947176396</v>
      </c>
    </row>
    <row r="1792" spans="1:8" x14ac:dyDescent="0.2">
      <c r="A1792">
        <f t="shared" si="162"/>
        <v>6</v>
      </c>
      <c r="B1792" t="b">
        <f t="shared" si="163"/>
        <v>0</v>
      </c>
      <c r="C1792" t="str">
        <f t="shared" si="164"/>
        <v>ON</v>
      </c>
      <c r="D1792" s="4">
        <f t="shared" si="166"/>
        <v>43630.583333328992</v>
      </c>
      <c r="E1792" t="str">
        <f t="shared" si="167"/>
        <v>LRKPCIGS</v>
      </c>
      <c r="F1792" s="39">
        <v>10246.431640625</v>
      </c>
      <c r="G1792">
        <f t="shared" si="165"/>
        <v>1.4216526809911418E-3</v>
      </c>
      <c r="H1792" s="38">
        <f>G1792*SUMIF('Manual Inputs'!$B$11:$B$22,'Expanded kW'!A1792,'Manual Inputs'!$C$11:$C$22)</f>
        <v>172656.37471113598</v>
      </c>
    </row>
    <row r="1793" spans="1:8" x14ac:dyDescent="0.2">
      <c r="A1793">
        <f t="shared" si="162"/>
        <v>6</v>
      </c>
      <c r="B1793" t="b">
        <f t="shared" si="163"/>
        <v>0</v>
      </c>
      <c r="C1793" t="str">
        <f t="shared" si="164"/>
        <v>ON</v>
      </c>
      <c r="D1793" s="4">
        <f t="shared" si="166"/>
        <v>43630.624999995656</v>
      </c>
      <c r="E1793" t="str">
        <f t="shared" si="167"/>
        <v>LRKPCIGS</v>
      </c>
      <c r="F1793" s="39">
        <v>10115.359375</v>
      </c>
      <c r="G1793">
        <f t="shared" si="165"/>
        <v>1.4034669120947226E-3</v>
      </c>
      <c r="H1793" s="38">
        <f>G1793*SUMIF('Manual Inputs'!$B$11:$B$22,'Expanded kW'!A1793,'Manual Inputs'!$C$11:$C$22)</f>
        <v>170447.75584734906</v>
      </c>
    </row>
    <row r="1794" spans="1:8" x14ac:dyDescent="0.2">
      <c r="A1794">
        <f t="shared" ref="A1794:A1857" si="168">MONTH(D1794)</f>
        <v>6</v>
      </c>
      <c r="B1794" t="b">
        <f t="shared" ref="B1794:B1857" si="169">IF(ISNA(VLOOKUP(DATE(YEAR(D1794),MONTH(D1794),DAY(D1794)),Holidays,1,FALSE)),FALSE,TRUE)</f>
        <v>0</v>
      </c>
      <c r="C1794" t="str">
        <f t="shared" ref="C1794:C1857" si="170">IF(OR(HOUR(D1794)&lt;PkStart,HOUR(D1794)&gt;OPkStart-1,WEEKDAY(D1794,2)&gt;5,B1794)=TRUE,"OFF","ON")</f>
        <v>ON</v>
      </c>
      <c r="D1794" s="4">
        <f t="shared" si="166"/>
        <v>43630.66666666232</v>
      </c>
      <c r="E1794" t="str">
        <f t="shared" si="167"/>
        <v>LRKPCIGS</v>
      </c>
      <c r="F1794" s="39">
        <v>10039.46875</v>
      </c>
      <c r="G1794">
        <f t="shared" ref="G1794:G1857" si="171">IF(SUMIF($A$2:$A$8785,A1794,$F$2:$F$8785)=0,0,F1794/SUMIF($A$2:$A$8785,A1794,$F$2:$F$8785))</f>
        <v>1.392937381983422E-3</v>
      </c>
      <c r="H1794" s="38">
        <f>G1794*SUMIF('Manual Inputs'!$B$11:$B$22,'Expanded kW'!A1794,'Manual Inputs'!$C$11:$C$22)</f>
        <v>169168.96917832844</v>
      </c>
    </row>
    <row r="1795" spans="1:8" x14ac:dyDescent="0.2">
      <c r="A1795">
        <f t="shared" si="168"/>
        <v>6</v>
      </c>
      <c r="B1795" t="b">
        <f t="shared" si="169"/>
        <v>0</v>
      </c>
      <c r="C1795" t="str">
        <f t="shared" si="170"/>
        <v>ON</v>
      </c>
      <c r="D1795" s="4">
        <f t="shared" si="166"/>
        <v>43630.708333328985</v>
      </c>
      <c r="E1795" t="str">
        <f t="shared" si="167"/>
        <v>LRKPCIGS</v>
      </c>
      <c r="F1795" s="39">
        <v>9990.5654296875</v>
      </c>
      <c r="G1795">
        <f t="shared" si="171"/>
        <v>1.386152235810584E-3</v>
      </c>
      <c r="H1795" s="38">
        <f>G1795*SUMIF('Manual Inputs'!$B$11:$B$22,'Expanded kW'!A1795,'Manual Inputs'!$C$11:$C$22)</f>
        <v>168344.92913271717</v>
      </c>
    </row>
    <row r="1796" spans="1:8" x14ac:dyDescent="0.2">
      <c r="A1796">
        <f t="shared" si="168"/>
        <v>6</v>
      </c>
      <c r="B1796" t="b">
        <f t="shared" si="169"/>
        <v>0</v>
      </c>
      <c r="C1796" t="str">
        <f t="shared" si="170"/>
        <v>ON</v>
      </c>
      <c r="D1796" s="4">
        <f t="shared" ref="D1796:D1859" si="172">+D1795+1/24</f>
        <v>43630.749999995649</v>
      </c>
      <c r="E1796" t="str">
        <f t="shared" ref="E1796:E1859" si="173">+E1795</f>
        <v>LRKPCIGS</v>
      </c>
      <c r="F1796" s="39">
        <v>9998.873046875</v>
      </c>
      <c r="G1796">
        <f t="shared" si="171"/>
        <v>1.3873048854999091E-3</v>
      </c>
      <c r="H1796" s="38">
        <f>G1796*SUMIF('Manual Inputs'!$B$11:$B$22,'Expanded kW'!A1796,'Manual Inputs'!$C$11:$C$22)</f>
        <v>168484.91572672268</v>
      </c>
    </row>
    <row r="1797" spans="1:8" x14ac:dyDescent="0.2">
      <c r="A1797">
        <f t="shared" si="168"/>
        <v>6</v>
      </c>
      <c r="B1797" t="b">
        <f t="shared" si="169"/>
        <v>0</v>
      </c>
      <c r="C1797" t="str">
        <f t="shared" si="170"/>
        <v>ON</v>
      </c>
      <c r="D1797" s="4">
        <f t="shared" si="172"/>
        <v>43630.791666662313</v>
      </c>
      <c r="E1797" t="str">
        <f t="shared" si="173"/>
        <v>LRKPCIGS</v>
      </c>
      <c r="F1797" s="39">
        <v>10069.2998046875</v>
      </c>
      <c r="G1797">
        <f t="shared" si="171"/>
        <v>1.3970763252136812E-3</v>
      </c>
      <c r="H1797" s="38">
        <f>G1797*SUMIF('Manual Inputs'!$B$11:$B$22,'Expanded kW'!A1797,'Manual Inputs'!$C$11:$C$22)</f>
        <v>169671.63409981513</v>
      </c>
    </row>
    <row r="1798" spans="1:8" x14ac:dyDescent="0.2">
      <c r="A1798">
        <f t="shared" si="168"/>
        <v>6</v>
      </c>
      <c r="B1798" t="b">
        <f t="shared" si="169"/>
        <v>0</v>
      </c>
      <c r="C1798" t="str">
        <f t="shared" si="170"/>
        <v>ON</v>
      </c>
      <c r="D1798" s="4">
        <f t="shared" si="172"/>
        <v>43630.833333328977</v>
      </c>
      <c r="E1798" t="str">
        <f t="shared" si="173"/>
        <v>LRKPCIGS</v>
      </c>
      <c r="F1798" s="39">
        <v>10045.2919921875</v>
      </c>
      <c r="G1798">
        <f t="shared" si="171"/>
        <v>1.3937453342694741E-3</v>
      </c>
      <c r="H1798" s="38">
        <f>G1798*SUMIF('Manual Inputs'!$B$11:$B$22,'Expanded kW'!A1798,'Manual Inputs'!$C$11:$C$22)</f>
        <v>169267.0930833543</v>
      </c>
    </row>
    <row r="1799" spans="1:8" x14ac:dyDescent="0.2">
      <c r="A1799">
        <f t="shared" si="168"/>
        <v>6</v>
      </c>
      <c r="B1799" t="b">
        <f t="shared" si="169"/>
        <v>0</v>
      </c>
      <c r="C1799" t="str">
        <f t="shared" si="170"/>
        <v>OFF</v>
      </c>
      <c r="D1799" s="4">
        <f t="shared" si="172"/>
        <v>43630.874999995642</v>
      </c>
      <c r="E1799" t="str">
        <f t="shared" si="173"/>
        <v>LRKPCIGS</v>
      </c>
      <c r="F1799" s="39">
        <v>10266.98046875</v>
      </c>
      <c r="G1799">
        <f t="shared" si="171"/>
        <v>1.4245037512583077E-3</v>
      </c>
      <c r="H1799" s="38">
        <f>G1799*SUMIF('Manual Inputs'!$B$11:$B$22,'Expanded kW'!A1799,'Manual Inputs'!$C$11:$C$22)</f>
        <v>173002.63049003156</v>
      </c>
    </row>
    <row r="1800" spans="1:8" x14ac:dyDescent="0.2">
      <c r="A1800">
        <f t="shared" si="168"/>
        <v>6</v>
      </c>
      <c r="B1800" t="b">
        <f t="shared" si="169"/>
        <v>0</v>
      </c>
      <c r="C1800" t="str">
        <f t="shared" si="170"/>
        <v>OFF</v>
      </c>
      <c r="D1800" s="4">
        <f t="shared" si="172"/>
        <v>43630.916666662306</v>
      </c>
      <c r="E1800" t="str">
        <f t="shared" si="173"/>
        <v>LRKPCIGS</v>
      </c>
      <c r="F1800" s="39">
        <v>10328.45703125</v>
      </c>
      <c r="G1800">
        <f t="shared" si="171"/>
        <v>1.4330333860581659E-3</v>
      </c>
      <c r="H1800" s="38">
        <f>G1800*SUMIF('Manual Inputs'!$B$11:$B$22,'Expanded kW'!A1800,'Manual Inputs'!$C$11:$C$22)</f>
        <v>174038.53457676445</v>
      </c>
    </row>
    <row r="1801" spans="1:8" x14ac:dyDescent="0.2">
      <c r="A1801">
        <f t="shared" si="168"/>
        <v>6</v>
      </c>
      <c r="B1801" t="b">
        <f t="shared" si="169"/>
        <v>0</v>
      </c>
      <c r="C1801" t="str">
        <f t="shared" si="170"/>
        <v>OFF</v>
      </c>
      <c r="D1801" s="4">
        <f t="shared" si="172"/>
        <v>43630.95833332897</v>
      </c>
      <c r="E1801" t="str">
        <f t="shared" si="173"/>
        <v>LRKPCIGS</v>
      </c>
      <c r="F1801" s="39">
        <v>10342.7548828125</v>
      </c>
      <c r="G1801">
        <f t="shared" si="171"/>
        <v>1.4350171575523952E-3</v>
      </c>
      <c r="H1801" s="38">
        <f>G1801*SUMIF('Manual Inputs'!$B$11:$B$22,'Expanded kW'!A1801,'Manual Inputs'!$C$11:$C$22)</f>
        <v>174279.45895937111</v>
      </c>
    </row>
    <row r="1802" spans="1:8" x14ac:dyDescent="0.2">
      <c r="A1802">
        <f t="shared" si="168"/>
        <v>6</v>
      </c>
      <c r="B1802" t="b">
        <f t="shared" si="169"/>
        <v>0</v>
      </c>
      <c r="C1802" t="str">
        <f t="shared" si="170"/>
        <v>OFF</v>
      </c>
      <c r="D1802" s="4">
        <f t="shared" si="172"/>
        <v>43630.999999995634</v>
      </c>
      <c r="E1802" t="str">
        <f t="shared" si="173"/>
        <v>LRKPCIGS</v>
      </c>
      <c r="F1802" s="39">
        <v>10324.0791015625</v>
      </c>
      <c r="G1802">
        <f t="shared" si="171"/>
        <v>1.4324259652803073E-3</v>
      </c>
      <c r="H1802" s="38">
        <f>G1802*SUMIF('Manual Inputs'!$B$11:$B$22,'Expanded kW'!A1802,'Manual Inputs'!$C$11:$C$22)</f>
        <v>173964.76475180537</v>
      </c>
    </row>
    <row r="1803" spans="1:8" x14ac:dyDescent="0.2">
      <c r="A1803">
        <f t="shared" si="168"/>
        <v>6</v>
      </c>
      <c r="B1803" t="b">
        <f t="shared" si="169"/>
        <v>0</v>
      </c>
      <c r="C1803" t="str">
        <f t="shared" si="170"/>
        <v>OFF</v>
      </c>
      <c r="D1803" s="4">
        <f t="shared" si="172"/>
        <v>43631.041666662299</v>
      </c>
      <c r="E1803" t="str">
        <f t="shared" si="173"/>
        <v>LRKPCIGS</v>
      </c>
      <c r="F1803" s="39">
        <v>10139.408203125</v>
      </c>
      <c r="G1803">
        <f t="shared" si="171"/>
        <v>1.4068035937979458E-3</v>
      </c>
      <c r="H1803" s="38">
        <f>G1803*SUMIF('Manual Inputs'!$B$11:$B$22,'Expanded kW'!A1803,'Manual Inputs'!$C$11:$C$22)</f>
        <v>170852.98799310907</v>
      </c>
    </row>
    <row r="1804" spans="1:8" x14ac:dyDescent="0.2">
      <c r="A1804">
        <f t="shared" si="168"/>
        <v>6</v>
      </c>
      <c r="B1804" t="b">
        <f t="shared" si="169"/>
        <v>0</v>
      </c>
      <c r="C1804" t="str">
        <f t="shared" si="170"/>
        <v>OFF</v>
      </c>
      <c r="D1804" s="4">
        <f t="shared" si="172"/>
        <v>43631.083333328963</v>
      </c>
      <c r="E1804" t="str">
        <f t="shared" si="173"/>
        <v>LRKPCIGS</v>
      </c>
      <c r="F1804" s="39">
        <v>9962.1884765625</v>
      </c>
      <c r="G1804">
        <f t="shared" si="171"/>
        <v>1.3822150435368788E-3</v>
      </c>
      <c r="H1804" s="38">
        <f>G1804*SUMIF('Manual Inputs'!$B$11:$B$22,'Expanded kW'!A1804,'Manual Inputs'!$C$11:$C$22)</f>
        <v>167866.76639043281</v>
      </c>
    </row>
    <row r="1805" spans="1:8" x14ac:dyDescent="0.2">
      <c r="A1805">
        <f t="shared" si="168"/>
        <v>6</v>
      </c>
      <c r="B1805" t="b">
        <f t="shared" si="169"/>
        <v>0</v>
      </c>
      <c r="C1805" t="str">
        <f t="shared" si="170"/>
        <v>OFF</v>
      </c>
      <c r="D1805" s="4">
        <f t="shared" si="172"/>
        <v>43631.124999995627</v>
      </c>
      <c r="E1805" t="str">
        <f t="shared" si="173"/>
        <v>LRKPCIGS</v>
      </c>
      <c r="F1805" s="39">
        <v>9914.2451171875</v>
      </c>
      <c r="G1805">
        <f t="shared" si="171"/>
        <v>1.3755630882238746E-3</v>
      </c>
      <c r="H1805" s="38">
        <f>G1805*SUMIF('Manual Inputs'!$B$11:$B$22,'Expanded kW'!A1805,'Manual Inputs'!$C$11:$C$22)</f>
        <v>167058.90206151453</v>
      </c>
    </row>
    <row r="1806" spans="1:8" x14ac:dyDescent="0.2">
      <c r="A1806">
        <f t="shared" si="168"/>
        <v>6</v>
      </c>
      <c r="B1806" t="b">
        <f t="shared" si="169"/>
        <v>0</v>
      </c>
      <c r="C1806" t="str">
        <f t="shared" si="170"/>
        <v>OFF</v>
      </c>
      <c r="D1806" s="4">
        <f t="shared" si="172"/>
        <v>43631.166666662291</v>
      </c>
      <c r="E1806" t="str">
        <f t="shared" si="173"/>
        <v>LRKPCIGS</v>
      </c>
      <c r="F1806" s="39">
        <v>9886.9150390625</v>
      </c>
      <c r="G1806">
        <f t="shared" si="171"/>
        <v>1.3717711457993473E-3</v>
      </c>
      <c r="H1806" s="38">
        <f>G1806*SUMIF('Manual Inputs'!$B$11:$B$22,'Expanded kW'!A1806,'Manual Inputs'!$C$11:$C$22)</f>
        <v>166598.3795718191</v>
      </c>
    </row>
    <row r="1807" spans="1:8" x14ac:dyDescent="0.2">
      <c r="A1807">
        <f t="shared" si="168"/>
        <v>6</v>
      </c>
      <c r="B1807" t="b">
        <f t="shared" si="169"/>
        <v>0</v>
      </c>
      <c r="C1807" t="str">
        <f t="shared" si="170"/>
        <v>OFF</v>
      </c>
      <c r="D1807" s="4">
        <f t="shared" si="172"/>
        <v>43631.208333328956</v>
      </c>
      <c r="E1807" t="str">
        <f t="shared" si="173"/>
        <v>LRKPCIGS</v>
      </c>
      <c r="F1807" s="39">
        <v>9841.1484375</v>
      </c>
      <c r="G1807">
        <f t="shared" si="171"/>
        <v>1.3654212071969938E-3</v>
      </c>
      <c r="H1807" s="38">
        <f>G1807*SUMIF('Manual Inputs'!$B$11:$B$22,'Expanded kW'!A1807,'Manual Inputs'!$C$11:$C$22)</f>
        <v>165827.19446213654</v>
      </c>
    </row>
    <row r="1808" spans="1:8" x14ac:dyDescent="0.2">
      <c r="A1808">
        <f t="shared" si="168"/>
        <v>6</v>
      </c>
      <c r="B1808" t="b">
        <f t="shared" si="169"/>
        <v>0</v>
      </c>
      <c r="C1808" t="str">
        <f t="shared" si="170"/>
        <v>OFF</v>
      </c>
      <c r="D1808" s="4">
        <f t="shared" si="172"/>
        <v>43631.24999999562</v>
      </c>
      <c r="E1808" t="str">
        <f t="shared" si="173"/>
        <v>LRKPCIGS</v>
      </c>
      <c r="F1808" s="39">
        <v>9875.42578125</v>
      </c>
      <c r="G1808">
        <f t="shared" si="171"/>
        <v>1.3701770558034723E-3</v>
      </c>
      <c r="H1808" s="38">
        <f>G1808*SUMIF('Manual Inputs'!$B$11:$B$22,'Expanded kW'!A1808,'Manual Inputs'!$C$11:$C$22)</f>
        <v>166404.78109074759</v>
      </c>
    </row>
    <row r="1809" spans="1:8" x14ac:dyDescent="0.2">
      <c r="A1809">
        <f t="shared" si="168"/>
        <v>6</v>
      </c>
      <c r="B1809" t="b">
        <f t="shared" si="169"/>
        <v>0</v>
      </c>
      <c r="C1809" t="str">
        <f t="shared" si="170"/>
        <v>OFF</v>
      </c>
      <c r="D1809" s="4">
        <f t="shared" si="172"/>
        <v>43631.291666662284</v>
      </c>
      <c r="E1809" t="str">
        <f t="shared" si="173"/>
        <v>LRKPCIGS</v>
      </c>
      <c r="F1809" s="39">
        <v>10018.5166015625</v>
      </c>
      <c r="G1809">
        <f t="shared" si="171"/>
        <v>1.3900303525859294E-3</v>
      </c>
      <c r="H1809" s="38">
        <f>G1809*SUMIF('Manual Inputs'!$B$11:$B$22,'Expanded kW'!A1809,'Manual Inputs'!$C$11:$C$22)</f>
        <v>168815.9172946575</v>
      </c>
    </row>
    <row r="1810" spans="1:8" x14ac:dyDescent="0.2">
      <c r="A1810">
        <f t="shared" si="168"/>
        <v>6</v>
      </c>
      <c r="B1810" t="b">
        <f t="shared" si="169"/>
        <v>0</v>
      </c>
      <c r="C1810" t="str">
        <f t="shared" si="170"/>
        <v>OFF</v>
      </c>
      <c r="D1810" s="4">
        <f t="shared" si="172"/>
        <v>43631.333333328948</v>
      </c>
      <c r="E1810" t="str">
        <f t="shared" si="173"/>
        <v>LRKPCIGS</v>
      </c>
      <c r="F1810" s="39">
        <v>10118.275390625</v>
      </c>
      <c r="G1810">
        <f t="shared" si="171"/>
        <v>1.403871497961929E-3</v>
      </c>
      <c r="H1810" s="38">
        <f>G1810*SUMIF('Manual Inputs'!$B$11:$B$22,'Expanded kW'!A1810,'Manual Inputs'!$C$11:$C$22)</f>
        <v>170496.89184942978</v>
      </c>
    </row>
    <row r="1811" spans="1:8" x14ac:dyDescent="0.2">
      <c r="A1811">
        <f t="shared" si="168"/>
        <v>6</v>
      </c>
      <c r="B1811" t="b">
        <f t="shared" si="169"/>
        <v>0</v>
      </c>
      <c r="C1811" t="str">
        <f t="shared" si="170"/>
        <v>OFF</v>
      </c>
      <c r="D1811" s="4">
        <f t="shared" si="172"/>
        <v>43631.374999995613</v>
      </c>
      <c r="E1811" t="str">
        <f t="shared" si="173"/>
        <v>LRKPCIGS</v>
      </c>
      <c r="F1811" s="39">
        <v>10097.2119140625</v>
      </c>
      <c r="G1811">
        <f t="shared" si="171"/>
        <v>1.4009490222185348E-3</v>
      </c>
      <c r="H1811" s="38">
        <f>G1811*SUMIF('Manual Inputs'!$B$11:$B$22,'Expanded kW'!A1811,'Manual Inputs'!$C$11:$C$22)</f>
        <v>170141.96404337528</v>
      </c>
    </row>
    <row r="1812" spans="1:8" x14ac:dyDescent="0.2">
      <c r="A1812">
        <f t="shared" si="168"/>
        <v>6</v>
      </c>
      <c r="B1812" t="b">
        <f t="shared" si="169"/>
        <v>0</v>
      </c>
      <c r="C1812" t="str">
        <f t="shared" si="170"/>
        <v>OFF</v>
      </c>
      <c r="D1812" s="4">
        <f t="shared" si="172"/>
        <v>43631.416666662277</v>
      </c>
      <c r="E1812" t="str">
        <f t="shared" si="173"/>
        <v>LRKPCIGS</v>
      </c>
      <c r="F1812" s="39">
        <v>10118.583984375</v>
      </c>
      <c r="G1812">
        <f t="shared" si="171"/>
        <v>1.4039143141488135E-3</v>
      </c>
      <c r="H1812" s="38">
        <f>G1812*SUMIF('Manual Inputs'!$B$11:$B$22,'Expanded kW'!A1812,'Manual Inputs'!$C$11:$C$22)</f>
        <v>170502.09177463321</v>
      </c>
    </row>
    <row r="1813" spans="1:8" x14ac:dyDescent="0.2">
      <c r="A1813">
        <f t="shared" si="168"/>
        <v>6</v>
      </c>
      <c r="B1813" t="b">
        <f t="shared" si="169"/>
        <v>0</v>
      </c>
      <c r="C1813" t="str">
        <f t="shared" si="170"/>
        <v>OFF</v>
      </c>
      <c r="D1813" s="4">
        <f t="shared" si="172"/>
        <v>43631.458333328941</v>
      </c>
      <c r="E1813" t="str">
        <f t="shared" si="173"/>
        <v>LRKPCIGS</v>
      </c>
      <c r="F1813" s="39">
        <v>10184.91796875</v>
      </c>
      <c r="G1813">
        <f t="shared" si="171"/>
        <v>1.4131178974093163E-3</v>
      </c>
      <c r="H1813" s="38">
        <f>G1813*SUMIF('Manual Inputs'!$B$11:$B$22,'Expanded kW'!A1813,'Manual Inputs'!$C$11:$C$22)</f>
        <v>171619.84531694194</v>
      </c>
    </row>
    <row r="1814" spans="1:8" x14ac:dyDescent="0.2">
      <c r="A1814">
        <f t="shared" si="168"/>
        <v>6</v>
      </c>
      <c r="B1814" t="b">
        <f t="shared" si="169"/>
        <v>0</v>
      </c>
      <c r="C1814" t="str">
        <f t="shared" si="170"/>
        <v>OFF</v>
      </c>
      <c r="D1814" s="4">
        <f t="shared" si="172"/>
        <v>43631.499999995605</v>
      </c>
      <c r="E1814" t="str">
        <f t="shared" si="173"/>
        <v>LRKPCIGS</v>
      </c>
      <c r="F1814" s="39">
        <v>10207.2978515625</v>
      </c>
      <c r="G1814">
        <f t="shared" si="171"/>
        <v>1.4162230194182813E-3</v>
      </c>
      <c r="H1814" s="38">
        <f>G1814*SUMIF('Manual Inputs'!$B$11:$B$22,'Expanded kW'!A1814,'Manual Inputs'!$C$11:$C$22)</f>
        <v>171996.95508240862</v>
      </c>
    </row>
    <row r="1815" spans="1:8" x14ac:dyDescent="0.2">
      <c r="A1815">
        <f t="shared" si="168"/>
        <v>6</v>
      </c>
      <c r="B1815" t="b">
        <f t="shared" si="169"/>
        <v>0</v>
      </c>
      <c r="C1815" t="str">
        <f t="shared" si="170"/>
        <v>OFF</v>
      </c>
      <c r="D1815" s="4">
        <f t="shared" si="172"/>
        <v>43631.54166666227</v>
      </c>
      <c r="E1815" t="str">
        <f t="shared" si="173"/>
        <v>LRKPCIGS</v>
      </c>
      <c r="F1815" s="39">
        <v>10136.1220703125</v>
      </c>
      <c r="G1815">
        <f t="shared" si="171"/>
        <v>1.4063476556053305E-3</v>
      </c>
      <c r="H1815" s="38">
        <f>G1815*SUMIF('Manual Inputs'!$B$11:$B$22,'Expanded kW'!A1815,'Manual Inputs'!$C$11:$C$22)</f>
        <v>170797.61537187613</v>
      </c>
    </row>
    <row r="1816" spans="1:8" x14ac:dyDescent="0.2">
      <c r="A1816">
        <f t="shared" si="168"/>
        <v>6</v>
      </c>
      <c r="B1816" t="b">
        <f t="shared" si="169"/>
        <v>0</v>
      </c>
      <c r="C1816" t="str">
        <f t="shared" si="170"/>
        <v>OFF</v>
      </c>
      <c r="D1816" s="4">
        <f t="shared" si="172"/>
        <v>43631.583333328934</v>
      </c>
      <c r="E1816" t="str">
        <f t="shared" si="173"/>
        <v>LRKPCIGS</v>
      </c>
      <c r="F1816" s="39">
        <v>10099.4287109375</v>
      </c>
      <c r="G1816">
        <f t="shared" si="171"/>
        <v>1.4012565941939395E-3</v>
      </c>
      <c r="H1816" s="38">
        <f>G1816*SUMIF('Manual Inputs'!$B$11:$B$22,'Expanded kW'!A1816,'Manual Inputs'!$C$11:$C$22)</f>
        <v>170179.31793645071</v>
      </c>
    </row>
    <row r="1817" spans="1:8" x14ac:dyDescent="0.2">
      <c r="A1817">
        <f t="shared" si="168"/>
        <v>6</v>
      </c>
      <c r="B1817" t="b">
        <f t="shared" si="169"/>
        <v>0</v>
      </c>
      <c r="C1817" t="str">
        <f t="shared" si="170"/>
        <v>OFF</v>
      </c>
      <c r="D1817" s="4">
        <f t="shared" si="172"/>
        <v>43631.624999995598</v>
      </c>
      <c r="E1817" t="str">
        <f t="shared" si="173"/>
        <v>LRKPCIGS</v>
      </c>
      <c r="F1817" s="39">
        <v>10035.958984375</v>
      </c>
      <c r="G1817">
        <f t="shared" si="171"/>
        <v>1.3924504156047415E-3</v>
      </c>
      <c r="H1817" s="38">
        <f>G1817*SUMIF('Manual Inputs'!$B$11:$B$22,'Expanded kW'!A1817,'Manual Inputs'!$C$11:$C$22)</f>
        <v>169109.82825686896</v>
      </c>
    </row>
    <row r="1818" spans="1:8" x14ac:dyDescent="0.2">
      <c r="A1818">
        <f t="shared" si="168"/>
        <v>6</v>
      </c>
      <c r="B1818" t="b">
        <f t="shared" si="169"/>
        <v>0</v>
      </c>
      <c r="C1818" t="str">
        <f t="shared" si="170"/>
        <v>OFF</v>
      </c>
      <c r="D1818" s="4">
        <f t="shared" si="172"/>
        <v>43631.666666662262</v>
      </c>
      <c r="E1818" t="str">
        <f t="shared" si="173"/>
        <v>LRKPCIGS</v>
      </c>
      <c r="F1818" s="39">
        <v>9984.056640625</v>
      </c>
      <c r="G1818">
        <f t="shared" si="171"/>
        <v>1.3852491665524022E-3</v>
      </c>
      <c r="H1818" s="38">
        <f>G1818*SUMIF('Manual Inputs'!$B$11:$B$22,'Expanded kW'!A1818,'Manual Inputs'!$C$11:$C$22)</f>
        <v>168235.25349511905</v>
      </c>
    </row>
    <row r="1819" spans="1:8" x14ac:dyDescent="0.2">
      <c r="A1819">
        <f t="shared" si="168"/>
        <v>6</v>
      </c>
      <c r="B1819" t="b">
        <f t="shared" si="169"/>
        <v>0</v>
      </c>
      <c r="C1819" t="str">
        <f t="shared" si="170"/>
        <v>OFF</v>
      </c>
      <c r="D1819" s="4">
        <f t="shared" si="172"/>
        <v>43631.708333328927</v>
      </c>
      <c r="E1819" t="str">
        <f t="shared" si="173"/>
        <v>LRKPCIGS</v>
      </c>
      <c r="F1819" s="39">
        <v>9992.259765625</v>
      </c>
      <c r="G1819">
        <f t="shared" si="171"/>
        <v>1.3863873183556619E-3</v>
      </c>
      <c r="H1819" s="38">
        <f>G1819*SUMIF('Manual Inputs'!$B$11:$B$22,'Expanded kW'!A1819,'Manual Inputs'!$C$11:$C$22)</f>
        <v>168373.47935495761</v>
      </c>
    </row>
    <row r="1820" spans="1:8" x14ac:dyDescent="0.2">
      <c r="A1820">
        <f t="shared" si="168"/>
        <v>6</v>
      </c>
      <c r="B1820" t="b">
        <f t="shared" si="169"/>
        <v>0</v>
      </c>
      <c r="C1820" t="str">
        <f t="shared" si="170"/>
        <v>OFF</v>
      </c>
      <c r="D1820" s="4">
        <f t="shared" si="172"/>
        <v>43631.749999995591</v>
      </c>
      <c r="E1820" t="str">
        <f t="shared" si="173"/>
        <v>LRKPCIGS</v>
      </c>
      <c r="F1820" s="39">
        <v>9929.416015625</v>
      </c>
      <c r="G1820">
        <f t="shared" si="171"/>
        <v>1.3776679915885937E-3</v>
      </c>
      <c r="H1820" s="38">
        <f>G1820*SUMIF('Manual Inputs'!$B$11:$B$22,'Expanded kW'!A1820,'Manual Inputs'!$C$11:$C$22)</f>
        <v>167314.5376249183</v>
      </c>
    </row>
    <row r="1821" spans="1:8" x14ac:dyDescent="0.2">
      <c r="A1821">
        <f t="shared" si="168"/>
        <v>6</v>
      </c>
      <c r="B1821" t="b">
        <f t="shared" si="169"/>
        <v>0</v>
      </c>
      <c r="C1821" t="str">
        <f t="shared" si="170"/>
        <v>OFF</v>
      </c>
      <c r="D1821" s="4">
        <f t="shared" si="172"/>
        <v>43631.791666662255</v>
      </c>
      <c r="E1821" t="str">
        <f t="shared" si="173"/>
        <v>LRKPCIGS</v>
      </c>
      <c r="F1821" s="39">
        <v>9878.853515625</v>
      </c>
      <c r="G1821">
        <f t="shared" si="171"/>
        <v>1.37065264066412E-3</v>
      </c>
      <c r="H1821" s="38">
        <f>G1821*SUMIF('Manual Inputs'!$B$11:$B$22,'Expanded kW'!A1821,'Manual Inputs'!$C$11:$C$22)</f>
        <v>166462.5397536087</v>
      </c>
    </row>
    <row r="1822" spans="1:8" x14ac:dyDescent="0.2">
      <c r="A1822">
        <f t="shared" si="168"/>
        <v>6</v>
      </c>
      <c r="B1822" t="b">
        <f t="shared" si="169"/>
        <v>0</v>
      </c>
      <c r="C1822" t="str">
        <f t="shared" si="170"/>
        <v>OFF</v>
      </c>
      <c r="D1822" s="4">
        <f t="shared" si="172"/>
        <v>43631.833333328919</v>
      </c>
      <c r="E1822" t="str">
        <f t="shared" si="173"/>
        <v>LRKPCIGS</v>
      </c>
      <c r="F1822" s="39">
        <v>9860.0498046875</v>
      </c>
      <c r="G1822">
        <f t="shared" si="171"/>
        <v>1.3680436986436716E-3</v>
      </c>
      <c r="H1822" s="38">
        <f>G1822*SUMIF('Manual Inputs'!$B$11:$B$22,'Expanded kW'!A1822,'Manual Inputs'!$C$11:$C$22)</f>
        <v>166145.68988084784</v>
      </c>
    </row>
    <row r="1823" spans="1:8" x14ac:dyDescent="0.2">
      <c r="A1823">
        <f t="shared" si="168"/>
        <v>6</v>
      </c>
      <c r="B1823" t="b">
        <f t="shared" si="169"/>
        <v>0</v>
      </c>
      <c r="C1823" t="str">
        <f t="shared" si="170"/>
        <v>OFF</v>
      </c>
      <c r="D1823" s="4">
        <f t="shared" si="172"/>
        <v>43631.874999995583</v>
      </c>
      <c r="E1823" t="str">
        <f t="shared" si="173"/>
        <v>LRKPCIGS</v>
      </c>
      <c r="F1823" s="39">
        <v>9835.67578125</v>
      </c>
      <c r="G1823">
        <f t="shared" si="171"/>
        <v>1.3646618973511047E-3</v>
      </c>
      <c r="H1823" s="38">
        <f>G1823*SUMIF('Manual Inputs'!$B$11:$B$22,'Expanded kW'!A1823,'Manual Inputs'!$C$11:$C$22)</f>
        <v>165734.97806707281</v>
      </c>
    </row>
    <row r="1824" spans="1:8" x14ac:dyDescent="0.2">
      <c r="A1824">
        <f t="shared" si="168"/>
        <v>6</v>
      </c>
      <c r="B1824" t="b">
        <f t="shared" si="169"/>
        <v>0</v>
      </c>
      <c r="C1824" t="str">
        <f t="shared" si="170"/>
        <v>OFF</v>
      </c>
      <c r="D1824" s="4">
        <f t="shared" si="172"/>
        <v>43631.916666662248</v>
      </c>
      <c r="E1824" t="str">
        <f t="shared" si="173"/>
        <v>LRKPCIGS</v>
      </c>
      <c r="F1824" s="39">
        <v>9852.279296875</v>
      </c>
      <c r="G1824">
        <f t="shared" si="171"/>
        <v>1.3669655707986075E-3</v>
      </c>
      <c r="H1824" s="38">
        <f>G1824*SUMIF('Manual Inputs'!$B$11:$B$22,'Expanded kW'!A1824,'Manual Inputs'!$C$11:$C$22)</f>
        <v>166014.75378956983</v>
      </c>
    </row>
    <row r="1825" spans="1:8" x14ac:dyDescent="0.2">
      <c r="A1825">
        <f t="shared" si="168"/>
        <v>6</v>
      </c>
      <c r="B1825" t="b">
        <f t="shared" si="169"/>
        <v>0</v>
      </c>
      <c r="C1825" t="str">
        <f t="shared" si="170"/>
        <v>OFF</v>
      </c>
      <c r="D1825" s="4">
        <f t="shared" si="172"/>
        <v>43631.958333328912</v>
      </c>
      <c r="E1825" t="str">
        <f t="shared" si="173"/>
        <v>LRKPCIGS</v>
      </c>
      <c r="F1825" s="39">
        <v>9870.6513671875</v>
      </c>
      <c r="G1825">
        <f t="shared" si="171"/>
        <v>1.3695146243551226E-3</v>
      </c>
      <c r="H1825" s="38">
        <f>G1825*SUMIF('Manual Inputs'!$B$11:$B$22,'Expanded kW'!A1825,'Manual Inputs'!$C$11:$C$22)</f>
        <v>166324.33034922965</v>
      </c>
    </row>
    <row r="1826" spans="1:8" x14ac:dyDescent="0.2">
      <c r="A1826">
        <f t="shared" si="168"/>
        <v>6</v>
      </c>
      <c r="B1826" t="b">
        <f t="shared" si="169"/>
        <v>0</v>
      </c>
      <c r="C1826" t="str">
        <f t="shared" si="170"/>
        <v>OFF</v>
      </c>
      <c r="D1826" s="4">
        <f t="shared" si="172"/>
        <v>43631.999999995576</v>
      </c>
      <c r="E1826" t="str">
        <f t="shared" si="173"/>
        <v>LRKPCIGS</v>
      </c>
      <c r="F1826" s="39">
        <v>9858.9677734375</v>
      </c>
      <c r="G1826">
        <f t="shared" si="171"/>
        <v>1.3678935710010511E-3</v>
      </c>
      <c r="H1826" s="38">
        <f>G1826*SUMIF('Manual Inputs'!$B$11:$B$22,'Expanded kW'!A1826,'Manual Inputs'!$C$11:$C$22)</f>
        <v>166127.45723171675</v>
      </c>
    </row>
    <row r="1827" spans="1:8" x14ac:dyDescent="0.2">
      <c r="A1827">
        <f t="shared" si="168"/>
        <v>6</v>
      </c>
      <c r="B1827" t="b">
        <f t="shared" si="169"/>
        <v>0</v>
      </c>
      <c r="C1827" t="str">
        <f t="shared" si="170"/>
        <v>OFF</v>
      </c>
      <c r="D1827" s="4">
        <f t="shared" si="172"/>
        <v>43632.04166666224</v>
      </c>
      <c r="E1827" t="str">
        <f t="shared" si="173"/>
        <v>LRKPCIGS</v>
      </c>
      <c r="F1827" s="39">
        <v>9809.9736328125</v>
      </c>
      <c r="G1827">
        <f t="shared" si="171"/>
        <v>1.3610958238618198E-3</v>
      </c>
      <c r="H1827" s="38">
        <f>G1827*SUMIF('Manual Inputs'!$B$11:$B$22,'Expanded kW'!A1827,'Manual Inputs'!$C$11:$C$22)</f>
        <v>165301.88682837153</v>
      </c>
    </row>
    <row r="1828" spans="1:8" x14ac:dyDescent="0.2">
      <c r="A1828">
        <f t="shared" si="168"/>
        <v>6</v>
      </c>
      <c r="B1828" t="b">
        <f t="shared" si="169"/>
        <v>0</v>
      </c>
      <c r="C1828" t="str">
        <f t="shared" si="170"/>
        <v>OFF</v>
      </c>
      <c r="D1828" s="4">
        <f t="shared" si="172"/>
        <v>43632.083333328905</v>
      </c>
      <c r="E1828" t="str">
        <f t="shared" si="173"/>
        <v>LRKPCIGS</v>
      </c>
      <c r="F1828" s="39">
        <v>9802.7119140625</v>
      </c>
      <c r="G1828">
        <f t="shared" si="171"/>
        <v>1.3600882885274103E-3</v>
      </c>
      <c r="H1828" s="38">
        <f>G1828*SUMIF('Manual Inputs'!$B$11:$B$22,'Expanded kW'!A1828,'Manual Inputs'!$C$11:$C$22)</f>
        <v>165179.52403149541</v>
      </c>
    </row>
    <row r="1829" spans="1:8" x14ac:dyDescent="0.2">
      <c r="A1829">
        <f t="shared" si="168"/>
        <v>6</v>
      </c>
      <c r="B1829" t="b">
        <f t="shared" si="169"/>
        <v>0</v>
      </c>
      <c r="C1829" t="str">
        <f t="shared" si="170"/>
        <v>OFF</v>
      </c>
      <c r="D1829" s="4">
        <f t="shared" si="172"/>
        <v>43632.124999995569</v>
      </c>
      <c r="E1829" t="str">
        <f t="shared" si="173"/>
        <v>LRKPCIGS</v>
      </c>
      <c r="F1829" s="39">
        <v>9898.09375</v>
      </c>
      <c r="G1829">
        <f t="shared" si="171"/>
        <v>1.3733221486198135E-3</v>
      </c>
      <c r="H1829" s="38">
        <f>G1829*SUMIF('Manual Inputs'!$B$11:$B$22,'Expanded kW'!A1829,'Manual Inputs'!$C$11:$C$22)</f>
        <v>166786.74521676812</v>
      </c>
    </row>
    <row r="1830" spans="1:8" x14ac:dyDescent="0.2">
      <c r="A1830">
        <f t="shared" si="168"/>
        <v>6</v>
      </c>
      <c r="B1830" t="b">
        <f t="shared" si="169"/>
        <v>0</v>
      </c>
      <c r="C1830" t="str">
        <f t="shared" si="170"/>
        <v>OFF</v>
      </c>
      <c r="D1830" s="4">
        <f t="shared" si="172"/>
        <v>43632.166666662233</v>
      </c>
      <c r="E1830" t="str">
        <f t="shared" si="173"/>
        <v>LRKPCIGS</v>
      </c>
      <c r="F1830" s="39">
        <v>9871.7216796875</v>
      </c>
      <c r="G1830">
        <f t="shared" si="171"/>
        <v>1.3696631260665954E-3</v>
      </c>
      <c r="H1830" s="38">
        <f>G1830*SUMIF('Manual Inputs'!$B$11:$B$22,'Expanded kW'!A1830,'Manual Inputs'!$C$11:$C$22)</f>
        <v>166342.36553284668</v>
      </c>
    </row>
    <row r="1831" spans="1:8" x14ac:dyDescent="0.2">
      <c r="A1831">
        <f t="shared" si="168"/>
        <v>6</v>
      </c>
      <c r="B1831" t="b">
        <f t="shared" si="169"/>
        <v>0</v>
      </c>
      <c r="C1831" t="str">
        <f t="shared" si="170"/>
        <v>OFF</v>
      </c>
      <c r="D1831" s="4">
        <f t="shared" si="172"/>
        <v>43632.208333328897</v>
      </c>
      <c r="E1831" t="str">
        <f t="shared" si="173"/>
        <v>LRKPCIGS</v>
      </c>
      <c r="F1831" s="39">
        <v>9900.2529296875</v>
      </c>
      <c r="G1831">
        <f t="shared" si="171"/>
        <v>1.3736217264337428E-3</v>
      </c>
      <c r="H1831" s="38">
        <f>G1831*SUMIF('Manual Inputs'!$B$11:$B$22,'Expanded kW'!A1831,'Manual Inputs'!$C$11:$C$22)</f>
        <v>166823.12823773274</v>
      </c>
    </row>
    <row r="1832" spans="1:8" x14ac:dyDescent="0.2">
      <c r="A1832">
        <f t="shared" si="168"/>
        <v>6</v>
      </c>
      <c r="B1832" t="b">
        <f t="shared" si="169"/>
        <v>0</v>
      </c>
      <c r="C1832" t="str">
        <f t="shared" si="170"/>
        <v>OFF</v>
      </c>
      <c r="D1832" s="4">
        <f t="shared" si="172"/>
        <v>43632.249999995562</v>
      </c>
      <c r="E1832" t="str">
        <f t="shared" si="173"/>
        <v>LRKPCIGS</v>
      </c>
      <c r="F1832" s="39">
        <v>9858.96484375</v>
      </c>
      <c r="G1832">
        <f t="shared" si="171"/>
        <v>1.3678931645182643E-3</v>
      </c>
      <c r="H1832" s="38">
        <f>G1832*SUMIF('Manual Inputs'!$B$11:$B$22,'Expanded kW'!A1832,'Manual Inputs'!$C$11:$C$22)</f>
        <v>166127.40786533826</v>
      </c>
    </row>
    <row r="1833" spans="1:8" x14ac:dyDescent="0.2">
      <c r="A1833">
        <f t="shared" si="168"/>
        <v>6</v>
      </c>
      <c r="B1833" t="b">
        <f t="shared" si="169"/>
        <v>0</v>
      </c>
      <c r="C1833" t="str">
        <f t="shared" si="170"/>
        <v>OFF</v>
      </c>
      <c r="D1833" s="4">
        <f t="shared" si="172"/>
        <v>43632.291666662226</v>
      </c>
      <c r="E1833" t="str">
        <f t="shared" si="173"/>
        <v>LRKPCIGS</v>
      </c>
      <c r="F1833" s="39">
        <v>9821.623046875</v>
      </c>
      <c r="G1833">
        <f t="shared" si="171"/>
        <v>1.3627121349167109E-3</v>
      </c>
      <c r="H1833" s="38">
        <f>G1833*SUMIF('Manual Inputs'!$B$11:$B$22,'Expanded kW'!A1833,'Manual Inputs'!$C$11:$C$22)</f>
        <v>165498.18400480176</v>
      </c>
    </row>
    <row r="1834" spans="1:8" x14ac:dyDescent="0.2">
      <c r="A1834">
        <f t="shared" si="168"/>
        <v>6</v>
      </c>
      <c r="B1834" t="b">
        <f t="shared" si="169"/>
        <v>0</v>
      </c>
      <c r="C1834" t="str">
        <f t="shared" si="170"/>
        <v>OFF</v>
      </c>
      <c r="D1834" s="4">
        <f t="shared" si="172"/>
        <v>43632.33333332889</v>
      </c>
      <c r="E1834" t="str">
        <f t="shared" si="173"/>
        <v>LRKPCIGS</v>
      </c>
      <c r="F1834" s="39">
        <v>9781.1240234375</v>
      </c>
      <c r="G1834">
        <f t="shared" si="171"/>
        <v>1.3570930523651649E-3</v>
      </c>
      <c r="H1834" s="38">
        <f>G1834*SUMIF('Manual Inputs'!$B$11:$B$22,'Expanded kW'!A1834,'Manual Inputs'!$C$11:$C$22)</f>
        <v>164815.75964368696</v>
      </c>
    </row>
    <row r="1835" spans="1:8" x14ac:dyDescent="0.2">
      <c r="A1835">
        <f t="shared" si="168"/>
        <v>6</v>
      </c>
      <c r="B1835" t="b">
        <f t="shared" si="169"/>
        <v>0</v>
      </c>
      <c r="C1835" t="str">
        <f t="shared" si="170"/>
        <v>OFF</v>
      </c>
      <c r="D1835" s="4">
        <f t="shared" si="172"/>
        <v>43632.374999995554</v>
      </c>
      <c r="E1835" t="str">
        <f t="shared" si="173"/>
        <v>LRKPCIGS</v>
      </c>
      <c r="F1835" s="39">
        <v>9780.4453125</v>
      </c>
      <c r="G1835">
        <f t="shared" si="171"/>
        <v>1.3569988838528714E-3</v>
      </c>
      <c r="H1835" s="38">
        <f>G1835*SUMIF('Manual Inputs'!$B$11:$B$22,'Expanded kW'!A1835,'Manual Inputs'!$C$11:$C$22)</f>
        <v>164804.32309933126</v>
      </c>
    </row>
    <row r="1836" spans="1:8" x14ac:dyDescent="0.2">
      <c r="A1836">
        <f t="shared" si="168"/>
        <v>6</v>
      </c>
      <c r="B1836" t="b">
        <f t="shared" si="169"/>
        <v>0</v>
      </c>
      <c r="C1836" t="str">
        <f t="shared" si="170"/>
        <v>OFF</v>
      </c>
      <c r="D1836" s="4">
        <f t="shared" si="172"/>
        <v>43632.416666662219</v>
      </c>
      <c r="E1836" t="str">
        <f t="shared" si="173"/>
        <v>LRKPCIGS</v>
      </c>
      <c r="F1836" s="39">
        <v>9800.7587890625</v>
      </c>
      <c r="G1836">
        <f t="shared" si="171"/>
        <v>1.3598173000028246E-3</v>
      </c>
      <c r="H1836" s="38">
        <f>G1836*SUMIF('Manual Inputs'!$B$11:$B$22,'Expanded kW'!A1836,'Manual Inputs'!$C$11:$C$22)</f>
        <v>165146.61311248623</v>
      </c>
    </row>
    <row r="1837" spans="1:8" x14ac:dyDescent="0.2">
      <c r="A1837">
        <f t="shared" si="168"/>
        <v>6</v>
      </c>
      <c r="B1837" t="b">
        <f t="shared" si="169"/>
        <v>0</v>
      </c>
      <c r="C1837" t="str">
        <f t="shared" si="170"/>
        <v>OFF</v>
      </c>
      <c r="D1837" s="4">
        <f t="shared" si="172"/>
        <v>43632.458333328883</v>
      </c>
      <c r="E1837" t="str">
        <f t="shared" si="173"/>
        <v>LRKPCIGS</v>
      </c>
      <c r="F1837" s="39">
        <v>9826.40234375</v>
      </c>
      <c r="G1837">
        <f t="shared" si="171"/>
        <v>1.3633752438363721E-3</v>
      </c>
      <c r="H1837" s="38">
        <f>G1837*SUMIF('Manual Inputs'!$B$11:$B$22,'Expanded kW'!A1837,'Manual Inputs'!$C$11:$C$22)</f>
        <v>165578.71702361724</v>
      </c>
    </row>
    <row r="1838" spans="1:8" x14ac:dyDescent="0.2">
      <c r="A1838">
        <f t="shared" si="168"/>
        <v>6</v>
      </c>
      <c r="B1838" t="b">
        <f t="shared" si="169"/>
        <v>0</v>
      </c>
      <c r="C1838" t="str">
        <f t="shared" si="170"/>
        <v>OFF</v>
      </c>
      <c r="D1838" s="4">
        <f t="shared" si="172"/>
        <v>43632.499999995547</v>
      </c>
      <c r="E1838" t="str">
        <f t="shared" si="173"/>
        <v>LRKPCIGS</v>
      </c>
      <c r="F1838" s="39">
        <v>9856.4326171875</v>
      </c>
      <c r="G1838">
        <f t="shared" si="171"/>
        <v>1.3675418278961389E-3</v>
      </c>
      <c r="H1838" s="38">
        <f>G1838*SUMIF('Manual Inputs'!$B$11:$B$22,'Expanded kW'!A1838,'Manual Inputs'!$C$11:$C$22)</f>
        <v>166084.73885884284</v>
      </c>
    </row>
    <row r="1839" spans="1:8" x14ac:dyDescent="0.2">
      <c r="A1839">
        <f t="shared" si="168"/>
        <v>6</v>
      </c>
      <c r="B1839" t="b">
        <f t="shared" si="169"/>
        <v>0</v>
      </c>
      <c r="C1839" t="str">
        <f t="shared" si="170"/>
        <v>OFF</v>
      </c>
      <c r="D1839" s="4">
        <f t="shared" si="172"/>
        <v>43632.541666662211</v>
      </c>
      <c r="E1839" t="str">
        <f t="shared" si="173"/>
        <v>LRKPCIGS</v>
      </c>
      <c r="F1839" s="39">
        <v>9801.6103515625</v>
      </c>
      <c r="G1839">
        <f t="shared" si="171"/>
        <v>1.359935450999544E-3</v>
      </c>
      <c r="H1839" s="38">
        <f>G1839*SUMIF('Manual Inputs'!$B$11:$B$22,'Expanded kW'!A1839,'Manual Inputs'!$C$11:$C$22)</f>
        <v>165160.96227317423</v>
      </c>
    </row>
    <row r="1840" spans="1:8" x14ac:dyDescent="0.2">
      <c r="A1840">
        <f t="shared" si="168"/>
        <v>6</v>
      </c>
      <c r="B1840" t="b">
        <f t="shared" si="169"/>
        <v>0</v>
      </c>
      <c r="C1840" t="str">
        <f t="shared" si="170"/>
        <v>OFF</v>
      </c>
      <c r="D1840" s="4">
        <f t="shared" si="172"/>
        <v>43632.583333328876</v>
      </c>
      <c r="E1840" t="str">
        <f t="shared" si="173"/>
        <v>LRKPCIGS</v>
      </c>
      <c r="F1840" s="39">
        <v>9790.935546875</v>
      </c>
      <c r="G1840">
        <f t="shared" si="171"/>
        <v>1.3584543632184211E-3</v>
      </c>
      <c r="H1840" s="38">
        <f>G1840*SUMIF('Manual Inputs'!$B$11:$B$22,'Expanded kW'!A1840,'Manual Inputs'!$C$11:$C$22)</f>
        <v>164981.08764532959</v>
      </c>
    </row>
    <row r="1841" spans="1:8" x14ac:dyDescent="0.2">
      <c r="A1841">
        <f t="shared" si="168"/>
        <v>6</v>
      </c>
      <c r="B1841" t="b">
        <f t="shared" si="169"/>
        <v>0</v>
      </c>
      <c r="C1841" t="str">
        <f t="shared" si="170"/>
        <v>OFF</v>
      </c>
      <c r="D1841" s="4">
        <f t="shared" si="172"/>
        <v>43632.62499999554</v>
      </c>
      <c r="E1841" t="str">
        <f t="shared" si="173"/>
        <v>LRKPCIGS</v>
      </c>
      <c r="F1841" s="39">
        <v>9850.9267578125</v>
      </c>
      <c r="G1841">
        <f t="shared" si="171"/>
        <v>1.366777911245332E-3</v>
      </c>
      <c r="H1841" s="38">
        <f>G1841*SUMIF('Manual Inputs'!$B$11:$B$22,'Expanded kW'!A1841,'Manual Inputs'!$C$11:$C$22)</f>
        <v>165991.96297815599</v>
      </c>
    </row>
    <row r="1842" spans="1:8" x14ac:dyDescent="0.2">
      <c r="A1842">
        <f t="shared" si="168"/>
        <v>6</v>
      </c>
      <c r="B1842" t="b">
        <f t="shared" si="169"/>
        <v>0</v>
      </c>
      <c r="C1842" t="str">
        <f t="shared" si="170"/>
        <v>OFF</v>
      </c>
      <c r="D1842" s="4">
        <f t="shared" si="172"/>
        <v>43632.666666662204</v>
      </c>
      <c r="E1842" t="str">
        <f t="shared" si="173"/>
        <v>LRKPCIGS</v>
      </c>
      <c r="F1842" s="39">
        <v>9816.755859375</v>
      </c>
      <c r="G1842">
        <f t="shared" si="171"/>
        <v>1.3620368315134434E-3</v>
      </c>
      <c r="H1842" s="38">
        <f>G1842*SUMIF('Manual Inputs'!$B$11:$B$22,'Expanded kW'!A1842,'Manual Inputs'!$C$11:$C$22)</f>
        <v>165416.16999463091</v>
      </c>
    </row>
    <row r="1843" spans="1:8" x14ac:dyDescent="0.2">
      <c r="A1843">
        <f t="shared" si="168"/>
        <v>6</v>
      </c>
      <c r="B1843" t="b">
        <f t="shared" si="169"/>
        <v>0</v>
      </c>
      <c r="C1843" t="str">
        <f t="shared" si="170"/>
        <v>OFF</v>
      </c>
      <c r="D1843" s="4">
        <f t="shared" si="172"/>
        <v>43632.708333328868</v>
      </c>
      <c r="E1843" t="str">
        <f t="shared" si="173"/>
        <v>LRKPCIGS</v>
      </c>
      <c r="F1843" s="39">
        <v>9829.8447265625</v>
      </c>
      <c r="G1843">
        <f t="shared" si="171"/>
        <v>1.3638528611109543E-3</v>
      </c>
      <c r="H1843" s="38">
        <f>G1843*SUMIF('Manual Inputs'!$B$11:$B$22,'Expanded kW'!A1843,'Manual Inputs'!$C$11:$C$22)</f>
        <v>165636.72251837089</v>
      </c>
    </row>
    <row r="1844" spans="1:8" x14ac:dyDescent="0.2">
      <c r="A1844">
        <f t="shared" si="168"/>
        <v>6</v>
      </c>
      <c r="B1844" t="b">
        <f t="shared" si="169"/>
        <v>0</v>
      </c>
      <c r="C1844" t="str">
        <f t="shared" si="170"/>
        <v>OFF</v>
      </c>
      <c r="D1844" s="4">
        <f t="shared" si="172"/>
        <v>43632.749999995533</v>
      </c>
      <c r="E1844" t="str">
        <f t="shared" si="173"/>
        <v>LRKPCIGS</v>
      </c>
      <c r="F1844" s="39">
        <v>9892.87109375</v>
      </c>
      <c r="G1844">
        <f t="shared" si="171"/>
        <v>1.3725975253050713E-3</v>
      </c>
      <c r="H1844" s="38">
        <f>G1844*SUMIF('Manual Inputs'!$B$11:$B$22,'Expanded kW'!A1844,'Manual Inputs'!$C$11:$C$22)</f>
        <v>166698.74141933757</v>
      </c>
    </row>
    <row r="1845" spans="1:8" x14ac:dyDescent="0.2">
      <c r="A1845">
        <f t="shared" si="168"/>
        <v>6</v>
      </c>
      <c r="B1845" t="b">
        <f t="shared" si="169"/>
        <v>0</v>
      </c>
      <c r="C1845" t="str">
        <f t="shared" si="170"/>
        <v>OFF</v>
      </c>
      <c r="D1845" s="4">
        <f t="shared" si="172"/>
        <v>43632.791666662197</v>
      </c>
      <c r="E1845" t="str">
        <f t="shared" si="173"/>
        <v>LRKPCIGS</v>
      </c>
      <c r="F1845" s="39">
        <v>9853.796875</v>
      </c>
      <c r="G1845">
        <f t="shared" si="171"/>
        <v>1.3671761288822106E-3</v>
      </c>
      <c r="H1845" s="38">
        <f>G1845*SUMIF('Manual Inputs'!$B$11:$B$22,'Expanded kW'!A1845,'Manual Inputs'!$C$11:$C$22)</f>
        <v>166040.32557363997</v>
      </c>
    </row>
    <row r="1846" spans="1:8" x14ac:dyDescent="0.2">
      <c r="A1846">
        <f t="shared" si="168"/>
        <v>6</v>
      </c>
      <c r="B1846" t="b">
        <f t="shared" si="169"/>
        <v>0</v>
      </c>
      <c r="C1846" t="str">
        <f t="shared" si="170"/>
        <v>OFF</v>
      </c>
      <c r="D1846" s="4">
        <f t="shared" si="172"/>
        <v>43632.833333328861</v>
      </c>
      <c r="E1846" t="str">
        <f t="shared" si="173"/>
        <v>LRKPCIGS</v>
      </c>
      <c r="F1846" s="39">
        <v>9809.9248046875</v>
      </c>
      <c r="G1846">
        <f t="shared" si="171"/>
        <v>1.3610890491487051E-3</v>
      </c>
      <c r="H1846" s="38">
        <f>G1846*SUMIF('Manual Inputs'!$B$11:$B$22,'Expanded kW'!A1846,'Manual Inputs'!$C$11:$C$22)</f>
        <v>165301.0640553963</v>
      </c>
    </row>
    <row r="1847" spans="1:8" x14ac:dyDescent="0.2">
      <c r="A1847">
        <f t="shared" si="168"/>
        <v>6</v>
      </c>
      <c r="B1847" t="b">
        <f t="shared" si="169"/>
        <v>0</v>
      </c>
      <c r="C1847" t="str">
        <f t="shared" si="170"/>
        <v>OFF</v>
      </c>
      <c r="D1847" s="4">
        <f t="shared" si="172"/>
        <v>43632.874999995525</v>
      </c>
      <c r="E1847" t="str">
        <f t="shared" si="173"/>
        <v>LRKPCIGS</v>
      </c>
      <c r="F1847" s="39">
        <v>9839.34375</v>
      </c>
      <c r="G1847">
        <f t="shared" si="171"/>
        <v>1.3651708138002767E-3</v>
      </c>
      <c r="H1847" s="38">
        <f>G1847*SUMIF('Manual Inputs'!$B$11:$B$22,'Expanded kW'!A1847,'Manual Inputs'!$C$11:$C$22)</f>
        <v>165796.78477297205</v>
      </c>
    </row>
    <row r="1848" spans="1:8" x14ac:dyDescent="0.2">
      <c r="A1848">
        <f t="shared" si="168"/>
        <v>6</v>
      </c>
      <c r="B1848" t="b">
        <f t="shared" si="169"/>
        <v>0</v>
      </c>
      <c r="C1848" t="str">
        <f t="shared" si="170"/>
        <v>OFF</v>
      </c>
      <c r="D1848" s="4">
        <f t="shared" si="172"/>
        <v>43632.91666666219</v>
      </c>
      <c r="E1848" t="str">
        <f t="shared" si="173"/>
        <v>LRKPCIGS</v>
      </c>
      <c r="F1848" s="39">
        <v>9822.9501953125</v>
      </c>
      <c r="G1848">
        <f t="shared" si="171"/>
        <v>1.362896271619167E-3</v>
      </c>
      <c r="H1848" s="38">
        <f>G1848*SUMIF('Manual Inputs'!$B$11:$B$22,'Expanded kW'!A1848,'Manual Inputs'!$C$11:$C$22)</f>
        <v>165520.54697426851</v>
      </c>
    </row>
    <row r="1849" spans="1:8" x14ac:dyDescent="0.2">
      <c r="A1849">
        <f t="shared" si="168"/>
        <v>6</v>
      </c>
      <c r="B1849" t="b">
        <f t="shared" si="169"/>
        <v>0</v>
      </c>
      <c r="C1849" t="str">
        <f t="shared" si="170"/>
        <v>OFF</v>
      </c>
      <c r="D1849" s="4">
        <f t="shared" si="172"/>
        <v>43632.958333328854</v>
      </c>
      <c r="E1849" t="str">
        <f t="shared" si="173"/>
        <v>LRKPCIGS</v>
      </c>
      <c r="F1849" s="39">
        <v>9774.224609375</v>
      </c>
      <c r="G1849">
        <f t="shared" si="171"/>
        <v>1.3561357854020661E-3</v>
      </c>
      <c r="H1849" s="38">
        <f>G1849*SUMIF('Manual Inputs'!$B$11:$B$22,'Expanded kW'!A1849,'Manual Inputs'!$C$11:$C$22)</f>
        <v>164699.50182228704</v>
      </c>
    </row>
    <row r="1850" spans="1:8" x14ac:dyDescent="0.2">
      <c r="A1850">
        <f t="shared" si="168"/>
        <v>6</v>
      </c>
      <c r="B1850" t="b">
        <f t="shared" si="169"/>
        <v>0</v>
      </c>
      <c r="C1850" t="str">
        <f t="shared" si="170"/>
        <v>OFF</v>
      </c>
      <c r="D1850" s="4">
        <f t="shared" si="172"/>
        <v>43632.999999995518</v>
      </c>
      <c r="E1850" t="str">
        <f t="shared" si="173"/>
        <v>LRKPCIGS</v>
      </c>
      <c r="F1850" s="39">
        <v>9814.2333984375</v>
      </c>
      <c r="G1850">
        <f t="shared" si="171"/>
        <v>1.361686849833941E-3</v>
      </c>
      <c r="H1850" s="38">
        <f>G1850*SUMIF('Manual Inputs'!$B$11:$B$22,'Expanded kW'!A1850,'Manual Inputs'!$C$11:$C$22)</f>
        <v>165373.66554273054</v>
      </c>
    </row>
    <row r="1851" spans="1:8" x14ac:dyDescent="0.2">
      <c r="A1851">
        <f t="shared" si="168"/>
        <v>6</v>
      </c>
      <c r="B1851" t="b">
        <f t="shared" si="169"/>
        <v>0</v>
      </c>
      <c r="C1851" t="str">
        <f t="shared" si="170"/>
        <v>OFF</v>
      </c>
      <c r="D1851" s="4">
        <f t="shared" si="172"/>
        <v>43633.041666662182</v>
      </c>
      <c r="E1851" t="str">
        <f t="shared" si="173"/>
        <v>LRKPCIGS</v>
      </c>
      <c r="F1851" s="39">
        <v>9846.1064453125</v>
      </c>
      <c r="G1851">
        <f t="shared" si="171"/>
        <v>1.3661091115666545E-3</v>
      </c>
      <c r="H1851" s="38">
        <f>G1851*SUMIF('Manual Inputs'!$B$11:$B$22,'Expanded kW'!A1851,'Manual Inputs'!$C$11:$C$22)</f>
        <v>165910.73883004131</v>
      </c>
    </row>
    <row r="1852" spans="1:8" x14ac:dyDescent="0.2">
      <c r="A1852">
        <f t="shared" si="168"/>
        <v>6</v>
      </c>
      <c r="B1852" t="b">
        <f t="shared" si="169"/>
        <v>0</v>
      </c>
      <c r="C1852" t="str">
        <f t="shared" si="170"/>
        <v>OFF</v>
      </c>
      <c r="D1852" s="4">
        <f t="shared" si="172"/>
        <v>43633.083333328846</v>
      </c>
      <c r="E1852" t="str">
        <f t="shared" si="173"/>
        <v>LRKPCIGS</v>
      </c>
      <c r="F1852" s="39">
        <v>9763.8798828125</v>
      </c>
      <c r="G1852">
        <f t="shared" si="171"/>
        <v>1.3547004946815981E-3</v>
      </c>
      <c r="H1852" s="38">
        <f>G1852*SUMIF('Manual Inputs'!$B$11:$B$22,'Expanded kW'!A1852,'Manual Inputs'!$C$11:$C$22)</f>
        <v>164525.18913975492</v>
      </c>
    </row>
    <row r="1853" spans="1:8" x14ac:dyDescent="0.2">
      <c r="A1853">
        <f t="shared" si="168"/>
        <v>6</v>
      </c>
      <c r="B1853" t="b">
        <f t="shared" si="169"/>
        <v>0</v>
      </c>
      <c r="C1853" t="str">
        <f t="shared" si="170"/>
        <v>OFF</v>
      </c>
      <c r="D1853" s="4">
        <f t="shared" si="172"/>
        <v>43633.124999995511</v>
      </c>
      <c r="E1853" t="str">
        <f t="shared" si="173"/>
        <v>LRKPCIGS</v>
      </c>
      <c r="F1853" s="39">
        <v>9781.1630859375</v>
      </c>
      <c r="G1853">
        <f t="shared" si="171"/>
        <v>1.3570984721356567E-3</v>
      </c>
      <c r="H1853" s="38">
        <f>G1853*SUMIF('Manual Inputs'!$B$11:$B$22,'Expanded kW'!A1853,'Manual Inputs'!$C$11:$C$22)</f>
        <v>164816.41786206714</v>
      </c>
    </row>
    <row r="1854" spans="1:8" x14ac:dyDescent="0.2">
      <c r="A1854">
        <f t="shared" si="168"/>
        <v>6</v>
      </c>
      <c r="B1854" t="b">
        <f t="shared" si="169"/>
        <v>0</v>
      </c>
      <c r="C1854" t="str">
        <f t="shared" si="170"/>
        <v>OFF</v>
      </c>
      <c r="D1854" s="4">
        <f t="shared" si="172"/>
        <v>43633.166666662175</v>
      </c>
      <c r="E1854" t="str">
        <f t="shared" si="173"/>
        <v>LRKPCIGS</v>
      </c>
      <c r="F1854" s="39">
        <v>9789.2919921875</v>
      </c>
      <c r="G1854">
        <f t="shared" si="171"/>
        <v>1.3582263263749821E-3</v>
      </c>
      <c r="H1854" s="38">
        <f>G1854*SUMIF('Manual Inputs'!$B$11:$B$22,'Expanded kW'!A1854,'Manual Inputs'!$C$11:$C$22)</f>
        <v>164953.39310698333</v>
      </c>
    </row>
    <row r="1855" spans="1:8" x14ac:dyDescent="0.2">
      <c r="A1855">
        <f t="shared" si="168"/>
        <v>6</v>
      </c>
      <c r="B1855" t="b">
        <f t="shared" si="169"/>
        <v>0</v>
      </c>
      <c r="C1855" t="str">
        <f t="shared" si="170"/>
        <v>OFF</v>
      </c>
      <c r="D1855" s="4">
        <f t="shared" si="172"/>
        <v>43633.208333328839</v>
      </c>
      <c r="E1855" t="str">
        <f t="shared" si="173"/>
        <v>LRKPCIGS</v>
      </c>
      <c r="F1855" s="39">
        <v>9874.06640625</v>
      </c>
      <c r="G1855">
        <f t="shared" si="171"/>
        <v>1.3699884477903605E-3</v>
      </c>
      <c r="H1855" s="38">
        <f>G1855*SUMIF('Manual Inputs'!$B$11:$B$22,'Expanded kW'!A1855,'Manual Inputs'!$C$11:$C$22)</f>
        <v>166381.8750911172</v>
      </c>
    </row>
    <row r="1856" spans="1:8" x14ac:dyDescent="0.2">
      <c r="A1856">
        <f t="shared" si="168"/>
        <v>6</v>
      </c>
      <c r="B1856" t="b">
        <f t="shared" si="169"/>
        <v>0</v>
      </c>
      <c r="C1856" t="str">
        <f t="shared" si="170"/>
        <v>OFF</v>
      </c>
      <c r="D1856" s="4">
        <f t="shared" si="172"/>
        <v>43633.249999995503</v>
      </c>
      <c r="E1856" t="str">
        <f t="shared" si="173"/>
        <v>LRKPCIGS</v>
      </c>
      <c r="F1856" s="39">
        <v>9862.6689453125</v>
      </c>
      <c r="G1856">
        <f t="shared" si="171"/>
        <v>1.3684070942551409E-3</v>
      </c>
      <c r="H1856" s="38">
        <f>G1856*SUMIF('Manual Inputs'!$B$11:$B$22,'Expanded kW'!A1856,'Manual Inputs'!$C$11:$C$22)</f>
        <v>166189.82342323914</v>
      </c>
    </row>
    <row r="1857" spans="1:8" x14ac:dyDescent="0.2">
      <c r="A1857">
        <f t="shared" si="168"/>
        <v>6</v>
      </c>
      <c r="B1857" t="b">
        <f t="shared" si="169"/>
        <v>0</v>
      </c>
      <c r="C1857" t="str">
        <f t="shared" si="170"/>
        <v>ON</v>
      </c>
      <c r="D1857" s="4">
        <f t="shared" si="172"/>
        <v>43633.291666662168</v>
      </c>
      <c r="E1857" t="str">
        <f t="shared" si="173"/>
        <v>LRKPCIGS</v>
      </c>
      <c r="F1857" s="39">
        <v>9816.4296875</v>
      </c>
      <c r="G1857">
        <f t="shared" si="171"/>
        <v>1.3619915764298376E-3</v>
      </c>
      <c r="H1857" s="38">
        <f>G1857*SUMIF('Manual Inputs'!$B$11:$B$22,'Expanded kW'!A1857,'Manual Inputs'!$C$11:$C$22)</f>
        <v>165410.67387115635</v>
      </c>
    </row>
    <row r="1858" spans="1:8" x14ac:dyDescent="0.2">
      <c r="A1858">
        <f t="shared" ref="A1858:A1921" si="174">MONTH(D1858)</f>
        <v>6</v>
      </c>
      <c r="B1858" t="b">
        <f t="shared" ref="B1858:B1921" si="175">IF(ISNA(VLOOKUP(DATE(YEAR(D1858),MONTH(D1858),DAY(D1858)),Holidays,1,FALSE)),FALSE,TRUE)</f>
        <v>0</v>
      </c>
      <c r="C1858" t="str">
        <f t="shared" ref="C1858:C1921" si="176">IF(OR(HOUR(D1858)&lt;PkStart,HOUR(D1858)&gt;OPkStart-1,WEEKDAY(D1858,2)&gt;5,B1858)=TRUE,"OFF","ON")</f>
        <v>ON</v>
      </c>
      <c r="D1858" s="4">
        <f t="shared" si="172"/>
        <v>43633.333333328832</v>
      </c>
      <c r="E1858" t="str">
        <f t="shared" si="173"/>
        <v>LRKPCIGS</v>
      </c>
      <c r="F1858" s="39">
        <v>9914.4345703125</v>
      </c>
      <c r="G1858">
        <f t="shared" ref="G1858:G1921" si="177">IF(SUMIF($A$2:$A$8785,A1858,$F$2:$F$8785)=0,0,F1858/SUMIF($A$2:$A$8785,A1858,$F$2:$F$8785))</f>
        <v>1.3755893741107593E-3</v>
      </c>
      <c r="H1858" s="38">
        <f>G1858*SUMIF('Manual Inputs'!$B$11:$B$22,'Expanded kW'!A1858,'Manual Inputs'!$C$11:$C$22)</f>
        <v>167062.0944206584</v>
      </c>
    </row>
    <row r="1859" spans="1:8" x14ac:dyDescent="0.2">
      <c r="A1859">
        <f t="shared" si="174"/>
        <v>6</v>
      </c>
      <c r="B1859" t="b">
        <f t="shared" si="175"/>
        <v>0</v>
      </c>
      <c r="C1859" t="str">
        <f t="shared" si="176"/>
        <v>ON</v>
      </c>
      <c r="D1859" s="4">
        <f t="shared" si="172"/>
        <v>43633.374999995496</v>
      </c>
      <c r="E1859" t="str">
        <f t="shared" si="173"/>
        <v>LRKPCIGS</v>
      </c>
      <c r="F1859" s="39">
        <v>10041.6708984375</v>
      </c>
      <c r="G1859">
        <f t="shared" si="177"/>
        <v>1.3932429215448923E-3</v>
      </c>
      <c r="H1859" s="38">
        <f>G1859*SUMIF('Manual Inputs'!$B$11:$B$22,'Expanded kW'!A1859,'Manual Inputs'!$C$11:$C$22)</f>
        <v>169206.07623951128</v>
      </c>
    </row>
    <row r="1860" spans="1:8" x14ac:dyDescent="0.2">
      <c r="A1860">
        <f t="shared" si="174"/>
        <v>6</v>
      </c>
      <c r="B1860" t="b">
        <f t="shared" si="175"/>
        <v>0</v>
      </c>
      <c r="C1860" t="str">
        <f t="shared" si="176"/>
        <v>ON</v>
      </c>
      <c r="D1860" s="4">
        <f t="shared" ref="D1860:D1923" si="178">+D1859+1/24</f>
        <v>43633.41666666216</v>
      </c>
      <c r="E1860" t="str">
        <f t="shared" ref="E1860:E1923" si="179">+E1859</f>
        <v>LRKPCIGS</v>
      </c>
      <c r="F1860" s="39">
        <v>10173.9111328125</v>
      </c>
      <c r="G1860">
        <f t="shared" si="177"/>
        <v>1.4115907415790138E-3</v>
      </c>
      <c r="H1860" s="38">
        <f>G1860*SUMIF('Manual Inputs'!$B$11:$B$22,'Expanded kW'!A1860,'Manual Inputs'!$C$11:$C$22)</f>
        <v>171434.37583286571</v>
      </c>
    </row>
    <row r="1861" spans="1:8" x14ac:dyDescent="0.2">
      <c r="A1861">
        <f t="shared" si="174"/>
        <v>6</v>
      </c>
      <c r="B1861" t="b">
        <f t="shared" si="175"/>
        <v>0</v>
      </c>
      <c r="C1861" t="str">
        <f t="shared" si="176"/>
        <v>ON</v>
      </c>
      <c r="D1861" s="4">
        <f t="shared" si="178"/>
        <v>43633.458333328825</v>
      </c>
      <c r="E1861" t="str">
        <f t="shared" si="179"/>
        <v>LRKPCIGS</v>
      </c>
      <c r="F1861" s="39">
        <v>10247.4326171875</v>
      </c>
      <c r="G1861">
        <f t="shared" si="177"/>
        <v>1.421791562609992E-3</v>
      </c>
      <c r="H1861" s="38">
        <f>G1861*SUMIF('Manual Inputs'!$B$11:$B$22,'Expanded kW'!A1861,'Manual Inputs'!$C$11:$C$22)</f>
        <v>172673.24155712817</v>
      </c>
    </row>
    <row r="1862" spans="1:8" x14ac:dyDescent="0.2">
      <c r="A1862">
        <f t="shared" si="174"/>
        <v>6</v>
      </c>
      <c r="B1862" t="b">
        <f t="shared" si="175"/>
        <v>0</v>
      </c>
      <c r="C1862" t="str">
        <f t="shared" si="176"/>
        <v>ON</v>
      </c>
      <c r="D1862" s="4">
        <f t="shared" si="178"/>
        <v>43633.499999995489</v>
      </c>
      <c r="E1862" t="str">
        <f t="shared" si="179"/>
        <v>LRKPCIGS</v>
      </c>
      <c r="F1862" s="39">
        <v>10274.3935546875</v>
      </c>
      <c r="G1862">
        <f t="shared" si="177"/>
        <v>1.4255322882033726E-3</v>
      </c>
      <c r="H1862" s="38">
        <f>G1862*SUMIF('Manual Inputs'!$B$11:$B$22,'Expanded kW'!A1862,'Manual Inputs'!$C$11:$C$22)</f>
        <v>173127.54388313089</v>
      </c>
    </row>
    <row r="1863" spans="1:8" x14ac:dyDescent="0.2">
      <c r="A1863">
        <f t="shared" si="174"/>
        <v>6</v>
      </c>
      <c r="B1863" t="b">
        <f t="shared" si="175"/>
        <v>0</v>
      </c>
      <c r="C1863" t="str">
        <f t="shared" si="176"/>
        <v>ON</v>
      </c>
      <c r="D1863" s="4">
        <f t="shared" si="178"/>
        <v>43633.541666662153</v>
      </c>
      <c r="E1863" t="str">
        <f t="shared" si="179"/>
        <v>LRKPCIGS</v>
      </c>
      <c r="F1863" s="39">
        <v>10313.5791015625</v>
      </c>
      <c r="G1863">
        <f t="shared" si="177"/>
        <v>1.4309691309721346E-3</v>
      </c>
      <c r="H1863" s="38">
        <f>G1863*SUMIF('Manual Inputs'!$B$11:$B$22,'Expanded kW'!A1863,'Manual Inputs'!$C$11:$C$22)</f>
        <v>173787.83565121202</v>
      </c>
    </row>
    <row r="1864" spans="1:8" x14ac:dyDescent="0.2">
      <c r="A1864">
        <f t="shared" si="174"/>
        <v>6</v>
      </c>
      <c r="B1864" t="b">
        <f t="shared" si="175"/>
        <v>0</v>
      </c>
      <c r="C1864" t="str">
        <f t="shared" si="176"/>
        <v>ON</v>
      </c>
      <c r="D1864" s="4">
        <f t="shared" si="178"/>
        <v>43633.583333328817</v>
      </c>
      <c r="E1864" t="str">
        <f t="shared" si="179"/>
        <v>LRKPCIGS</v>
      </c>
      <c r="F1864" s="39">
        <v>10284.494140625</v>
      </c>
      <c r="G1864">
        <f t="shared" si="177"/>
        <v>1.4269337053582673E-3</v>
      </c>
      <c r="H1864" s="38">
        <f>G1864*SUMIF('Manual Inputs'!$B$11:$B$22,'Expanded kW'!A1864,'Manual Inputs'!$C$11:$C$22)</f>
        <v>173297.74270078685</v>
      </c>
    </row>
    <row r="1865" spans="1:8" x14ac:dyDescent="0.2">
      <c r="A1865">
        <f t="shared" si="174"/>
        <v>6</v>
      </c>
      <c r="B1865" t="b">
        <f t="shared" si="175"/>
        <v>0</v>
      </c>
      <c r="C1865" t="str">
        <f t="shared" si="176"/>
        <v>ON</v>
      </c>
      <c r="D1865" s="4">
        <f t="shared" si="178"/>
        <v>43633.624999995482</v>
      </c>
      <c r="E1865" t="str">
        <f t="shared" si="179"/>
        <v>LRKPCIGS</v>
      </c>
      <c r="F1865" s="39">
        <v>10313.0244140625</v>
      </c>
      <c r="G1865">
        <f t="shared" si="177"/>
        <v>1.4308921702311523E-3</v>
      </c>
      <c r="H1865" s="38">
        <f>G1865*SUMIF('Manual Inputs'!$B$11:$B$22,'Expanded kW'!A1865,'Manual Inputs'!$C$11:$C$22)</f>
        <v>173778.48895021342</v>
      </c>
    </row>
    <row r="1866" spans="1:8" x14ac:dyDescent="0.2">
      <c r="A1866">
        <f t="shared" si="174"/>
        <v>6</v>
      </c>
      <c r="B1866" t="b">
        <f t="shared" si="175"/>
        <v>0</v>
      </c>
      <c r="C1866" t="str">
        <f t="shared" si="176"/>
        <v>ON</v>
      </c>
      <c r="D1866" s="4">
        <f t="shared" si="178"/>
        <v>43633.666666662146</v>
      </c>
      <c r="E1866" t="str">
        <f t="shared" si="179"/>
        <v>LRKPCIGS</v>
      </c>
      <c r="F1866" s="39">
        <v>10215.056640625</v>
      </c>
      <c r="G1866">
        <f t="shared" si="177"/>
        <v>1.4172995213321978E-3</v>
      </c>
      <c r="H1866" s="38">
        <f>G1866*SUMIF('Manual Inputs'!$B$11:$B$22,'Expanded kW'!A1866,'Manual Inputs'!$C$11:$C$22)</f>
        <v>172127.69370817256</v>
      </c>
    </row>
    <row r="1867" spans="1:8" x14ac:dyDescent="0.2">
      <c r="A1867">
        <f t="shared" si="174"/>
        <v>6</v>
      </c>
      <c r="B1867" t="b">
        <f t="shared" si="175"/>
        <v>0</v>
      </c>
      <c r="C1867" t="str">
        <f t="shared" si="176"/>
        <v>ON</v>
      </c>
      <c r="D1867" s="4">
        <f t="shared" si="178"/>
        <v>43633.70833332881</v>
      </c>
      <c r="E1867" t="str">
        <f t="shared" si="179"/>
        <v>LRKPCIGS</v>
      </c>
      <c r="F1867" s="39">
        <v>10113.021484375</v>
      </c>
      <c r="G1867">
        <f t="shared" si="177"/>
        <v>1.4031425388307936E-3</v>
      </c>
      <c r="H1867" s="38">
        <f>G1867*SUMIF('Manual Inputs'!$B$11:$B$22,'Expanded kW'!A1867,'Manual Inputs'!$C$11:$C$22)</f>
        <v>170408.36147729508</v>
      </c>
    </row>
    <row r="1868" spans="1:8" x14ac:dyDescent="0.2">
      <c r="A1868">
        <f t="shared" si="174"/>
        <v>6</v>
      </c>
      <c r="B1868" t="b">
        <f t="shared" si="175"/>
        <v>0</v>
      </c>
      <c r="C1868" t="str">
        <f t="shared" si="176"/>
        <v>ON</v>
      </c>
      <c r="D1868" s="4">
        <f t="shared" si="178"/>
        <v>43633.749999995474</v>
      </c>
      <c r="E1868" t="str">
        <f t="shared" si="179"/>
        <v>LRKPCIGS</v>
      </c>
      <c r="F1868" s="39">
        <v>9964.2509765625</v>
      </c>
      <c r="G1868">
        <f t="shared" si="177"/>
        <v>1.3825012074188414E-3</v>
      </c>
      <c r="H1868" s="38">
        <f>G1868*SUMIF('Manual Inputs'!$B$11:$B$22,'Expanded kW'!A1868,'Manual Inputs'!$C$11:$C$22)</f>
        <v>167901.52032090651</v>
      </c>
    </row>
    <row r="1869" spans="1:8" x14ac:dyDescent="0.2">
      <c r="A1869">
        <f t="shared" si="174"/>
        <v>6</v>
      </c>
      <c r="B1869" t="b">
        <f t="shared" si="175"/>
        <v>0</v>
      </c>
      <c r="C1869" t="str">
        <f t="shared" si="176"/>
        <v>ON</v>
      </c>
      <c r="D1869" s="4">
        <f t="shared" si="178"/>
        <v>43633.791666662139</v>
      </c>
      <c r="E1869" t="str">
        <f t="shared" si="179"/>
        <v>LRKPCIGS</v>
      </c>
      <c r="F1869" s="39">
        <v>9979.326171875</v>
      </c>
      <c r="G1869">
        <f t="shared" si="177"/>
        <v>1.3845928323458557E-3</v>
      </c>
      <c r="H1869" s="38">
        <f>G1869*SUMIF('Manual Inputs'!$B$11:$B$22,'Expanded kW'!A1869,'Manual Inputs'!$C$11:$C$22)</f>
        <v>168155.54324927882</v>
      </c>
    </row>
    <row r="1870" spans="1:8" x14ac:dyDescent="0.2">
      <c r="A1870">
        <f t="shared" si="174"/>
        <v>6</v>
      </c>
      <c r="B1870" t="b">
        <f t="shared" si="175"/>
        <v>0</v>
      </c>
      <c r="C1870" t="str">
        <f t="shared" si="176"/>
        <v>ON</v>
      </c>
      <c r="D1870" s="4">
        <f t="shared" si="178"/>
        <v>43633.833333328803</v>
      </c>
      <c r="E1870" t="str">
        <f t="shared" si="179"/>
        <v>LRKPCIGS</v>
      </c>
      <c r="F1870" s="39">
        <v>10070.3828125</v>
      </c>
      <c r="G1870">
        <f t="shared" si="177"/>
        <v>1.3972265883505639E-3</v>
      </c>
      <c r="H1870" s="38">
        <f>G1870*SUMIF('Manual Inputs'!$B$11:$B$22,'Expanded kW'!A1870,'Manual Inputs'!$C$11:$C$22)</f>
        <v>169689.88320440572</v>
      </c>
    </row>
    <row r="1871" spans="1:8" x14ac:dyDescent="0.2">
      <c r="A1871">
        <f t="shared" si="174"/>
        <v>6</v>
      </c>
      <c r="B1871" t="b">
        <f t="shared" si="175"/>
        <v>0</v>
      </c>
      <c r="C1871" t="str">
        <f t="shared" si="176"/>
        <v>OFF</v>
      </c>
      <c r="D1871" s="4">
        <f t="shared" si="178"/>
        <v>43633.874999995467</v>
      </c>
      <c r="E1871" t="str">
        <f t="shared" si="179"/>
        <v>LRKPCIGS</v>
      </c>
      <c r="F1871" s="39">
        <v>10396.521484375</v>
      </c>
      <c r="G1871">
        <f t="shared" si="177"/>
        <v>1.4424770651514517E-3</v>
      </c>
      <c r="H1871" s="38">
        <f>G1871*SUMIF('Manual Inputs'!$B$11:$B$22,'Expanded kW'!A1871,'Manual Inputs'!$C$11:$C$22)</f>
        <v>175185.44719331528</v>
      </c>
    </row>
    <row r="1872" spans="1:8" x14ac:dyDescent="0.2">
      <c r="A1872">
        <f t="shared" si="174"/>
        <v>6</v>
      </c>
      <c r="B1872" t="b">
        <f t="shared" si="175"/>
        <v>0</v>
      </c>
      <c r="C1872" t="str">
        <f t="shared" si="176"/>
        <v>OFF</v>
      </c>
      <c r="D1872" s="4">
        <f t="shared" si="178"/>
        <v>43633.916666662131</v>
      </c>
      <c r="E1872" t="str">
        <f t="shared" si="179"/>
        <v>LRKPCIGS</v>
      </c>
      <c r="F1872" s="39">
        <v>10452.6953125</v>
      </c>
      <c r="G1872">
        <f t="shared" si="177"/>
        <v>1.4502709661070601E-3</v>
      </c>
      <c r="H1872" s="38">
        <f>G1872*SUMIF('Manual Inputs'!$B$11:$B$22,'Expanded kW'!A1872,'Manual Inputs'!$C$11:$C$22)</f>
        <v>176131.99813493824</v>
      </c>
    </row>
    <row r="1873" spans="1:8" x14ac:dyDescent="0.2">
      <c r="A1873">
        <f t="shared" si="174"/>
        <v>6</v>
      </c>
      <c r="B1873" t="b">
        <f t="shared" si="175"/>
        <v>0</v>
      </c>
      <c r="C1873" t="str">
        <f t="shared" si="176"/>
        <v>OFF</v>
      </c>
      <c r="D1873" s="4">
        <f t="shared" si="178"/>
        <v>43633.958333328796</v>
      </c>
      <c r="E1873" t="str">
        <f t="shared" si="179"/>
        <v>LRKPCIGS</v>
      </c>
      <c r="F1873" s="39">
        <v>10472.47265625</v>
      </c>
      <c r="G1873">
        <f t="shared" si="177"/>
        <v>1.4530149959070145E-3</v>
      </c>
      <c r="H1873" s="38">
        <f>G1873*SUMIF('Manual Inputs'!$B$11:$B$22,'Expanded kW'!A1873,'Manual Inputs'!$C$11:$C$22)</f>
        <v>176465.2541008252</v>
      </c>
    </row>
    <row r="1874" spans="1:8" x14ac:dyDescent="0.2">
      <c r="A1874">
        <f t="shared" si="174"/>
        <v>6</v>
      </c>
      <c r="B1874" t="b">
        <f t="shared" si="175"/>
        <v>0</v>
      </c>
      <c r="C1874" t="str">
        <f t="shared" si="176"/>
        <v>OFF</v>
      </c>
      <c r="D1874" s="4">
        <f t="shared" si="178"/>
        <v>43633.99999999546</v>
      </c>
      <c r="E1874" t="str">
        <f t="shared" si="179"/>
        <v>LRKPCIGS</v>
      </c>
      <c r="F1874" s="39">
        <v>10595.9150390625</v>
      </c>
      <c r="G1874">
        <f t="shared" si="177"/>
        <v>1.4701421481321398E-3</v>
      </c>
      <c r="H1874" s="38">
        <f>G1874*SUMIF('Manual Inputs'!$B$11:$B$22,'Expanded kW'!A1874,'Manual Inputs'!$C$11:$C$22)</f>
        <v>178545.30645950275</v>
      </c>
    </row>
    <row r="1875" spans="1:8" x14ac:dyDescent="0.2">
      <c r="A1875">
        <f t="shared" si="174"/>
        <v>6</v>
      </c>
      <c r="B1875" t="b">
        <f t="shared" si="175"/>
        <v>0</v>
      </c>
      <c r="C1875" t="str">
        <f t="shared" si="176"/>
        <v>OFF</v>
      </c>
      <c r="D1875" s="4">
        <f t="shared" si="178"/>
        <v>43634.041666662124</v>
      </c>
      <c r="E1875" t="str">
        <f t="shared" si="179"/>
        <v>LRKPCIGS</v>
      </c>
      <c r="F1875" s="39">
        <v>10529.107421875</v>
      </c>
      <c r="G1875">
        <f t="shared" si="177"/>
        <v>1.4608728501544249E-3</v>
      </c>
      <c r="H1875" s="38">
        <f>G1875*SUMIF('Manual Inputs'!$B$11:$B$22,'Expanded kW'!A1875,'Manual Inputs'!$C$11:$C$22)</f>
        <v>177419.57201933433</v>
      </c>
    </row>
    <row r="1876" spans="1:8" x14ac:dyDescent="0.2">
      <c r="A1876">
        <f t="shared" si="174"/>
        <v>6</v>
      </c>
      <c r="B1876" t="b">
        <f t="shared" si="175"/>
        <v>0</v>
      </c>
      <c r="C1876" t="str">
        <f t="shared" si="176"/>
        <v>OFF</v>
      </c>
      <c r="D1876" s="4">
        <f t="shared" si="178"/>
        <v>43634.083333328788</v>
      </c>
      <c r="E1876" t="str">
        <f t="shared" si="179"/>
        <v>LRKPCIGS</v>
      </c>
      <c r="F1876" s="39">
        <v>10437.0751953125</v>
      </c>
      <c r="G1876">
        <f t="shared" si="177"/>
        <v>1.4481037353816862E-3</v>
      </c>
      <c r="H1876" s="38">
        <f>G1876*SUMIF('Manual Inputs'!$B$11:$B$22,'Expanded kW'!A1876,'Manual Inputs'!$C$11:$C$22)</f>
        <v>175868.79306016234</v>
      </c>
    </row>
    <row r="1877" spans="1:8" x14ac:dyDescent="0.2">
      <c r="A1877">
        <f t="shared" si="174"/>
        <v>6</v>
      </c>
      <c r="B1877" t="b">
        <f t="shared" si="175"/>
        <v>0</v>
      </c>
      <c r="C1877" t="str">
        <f t="shared" si="176"/>
        <v>OFF</v>
      </c>
      <c r="D1877" s="4">
        <f t="shared" si="178"/>
        <v>43634.124999995453</v>
      </c>
      <c r="E1877" t="str">
        <f t="shared" si="179"/>
        <v>LRKPCIGS</v>
      </c>
      <c r="F1877" s="39">
        <v>10437.4189453125</v>
      </c>
      <c r="G1877">
        <f t="shared" si="177"/>
        <v>1.4481514293620131E-3</v>
      </c>
      <c r="H1877" s="38">
        <f>G1877*SUMIF('Manual Inputs'!$B$11:$B$22,'Expanded kW'!A1877,'Manual Inputs'!$C$11:$C$22)</f>
        <v>175874.58538190793</v>
      </c>
    </row>
    <row r="1878" spans="1:8" x14ac:dyDescent="0.2">
      <c r="A1878">
        <f t="shared" si="174"/>
        <v>6</v>
      </c>
      <c r="B1878" t="b">
        <f t="shared" si="175"/>
        <v>0</v>
      </c>
      <c r="C1878" t="str">
        <f t="shared" si="176"/>
        <v>OFF</v>
      </c>
      <c r="D1878" s="4">
        <f t="shared" si="178"/>
        <v>43634.166666662117</v>
      </c>
      <c r="E1878" t="str">
        <f t="shared" si="179"/>
        <v>LRKPCIGS</v>
      </c>
      <c r="F1878" s="39">
        <v>10356.51171875</v>
      </c>
      <c r="G1878">
        <f t="shared" si="177"/>
        <v>1.4369258652253145E-3</v>
      </c>
      <c r="H1878" s="38">
        <f>G1878*SUMIF('Manual Inputs'!$B$11:$B$22,'Expanded kW'!A1878,'Manual Inputs'!$C$11:$C$22)</f>
        <v>174511.26701741229</v>
      </c>
    </row>
    <row r="1879" spans="1:8" x14ac:dyDescent="0.2">
      <c r="A1879">
        <f t="shared" si="174"/>
        <v>6</v>
      </c>
      <c r="B1879" t="b">
        <f t="shared" si="175"/>
        <v>0</v>
      </c>
      <c r="C1879" t="str">
        <f t="shared" si="176"/>
        <v>OFF</v>
      </c>
      <c r="D1879" s="4">
        <f t="shared" si="178"/>
        <v>43634.208333328781</v>
      </c>
      <c r="E1879" t="str">
        <f t="shared" si="179"/>
        <v>LRKPCIGS</v>
      </c>
      <c r="F1879" s="39">
        <v>10360.0068359375</v>
      </c>
      <c r="G1879">
        <f t="shared" si="177"/>
        <v>1.4374107991900603E-3</v>
      </c>
      <c r="H1879" s="38">
        <f>G1879*SUMIF('Manual Inputs'!$B$11:$B$22,'Expanded kW'!A1879,'Manual Inputs'!$C$11:$C$22)</f>
        <v>174570.16110697918</v>
      </c>
    </row>
    <row r="1880" spans="1:8" x14ac:dyDescent="0.2">
      <c r="A1880">
        <f t="shared" si="174"/>
        <v>6</v>
      </c>
      <c r="B1880" t="b">
        <f t="shared" si="175"/>
        <v>0</v>
      </c>
      <c r="C1880" t="str">
        <f t="shared" si="176"/>
        <v>OFF</v>
      </c>
      <c r="D1880" s="4">
        <f t="shared" si="178"/>
        <v>43634.249999995445</v>
      </c>
      <c r="E1880" t="str">
        <f t="shared" si="179"/>
        <v>LRKPCIGS</v>
      </c>
      <c r="F1880" s="39">
        <v>10313.6865234375</v>
      </c>
      <c r="G1880">
        <f t="shared" si="177"/>
        <v>1.4309840353409868E-3</v>
      </c>
      <c r="H1880" s="38">
        <f>G1880*SUMIF('Manual Inputs'!$B$11:$B$22,'Expanded kW'!A1880,'Manual Inputs'!$C$11:$C$22)</f>
        <v>173789.64575175752</v>
      </c>
    </row>
    <row r="1881" spans="1:8" x14ac:dyDescent="0.2">
      <c r="A1881">
        <f t="shared" si="174"/>
        <v>6</v>
      </c>
      <c r="B1881" t="b">
        <f t="shared" si="175"/>
        <v>0</v>
      </c>
      <c r="C1881" t="str">
        <f t="shared" si="176"/>
        <v>ON</v>
      </c>
      <c r="D1881" s="4">
        <f t="shared" si="178"/>
        <v>43634.291666662109</v>
      </c>
      <c r="E1881" t="str">
        <f t="shared" si="179"/>
        <v>LRKPCIGS</v>
      </c>
      <c r="F1881" s="39">
        <v>10397.66015625</v>
      </c>
      <c r="G1881">
        <f t="shared" si="177"/>
        <v>1.4426350514612852E-3</v>
      </c>
      <c r="H1881" s="38">
        <f>G1881*SUMIF('Manual Inputs'!$B$11:$B$22,'Expanded kW'!A1881,'Manual Inputs'!$C$11:$C$22)</f>
        <v>175204.63425909763</v>
      </c>
    </row>
    <row r="1882" spans="1:8" x14ac:dyDescent="0.2">
      <c r="A1882">
        <f t="shared" si="174"/>
        <v>6</v>
      </c>
      <c r="B1882" t="b">
        <f t="shared" si="175"/>
        <v>0</v>
      </c>
      <c r="C1882" t="str">
        <f t="shared" si="176"/>
        <v>ON</v>
      </c>
      <c r="D1882" s="4">
        <f t="shared" si="178"/>
        <v>43634.333333328774</v>
      </c>
      <c r="E1882" t="str">
        <f t="shared" si="179"/>
        <v>LRKPCIGS</v>
      </c>
      <c r="F1882" s="39">
        <v>10315.8466796875</v>
      </c>
      <c r="G1882">
        <f t="shared" si="177"/>
        <v>1.4312837486491787E-3</v>
      </c>
      <c r="H1882" s="38">
        <f>G1882*SUMIF('Manual Inputs'!$B$11:$B$22,'Expanded kW'!A1882,'Manual Inputs'!$C$11:$C$22)</f>
        <v>173826.0452281817</v>
      </c>
    </row>
    <row r="1883" spans="1:8" x14ac:dyDescent="0.2">
      <c r="A1883">
        <f t="shared" si="174"/>
        <v>6</v>
      </c>
      <c r="B1883" t="b">
        <f t="shared" si="175"/>
        <v>0</v>
      </c>
      <c r="C1883" t="str">
        <f t="shared" si="176"/>
        <v>ON</v>
      </c>
      <c r="D1883" s="4">
        <f t="shared" si="178"/>
        <v>43634.374999995438</v>
      </c>
      <c r="E1883" t="str">
        <f t="shared" si="179"/>
        <v>LRKPCIGS</v>
      </c>
      <c r="F1883" s="39">
        <v>10137.7216796875</v>
      </c>
      <c r="G1883">
        <f t="shared" si="177"/>
        <v>1.4065695952069661E-3</v>
      </c>
      <c r="H1883" s="38">
        <f>G1883*SUMIF('Manual Inputs'!$B$11:$B$22,'Expanded kW'!A1883,'Manual Inputs'!$C$11:$C$22)</f>
        <v>170824.56941454465</v>
      </c>
    </row>
    <row r="1884" spans="1:8" x14ac:dyDescent="0.2">
      <c r="A1884">
        <f t="shared" si="174"/>
        <v>6</v>
      </c>
      <c r="B1884" t="b">
        <f t="shared" si="175"/>
        <v>0</v>
      </c>
      <c r="C1884" t="str">
        <f t="shared" si="176"/>
        <v>ON</v>
      </c>
      <c r="D1884" s="4">
        <f t="shared" si="178"/>
        <v>43634.416666662102</v>
      </c>
      <c r="E1884" t="str">
        <f t="shared" si="179"/>
        <v>LRKPCIGS</v>
      </c>
      <c r="F1884" s="39">
        <v>10303.9091796875</v>
      </c>
      <c r="G1884">
        <f t="shared" si="177"/>
        <v>1.4296274667869109E-3</v>
      </c>
      <c r="H1884" s="38">
        <f>G1884*SUMIF('Manual Inputs'!$B$11:$B$22,'Expanded kW'!A1884,'Manual Inputs'!$C$11:$C$22)</f>
        <v>173624.89369119756</v>
      </c>
    </row>
    <row r="1885" spans="1:8" x14ac:dyDescent="0.2">
      <c r="A1885">
        <f t="shared" si="174"/>
        <v>6</v>
      </c>
      <c r="B1885" t="b">
        <f t="shared" si="175"/>
        <v>0</v>
      </c>
      <c r="C1885" t="str">
        <f t="shared" si="176"/>
        <v>ON</v>
      </c>
      <c r="D1885" s="4">
        <f t="shared" si="178"/>
        <v>43634.458333328766</v>
      </c>
      <c r="E1885" t="str">
        <f t="shared" si="179"/>
        <v>LRKPCIGS</v>
      </c>
      <c r="F1885" s="39">
        <v>10127.7158203125</v>
      </c>
      <c r="G1885">
        <f t="shared" si="177"/>
        <v>1.4051813209955137E-3</v>
      </c>
      <c r="H1885" s="38">
        <f>G1885*SUMIF('Manual Inputs'!$B$11:$B$22,'Expanded kW'!A1885,'Manual Inputs'!$C$11:$C$22)</f>
        <v>170655.96677646061</v>
      </c>
    </row>
    <row r="1886" spans="1:8" x14ac:dyDescent="0.2">
      <c r="A1886">
        <f t="shared" si="174"/>
        <v>6</v>
      </c>
      <c r="B1886" t="b">
        <f t="shared" si="175"/>
        <v>0</v>
      </c>
      <c r="C1886" t="str">
        <f t="shared" si="176"/>
        <v>ON</v>
      </c>
      <c r="D1886" s="4">
        <f t="shared" si="178"/>
        <v>43634.499999995431</v>
      </c>
      <c r="E1886" t="str">
        <f t="shared" si="179"/>
        <v>LRKPCIGS</v>
      </c>
      <c r="F1886" s="39">
        <v>10070.189453125</v>
      </c>
      <c r="G1886">
        <f t="shared" si="177"/>
        <v>1.3971997604866301E-3</v>
      </c>
      <c r="H1886" s="38">
        <f>G1886*SUMIF('Manual Inputs'!$B$11:$B$22,'Expanded kW'!A1886,'Manual Inputs'!$C$11:$C$22)</f>
        <v>169686.62502342381</v>
      </c>
    </row>
    <row r="1887" spans="1:8" x14ac:dyDescent="0.2">
      <c r="A1887">
        <f t="shared" si="174"/>
        <v>6</v>
      </c>
      <c r="B1887" t="b">
        <f t="shared" si="175"/>
        <v>0</v>
      </c>
      <c r="C1887" t="str">
        <f t="shared" si="176"/>
        <v>ON</v>
      </c>
      <c r="D1887" s="4">
        <f t="shared" si="178"/>
        <v>43634.541666662095</v>
      </c>
      <c r="E1887" t="str">
        <f t="shared" si="179"/>
        <v>LRKPCIGS</v>
      </c>
      <c r="F1887" s="39">
        <v>10310.310546875</v>
      </c>
      <c r="G1887">
        <f t="shared" si="177"/>
        <v>1.4305156316762404E-3</v>
      </c>
      <c r="H1887" s="38">
        <f>G1887*SUMIF('Manual Inputs'!$B$11:$B$22,'Expanded kW'!A1887,'Manual Inputs'!$C$11:$C$22)</f>
        <v>173732.75922825016</v>
      </c>
    </row>
    <row r="1888" spans="1:8" x14ac:dyDescent="0.2">
      <c r="A1888">
        <f t="shared" si="174"/>
        <v>6</v>
      </c>
      <c r="B1888" t="b">
        <f t="shared" si="175"/>
        <v>0</v>
      </c>
      <c r="C1888" t="str">
        <f t="shared" si="176"/>
        <v>ON</v>
      </c>
      <c r="D1888" s="4">
        <f t="shared" si="178"/>
        <v>43634.583333328759</v>
      </c>
      <c r="E1888" t="str">
        <f t="shared" si="179"/>
        <v>LRKPCIGS</v>
      </c>
      <c r="F1888" s="39">
        <v>10259.5595703125</v>
      </c>
      <c r="G1888">
        <f t="shared" si="177"/>
        <v>1.4234741303591444E-3</v>
      </c>
      <c r="H1888" s="38">
        <f>G1888*SUMIF('Manual Inputs'!$B$11:$B$22,'Expanded kW'!A1888,'Manual Inputs'!$C$11:$C$22)</f>
        <v>172877.58545325618</v>
      </c>
    </row>
    <row r="1889" spans="1:8" x14ac:dyDescent="0.2">
      <c r="A1889">
        <f t="shared" si="174"/>
        <v>6</v>
      </c>
      <c r="B1889" t="b">
        <f t="shared" si="175"/>
        <v>0</v>
      </c>
      <c r="C1889" t="str">
        <f t="shared" si="176"/>
        <v>ON</v>
      </c>
      <c r="D1889" s="4">
        <f t="shared" si="178"/>
        <v>43634.624999995423</v>
      </c>
      <c r="E1889" t="str">
        <f t="shared" si="179"/>
        <v>LRKPCIGS</v>
      </c>
      <c r="F1889" s="39">
        <v>10200.4873046875</v>
      </c>
      <c r="G1889">
        <f t="shared" si="177"/>
        <v>1.4152780824330509E-3</v>
      </c>
      <c r="H1889" s="38">
        <f>G1889*SUMIF('Manual Inputs'!$B$11:$B$22,'Expanded kW'!A1889,'Manual Inputs'!$C$11:$C$22)</f>
        <v>171882.19470782357</v>
      </c>
    </row>
    <row r="1890" spans="1:8" x14ac:dyDescent="0.2">
      <c r="A1890">
        <f t="shared" si="174"/>
        <v>6</v>
      </c>
      <c r="B1890" t="b">
        <f t="shared" si="175"/>
        <v>0</v>
      </c>
      <c r="C1890" t="str">
        <f t="shared" si="176"/>
        <v>ON</v>
      </c>
      <c r="D1890" s="4">
        <f t="shared" si="178"/>
        <v>43634.666666662088</v>
      </c>
      <c r="E1890" t="str">
        <f t="shared" si="179"/>
        <v>LRKPCIGS</v>
      </c>
      <c r="F1890" s="39">
        <v>10104.666015625</v>
      </c>
      <c r="G1890">
        <f t="shared" si="177"/>
        <v>1.4019832499226161E-3</v>
      </c>
      <c r="H1890" s="38">
        <f>G1890*SUMIF('Manual Inputs'!$B$11:$B$22,'Expanded kW'!A1890,'Manual Inputs'!$C$11:$C$22)</f>
        <v>170267.56856577384</v>
      </c>
    </row>
    <row r="1891" spans="1:8" x14ac:dyDescent="0.2">
      <c r="A1891">
        <f t="shared" si="174"/>
        <v>6</v>
      </c>
      <c r="B1891" t="b">
        <f t="shared" si="175"/>
        <v>0</v>
      </c>
      <c r="C1891" t="str">
        <f t="shared" si="176"/>
        <v>ON</v>
      </c>
      <c r="D1891" s="4">
        <f t="shared" si="178"/>
        <v>43634.708333328752</v>
      </c>
      <c r="E1891" t="str">
        <f t="shared" si="179"/>
        <v>LRKPCIGS</v>
      </c>
      <c r="F1891" s="39">
        <v>10069.9140625</v>
      </c>
      <c r="G1891">
        <f t="shared" si="177"/>
        <v>1.3971615511046633E-3</v>
      </c>
      <c r="H1891" s="38">
        <f>G1891*SUMIF('Manual Inputs'!$B$11:$B$22,'Expanded kW'!A1891,'Manual Inputs'!$C$11:$C$22)</f>
        <v>169681.9845838435</v>
      </c>
    </row>
    <row r="1892" spans="1:8" x14ac:dyDescent="0.2">
      <c r="A1892">
        <f t="shared" si="174"/>
        <v>6</v>
      </c>
      <c r="B1892" t="b">
        <f t="shared" si="175"/>
        <v>0</v>
      </c>
      <c r="C1892" t="str">
        <f t="shared" si="176"/>
        <v>ON</v>
      </c>
      <c r="D1892" s="4">
        <f t="shared" si="178"/>
        <v>43634.749999995416</v>
      </c>
      <c r="E1892" t="str">
        <f t="shared" si="179"/>
        <v>LRKPCIGS</v>
      </c>
      <c r="F1892" s="39">
        <v>10164.861328125</v>
      </c>
      <c r="G1892">
        <f t="shared" si="177"/>
        <v>1.4103351162503461E-3</v>
      </c>
      <c r="H1892" s="38">
        <f>G1892*SUMIF('Manual Inputs'!$B$11:$B$22,'Expanded kW'!A1892,'Manual Inputs'!$C$11:$C$22)</f>
        <v>171281.88308963669</v>
      </c>
    </row>
    <row r="1893" spans="1:8" x14ac:dyDescent="0.2">
      <c r="A1893">
        <f t="shared" si="174"/>
        <v>6</v>
      </c>
      <c r="B1893" t="b">
        <f t="shared" si="175"/>
        <v>0</v>
      </c>
      <c r="C1893" t="str">
        <f t="shared" si="176"/>
        <v>ON</v>
      </c>
      <c r="D1893" s="4">
        <f t="shared" si="178"/>
        <v>43634.79166666208</v>
      </c>
      <c r="E1893" t="str">
        <f t="shared" si="179"/>
        <v>LRKPCIGS</v>
      </c>
      <c r="F1893" s="39">
        <v>10057.5693359375</v>
      </c>
      <c r="G1893">
        <f t="shared" si="177"/>
        <v>1.3954487681350197E-3</v>
      </c>
      <c r="H1893" s="38">
        <f>G1893*SUMIF('Manual Inputs'!$B$11:$B$22,'Expanded kW'!A1893,'Manual Inputs'!$C$11:$C$22)</f>
        <v>169473.97112024602</v>
      </c>
    </row>
    <row r="1894" spans="1:8" x14ac:dyDescent="0.2">
      <c r="A1894">
        <f t="shared" si="174"/>
        <v>6</v>
      </c>
      <c r="B1894" t="b">
        <f t="shared" si="175"/>
        <v>0</v>
      </c>
      <c r="C1894" t="str">
        <f t="shared" si="176"/>
        <v>ON</v>
      </c>
      <c r="D1894" s="4">
        <f t="shared" si="178"/>
        <v>43634.833333328745</v>
      </c>
      <c r="E1894" t="str">
        <f t="shared" si="179"/>
        <v>LRKPCIGS</v>
      </c>
      <c r="F1894" s="39">
        <v>10087.369140625</v>
      </c>
      <c r="G1894">
        <f t="shared" si="177"/>
        <v>1.3995833755488854E-3</v>
      </c>
      <c r="H1894" s="38">
        <f>G1894*SUMIF('Manual Inputs'!$B$11:$B$22,'Expanded kW'!A1894,'Manual Inputs'!$C$11:$C$22)</f>
        <v>169976.10946702852</v>
      </c>
    </row>
    <row r="1895" spans="1:8" x14ac:dyDescent="0.2">
      <c r="A1895">
        <f t="shared" si="174"/>
        <v>6</v>
      </c>
      <c r="B1895" t="b">
        <f t="shared" si="175"/>
        <v>0</v>
      </c>
      <c r="C1895" t="str">
        <f t="shared" si="176"/>
        <v>OFF</v>
      </c>
      <c r="D1895" s="4">
        <f t="shared" si="178"/>
        <v>43634.874999995409</v>
      </c>
      <c r="E1895" t="str">
        <f t="shared" si="179"/>
        <v>LRKPCIGS</v>
      </c>
      <c r="F1895" s="39">
        <v>10201.9091796875</v>
      </c>
      <c r="G1895">
        <f t="shared" si="177"/>
        <v>1.4154753620789493E-3</v>
      </c>
      <c r="H1895" s="38">
        <f>G1895*SUMIF('Manual Inputs'!$B$11:$B$22,'Expanded kW'!A1895,'Manual Inputs'!$C$11:$C$22)</f>
        <v>171906.15385686228</v>
      </c>
    </row>
    <row r="1896" spans="1:8" x14ac:dyDescent="0.2">
      <c r="A1896">
        <f t="shared" si="174"/>
        <v>6</v>
      </c>
      <c r="B1896" t="b">
        <f t="shared" si="175"/>
        <v>0</v>
      </c>
      <c r="C1896" t="str">
        <f t="shared" si="176"/>
        <v>OFF</v>
      </c>
      <c r="D1896" s="4">
        <f t="shared" si="178"/>
        <v>43634.916666662073</v>
      </c>
      <c r="E1896" t="str">
        <f t="shared" si="179"/>
        <v>LRKPCIGS</v>
      </c>
      <c r="F1896" s="39">
        <v>10367.8984375</v>
      </c>
      <c r="G1896">
        <f t="shared" si="177"/>
        <v>1.4385057283236489E-3</v>
      </c>
      <c r="H1896" s="38">
        <f>G1896*SUMIF('Manual Inputs'!$B$11:$B$22,'Expanded kW'!A1896,'Manual Inputs'!$C$11:$C$22)</f>
        <v>174703.13767523578</v>
      </c>
    </row>
    <row r="1897" spans="1:8" x14ac:dyDescent="0.2">
      <c r="A1897">
        <f t="shared" si="174"/>
        <v>6</v>
      </c>
      <c r="B1897" t="b">
        <f t="shared" si="175"/>
        <v>0</v>
      </c>
      <c r="C1897" t="str">
        <f t="shared" si="176"/>
        <v>OFF</v>
      </c>
      <c r="D1897" s="4">
        <f t="shared" si="178"/>
        <v>43634.958333328737</v>
      </c>
      <c r="E1897" t="str">
        <f t="shared" si="179"/>
        <v>LRKPCIGS</v>
      </c>
      <c r="F1897" s="39">
        <v>10466.6181640625</v>
      </c>
      <c r="G1897">
        <f t="shared" si="177"/>
        <v>1.452202707804569E-3</v>
      </c>
      <c r="H1897" s="38">
        <f>G1897*SUMIF('Manual Inputs'!$B$11:$B$22,'Expanded kW'!A1897,'Manual Inputs'!$C$11:$C$22)</f>
        <v>176366.60362109519</v>
      </c>
    </row>
    <row r="1898" spans="1:8" x14ac:dyDescent="0.2">
      <c r="A1898">
        <f t="shared" si="174"/>
        <v>6</v>
      </c>
      <c r="B1898" t="b">
        <f t="shared" si="175"/>
        <v>0</v>
      </c>
      <c r="C1898" t="str">
        <f t="shared" si="176"/>
        <v>OFF</v>
      </c>
      <c r="D1898" s="4">
        <f t="shared" si="178"/>
        <v>43634.999999995402</v>
      </c>
      <c r="E1898" t="str">
        <f t="shared" si="179"/>
        <v>LRKPCIGS</v>
      </c>
      <c r="F1898" s="39">
        <v>10426.5439453125</v>
      </c>
      <c r="G1898">
        <f t="shared" si="177"/>
        <v>1.4466425652571201E-3</v>
      </c>
      <c r="H1898" s="38">
        <f>G1898*SUMIF('Manual Inputs'!$B$11:$B$22,'Expanded kW'!A1898,'Manual Inputs'!$C$11:$C$22)</f>
        <v>175691.33738486483</v>
      </c>
    </row>
    <row r="1899" spans="1:8" x14ac:dyDescent="0.2">
      <c r="A1899">
        <f t="shared" si="174"/>
        <v>6</v>
      </c>
      <c r="B1899" t="b">
        <f t="shared" si="175"/>
        <v>0</v>
      </c>
      <c r="C1899" t="str">
        <f t="shared" si="176"/>
        <v>OFF</v>
      </c>
      <c r="D1899" s="4">
        <f t="shared" si="178"/>
        <v>43635.041666662066</v>
      </c>
      <c r="E1899" t="str">
        <f t="shared" si="179"/>
        <v>LRKPCIGS</v>
      </c>
      <c r="F1899" s="39">
        <v>10391.78515625</v>
      </c>
      <c r="G1899">
        <f t="shared" si="177"/>
        <v>1.4418199179793314E-3</v>
      </c>
      <c r="H1899" s="38">
        <f>G1899*SUMIF('Manual Inputs'!$B$11:$B$22,'Expanded kW'!A1899,'Manual Inputs'!$C$11:$C$22)</f>
        <v>175105.63821471803</v>
      </c>
    </row>
    <row r="1900" spans="1:8" x14ac:dyDescent="0.2">
      <c r="A1900">
        <f t="shared" si="174"/>
        <v>6</v>
      </c>
      <c r="B1900" t="b">
        <f t="shared" si="175"/>
        <v>0</v>
      </c>
      <c r="C1900" t="str">
        <f t="shared" si="176"/>
        <v>OFF</v>
      </c>
      <c r="D1900" s="4">
        <f t="shared" si="178"/>
        <v>43635.08333332873</v>
      </c>
      <c r="E1900" t="str">
        <f t="shared" si="179"/>
        <v>LRKPCIGS</v>
      </c>
      <c r="F1900" s="39">
        <v>10326.609375</v>
      </c>
      <c r="G1900">
        <f t="shared" si="177"/>
        <v>1.4327770309139078E-3</v>
      </c>
      <c r="H1900" s="38">
        <f>G1900*SUMIF('Manual Inputs'!$B$11:$B$22,'Expanded kW'!A1900,'Manual Inputs'!$C$11:$C$22)</f>
        <v>174007.40084738174</v>
      </c>
    </row>
    <row r="1901" spans="1:8" x14ac:dyDescent="0.2">
      <c r="A1901">
        <f t="shared" si="174"/>
        <v>6</v>
      </c>
      <c r="B1901" t="b">
        <f t="shared" si="175"/>
        <v>0</v>
      </c>
      <c r="C1901" t="str">
        <f t="shared" si="176"/>
        <v>OFF</v>
      </c>
      <c r="D1901" s="4">
        <f t="shared" si="178"/>
        <v>43635.124999995394</v>
      </c>
      <c r="E1901" t="str">
        <f t="shared" si="179"/>
        <v>LRKPCIGS</v>
      </c>
      <c r="F1901" s="39">
        <v>10247.08203125</v>
      </c>
      <c r="G1901">
        <f t="shared" si="177"/>
        <v>1.4217429201698289E-3</v>
      </c>
      <c r="H1901" s="38">
        <f>G1901*SUMIF('Manual Inputs'!$B$11:$B$22,'Expanded kW'!A1901,'Manual Inputs'!$C$11:$C$22)</f>
        <v>172667.33404716605</v>
      </c>
    </row>
    <row r="1902" spans="1:8" x14ac:dyDescent="0.2">
      <c r="A1902">
        <f t="shared" si="174"/>
        <v>6</v>
      </c>
      <c r="B1902" t="b">
        <f t="shared" si="175"/>
        <v>0</v>
      </c>
      <c r="C1902" t="str">
        <f t="shared" si="176"/>
        <v>OFF</v>
      </c>
      <c r="D1902" s="4">
        <f t="shared" si="178"/>
        <v>43635.166666662059</v>
      </c>
      <c r="E1902" t="str">
        <f t="shared" si="179"/>
        <v>LRKPCIGS</v>
      </c>
      <c r="F1902" s="39">
        <v>10106.7626953125</v>
      </c>
      <c r="G1902">
        <f t="shared" si="177"/>
        <v>1.4022741561037588E-3</v>
      </c>
      <c r="H1902" s="38">
        <f>G1902*SUMIF('Manual Inputs'!$B$11:$B$22,'Expanded kW'!A1902,'Manual Inputs'!$C$11:$C$22)</f>
        <v>170302.89843733018</v>
      </c>
    </row>
    <row r="1903" spans="1:8" x14ac:dyDescent="0.2">
      <c r="A1903">
        <f t="shared" si="174"/>
        <v>6</v>
      </c>
      <c r="B1903" t="b">
        <f t="shared" si="175"/>
        <v>0</v>
      </c>
      <c r="C1903" t="str">
        <f t="shared" si="176"/>
        <v>OFF</v>
      </c>
      <c r="D1903" s="4">
        <f t="shared" si="178"/>
        <v>43635.208333328723</v>
      </c>
      <c r="E1903" t="str">
        <f t="shared" si="179"/>
        <v>LRKPCIGS</v>
      </c>
      <c r="F1903" s="39">
        <v>10113.0830078125</v>
      </c>
      <c r="G1903">
        <f t="shared" si="177"/>
        <v>1.4031510749693179E-3</v>
      </c>
      <c r="H1903" s="38">
        <f>G1903*SUMIF('Manual Inputs'!$B$11:$B$22,'Expanded kW'!A1903,'Manual Inputs'!$C$11:$C$22)</f>
        <v>170409.39817124387</v>
      </c>
    </row>
    <row r="1904" spans="1:8" x14ac:dyDescent="0.2">
      <c r="A1904">
        <f t="shared" si="174"/>
        <v>6</v>
      </c>
      <c r="B1904" t="b">
        <f t="shared" si="175"/>
        <v>0</v>
      </c>
      <c r="C1904" t="str">
        <f t="shared" si="176"/>
        <v>OFF</v>
      </c>
      <c r="D1904" s="4">
        <f t="shared" si="178"/>
        <v>43635.249999995387</v>
      </c>
      <c r="E1904" t="str">
        <f t="shared" si="179"/>
        <v>LRKPCIGS</v>
      </c>
      <c r="F1904" s="39">
        <v>10056.6083984375</v>
      </c>
      <c r="G1904">
        <f t="shared" si="177"/>
        <v>1.3953154417809235E-3</v>
      </c>
      <c r="H1904" s="38">
        <f>G1904*SUMIF('Manual Inputs'!$B$11:$B$22,'Expanded kW'!A1904,'Manual Inputs'!$C$11:$C$22)</f>
        <v>169457.7789480935</v>
      </c>
    </row>
    <row r="1905" spans="1:8" x14ac:dyDescent="0.2">
      <c r="A1905">
        <f t="shared" si="174"/>
        <v>6</v>
      </c>
      <c r="B1905" t="b">
        <f t="shared" si="175"/>
        <v>0</v>
      </c>
      <c r="C1905" t="str">
        <f t="shared" si="176"/>
        <v>ON</v>
      </c>
      <c r="D1905" s="4">
        <f t="shared" si="178"/>
        <v>43635.291666662051</v>
      </c>
      <c r="E1905" t="str">
        <f t="shared" si="179"/>
        <v>LRKPCIGS</v>
      </c>
      <c r="F1905" s="39">
        <v>9981.3330078125</v>
      </c>
      <c r="G1905">
        <f t="shared" si="177"/>
        <v>1.3848712730548675E-3</v>
      </c>
      <c r="H1905" s="38">
        <f>G1905*SUMIF('Manual Inputs'!$B$11:$B$22,'Expanded kW'!A1905,'Manual Inputs'!$C$11:$C$22)</f>
        <v>168189.35921856077</v>
      </c>
    </row>
    <row r="1906" spans="1:8" x14ac:dyDescent="0.2">
      <c r="A1906">
        <f t="shared" si="174"/>
        <v>6</v>
      </c>
      <c r="B1906" t="b">
        <f t="shared" si="175"/>
        <v>0</v>
      </c>
      <c r="C1906" t="str">
        <f t="shared" si="176"/>
        <v>ON</v>
      </c>
      <c r="D1906" s="4">
        <f t="shared" si="178"/>
        <v>43635.333333328716</v>
      </c>
      <c r="E1906" t="str">
        <f t="shared" si="179"/>
        <v>LRKPCIGS</v>
      </c>
      <c r="F1906" s="39">
        <v>10006.8291015625</v>
      </c>
      <c r="G1906">
        <f t="shared" si="177"/>
        <v>1.3884087572548088E-3</v>
      </c>
      <c r="H1906" s="38">
        <f>G1906*SUMIF('Manual Inputs'!$B$11:$B$22,'Expanded kW'!A1906,'Manual Inputs'!$C$11:$C$22)</f>
        <v>168618.97835530658</v>
      </c>
    </row>
    <row r="1907" spans="1:8" x14ac:dyDescent="0.2">
      <c r="A1907">
        <f t="shared" si="174"/>
        <v>6</v>
      </c>
      <c r="B1907" t="b">
        <f t="shared" si="175"/>
        <v>0</v>
      </c>
      <c r="C1907" t="str">
        <f t="shared" si="176"/>
        <v>ON</v>
      </c>
      <c r="D1907" s="4">
        <f t="shared" si="178"/>
        <v>43635.37499999538</v>
      </c>
      <c r="E1907" t="str">
        <f t="shared" si="179"/>
        <v>LRKPCIGS</v>
      </c>
      <c r="F1907" s="39">
        <v>10056.5107421875</v>
      </c>
      <c r="G1907">
        <f t="shared" si="177"/>
        <v>1.3953018923546943E-3</v>
      </c>
      <c r="H1907" s="38">
        <f>G1907*SUMIF('Manual Inputs'!$B$11:$B$22,'Expanded kW'!A1907,'Manual Inputs'!$C$11:$C$22)</f>
        <v>169456.13340214305</v>
      </c>
    </row>
    <row r="1908" spans="1:8" x14ac:dyDescent="0.2">
      <c r="A1908">
        <f t="shared" si="174"/>
        <v>6</v>
      </c>
      <c r="B1908" t="b">
        <f t="shared" si="175"/>
        <v>0</v>
      </c>
      <c r="C1908" t="str">
        <f t="shared" si="176"/>
        <v>ON</v>
      </c>
      <c r="D1908" s="4">
        <f t="shared" si="178"/>
        <v>43635.416666662044</v>
      </c>
      <c r="E1908" t="str">
        <f t="shared" si="179"/>
        <v>LRKPCIGS</v>
      </c>
      <c r="F1908" s="39">
        <v>10114.693359375</v>
      </c>
      <c r="G1908">
        <f t="shared" si="177"/>
        <v>1.4033745050078389E-3</v>
      </c>
      <c r="H1908" s="38">
        <f>G1908*SUMIF('Manual Inputs'!$B$11:$B$22,'Expanded kW'!A1908,'Manual Inputs'!$C$11:$C$22)</f>
        <v>170436.53322396695</v>
      </c>
    </row>
    <row r="1909" spans="1:8" x14ac:dyDescent="0.2">
      <c r="A1909">
        <f t="shared" si="174"/>
        <v>6</v>
      </c>
      <c r="B1909" t="b">
        <f t="shared" si="175"/>
        <v>0</v>
      </c>
      <c r="C1909" t="str">
        <f t="shared" si="176"/>
        <v>ON</v>
      </c>
      <c r="D1909" s="4">
        <f t="shared" si="178"/>
        <v>43635.458333328708</v>
      </c>
      <c r="E1909" t="str">
        <f t="shared" si="179"/>
        <v>LRKPCIGS</v>
      </c>
      <c r="F1909" s="39">
        <v>10109.5927734375</v>
      </c>
      <c r="G1909">
        <f t="shared" si="177"/>
        <v>1.4026668184758833E-3</v>
      </c>
      <c r="H1909" s="38">
        <f>G1909*SUMIF('Manual Inputs'!$B$11:$B$22,'Expanded kW'!A1909,'Manual Inputs'!$C$11:$C$22)</f>
        <v>170350.58635897445</v>
      </c>
    </row>
    <row r="1910" spans="1:8" x14ac:dyDescent="0.2">
      <c r="A1910">
        <f t="shared" si="174"/>
        <v>6</v>
      </c>
      <c r="B1910" t="b">
        <f t="shared" si="175"/>
        <v>0</v>
      </c>
      <c r="C1910" t="str">
        <f t="shared" si="176"/>
        <v>ON</v>
      </c>
      <c r="D1910" s="4">
        <f t="shared" si="178"/>
        <v>43635.499999995372</v>
      </c>
      <c r="E1910" t="str">
        <f t="shared" si="179"/>
        <v>LRKPCIGS</v>
      </c>
      <c r="F1910" s="39">
        <v>10115.4970703125</v>
      </c>
      <c r="G1910">
        <f t="shared" si="177"/>
        <v>1.4034860167857059E-3</v>
      </c>
      <c r="H1910" s="38">
        <f>G1910*SUMIF('Manual Inputs'!$B$11:$B$22,'Expanded kW'!A1910,'Manual Inputs'!$C$11:$C$22)</f>
        <v>170450.07606713922</v>
      </c>
    </row>
    <row r="1911" spans="1:8" x14ac:dyDescent="0.2">
      <c r="A1911">
        <f t="shared" si="174"/>
        <v>6</v>
      </c>
      <c r="B1911" t="b">
        <f t="shared" si="175"/>
        <v>0</v>
      </c>
      <c r="C1911" t="str">
        <f t="shared" si="176"/>
        <v>ON</v>
      </c>
      <c r="D1911" s="4">
        <f t="shared" si="178"/>
        <v>43635.541666662037</v>
      </c>
      <c r="E1911" t="str">
        <f t="shared" si="179"/>
        <v>LRKPCIGS</v>
      </c>
      <c r="F1911" s="39">
        <v>10144.4736328125</v>
      </c>
      <c r="G1911">
        <f t="shared" si="177"/>
        <v>1.4075064025364588E-3</v>
      </c>
      <c r="H1911" s="38">
        <f>G1911*SUMIF('Manual Inputs'!$B$11:$B$22,'Expanded kW'!A1911,'Manual Inputs'!$C$11:$C$22)</f>
        <v>170938.3424615594</v>
      </c>
    </row>
    <row r="1912" spans="1:8" x14ac:dyDescent="0.2">
      <c r="A1912">
        <f t="shared" si="174"/>
        <v>6</v>
      </c>
      <c r="B1912" t="b">
        <f t="shared" si="175"/>
        <v>0</v>
      </c>
      <c r="C1912" t="str">
        <f t="shared" si="176"/>
        <v>ON</v>
      </c>
      <c r="D1912" s="4">
        <f t="shared" si="178"/>
        <v>43635.583333328701</v>
      </c>
      <c r="E1912" t="str">
        <f t="shared" si="179"/>
        <v>LRKPCIGS</v>
      </c>
      <c r="F1912" s="39">
        <v>10110.02734375</v>
      </c>
      <c r="G1912">
        <f t="shared" si="177"/>
        <v>1.4027271134226037E-3</v>
      </c>
      <c r="H1912" s="38">
        <f>G1912*SUMIF('Manual Inputs'!$B$11:$B$22,'Expanded kW'!A1912,'Manual Inputs'!$C$11:$C$22)</f>
        <v>170357.909038454</v>
      </c>
    </row>
    <row r="1913" spans="1:8" x14ac:dyDescent="0.2">
      <c r="A1913">
        <f t="shared" si="174"/>
        <v>6</v>
      </c>
      <c r="B1913" t="b">
        <f t="shared" si="175"/>
        <v>0</v>
      </c>
      <c r="C1913" t="str">
        <f t="shared" si="176"/>
        <v>ON</v>
      </c>
      <c r="D1913" s="4">
        <f t="shared" si="178"/>
        <v>43635.624999995365</v>
      </c>
      <c r="E1913" t="str">
        <f t="shared" si="179"/>
        <v>LRKPCIGS</v>
      </c>
      <c r="F1913" s="39">
        <v>9805.115234375</v>
      </c>
      <c r="G1913">
        <f t="shared" si="177"/>
        <v>1.360421739906913E-3</v>
      </c>
      <c r="H1913" s="38">
        <f>G1913*SUMIF('Manual Inputs'!$B$11:$B$22,'Expanded kW'!A1913,'Manual Inputs'!$C$11:$C$22)</f>
        <v>165220.02091733619</v>
      </c>
    </row>
    <row r="1914" spans="1:8" x14ac:dyDescent="0.2">
      <c r="A1914">
        <f t="shared" si="174"/>
        <v>6</v>
      </c>
      <c r="B1914" t="b">
        <f t="shared" si="175"/>
        <v>0</v>
      </c>
      <c r="C1914" t="str">
        <f t="shared" si="176"/>
        <v>ON</v>
      </c>
      <c r="D1914" s="4">
        <f t="shared" si="178"/>
        <v>43635.666666662029</v>
      </c>
      <c r="E1914" t="str">
        <f t="shared" si="179"/>
        <v>LRKPCIGS</v>
      </c>
      <c r="F1914" s="39">
        <v>9910.958984375</v>
      </c>
      <c r="G1914">
        <f t="shared" si="177"/>
        <v>1.3751071500312591E-3</v>
      </c>
      <c r="H1914" s="38">
        <f>G1914*SUMIF('Manual Inputs'!$B$11:$B$22,'Expanded kW'!A1914,'Manual Inputs'!$C$11:$C$22)</f>
        <v>167003.52944028156</v>
      </c>
    </row>
    <row r="1915" spans="1:8" x14ac:dyDescent="0.2">
      <c r="A1915">
        <f t="shared" si="174"/>
        <v>6</v>
      </c>
      <c r="B1915" t="b">
        <f t="shared" si="175"/>
        <v>0</v>
      </c>
      <c r="C1915" t="str">
        <f t="shared" si="176"/>
        <v>ON</v>
      </c>
      <c r="D1915" s="4">
        <f t="shared" si="178"/>
        <v>43635.708333328694</v>
      </c>
      <c r="E1915" t="str">
        <f t="shared" si="179"/>
        <v>LRKPCIGS</v>
      </c>
      <c r="F1915" s="39">
        <v>9814.41015625</v>
      </c>
      <c r="G1915">
        <f t="shared" si="177"/>
        <v>1.3617113742954161E-3</v>
      </c>
      <c r="H1915" s="38">
        <f>G1915*SUMIF('Manual Inputs'!$B$11:$B$22,'Expanded kW'!A1915,'Manual Inputs'!$C$11:$C$22)</f>
        <v>165376.64398090087</v>
      </c>
    </row>
    <row r="1916" spans="1:8" x14ac:dyDescent="0.2">
      <c r="A1916">
        <f t="shared" si="174"/>
        <v>6</v>
      </c>
      <c r="B1916" t="b">
        <f t="shared" si="175"/>
        <v>0</v>
      </c>
      <c r="C1916" t="str">
        <f t="shared" si="176"/>
        <v>ON</v>
      </c>
      <c r="D1916" s="4">
        <f t="shared" si="178"/>
        <v>43635.749999995358</v>
      </c>
      <c r="E1916" t="str">
        <f t="shared" si="179"/>
        <v>LRKPCIGS</v>
      </c>
      <c r="F1916" s="39">
        <v>9847.94921875</v>
      </c>
      <c r="G1916">
        <f t="shared" si="177"/>
        <v>1.3663647892396011E-3</v>
      </c>
      <c r="H1916" s="38">
        <f>G1916*SUMIF('Manual Inputs'!$B$11:$B$22,'Expanded kW'!A1916,'Manual Inputs'!$C$11:$C$22)</f>
        <v>165941.79028212649</v>
      </c>
    </row>
    <row r="1917" spans="1:8" x14ac:dyDescent="0.2">
      <c r="A1917">
        <f t="shared" si="174"/>
        <v>6</v>
      </c>
      <c r="B1917" t="b">
        <f t="shared" si="175"/>
        <v>0</v>
      </c>
      <c r="C1917" t="str">
        <f t="shared" si="176"/>
        <v>ON</v>
      </c>
      <c r="D1917" s="4">
        <f t="shared" si="178"/>
        <v>43635.791666662022</v>
      </c>
      <c r="E1917" t="str">
        <f t="shared" si="179"/>
        <v>LRKPCIGS</v>
      </c>
      <c r="F1917" s="39">
        <v>9824.4814453125</v>
      </c>
      <c r="G1917">
        <f t="shared" si="177"/>
        <v>1.3631087266224421E-3</v>
      </c>
      <c r="H1917" s="38">
        <f>G1917*SUMIF('Manual Inputs'!$B$11:$B$22,'Expanded kW'!A1917,'Manual Inputs'!$C$11:$C$22)</f>
        <v>165546.34913477171</v>
      </c>
    </row>
    <row r="1918" spans="1:8" x14ac:dyDescent="0.2">
      <c r="A1918">
        <f t="shared" si="174"/>
        <v>6</v>
      </c>
      <c r="B1918" t="b">
        <f t="shared" si="175"/>
        <v>0</v>
      </c>
      <c r="C1918" t="str">
        <f t="shared" si="176"/>
        <v>ON</v>
      </c>
      <c r="D1918" s="4">
        <f t="shared" si="178"/>
        <v>43635.833333328686</v>
      </c>
      <c r="E1918" t="str">
        <f t="shared" si="179"/>
        <v>LRKPCIGS</v>
      </c>
      <c r="F1918" s="39">
        <v>9858.109375</v>
      </c>
      <c r="G1918">
        <f t="shared" si="177"/>
        <v>1.3677744715444957E-3</v>
      </c>
      <c r="H1918" s="38">
        <f>G1918*SUMIF('Manual Inputs'!$B$11:$B$22,'Expanded kW'!A1918,'Manual Inputs'!$C$11:$C$22)</f>
        <v>166112.99288281222</v>
      </c>
    </row>
    <row r="1919" spans="1:8" x14ac:dyDescent="0.2">
      <c r="A1919">
        <f t="shared" si="174"/>
        <v>6</v>
      </c>
      <c r="B1919" t="b">
        <f t="shared" si="175"/>
        <v>0</v>
      </c>
      <c r="C1919" t="str">
        <f t="shared" si="176"/>
        <v>OFF</v>
      </c>
      <c r="D1919" s="4">
        <f t="shared" si="178"/>
        <v>43635.874999995351</v>
      </c>
      <c r="E1919" t="str">
        <f t="shared" si="179"/>
        <v>LRKPCIGS</v>
      </c>
      <c r="F1919" s="39">
        <v>10155.6396484375</v>
      </c>
      <c r="G1919">
        <f t="shared" si="177"/>
        <v>1.4090556439315151E-3</v>
      </c>
      <c r="H1919" s="38">
        <f>G1919*SUMIF('Manual Inputs'!$B$11:$B$22,'Expanded kW'!A1919,'Manual Inputs'!$C$11:$C$22)</f>
        <v>171126.49418553486</v>
      </c>
    </row>
    <row r="1920" spans="1:8" x14ac:dyDescent="0.2">
      <c r="A1920">
        <f t="shared" si="174"/>
        <v>6</v>
      </c>
      <c r="B1920" t="b">
        <f t="shared" si="175"/>
        <v>0</v>
      </c>
      <c r="C1920" t="str">
        <f t="shared" si="176"/>
        <v>OFF</v>
      </c>
      <c r="D1920" s="4">
        <f t="shared" si="178"/>
        <v>43635.916666662015</v>
      </c>
      <c r="E1920" t="str">
        <f t="shared" si="179"/>
        <v>LRKPCIGS</v>
      </c>
      <c r="F1920" s="39">
        <v>10331.3994140625</v>
      </c>
      <c r="G1920">
        <f t="shared" si="177"/>
        <v>1.4334416302704542E-3</v>
      </c>
      <c r="H1920" s="38">
        <f>G1920*SUMIF('Manual Inputs'!$B$11:$B$22,'Expanded kW'!A1920,'Manual Inputs'!$C$11:$C$22)</f>
        <v>174088.11487625176</v>
      </c>
    </row>
    <row r="1921" spans="1:8" x14ac:dyDescent="0.2">
      <c r="A1921">
        <f t="shared" si="174"/>
        <v>6</v>
      </c>
      <c r="B1921" t="b">
        <f t="shared" si="175"/>
        <v>0</v>
      </c>
      <c r="C1921" t="str">
        <f t="shared" si="176"/>
        <v>OFF</v>
      </c>
      <c r="D1921" s="4">
        <f t="shared" si="178"/>
        <v>43635.958333328679</v>
      </c>
      <c r="E1921" t="str">
        <f t="shared" si="179"/>
        <v>LRKPCIGS</v>
      </c>
      <c r="F1921" s="39">
        <v>10431.0947265625</v>
      </c>
      <c r="G1921">
        <f t="shared" si="177"/>
        <v>1.4472739685194049E-3</v>
      </c>
      <c r="H1921" s="38">
        <f>G1921*SUMIF('Manual Inputs'!$B$11:$B$22,'Expanded kW'!A1921,'Manual Inputs'!$C$11:$C$22)</f>
        <v>175768.01982615623</v>
      </c>
    </row>
    <row r="1922" spans="1:8" x14ac:dyDescent="0.2">
      <c r="A1922">
        <f t="shared" ref="A1922:A1985" si="180">MONTH(D1922)</f>
        <v>6</v>
      </c>
      <c r="B1922" t="b">
        <f t="shared" ref="B1922:B1985" si="181">IF(ISNA(VLOOKUP(DATE(YEAR(D1922),MONTH(D1922),DAY(D1922)),Holidays,1,FALSE)),FALSE,TRUE)</f>
        <v>0</v>
      </c>
      <c r="C1922" t="str">
        <f t="shared" ref="C1922:C1985" si="182">IF(OR(HOUR(D1922)&lt;PkStart,HOUR(D1922)&gt;OPkStart-1,WEEKDAY(D1922,2)&gt;5,B1922)=TRUE,"OFF","ON")</f>
        <v>OFF</v>
      </c>
      <c r="D1922" s="4">
        <f t="shared" si="178"/>
        <v>43635.999999995343</v>
      </c>
      <c r="E1922" t="str">
        <f t="shared" si="179"/>
        <v>LRKPCIGS</v>
      </c>
      <c r="F1922" s="39">
        <v>10345.4306640625</v>
      </c>
      <c r="G1922">
        <f t="shared" ref="G1922:G1985" si="183">IF(SUMIF($A$2:$A$8785,A1922,$F$2:$F$8785)=0,0,F1922/SUMIF($A$2:$A$8785,A1922,$F$2:$F$8785))</f>
        <v>1.4353884118310776E-3</v>
      </c>
      <c r="H1922" s="38">
        <f>G1922*SUMIF('Manual Inputs'!$B$11:$B$22,'Expanded kW'!A1922,'Manual Inputs'!$C$11:$C$22)</f>
        <v>174324.54691841369</v>
      </c>
    </row>
    <row r="1923" spans="1:8" x14ac:dyDescent="0.2">
      <c r="A1923">
        <f t="shared" si="180"/>
        <v>6</v>
      </c>
      <c r="B1923" t="b">
        <f t="shared" si="181"/>
        <v>0</v>
      </c>
      <c r="C1923" t="str">
        <f t="shared" si="182"/>
        <v>OFF</v>
      </c>
      <c r="D1923" s="4">
        <f t="shared" si="178"/>
        <v>43636.041666662008</v>
      </c>
      <c r="E1923" t="str">
        <f t="shared" si="179"/>
        <v>LRKPCIGS</v>
      </c>
      <c r="F1923" s="39">
        <v>10228.33984375</v>
      </c>
      <c r="G1923">
        <f t="shared" si="183"/>
        <v>1.4191425142879048E-3</v>
      </c>
      <c r="H1923" s="38">
        <f>G1923*SUMIF('Manual Inputs'!$B$11:$B$22,'Expanded kW'!A1923,'Manual Inputs'!$C$11:$C$22)</f>
        <v>172351.52086835395</v>
      </c>
    </row>
    <row r="1924" spans="1:8" x14ac:dyDescent="0.2">
      <c r="A1924">
        <f t="shared" si="180"/>
        <v>6</v>
      </c>
      <c r="B1924" t="b">
        <f t="shared" si="181"/>
        <v>0</v>
      </c>
      <c r="C1924" t="str">
        <f t="shared" si="182"/>
        <v>OFF</v>
      </c>
      <c r="D1924" s="4">
        <f t="shared" ref="D1924:D1987" si="184">+D1923+1/24</f>
        <v>43636.083333328672</v>
      </c>
      <c r="E1924" t="str">
        <f t="shared" ref="E1924:E1987" si="185">+E1923</f>
        <v>LRKPCIGS</v>
      </c>
      <c r="F1924" s="39">
        <v>10135.2236328125</v>
      </c>
      <c r="G1924">
        <f t="shared" si="183"/>
        <v>1.406223000884021E-3</v>
      </c>
      <c r="H1924" s="38">
        <f>G1924*SUMIF('Manual Inputs'!$B$11:$B$22,'Expanded kW'!A1924,'Manual Inputs'!$C$11:$C$22)</f>
        <v>170782.4763491319</v>
      </c>
    </row>
    <row r="1925" spans="1:8" x14ac:dyDescent="0.2">
      <c r="A1925">
        <f t="shared" si="180"/>
        <v>6</v>
      </c>
      <c r="B1925" t="b">
        <f t="shared" si="181"/>
        <v>0</v>
      </c>
      <c r="C1925" t="str">
        <f t="shared" si="182"/>
        <v>OFF</v>
      </c>
      <c r="D1925" s="4">
        <f t="shared" si="184"/>
        <v>43636.124999995336</v>
      </c>
      <c r="E1925" t="str">
        <f t="shared" si="185"/>
        <v>LRKPCIGS</v>
      </c>
      <c r="F1925" s="39">
        <v>10073.57421875</v>
      </c>
      <c r="G1925">
        <f t="shared" si="183"/>
        <v>1.3976693835997369E-3</v>
      </c>
      <c r="H1925" s="38">
        <f>G1925*SUMIF('Manual Inputs'!$B$11:$B$22,'Expanded kW'!A1925,'Manual Inputs'!$C$11:$C$22)</f>
        <v>169743.65964606672</v>
      </c>
    </row>
    <row r="1926" spans="1:8" x14ac:dyDescent="0.2">
      <c r="A1926">
        <f t="shared" si="180"/>
        <v>6</v>
      </c>
      <c r="B1926" t="b">
        <f t="shared" si="181"/>
        <v>0</v>
      </c>
      <c r="C1926" t="str">
        <f t="shared" si="182"/>
        <v>OFF</v>
      </c>
      <c r="D1926" s="4">
        <f t="shared" si="184"/>
        <v>43636.166666662</v>
      </c>
      <c r="E1926" t="str">
        <f t="shared" si="185"/>
        <v>LRKPCIGS</v>
      </c>
      <c r="F1926" s="39">
        <v>10153.919921875</v>
      </c>
      <c r="G1926">
        <f t="shared" si="183"/>
        <v>1.4088170385356173E-3</v>
      </c>
      <c r="H1926" s="38">
        <f>G1926*SUMIF('Manual Inputs'!$B$11:$B$22,'Expanded kW'!A1926,'Manual Inputs'!$C$11:$C$22)</f>
        <v>171097.51612134726</v>
      </c>
    </row>
    <row r="1927" spans="1:8" x14ac:dyDescent="0.2">
      <c r="A1927">
        <f t="shared" si="180"/>
        <v>6</v>
      </c>
      <c r="B1927" t="b">
        <f t="shared" si="181"/>
        <v>0</v>
      </c>
      <c r="C1927" t="str">
        <f t="shared" si="182"/>
        <v>OFF</v>
      </c>
      <c r="D1927" s="4">
        <f t="shared" si="184"/>
        <v>43636.208333328665</v>
      </c>
      <c r="E1927" t="str">
        <f t="shared" si="185"/>
        <v>LRKPCIGS</v>
      </c>
      <c r="F1927" s="39">
        <v>10119.5986328125</v>
      </c>
      <c r="G1927">
        <f t="shared" si="183"/>
        <v>1.4040550926873359E-3</v>
      </c>
      <c r="H1927" s="38">
        <f>G1927*SUMIF('Manual Inputs'!$B$11:$B$22,'Expanded kW'!A1927,'Manual Inputs'!$C$11:$C$22)</f>
        <v>170519.18899705849</v>
      </c>
    </row>
    <row r="1928" spans="1:8" x14ac:dyDescent="0.2">
      <c r="A1928">
        <f t="shared" si="180"/>
        <v>6</v>
      </c>
      <c r="B1928" t="b">
        <f t="shared" si="181"/>
        <v>0</v>
      </c>
      <c r="C1928" t="str">
        <f t="shared" si="182"/>
        <v>OFF</v>
      </c>
      <c r="D1928" s="4">
        <f t="shared" si="184"/>
        <v>43636.249999995329</v>
      </c>
      <c r="E1928" t="str">
        <f t="shared" si="185"/>
        <v>LRKPCIGS</v>
      </c>
      <c r="F1928" s="39">
        <v>10213.373046875</v>
      </c>
      <c r="G1928">
        <f t="shared" si="183"/>
        <v>1.4170659292240049E-3</v>
      </c>
      <c r="H1928" s="38">
        <f>G1928*SUMIF('Manual Inputs'!$B$11:$B$22,'Expanded kW'!A1928,'Manual Inputs'!$C$11:$C$22)</f>
        <v>172099.32449598666</v>
      </c>
    </row>
    <row r="1929" spans="1:8" x14ac:dyDescent="0.2">
      <c r="A1929">
        <f t="shared" si="180"/>
        <v>6</v>
      </c>
      <c r="B1929" t="b">
        <f t="shared" si="181"/>
        <v>0</v>
      </c>
      <c r="C1929" t="str">
        <f t="shared" si="182"/>
        <v>ON</v>
      </c>
      <c r="D1929" s="4">
        <f t="shared" si="184"/>
        <v>43636.291666661993</v>
      </c>
      <c r="E1929" t="str">
        <f t="shared" si="185"/>
        <v>LRKPCIGS</v>
      </c>
      <c r="F1929" s="39">
        <v>10286.1552734375</v>
      </c>
      <c r="G1929">
        <f t="shared" si="183"/>
        <v>1.4271641810984274E-3</v>
      </c>
      <c r="H1929" s="38">
        <f>G1929*SUMIF('Manual Inputs'!$B$11:$B$22,'Expanded kW'!A1929,'Manual Inputs'!$C$11:$C$22)</f>
        <v>173325.73343740415</v>
      </c>
    </row>
    <row r="1930" spans="1:8" x14ac:dyDescent="0.2">
      <c r="A1930">
        <f t="shared" si="180"/>
        <v>6</v>
      </c>
      <c r="B1930" t="b">
        <f t="shared" si="181"/>
        <v>0</v>
      </c>
      <c r="C1930" t="str">
        <f t="shared" si="182"/>
        <v>ON</v>
      </c>
      <c r="D1930" s="4">
        <f t="shared" si="184"/>
        <v>43636.333333328657</v>
      </c>
      <c r="E1930" t="str">
        <f t="shared" si="185"/>
        <v>LRKPCIGS</v>
      </c>
      <c r="F1930" s="39">
        <v>10473.775390625</v>
      </c>
      <c r="G1930">
        <f t="shared" si="183"/>
        <v>1.453195745252913E-3</v>
      </c>
      <c r="H1930" s="38">
        <f>G1930*SUMIF('Manual Inputs'!$B$11:$B$22,'Expanded kW'!A1930,'Manual Inputs'!$C$11:$C$22)</f>
        <v>176487.20568380429</v>
      </c>
    </row>
    <row r="1931" spans="1:8" x14ac:dyDescent="0.2">
      <c r="A1931">
        <f t="shared" si="180"/>
        <v>6</v>
      </c>
      <c r="B1931" t="b">
        <f t="shared" si="181"/>
        <v>0</v>
      </c>
      <c r="C1931" t="str">
        <f t="shared" si="182"/>
        <v>ON</v>
      </c>
      <c r="D1931" s="4">
        <f t="shared" si="184"/>
        <v>43636.374999995322</v>
      </c>
      <c r="E1931" t="str">
        <f t="shared" si="185"/>
        <v>LRKPCIGS</v>
      </c>
      <c r="F1931" s="39">
        <v>10483.759765625</v>
      </c>
      <c r="G1931">
        <f t="shared" si="183"/>
        <v>1.4545810385905948E-3</v>
      </c>
      <c r="H1931" s="38">
        <f>G1931*SUMIF('Manual Inputs'!$B$11:$B$22,'Expanded kW'!A1931,'Manual Inputs'!$C$11:$C$22)</f>
        <v>176655.44630177921</v>
      </c>
    </row>
    <row r="1932" spans="1:8" x14ac:dyDescent="0.2">
      <c r="A1932">
        <f t="shared" si="180"/>
        <v>6</v>
      </c>
      <c r="B1932" t="b">
        <f t="shared" si="181"/>
        <v>0</v>
      </c>
      <c r="C1932" t="str">
        <f t="shared" si="182"/>
        <v>ON</v>
      </c>
      <c r="D1932" s="4">
        <f t="shared" si="184"/>
        <v>43636.416666661986</v>
      </c>
      <c r="E1932" t="str">
        <f t="shared" si="185"/>
        <v>LRKPCIGS</v>
      </c>
      <c r="F1932" s="39">
        <v>10354.3701171875</v>
      </c>
      <c r="G1932">
        <f t="shared" si="183"/>
        <v>1.4366287263081062E-3</v>
      </c>
      <c r="H1932" s="38">
        <f>G1932*SUMIF('Manual Inputs'!$B$11:$B$22,'Expanded kW'!A1932,'Manual Inputs'!$C$11:$C$22)</f>
        <v>174475.18019471871</v>
      </c>
    </row>
    <row r="1933" spans="1:8" x14ac:dyDescent="0.2">
      <c r="A1933">
        <f t="shared" si="180"/>
        <v>6</v>
      </c>
      <c r="B1933" t="b">
        <f t="shared" si="181"/>
        <v>0</v>
      </c>
      <c r="C1933" t="str">
        <f t="shared" si="182"/>
        <v>ON</v>
      </c>
      <c r="D1933" s="4">
        <f t="shared" si="184"/>
        <v>43636.45833332865</v>
      </c>
      <c r="E1933" t="str">
        <f t="shared" si="185"/>
        <v>LRKPCIGS</v>
      </c>
      <c r="F1933" s="39">
        <v>10313.1240234375</v>
      </c>
      <c r="G1933">
        <f t="shared" si="183"/>
        <v>1.4309059906459061E-3</v>
      </c>
      <c r="H1933" s="38">
        <f>G1933*SUMIF('Manual Inputs'!$B$11:$B$22,'Expanded kW'!A1933,'Manual Inputs'!$C$11:$C$22)</f>
        <v>173780.16740708289</v>
      </c>
    </row>
    <row r="1934" spans="1:8" x14ac:dyDescent="0.2">
      <c r="A1934">
        <f t="shared" si="180"/>
        <v>6</v>
      </c>
      <c r="B1934" t="b">
        <f t="shared" si="181"/>
        <v>0</v>
      </c>
      <c r="C1934" t="str">
        <f t="shared" si="182"/>
        <v>ON</v>
      </c>
      <c r="D1934" s="4">
        <f t="shared" si="184"/>
        <v>43636.499999995314</v>
      </c>
      <c r="E1934" t="str">
        <f t="shared" si="185"/>
        <v>LRKPCIGS</v>
      </c>
      <c r="F1934" s="39">
        <v>10261.7880859375</v>
      </c>
      <c r="G1934">
        <f t="shared" si="183"/>
        <v>1.4237833282656966E-3</v>
      </c>
      <c r="H1934" s="38">
        <f>G1934*SUMIF('Manual Inputs'!$B$11:$B$22,'Expanded kW'!A1934,'Manual Inputs'!$C$11:$C$22)</f>
        <v>172915.13681184564</v>
      </c>
    </row>
    <row r="1935" spans="1:8" x14ac:dyDescent="0.2">
      <c r="A1935">
        <f t="shared" si="180"/>
        <v>6</v>
      </c>
      <c r="B1935" t="b">
        <f t="shared" si="181"/>
        <v>0</v>
      </c>
      <c r="C1935" t="str">
        <f t="shared" si="182"/>
        <v>ON</v>
      </c>
      <c r="D1935" s="4">
        <f t="shared" si="184"/>
        <v>43636.541666661979</v>
      </c>
      <c r="E1935" t="str">
        <f t="shared" si="185"/>
        <v>LRKPCIGS</v>
      </c>
      <c r="F1935" s="39">
        <v>10300.400390625</v>
      </c>
      <c r="G1935">
        <f t="shared" si="183"/>
        <v>1.429140635902493E-3</v>
      </c>
      <c r="H1935" s="38">
        <f>G1935*SUMIF('Manual Inputs'!$B$11:$B$22,'Expanded kW'!A1935,'Manual Inputs'!$C$11:$C$22)</f>
        <v>173565.76922519761</v>
      </c>
    </row>
    <row r="1936" spans="1:8" x14ac:dyDescent="0.2">
      <c r="A1936">
        <f t="shared" si="180"/>
        <v>6</v>
      </c>
      <c r="B1936" t="b">
        <f t="shared" si="181"/>
        <v>0</v>
      </c>
      <c r="C1936" t="str">
        <f t="shared" si="182"/>
        <v>ON</v>
      </c>
      <c r="D1936" s="4">
        <f t="shared" si="184"/>
        <v>43636.583333328643</v>
      </c>
      <c r="E1936" t="str">
        <f t="shared" si="185"/>
        <v>LRKPCIGS</v>
      </c>
      <c r="F1936" s="39">
        <v>10153.8720703125</v>
      </c>
      <c r="G1936">
        <f t="shared" si="183"/>
        <v>1.4088103993167649E-3</v>
      </c>
      <c r="H1936" s="38">
        <f>G1936*SUMIF('Manual Inputs'!$B$11:$B$22,'Expanded kW'!A1936,'Manual Inputs'!$C$11:$C$22)</f>
        <v>171096.70980383153</v>
      </c>
    </row>
    <row r="1937" spans="1:8" x14ac:dyDescent="0.2">
      <c r="A1937">
        <f t="shared" si="180"/>
        <v>6</v>
      </c>
      <c r="B1937" t="b">
        <f t="shared" si="181"/>
        <v>0</v>
      </c>
      <c r="C1937" t="str">
        <f t="shared" si="182"/>
        <v>ON</v>
      </c>
      <c r="D1937" s="4">
        <f t="shared" si="184"/>
        <v>43636.624999995307</v>
      </c>
      <c r="E1937" t="str">
        <f t="shared" si="185"/>
        <v>LRKPCIGS</v>
      </c>
      <c r="F1937" s="39">
        <v>10109.82421875</v>
      </c>
      <c r="G1937">
        <f t="shared" si="183"/>
        <v>1.4026989306160469E-3</v>
      </c>
      <c r="H1937" s="38">
        <f>G1937*SUMIF('Manual Inputs'!$B$11:$B$22,'Expanded kW'!A1937,'Manual Inputs'!$C$11:$C$22)</f>
        <v>170354.48630287708</v>
      </c>
    </row>
    <row r="1938" spans="1:8" x14ac:dyDescent="0.2">
      <c r="A1938">
        <f t="shared" si="180"/>
        <v>6</v>
      </c>
      <c r="B1938" t="b">
        <f t="shared" si="181"/>
        <v>0</v>
      </c>
      <c r="C1938" t="str">
        <f t="shared" si="182"/>
        <v>ON</v>
      </c>
      <c r="D1938" s="4">
        <f t="shared" si="184"/>
        <v>43636.666666661971</v>
      </c>
      <c r="E1938" t="str">
        <f t="shared" si="185"/>
        <v>LRKPCIGS</v>
      </c>
      <c r="F1938" s="39">
        <v>10000.0302734375</v>
      </c>
      <c r="G1938">
        <f t="shared" si="183"/>
        <v>1.3874654462007262E-3</v>
      </c>
      <c r="H1938" s="38">
        <f>G1938*SUMIF('Manual Inputs'!$B$11:$B$22,'Expanded kW'!A1938,'Manual Inputs'!$C$11:$C$22)</f>
        <v>168504.41544623565</v>
      </c>
    </row>
    <row r="1939" spans="1:8" x14ac:dyDescent="0.2">
      <c r="A1939">
        <f t="shared" si="180"/>
        <v>6</v>
      </c>
      <c r="B1939" t="b">
        <f t="shared" si="181"/>
        <v>0</v>
      </c>
      <c r="C1939" t="str">
        <f t="shared" si="182"/>
        <v>ON</v>
      </c>
      <c r="D1939" s="4">
        <f t="shared" si="184"/>
        <v>43636.708333328635</v>
      </c>
      <c r="E1939" t="str">
        <f t="shared" si="185"/>
        <v>LRKPCIGS</v>
      </c>
      <c r="F1939" s="39">
        <v>9881.2001953125</v>
      </c>
      <c r="G1939">
        <f t="shared" si="183"/>
        <v>1.3709782333764097E-3</v>
      </c>
      <c r="H1939" s="38">
        <f>G1939*SUMIF('Manual Inputs'!$B$11:$B$22,'Expanded kW'!A1939,'Manual Inputs'!$C$11:$C$22)</f>
        <v>166502.08222279823</v>
      </c>
    </row>
    <row r="1940" spans="1:8" x14ac:dyDescent="0.2">
      <c r="A1940">
        <f t="shared" si="180"/>
        <v>6</v>
      </c>
      <c r="B1940" t="b">
        <f t="shared" si="181"/>
        <v>0</v>
      </c>
      <c r="C1940" t="str">
        <f t="shared" si="182"/>
        <v>ON</v>
      </c>
      <c r="D1940" s="4">
        <f t="shared" si="184"/>
        <v>43636.7499999953</v>
      </c>
      <c r="E1940" t="str">
        <f t="shared" si="185"/>
        <v>LRKPCIGS</v>
      </c>
      <c r="F1940" s="39">
        <v>9837.7333984375</v>
      </c>
      <c r="G1940">
        <f t="shared" si="183"/>
        <v>1.3649473837617557E-3</v>
      </c>
      <c r="H1940" s="38">
        <f>G1940*SUMIF('Manual Inputs'!$B$11:$B$22,'Expanded kW'!A1940,'Manual Inputs'!$C$11:$C$22)</f>
        <v>165769.64972024897</v>
      </c>
    </row>
    <row r="1941" spans="1:8" x14ac:dyDescent="0.2">
      <c r="A1941">
        <f t="shared" si="180"/>
        <v>6</v>
      </c>
      <c r="B1941" t="b">
        <f t="shared" si="181"/>
        <v>0</v>
      </c>
      <c r="C1941" t="str">
        <f t="shared" si="182"/>
        <v>ON</v>
      </c>
      <c r="D1941" s="4">
        <f t="shared" si="184"/>
        <v>43636.791666661964</v>
      </c>
      <c r="E1941" t="str">
        <f t="shared" si="185"/>
        <v>LRKPCIGS</v>
      </c>
      <c r="F1941" s="39">
        <v>9766.0458984375</v>
      </c>
      <c r="G1941">
        <f t="shared" si="183"/>
        <v>1.3550010209553635E-3</v>
      </c>
      <c r="H1941" s="38">
        <f>G1941*SUMIF('Manual Inputs'!$B$11:$B$22,'Expanded kW'!A1941,'Manual Inputs'!$C$11:$C$22)</f>
        <v>164561.6873489361</v>
      </c>
    </row>
    <row r="1942" spans="1:8" x14ac:dyDescent="0.2">
      <c r="A1942">
        <f t="shared" si="180"/>
        <v>6</v>
      </c>
      <c r="B1942" t="b">
        <f t="shared" si="181"/>
        <v>0</v>
      </c>
      <c r="C1942" t="str">
        <f t="shared" si="182"/>
        <v>ON</v>
      </c>
      <c r="D1942" s="4">
        <f t="shared" si="184"/>
        <v>43636.833333328628</v>
      </c>
      <c r="E1942" t="str">
        <f t="shared" si="185"/>
        <v>LRKPCIGS</v>
      </c>
      <c r="F1942" s="39">
        <v>9731.83984375</v>
      </c>
      <c r="G1942">
        <f t="shared" si="183"/>
        <v>1.3502550634300326E-3</v>
      </c>
      <c r="H1942" s="38">
        <f>G1942*SUMIF('Manual Inputs'!$B$11:$B$22,'Expanded kW'!A1942,'Manual Inputs'!$C$11:$C$22)</f>
        <v>163985.30196886888</v>
      </c>
    </row>
    <row r="1943" spans="1:8" x14ac:dyDescent="0.2">
      <c r="A1943">
        <f t="shared" si="180"/>
        <v>6</v>
      </c>
      <c r="B1943" t="b">
        <f t="shared" si="181"/>
        <v>0</v>
      </c>
      <c r="C1943" t="str">
        <f t="shared" si="182"/>
        <v>OFF</v>
      </c>
      <c r="D1943" s="4">
        <f t="shared" si="184"/>
        <v>43636.874999995292</v>
      </c>
      <c r="E1943" t="str">
        <f t="shared" si="185"/>
        <v>LRKPCIGS</v>
      </c>
      <c r="F1943" s="39">
        <v>9916.462890625</v>
      </c>
      <c r="G1943">
        <f t="shared" si="183"/>
        <v>1.3758707956935416E-3</v>
      </c>
      <c r="H1943" s="38">
        <f>G1943*SUMIF('Manual Inputs'!$B$11:$B$22,'Expanded kW'!A1943,'Manual Inputs'!$C$11:$C$22)</f>
        <v>167096.27241004945</v>
      </c>
    </row>
    <row r="1944" spans="1:8" x14ac:dyDescent="0.2">
      <c r="A1944">
        <f t="shared" si="180"/>
        <v>6</v>
      </c>
      <c r="B1944" t="b">
        <f t="shared" si="181"/>
        <v>0</v>
      </c>
      <c r="C1944" t="str">
        <f t="shared" si="182"/>
        <v>OFF</v>
      </c>
      <c r="D1944" s="4">
        <f t="shared" si="184"/>
        <v>43636.916666661957</v>
      </c>
      <c r="E1944" t="str">
        <f t="shared" si="185"/>
        <v>LRKPCIGS</v>
      </c>
      <c r="F1944" s="39">
        <v>10101.7275390625</v>
      </c>
      <c r="G1944">
        <f t="shared" si="183"/>
        <v>1.401575547687377E-3</v>
      </c>
      <c r="H1944" s="38">
        <f>G1944*SUMIF('Manual Inputs'!$B$11:$B$22,'Expanded kW'!A1944,'Manual Inputs'!$C$11:$C$22)</f>
        <v>170218.05408812451</v>
      </c>
    </row>
    <row r="1945" spans="1:8" x14ac:dyDescent="0.2">
      <c r="A1945">
        <f t="shared" si="180"/>
        <v>6</v>
      </c>
      <c r="B1945" t="b">
        <f t="shared" si="181"/>
        <v>0</v>
      </c>
      <c r="C1945" t="str">
        <f t="shared" si="182"/>
        <v>OFF</v>
      </c>
      <c r="D1945" s="4">
        <f t="shared" si="184"/>
        <v>43636.958333328621</v>
      </c>
      <c r="E1945" t="str">
        <f t="shared" si="185"/>
        <v>LRKPCIGS</v>
      </c>
      <c r="F1945" s="39">
        <v>10219.560546875</v>
      </c>
      <c r="G1945">
        <f t="shared" si="183"/>
        <v>1.4179244208698922E-3</v>
      </c>
      <c r="H1945" s="38">
        <f>G1945*SUMIF('Manual Inputs'!$B$11:$B$22,'Expanded kW'!A1945,'Manual Inputs'!$C$11:$C$22)</f>
        <v>172203.5862874077</v>
      </c>
    </row>
    <row r="1946" spans="1:8" x14ac:dyDescent="0.2">
      <c r="A1946">
        <f t="shared" si="180"/>
        <v>6</v>
      </c>
      <c r="B1946" t="b">
        <f t="shared" si="181"/>
        <v>0</v>
      </c>
      <c r="C1946" t="str">
        <f t="shared" si="182"/>
        <v>OFF</v>
      </c>
      <c r="D1946" s="4">
        <f t="shared" si="184"/>
        <v>43636.999999995285</v>
      </c>
      <c r="E1946" t="str">
        <f t="shared" si="185"/>
        <v>LRKPCIGS</v>
      </c>
      <c r="F1946" s="39">
        <v>10291.3017578125</v>
      </c>
      <c r="G1946">
        <f t="shared" si="183"/>
        <v>1.4278782358607106E-3</v>
      </c>
      <c r="H1946" s="38">
        <f>G1946*SUMIF('Manual Inputs'!$B$11:$B$22,'Expanded kW'!A1946,'Manual Inputs'!$C$11:$C$22)</f>
        <v>173412.45370899333</v>
      </c>
    </row>
    <row r="1947" spans="1:8" x14ac:dyDescent="0.2">
      <c r="A1947">
        <f t="shared" si="180"/>
        <v>6</v>
      </c>
      <c r="B1947" t="b">
        <f t="shared" si="181"/>
        <v>0</v>
      </c>
      <c r="C1947" t="str">
        <f t="shared" si="182"/>
        <v>OFF</v>
      </c>
      <c r="D1947" s="4">
        <f t="shared" si="184"/>
        <v>43637.041666661949</v>
      </c>
      <c r="E1947" t="str">
        <f t="shared" si="185"/>
        <v>LRKPCIGS</v>
      </c>
      <c r="F1947" s="39">
        <v>10081.9912109375</v>
      </c>
      <c r="G1947">
        <f t="shared" si="183"/>
        <v>1.3988372086464389E-3</v>
      </c>
      <c r="H1947" s="38">
        <f>G1947*SUMIF('Manual Inputs'!$B$11:$B$22,'Expanded kW'!A1947,'Manual Inputs'!$C$11:$C$22)</f>
        <v>169885.48925153678</v>
      </c>
    </row>
    <row r="1948" spans="1:8" x14ac:dyDescent="0.2">
      <c r="A1948">
        <f t="shared" si="180"/>
        <v>6</v>
      </c>
      <c r="B1948" t="b">
        <f t="shared" si="181"/>
        <v>0</v>
      </c>
      <c r="C1948" t="str">
        <f t="shared" si="182"/>
        <v>OFF</v>
      </c>
      <c r="D1948" s="4">
        <f t="shared" si="184"/>
        <v>43637.083333328614</v>
      </c>
      <c r="E1948" t="str">
        <f t="shared" si="185"/>
        <v>LRKPCIGS</v>
      </c>
      <c r="F1948" s="39">
        <v>9844.5302734375</v>
      </c>
      <c r="G1948">
        <f t="shared" si="183"/>
        <v>1.365890423827314E-3</v>
      </c>
      <c r="H1948" s="38">
        <f>G1948*SUMIF('Manual Inputs'!$B$11:$B$22,'Expanded kW'!A1948,'Manual Inputs'!$C$11:$C$22)</f>
        <v>165884.17971840093</v>
      </c>
    </row>
    <row r="1949" spans="1:8" x14ac:dyDescent="0.2">
      <c r="A1949">
        <f t="shared" si="180"/>
        <v>6</v>
      </c>
      <c r="B1949" t="b">
        <f t="shared" si="181"/>
        <v>0</v>
      </c>
      <c r="C1949" t="str">
        <f t="shared" si="182"/>
        <v>OFF</v>
      </c>
      <c r="D1949" s="4">
        <f t="shared" si="184"/>
        <v>43637.124999995278</v>
      </c>
      <c r="E1949" t="str">
        <f t="shared" si="185"/>
        <v>LRKPCIGS</v>
      </c>
      <c r="F1949" s="39">
        <v>9858.2080078125</v>
      </c>
      <c r="G1949">
        <f t="shared" si="183"/>
        <v>1.3677881564649872E-3</v>
      </c>
      <c r="H1949" s="38">
        <f>G1949*SUMIF('Manual Inputs'!$B$11:$B$22,'Expanded kW'!A1949,'Manual Inputs'!$C$11:$C$22)</f>
        <v>166114.65488422217</v>
      </c>
    </row>
    <row r="1950" spans="1:8" x14ac:dyDescent="0.2">
      <c r="A1950">
        <f t="shared" si="180"/>
        <v>6</v>
      </c>
      <c r="B1950" t="b">
        <f t="shared" si="181"/>
        <v>0</v>
      </c>
      <c r="C1950" t="str">
        <f t="shared" si="182"/>
        <v>OFF</v>
      </c>
      <c r="D1950" s="4">
        <f t="shared" si="184"/>
        <v>43637.166666661942</v>
      </c>
      <c r="E1950" t="str">
        <f t="shared" si="185"/>
        <v>LRKPCIGS</v>
      </c>
      <c r="F1950" s="39">
        <v>9842.4931640625</v>
      </c>
      <c r="G1950">
        <f t="shared" si="183"/>
        <v>1.365607782796171E-3</v>
      </c>
      <c r="H1950" s="38">
        <f>G1950*SUMIF('Manual Inputs'!$B$11:$B$22,'Expanded kW'!A1950,'Manual Inputs'!$C$11:$C$22)</f>
        <v>165849.85362987433</v>
      </c>
    </row>
    <row r="1951" spans="1:8" x14ac:dyDescent="0.2">
      <c r="A1951">
        <f t="shared" si="180"/>
        <v>6</v>
      </c>
      <c r="B1951" t="b">
        <f t="shared" si="181"/>
        <v>0</v>
      </c>
      <c r="C1951" t="str">
        <f t="shared" si="182"/>
        <v>OFF</v>
      </c>
      <c r="D1951" s="4">
        <f t="shared" si="184"/>
        <v>43637.208333328606</v>
      </c>
      <c r="E1951" t="str">
        <f t="shared" si="185"/>
        <v>LRKPCIGS</v>
      </c>
      <c r="F1951" s="39">
        <v>9815.8349609375</v>
      </c>
      <c r="G1951">
        <f t="shared" si="183"/>
        <v>1.3619090604241014E-3</v>
      </c>
      <c r="H1951" s="38">
        <f>G1951*SUMIF('Manual Inputs'!$B$11:$B$22,'Expanded kW'!A1951,'Manual Inputs'!$C$11:$C$22)</f>
        <v>165400.65249631807</v>
      </c>
    </row>
    <row r="1952" spans="1:8" x14ac:dyDescent="0.2">
      <c r="A1952">
        <f t="shared" si="180"/>
        <v>6</v>
      </c>
      <c r="B1952" t="b">
        <f t="shared" si="181"/>
        <v>0</v>
      </c>
      <c r="C1952" t="str">
        <f t="shared" si="182"/>
        <v>OFF</v>
      </c>
      <c r="D1952" s="4">
        <f t="shared" si="184"/>
        <v>43637.249999995271</v>
      </c>
      <c r="E1952" t="str">
        <f t="shared" si="185"/>
        <v>LRKPCIGS</v>
      </c>
      <c r="F1952" s="39">
        <v>9710.4482421875</v>
      </c>
      <c r="G1952">
        <f t="shared" si="183"/>
        <v>1.3472870616145082E-3</v>
      </c>
      <c r="H1952" s="38">
        <f>G1952*SUMIF('Manual Inputs'!$B$11:$B$22,'Expanded kW'!A1952,'Manual Inputs'!$C$11:$C$22)</f>
        <v>163624.84512842086</v>
      </c>
    </row>
    <row r="1953" spans="1:8" x14ac:dyDescent="0.2">
      <c r="A1953">
        <f t="shared" si="180"/>
        <v>6</v>
      </c>
      <c r="B1953" t="b">
        <f t="shared" si="181"/>
        <v>0</v>
      </c>
      <c r="C1953" t="str">
        <f t="shared" si="182"/>
        <v>ON</v>
      </c>
      <c r="D1953" s="4">
        <f t="shared" si="184"/>
        <v>43637.291666661935</v>
      </c>
      <c r="E1953" t="str">
        <f t="shared" si="185"/>
        <v>LRKPCIGS</v>
      </c>
      <c r="F1953" s="39">
        <v>9663.412109375</v>
      </c>
      <c r="G1953">
        <f t="shared" si="183"/>
        <v>1.340760980471174E-3</v>
      </c>
      <c r="H1953" s="38">
        <f>G1953*SUMIF('Manual Inputs'!$B$11:$B$22,'Expanded kW'!A1953,'Manual Inputs'!$C$11:$C$22)</f>
        <v>162832.26792138233</v>
      </c>
    </row>
    <row r="1954" spans="1:8" x14ac:dyDescent="0.2">
      <c r="A1954">
        <f t="shared" si="180"/>
        <v>6</v>
      </c>
      <c r="B1954" t="b">
        <f t="shared" si="181"/>
        <v>0</v>
      </c>
      <c r="C1954" t="str">
        <f t="shared" si="182"/>
        <v>ON</v>
      </c>
      <c r="D1954" s="4">
        <f t="shared" si="184"/>
        <v>43637.333333328599</v>
      </c>
      <c r="E1954" t="str">
        <f t="shared" si="185"/>
        <v>LRKPCIGS</v>
      </c>
      <c r="F1954" s="39">
        <v>9820.1123046875</v>
      </c>
      <c r="G1954">
        <f t="shared" si="183"/>
        <v>1.3625025252929439E-3</v>
      </c>
      <c r="H1954" s="38">
        <f>G1954*SUMIF('Manual Inputs'!$B$11:$B$22,'Expanded kW'!A1954,'Manual Inputs'!$C$11:$C$22)</f>
        <v>165472.72740894818</v>
      </c>
    </row>
    <row r="1955" spans="1:8" x14ac:dyDescent="0.2">
      <c r="A1955">
        <f t="shared" si="180"/>
        <v>6</v>
      </c>
      <c r="B1955" t="b">
        <f t="shared" si="181"/>
        <v>0</v>
      </c>
      <c r="C1955" t="str">
        <f t="shared" si="182"/>
        <v>ON</v>
      </c>
      <c r="D1955" s="4">
        <f t="shared" si="184"/>
        <v>43637.374999995263</v>
      </c>
      <c r="E1955" t="str">
        <f t="shared" si="185"/>
        <v>LRKPCIGS</v>
      </c>
      <c r="F1955" s="39">
        <v>9868.56640625</v>
      </c>
      <c r="G1955">
        <f t="shared" si="183"/>
        <v>1.3692253441051274E-3</v>
      </c>
      <c r="H1955" s="38">
        <f>G1955*SUMIF('Manual Inputs'!$B$11:$B$22,'Expanded kW'!A1955,'Manual Inputs'!$C$11:$C$22)</f>
        <v>166289.19794318738</v>
      </c>
    </row>
    <row r="1956" spans="1:8" x14ac:dyDescent="0.2">
      <c r="A1956">
        <f t="shared" si="180"/>
        <v>6</v>
      </c>
      <c r="B1956" t="b">
        <f t="shared" si="181"/>
        <v>0</v>
      </c>
      <c r="C1956" t="str">
        <f t="shared" si="182"/>
        <v>ON</v>
      </c>
      <c r="D1956" s="4">
        <f t="shared" si="184"/>
        <v>43637.416666661928</v>
      </c>
      <c r="E1956" t="str">
        <f t="shared" si="185"/>
        <v>LRKPCIGS</v>
      </c>
      <c r="F1956" s="39">
        <v>9868.24609375</v>
      </c>
      <c r="G1956">
        <f t="shared" si="183"/>
        <v>1.3691809019870953E-3</v>
      </c>
      <c r="H1956" s="38">
        <f>G1956*SUMIF('Manual Inputs'!$B$11:$B$22,'Expanded kW'!A1956,'Manual Inputs'!$C$11:$C$22)</f>
        <v>166283.80055246985</v>
      </c>
    </row>
    <row r="1957" spans="1:8" x14ac:dyDescent="0.2">
      <c r="A1957">
        <f t="shared" si="180"/>
        <v>6</v>
      </c>
      <c r="B1957" t="b">
        <f t="shared" si="181"/>
        <v>0</v>
      </c>
      <c r="C1957" t="str">
        <f t="shared" si="182"/>
        <v>ON</v>
      </c>
      <c r="D1957" s="4">
        <f t="shared" si="184"/>
        <v>43637.458333328592</v>
      </c>
      <c r="E1957" t="str">
        <f t="shared" si="185"/>
        <v>LRKPCIGS</v>
      </c>
      <c r="F1957" s="39">
        <v>10035.759765625</v>
      </c>
      <c r="G1957">
        <f t="shared" si="183"/>
        <v>1.3924227747752339E-3</v>
      </c>
      <c r="H1957" s="38">
        <f>G1957*SUMIF('Manual Inputs'!$B$11:$B$22,'Expanded kW'!A1957,'Manual Inputs'!$C$11:$C$22)</f>
        <v>169106.47134313002</v>
      </c>
    </row>
    <row r="1958" spans="1:8" x14ac:dyDescent="0.2">
      <c r="A1958">
        <f t="shared" si="180"/>
        <v>6</v>
      </c>
      <c r="B1958" t="b">
        <f t="shared" si="181"/>
        <v>0</v>
      </c>
      <c r="C1958" t="str">
        <f t="shared" si="182"/>
        <v>ON</v>
      </c>
      <c r="D1958" s="4">
        <f t="shared" si="184"/>
        <v>43637.499999995256</v>
      </c>
      <c r="E1958" t="str">
        <f t="shared" si="185"/>
        <v>LRKPCIGS</v>
      </c>
      <c r="F1958" s="39">
        <v>10039.9541015625</v>
      </c>
      <c r="G1958">
        <f t="shared" si="183"/>
        <v>1.3930047226317817E-3</v>
      </c>
      <c r="H1958" s="38">
        <f>G1958*SUMIF('Manual Inputs'!$B$11:$B$22,'Expanded kW'!A1958,'Manual Inputs'!$C$11:$C$22)</f>
        <v>169177.14754170223</v>
      </c>
    </row>
    <row r="1959" spans="1:8" x14ac:dyDescent="0.2">
      <c r="A1959">
        <f t="shared" si="180"/>
        <v>6</v>
      </c>
      <c r="B1959" t="b">
        <f t="shared" si="181"/>
        <v>0</v>
      </c>
      <c r="C1959" t="str">
        <f t="shared" si="182"/>
        <v>ON</v>
      </c>
      <c r="D1959" s="4">
        <f t="shared" si="184"/>
        <v>43637.54166666192</v>
      </c>
      <c r="E1959" t="str">
        <f t="shared" si="185"/>
        <v>LRKPCIGS</v>
      </c>
      <c r="F1959" s="39">
        <v>10047.53125</v>
      </c>
      <c r="G1959">
        <f t="shared" si="183"/>
        <v>1.3940560226129116E-3</v>
      </c>
      <c r="H1959" s="38">
        <f>G1959*SUMIF('Manual Inputs'!$B$11:$B$22,'Expanded kW'!A1959,'Manual Inputs'!$C$11:$C$22)</f>
        <v>169304.82545199833</v>
      </c>
    </row>
    <row r="1960" spans="1:8" x14ac:dyDescent="0.2">
      <c r="A1960">
        <f t="shared" si="180"/>
        <v>6</v>
      </c>
      <c r="B1960" t="b">
        <f t="shared" si="181"/>
        <v>0</v>
      </c>
      <c r="C1960" t="str">
        <f t="shared" si="182"/>
        <v>ON</v>
      </c>
      <c r="D1960" s="4">
        <f t="shared" si="184"/>
        <v>43637.583333328585</v>
      </c>
      <c r="E1960" t="str">
        <f t="shared" si="185"/>
        <v>LRKPCIGS</v>
      </c>
      <c r="F1960" s="39">
        <v>9948.4013671875</v>
      </c>
      <c r="G1960">
        <f t="shared" si="183"/>
        <v>1.3803021355418285E-3</v>
      </c>
      <c r="H1960" s="38">
        <f>G1960*SUMIF('Manual Inputs'!$B$11:$B$22,'Expanded kW'!A1960,'Manual Inputs'!$C$11:$C$22)</f>
        <v>167634.448213147</v>
      </c>
    </row>
    <row r="1961" spans="1:8" x14ac:dyDescent="0.2">
      <c r="A1961">
        <f t="shared" si="180"/>
        <v>6</v>
      </c>
      <c r="B1961" t="b">
        <f t="shared" si="181"/>
        <v>0</v>
      </c>
      <c r="C1961" t="str">
        <f t="shared" si="182"/>
        <v>ON</v>
      </c>
      <c r="D1961" s="4">
        <f t="shared" si="184"/>
        <v>43637.624999995249</v>
      </c>
      <c r="E1961" t="str">
        <f t="shared" si="185"/>
        <v>LRKPCIGS</v>
      </c>
      <c r="F1961" s="39">
        <v>9888.6923828125</v>
      </c>
      <c r="G1961">
        <f t="shared" si="183"/>
        <v>1.3720177453567203E-3</v>
      </c>
      <c r="H1961" s="38">
        <f>G1961*SUMIF('Manual Inputs'!$B$11:$B$22,'Expanded kW'!A1961,'Manual Inputs'!$C$11:$C$22)</f>
        <v>166628.32850811744</v>
      </c>
    </row>
    <row r="1962" spans="1:8" x14ac:dyDescent="0.2">
      <c r="A1962">
        <f t="shared" si="180"/>
        <v>6</v>
      </c>
      <c r="B1962" t="b">
        <f t="shared" si="181"/>
        <v>0</v>
      </c>
      <c r="C1962" t="str">
        <f t="shared" si="182"/>
        <v>ON</v>
      </c>
      <c r="D1962" s="4">
        <f t="shared" si="184"/>
        <v>43637.666666661913</v>
      </c>
      <c r="E1962" t="str">
        <f t="shared" si="185"/>
        <v>LRKPCIGS</v>
      </c>
      <c r="F1962" s="39">
        <v>9831.6494140625</v>
      </c>
      <c r="G1962">
        <f t="shared" si="183"/>
        <v>1.3641032545076714E-3</v>
      </c>
      <c r="H1962" s="38">
        <f>G1962*SUMIF('Manual Inputs'!$B$11:$B$22,'Expanded kW'!A1962,'Manual Inputs'!$C$11:$C$22)</f>
        <v>165667.13220753538</v>
      </c>
    </row>
    <row r="1963" spans="1:8" x14ac:dyDescent="0.2">
      <c r="A1963">
        <f t="shared" si="180"/>
        <v>6</v>
      </c>
      <c r="B1963" t="b">
        <f t="shared" si="181"/>
        <v>0</v>
      </c>
      <c r="C1963" t="str">
        <f t="shared" si="182"/>
        <v>ON</v>
      </c>
      <c r="D1963" s="4">
        <f t="shared" si="184"/>
        <v>43637.708333328577</v>
      </c>
      <c r="E1963" t="str">
        <f t="shared" si="185"/>
        <v>LRKPCIGS</v>
      </c>
      <c r="F1963" s="39">
        <v>9747.322265625</v>
      </c>
      <c r="G1963">
        <f t="shared" si="183"/>
        <v>1.3524031894644232E-3</v>
      </c>
      <c r="H1963" s="38">
        <f>G1963*SUMIF('Manual Inputs'!$B$11:$B$22,'Expanded kW'!A1963,'Manual Inputs'!$C$11:$C$22)</f>
        <v>164246.18682385463</v>
      </c>
    </row>
    <row r="1964" spans="1:8" x14ac:dyDescent="0.2">
      <c r="A1964">
        <f t="shared" si="180"/>
        <v>6</v>
      </c>
      <c r="B1964" t="b">
        <f t="shared" si="181"/>
        <v>0</v>
      </c>
      <c r="C1964" t="str">
        <f t="shared" si="182"/>
        <v>ON</v>
      </c>
      <c r="D1964" s="4">
        <f t="shared" si="184"/>
        <v>43637.749999995242</v>
      </c>
      <c r="E1964" t="str">
        <f t="shared" si="185"/>
        <v>LRKPCIGS</v>
      </c>
      <c r="F1964" s="39">
        <v>9685.578125</v>
      </c>
      <c r="G1964">
        <f t="shared" si="183"/>
        <v>1.3438364292366967E-3</v>
      </c>
      <c r="H1964" s="38">
        <f>G1964*SUMIF('Manual Inputs'!$B$11:$B$22,'Expanded kW'!A1964,'Manual Inputs'!$C$11:$C$22)</f>
        <v>163205.77394121749</v>
      </c>
    </row>
    <row r="1965" spans="1:8" x14ac:dyDescent="0.2">
      <c r="A1965">
        <f t="shared" si="180"/>
        <v>6</v>
      </c>
      <c r="B1965" t="b">
        <f t="shared" si="181"/>
        <v>0</v>
      </c>
      <c r="C1965" t="str">
        <f t="shared" si="182"/>
        <v>ON</v>
      </c>
      <c r="D1965" s="4">
        <f t="shared" si="184"/>
        <v>43637.791666661906</v>
      </c>
      <c r="E1965" t="str">
        <f t="shared" si="185"/>
        <v>LRKPCIGS</v>
      </c>
      <c r="F1965" s="39">
        <v>9743.42578125</v>
      </c>
      <c r="G1965">
        <f t="shared" si="183"/>
        <v>1.3518625673578748E-3</v>
      </c>
      <c r="H1965" s="38">
        <f>G1965*SUMIF('Manual Inputs'!$B$11:$B$22,'Expanded kW'!A1965,'Manual Inputs'!$C$11:$C$22)</f>
        <v>164180.52954043131</v>
      </c>
    </row>
    <row r="1966" spans="1:8" x14ac:dyDescent="0.2">
      <c r="A1966">
        <f t="shared" si="180"/>
        <v>6</v>
      </c>
      <c r="B1966" t="b">
        <f t="shared" si="181"/>
        <v>0</v>
      </c>
      <c r="C1966" t="str">
        <f t="shared" si="182"/>
        <v>ON</v>
      </c>
      <c r="D1966" s="4">
        <f t="shared" si="184"/>
        <v>43637.83333332857</v>
      </c>
      <c r="E1966" t="str">
        <f t="shared" si="185"/>
        <v>LRKPCIGS</v>
      </c>
      <c r="F1966" s="39">
        <v>9784.9912109375</v>
      </c>
      <c r="G1966">
        <f t="shared" si="183"/>
        <v>1.3576296096438445E-3</v>
      </c>
      <c r="H1966" s="38">
        <f>G1966*SUMIF('Manual Inputs'!$B$11:$B$22,'Expanded kW'!A1966,'Manual Inputs'!$C$11:$C$22)</f>
        <v>164880.92326332512</v>
      </c>
    </row>
    <row r="1967" spans="1:8" x14ac:dyDescent="0.2">
      <c r="A1967">
        <f t="shared" si="180"/>
        <v>6</v>
      </c>
      <c r="B1967" t="b">
        <f t="shared" si="181"/>
        <v>0</v>
      </c>
      <c r="C1967" t="str">
        <f t="shared" si="182"/>
        <v>OFF</v>
      </c>
      <c r="D1967" s="4">
        <f t="shared" si="184"/>
        <v>43637.874999995234</v>
      </c>
      <c r="E1967" t="str">
        <f t="shared" si="185"/>
        <v>LRKPCIGS</v>
      </c>
      <c r="F1967" s="39">
        <v>10031.0146484375</v>
      </c>
      <c r="G1967">
        <f t="shared" si="183"/>
        <v>1.391764408154753E-3</v>
      </c>
      <c r="H1967" s="38">
        <f>G1967*SUMIF('Manual Inputs'!$B$11:$B$22,'Expanded kW'!A1967,'Manual Inputs'!$C$11:$C$22)</f>
        <v>169026.51426539721</v>
      </c>
    </row>
    <row r="1968" spans="1:8" x14ac:dyDescent="0.2">
      <c r="A1968">
        <f t="shared" si="180"/>
        <v>6</v>
      </c>
      <c r="B1968" t="b">
        <f t="shared" si="181"/>
        <v>0</v>
      </c>
      <c r="C1968" t="str">
        <f t="shared" si="182"/>
        <v>OFF</v>
      </c>
      <c r="D1968" s="4">
        <f t="shared" si="184"/>
        <v>43637.916666661898</v>
      </c>
      <c r="E1968" t="str">
        <f t="shared" si="185"/>
        <v>LRKPCIGS</v>
      </c>
      <c r="F1968" s="39">
        <v>10097.2138671875</v>
      </c>
      <c r="G1968">
        <f t="shared" si="183"/>
        <v>1.4009492932070594E-3</v>
      </c>
      <c r="H1968" s="38">
        <f>G1968*SUMIF('Manual Inputs'!$B$11:$B$22,'Expanded kW'!A1968,'Manual Inputs'!$C$11:$C$22)</f>
        <v>170141.9969542943</v>
      </c>
    </row>
    <row r="1969" spans="1:8" x14ac:dyDescent="0.2">
      <c r="A1969">
        <f t="shared" si="180"/>
        <v>6</v>
      </c>
      <c r="B1969" t="b">
        <f t="shared" si="181"/>
        <v>0</v>
      </c>
      <c r="C1969" t="str">
        <f t="shared" si="182"/>
        <v>OFF</v>
      </c>
      <c r="D1969" s="4">
        <f t="shared" si="184"/>
        <v>43637.958333328563</v>
      </c>
      <c r="E1969" t="str">
        <f t="shared" si="185"/>
        <v>LRKPCIGS</v>
      </c>
      <c r="F1969" s="39">
        <v>10171.3134765625</v>
      </c>
      <c r="G1969">
        <f t="shared" si="183"/>
        <v>1.4112303268413149E-3</v>
      </c>
      <c r="H1969" s="38">
        <f>G1969*SUMIF('Manual Inputs'!$B$11:$B$22,'Expanded kW'!A1969,'Manual Inputs'!$C$11:$C$22)</f>
        <v>171390.6043105835</v>
      </c>
    </row>
    <row r="1970" spans="1:8" x14ac:dyDescent="0.2">
      <c r="A1970">
        <f t="shared" si="180"/>
        <v>6</v>
      </c>
      <c r="B1970" t="b">
        <f t="shared" si="181"/>
        <v>0</v>
      </c>
      <c r="C1970" t="str">
        <f t="shared" si="182"/>
        <v>OFF</v>
      </c>
      <c r="D1970" s="4">
        <f t="shared" si="184"/>
        <v>43637.999999995227</v>
      </c>
      <c r="E1970" t="str">
        <f t="shared" si="185"/>
        <v>LRKPCIGS</v>
      </c>
      <c r="F1970" s="39">
        <v>10157.017578125</v>
      </c>
      <c r="G1970">
        <f t="shared" si="183"/>
        <v>1.4092468263356102E-3</v>
      </c>
      <c r="H1970" s="38">
        <f>G1970*SUMIF('Manual Inputs'!$B$11:$B$22,'Expanded kW'!A1970,'Manual Inputs'!$C$11:$C$22)</f>
        <v>171149.71283889582</v>
      </c>
    </row>
    <row r="1971" spans="1:8" x14ac:dyDescent="0.2">
      <c r="A1971">
        <f t="shared" si="180"/>
        <v>6</v>
      </c>
      <c r="B1971" t="b">
        <f t="shared" si="181"/>
        <v>0</v>
      </c>
      <c r="C1971" t="str">
        <f t="shared" si="182"/>
        <v>OFF</v>
      </c>
      <c r="D1971" s="4">
        <f t="shared" si="184"/>
        <v>43638.041666661891</v>
      </c>
      <c r="E1971" t="str">
        <f t="shared" si="185"/>
        <v>LRKPCIGS</v>
      </c>
      <c r="F1971" s="39">
        <v>10120.419921875</v>
      </c>
      <c r="G1971">
        <f t="shared" si="183"/>
        <v>1.4041690433619241E-3</v>
      </c>
      <c r="H1971" s="38">
        <f>G1971*SUMIF('Manual Inputs'!$B$11:$B$22,'Expanded kW'!A1971,'Manual Inputs'!$C$11:$C$22)</f>
        <v>170533.02803850186</v>
      </c>
    </row>
    <row r="1972" spans="1:8" x14ac:dyDescent="0.2">
      <c r="A1972">
        <f t="shared" si="180"/>
        <v>6</v>
      </c>
      <c r="B1972" t="b">
        <f t="shared" si="181"/>
        <v>0</v>
      </c>
      <c r="C1972" t="str">
        <f t="shared" si="182"/>
        <v>OFF</v>
      </c>
      <c r="D1972" s="4">
        <f t="shared" si="184"/>
        <v>43638.083333328555</v>
      </c>
      <c r="E1972" t="str">
        <f t="shared" si="185"/>
        <v>LRKPCIGS</v>
      </c>
      <c r="F1972" s="39">
        <v>10086.9482421875</v>
      </c>
      <c r="G1972">
        <f t="shared" si="183"/>
        <v>1.3995249775218372E-3</v>
      </c>
      <c r="H1972" s="38">
        <f>G1972*SUMIF('Manual Inputs'!$B$11:$B$22,'Expanded kW'!A1972,'Manual Inputs'!$C$11:$C$22)</f>
        <v>169969.01716398206</v>
      </c>
    </row>
    <row r="1973" spans="1:8" x14ac:dyDescent="0.2">
      <c r="A1973">
        <f t="shared" si="180"/>
        <v>6</v>
      </c>
      <c r="B1973" t="b">
        <f t="shared" si="181"/>
        <v>0</v>
      </c>
      <c r="C1973" t="str">
        <f t="shared" si="182"/>
        <v>OFF</v>
      </c>
      <c r="D1973" s="4">
        <f t="shared" si="184"/>
        <v>43638.12499999522</v>
      </c>
      <c r="E1973" t="str">
        <f t="shared" si="185"/>
        <v>LRKPCIGS</v>
      </c>
      <c r="F1973" s="39">
        <v>9960.6416015625</v>
      </c>
      <c r="G1973">
        <f t="shared" si="183"/>
        <v>1.3820004206254069E-3</v>
      </c>
      <c r="H1973" s="38">
        <f>G1973*SUMIF('Manual Inputs'!$B$11:$B$22,'Expanded kW'!A1973,'Manual Inputs'!$C$11:$C$22)</f>
        <v>167840.70094257753</v>
      </c>
    </row>
    <row r="1974" spans="1:8" x14ac:dyDescent="0.2">
      <c r="A1974">
        <f t="shared" si="180"/>
        <v>6</v>
      </c>
      <c r="B1974" t="b">
        <f t="shared" si="181"/>
        <v>0</v>
      </c>
      <c r="C1974" t="str">
        <f t="shared" si="182"/>
        <v>OFF</v>
      </c>
      <c r="D1974" s="4">
        <f t="shared" si="184"/>
        <v>43638.166666661884</v>
      </c>
      <c r="E1974" t="str">
        <f t="shared" si="185"/>
        <v>LRKPCIGS</v>
      </c>
      <c r="F1974" s="39">
        <v>9933.240234375</v>
      </c>
      <c r="G1974">
        <f t="shared" si="183"/>
        <v>1.3781985871197324E-3</v>
      </c>
      <c r="H1974" s="38">
        <f>G1974*SUMIF('Manual Inputs'!$B$11:$B$22,'Expanded kW'!A1974,'Manual Inputs'!$C$11:$C$22)</f>
        <v>167378.97720433827</v>
      </c>
    </row>
    <row r="1975" spans="1:8" x14ac:dyDescent="0.2">
      <c r="A1975">
        <f t="shared" si="180"/>
        <v>6</v>
      </c>
      <c r="B1975" t="b">
        <f t="shared" si="181"/>
        <v>0</v>
      </c>
      <c r="C1975" t="str">
        <f t="shared" si="182"/>
        <v>OFF</v>
      </c>
      <c r="D1975" s="4">
        <f t="shared" si="184"/>
        <v>43638.208333328548</v>
      </c>
      <c r="E1975" t="str">
        <f t="shared" si="185"/>
        <v>LRKPCIGS</v>
      </c>
      <c r="F1975" s="39">
        <v>10093.2939453125</v>
      </c>
      <c r="G1975">
        <f t="shared" si="183"/>
        <v>1.4004054192382162E-3</v>
      </c>
      <c r="H1975" s="38">
        <f>G1975*SUMIF('Manual Inputs'!$B$11:$B$22,'Expanded kW'!A1975,'Manual Inputs'!$C$11:$C$22)</f>
        <v>170075.9447398429</v>
      </c>
    </row>
    <row r="1976" spans="1:8" x14ac:dyDescent="0.2">
      <c r="A1976">
        <f t="shared" si="180"/>
        <v>6</v>
      </c>
      <c r="B1976" t="b">
        <f t="shared" si="181"/>
        <v>0</v>
      </c>
      <c r="C1976" t="str">
        <f t="shared" si="182"/>
        <v>OFF</v>
      </c>
      <c r="D1976" s="4">
        <f t="shared" si="184"/>
        <v>43638.249999995212</v>
      </c>
      <c r="E1976" t="str">
        <f t="shared" si="185"/>
        <v>LRKPCIGS</v>
      </c>
      <c r="F1976" s="39">
        <v>10144.2470703125</v>
      </c>
      <c r="G1976">
        <f t="shared" si="183"/>
        <v>1.4074749678676067E-3</v>
      </c>
      <c r="H1976" s="38">
        <f>G1976*SUMIF('Manual Inputs'!$B$11:$B$22,'Expanded kW'!A1976,'Manual Inputs'!$C$11:$C$22)</f>
        <v>170934.52479495431</v>
      </c>
    </row>
    <row r="1977" spans="1:8" x14ac:dyDescent="0.2">
      <c r="A1977">
        <f t="shared" si="180"/>
        <v>6</v>
      </c>
      <c r="B1977" t="b">
        <f t="shared" si="181"/>
        <v>0</v>
      </c>
      <c r="C1977" t="str">
        <f t="shared" si="182"/>
        <v>OFF</v>
      </c>
      <c r="D1977" s="4">
        <f t="shared" si="184"/>
        <v>43638.291666661877</v>
      </c>
      <c r="E1977" t="str">
        <f t="shared" si="185"/>
        <v>LRKPCIGS</v>
      </c>
      <c r="F1977" s="39">
        <v>10272.3056640625</v>
      </c>
      <c r="G1977">
        <f t="shared" si="183"/>
        <v>1.4252426014705905E-3</v>
      </c>
      <c r="H1977" s="38">
        <f>G1977*SUMIF('Manual Inputs'!$B$11:$B$22,'Expanded kW'!A1977,'Manual Inputs'!$C$11:$C$22)</f>
        <v>173092.36211071009</v>
      </c>
    </row>
    <row r="1978" spans="1:8" x14ac:dyDescent="0.2">
      <c r="A1978">
        <f t="shared" si="180"/>
        <v>6</v>
      </c>
      <c r="B1978" t="b">
        <f t="shared" si="181"/>
        <v>0</v>
      </c>
      <c r="C1978" t="str">
        <f t="shared" si="182"/>
        <v>OFF</v>
      </c>
      <c r="D1978" s="4">
        <f t="shared" si="184"/>
        <v>43638.333333328541</v>
      </c>
      <c r="E1978" t="str">
        <f t="shared" si="185"/>
        <v>LRKPCIGS</v>
      </c>
      <c r="F1978" s="39">
        <v>10356.12109375</v>
      </c>
      <c r="G1978">
        <f t="shared" si="183"/>
        <v>1.4368716675203972E-3</v>
      </c>
      <c r="H1978" s="38">
        <f>G1978*SUMIF('Manual Inputs'!$B$11:$B$22,'Expanded kW'!A1978,'Manual Inputs'!$C$11:$C$22)</f>
        <v>174504.68483361043</v>
      </c>
    </row>
    <row r="1979" spans="1:8" x14ac:dyDescent="0.2">
      <c r="A1979">
        <f t="shared" si="180"/>
        <v>6</v>
      </c>
      <c r="B1979" t="b">
        <f t="shared" si="181"/>
        <v>0</v>
      </c>
      <c r="C1979" t="str">
        <f t="shared" si="182"/>
        <v>OFF</v>
      </c>
      <c r="D1979" s="4">
        <f t="shared" si="184"/>
        <v>43638.374999995205</v>
      </c>
      <c r="E1979" t="str">
        <f t="shared" si="185"/>
        <v>LRKPCIGS</v>
      </c>
      <c r="F1979" s="39">
        <v>10354.3583984375</v>
      </c>
      <c r="G1979">
        <f t="shared" si="183"/>
        <v>1.4366271003769587E-3</v>
      </c>
      <c r="H1979" s="38">
        <f>G1979*SUMIF('Manual Inputs'!$B$11:$B$22,'Expanded kW'!A1979,'Manual Inputs'!$C$11:$C$22)</f>
        <v>174474.98272920464</v>
      </c>
    </row>
    <row r="1980" spans="1:8" x14ac:dyDescent="0.2">
      <c r="A1980">
        <f t="shared" si="180"/>
        <v>6</v>
      </c>
      <c r="B1980" t="b">
        <f t="shared" si="181"/>
        <v>0</v>
      </c>
      <c r="C1980" t="str">
        <f t="shared" si="182"/>
        <v>OFF</v>
      </c>
      <c r="D1980" s="4">
        <f t="shared" si="184"/>
        <v>43638.416666661869</v>
      </c>
      <c r="E1980" t="str">
        <f t="shared" si="185"/>
        <v>LRKPCIGS</v>
      </c>
      <c r="F1980" s="39">
        <v>10370.66015625</v>
      </c>
      <c r="G1980">
        <f t="shared" si="183"/>
        <v>1.438888906097413E-3</v>
      </c>
      <c r="H1980" s="38">
        <f>G1980*SUMIF('Manual Inputs'!$B$11:$B$22,'Expanded kW'!A1980,'Manual Inputs'!$C$11:$C$22)</f>
        <v>174749.67371471477</v>
      </c>
    </row>
    <row r="1981" spans="1:8" x14ac:dyDescent="0.2">
      <c r="A1981">
        <f t="shared" si="180"/>
        <v>6</v>
      </c>
      <c r="B1981" t="b">
        <f t="shared" si="181"/>
        <v>0</v>
      </c>
      <c r="C1981" t="str">
        <f t="shared" si="182"/>
        <v>OFF</v>
      </c>
      <c r="D1981" s="4">
        <f t="shared" si="184"/>
        <v>43638.458333328534</v>
      </c>
      <c r="E1981" t="str">
        <f t="shared" si="185"/>
        <v>LRKPCIGS</v>
      </c>
      <c r="F1981" s="39">
        <v>10381.42578125</v>
      </c>
      <c r="G1981">
        <f t="shared" si="183"/>
        <v>1.4403825948449292E-3</v>
      </c>
      <c r="H1981" s="38">
        <f>G1981*SUMIF('Manual Inputs'!$B$11:$B$22,'Expanded kW'!A1981,'Manual Inputs'!$C$11:$C$22)</f>
        <v>174931.07870029335</v>
      </c>
    </row>
    <row r="1982" spans="1:8" x14ac:dyDescent="0.2">
      <c r="A1982">
        <f t="shared" si="180"/>
        <v>6</v>
      </c>
      <c r="B1982" t="b">
        <f t="shared" si="181"/>
        <v>0</v>
      </c>
      <c r="C1982" t="str">
        <f t="shared" si="182"/>
        <v>OFF</v>
      </c>
      <c r="D1982" s="4">
        <f t="shared" si="184"/>
        <v>43638.499999995198</v>
      </c>
      <c r="E1982" t="str">
        <f t="shared" si="185"/>
        <v>LRKPCIGS</v>
      </c>
      <c r="F1982" s="39">
        <v>10358.8984375</v>
      </c>
      <c r="G1982">
        <f t="shared" si="183"/>
        <v>1.437257013202358E-3</v>
      </c>
      <c r="H1982" s="38">
        <f>G1982*SUMIF('Manual Inputs'!$B$11:$B$22,'Expanded kW'!A1982,'Manual Inputs'!$C$11:$C$22)</f>
        <v>174551.48416044147</v>
      </c>
    </row>
    <row r="1983" spans="1:8" x14ac:dyDescent="0.2">
      <c r="A1983">
        <f t="shared" si="180"/>
        <v>6</v>
      </c>
      <c r="B1983" t="b">
        <f t="shared" si="181"/>
        <v>0</v>
      </c>
      <c r="C1983" t="str">
        <f t="shared" si="182"/>
        <v>OFF</v>
      </c>
      <c r="D1983" s="4">
        <f t="shared" si="184"/>
        <v>43638.541666661862</v>
      </c>
      <c r="E1983" t="str">
        <f t="shared" si="185"/>
        <v>LRKPCIGS</v>
      </c>
      <c r="F1983" s="39">
        <v>10351.8115234375</v>
      </c>
      <c r="G1983">
        <f t="shared" si="183"/>
        <v>1.4362737313408989E-3</v>
      </c>
      <c r="H1983" s="38">
        <f>G1983*SUMIF('Manual Inputs'!$B$11:$B$22,'Expanded kW'!A1983,'Manual Inputs'!$C$11:$C$22)</f>
        <v>174432.06689081667</v>
      </c>
    </row>
    <row r="1984" spans="1:8" x14ac:dyDescent="0.2">
      <c r="A1984">
        <f t="shared" si="180"/>
        <v>6</v>
      </c>
      <c r="B1984" t="b">
        <f t="shared" si="181"/>
        <v>0</v>
      </c>
      <c r="C1984" t="str">
        <f t="shared" si="182"/>
        <v>OFF</v>
      </c>
      <c r="D1984" s="4">
        <f t="shared" si="184"/>
        <v>43638.583333328526</v>
      </c>
      <c r="E1984" t="str">
        <f t="shared" si="185"/>
        <v>LRKPCIGS</v>
      </c>
      <c r="F1984" s="39">
        <v>10295.369140625</v>
      </c>
      <c r="G1984">
        <f t="shared" si="183"/>
        <v>1.4284425694631603E-3</v>
      </c>
      <c r="H1984" s="38">
        <f>G1984*SUMIF('Manual Inputs'!$B$11:$B$22,'Expanded kW'!A1984,'Manual Inputs'!$C$11:$C$22)</f>
        <v>173480.99069782996</v>
      </c>
    </row>
    <row r="1985" spans="1:8" x14ac:dyDescent="0.2">
      <c r="A1985">
        <f t="shared" si="180"/>
        <v>6</v>
      </c>
      <c r="B1985" t="b">
        <f t="shared" si="181"/>
        <v>0</v>
      </c>
      <c r="C1985" t="str">
        <f t="shared" si="182"/>
        <v>OFF</v>
      </c>
      <c r="D1985" s="4">
        <f t="shared" si="184"/>
        <v>43638.624999995191</v>
      </c>
      <c r="E1985" t="str">
        <f t="shared" si="185"/>
        <v>LRKPCIGS</v>
      </c>
      <c r="F1985" s="39">
        <v>10220.9091796875</v>
      </c>
      <c r="G1985">
        <f t="shared" si="183"/>
        <v>1.4181115384461187E-3</v>
      </c>
      <c r="H1985" s="38">
        <f>G1985*SUMIF('Manual Inputs'!$B$11:$B$22,'Expanded kW'!A1985,'Manual Inputs'!$C$11:$C$22)</f>
        <v>172226.31127698356</v>
      </c>
    </row>
    <row r="1986" spans="1:8" x14ac:dyDescent="0.2">
      <c r="A1986">
        <f t="shared" ref="A1986:A2049" si="186">MONTH(D1986)</f>
        <v>6</v>
      </c>
      <c r="B1986" t="b">
        <f t="shared" ref="B1986:B2049" si="187">IF(ISNA(VLOOKUP(DATE(YEAR(D1986),MONTH(D1986),DAY(D1986)),Holidays,1,FALSE)),FALSE,TRUE)</f>
        <v>0</v>
      </c>
      <c r="C1986" t="str">
        <f t="shared" ref="C1986:C2049" si="188">IF(OR(HOUR(D1986)&lt;PkStart,HOUR(D1986)&gt;OPkStart-1,WEEKDAY(D1986,2)&gt;5,B1986)=TRUE,"OFF","ON")</f>
        <v>OFF</v>
      </c>
      <c r="D1986" s="4">
        <f t="shared" si="184"/>
        <v>43638.666666661855</v>
      </c>
      <c r="E1986" t="str">
        <f t="shared" si="185"/>
        <v>LRKPCIGS</v>
      </c>
      <c r="F1986" s="39">
        <v>10110.23046875</v>
      </c>
      <c r="G1986">
        <f t="shared" ref="G1986:G2049" si="189">IF(SUMIF($A$2:$A$8785,A1986,$F$2:$F$8785)=0,0,F1986/SUMIF($A$2:$A$8785,A1986,$F$2:$F$8785))</f>
        <v>1.4027552962291607E-3</v>
      </c>
      <c r="H1986" s="38">
        <f>G1986*SUMIF('Manual Inputs'!$B$11:$B$22,'Expanded kW'!A1986,'Manual Inputs'!$C$11:$C$22)</f>
        <v>170361.33177403096</v>
      </c>
    </row>
    <row r="1987" spans="1:8" x14ac:dyDescent="0.2">
      <c r="A1987">
        <f t="shared" si="186"/>
        <v>6</v>
      </c>
      <c r="B1987" t="b">
        <f t="shared" si="187"/>
        <v>0</v>
      </c>
      <c r="C1987" t="str">
        <f t="shared" si="188"/>
        <v>OFF</v>
      </c>
      <c r="D1987" s="4">
        <f t="shared" si="184"/>
        <v>43638.708333328519</v>
      </c>
      <c r="E1987" t="str">
        <f t="shared" si="185"/>
        <v>LRKPCIGS</v>
      </c>
      <c r="F1987" s="39">
        <v>10078.404296875</v>
      </c>
      <c r="G1987">
        <f t="shared" si="189"/>
        <v>1.3983395382210371E-3</v>
      </c>
      <c r="H1987" s="38">
        <f>G1987*SUMIF('Manual Inputs'!$B$11:$B$22,'Expanded kW'!A1987,'Manual Inputs'!$C$11:$C$22)</f>
        <v>169825.04834877641</v>
      </c>
    </row>
    <row r="1988" spans="1:8" x14ac:dyDescent="0.2">
      <c r="A1988">
        <f t="shared" si="186"/>
        <v>6</v>
      </c>
      <c r="B1988" t="b">
        <f t="shared" si="187"/>
        <v>0</v>
      </c>
      <c r="C1988" t="str">
        <f t="shared" si="188"/>
        <v>OFF</v>
      </c>
      <c r="D1988" s="4">
        <f t="shared" ref="D1988:D2051" si="190">+D1987+1/24</f>
        <v>43638.749999995183</v>
      </c>
      <c r="E1988" t="str">
        <f t="shared" ref="E1988:E2051" si="191">+E1987</f>
        <v>LRKPCIGS</v>
      </c>
      <c r="F1988" s="39">
        <v>10059.7607421875</v>
      </c>
      <c r="G1988">
        <f t="shared" si="189"/>
        <v>1.3957528172596047E-3</v>
      </c>
      <c r="H1988" s="38">
        <f>G1988*SUMIF('Manual Inputs'!$B$11:$B$22,'Expanded kW'!A1988,'Manual Inputs'!$C$11:$C$22)</f>
        <v>169510.89717137429</v>
      </c>
    </row>
    <row r="1989" spans="1:8" x14ac:dyDescent="0.2">
      <c r="A1989">
        <f t="shared" si="186"/>
        <v>6</v>
      </c>
      <c r="B1989" t="b">
        <f t="shared" si="187"/>
        <v>0</v>
      </c>
      <c r="C1989" t="str">
        <f t="shared" si="188"/>
        <v>OFF</v>
      </c>
      <c r="D1989" s="4">
        <f t="shared" si="190"/>
        <v>43638.791666661848</v>
      </c>
      <c r="E1989" t="str">
        <f t="shared" si="191"/>
        <v>LRKPCIGS</v>
      </c>
      <c r="F1989" s="39">
        <v>10148.6259765625</v>
      </c>
      <c r="G1989">
        <f t="shared" si="189"/>
        <v>1.4080825241397279E-3</v>
      </c>
      <c r="H1989" s="38">
        <f>G1989*SUMIF('Manual Inputs'!$B$11:$B$22,'Expanded kW'!A1989,'Manual Inputs'!$C$11:$C$22)</f>
        <v>171008.31107537288</v>
      </c>
    </row>
    <row r="1990" spans="1:8" x14ac:dyDescent="0.2">
      <c r="A1990">
        <f t="shared" si="186"/>
        <v>6</v>
      </c>
      <c r="B1990" t="b">
        <f t="shared" si="187"/>
        <v>0</v>
      </c>
      <c r="C1990" t="str">
        <f t="shared" si="188"/>
        <v>OFF</v>
      </c>
      <c r="D1990" s="4">
        <f t="shared" si="190"/>
        <v>43638.833333328512</v>
      </c>
      <c r="E1990" t="str">
        <f t="shared" si="191"/>
        <v>LRKPCIGS</v>
      </c>
      <c r="F1990" s="39">
        <v>10345.0146484375</v>
      </c>
      <c r="G1990">
        <f t="shared" si="189"/>
        <v>1.4353306912753409E-3</v>
      </c>
      <c r="H1990" s="38">
        <f>G1990*SUMIF('Manual Inputs'!$B$11:$B$22,'Expanded kW'!A1990,'Manual Inputs'!$C$11:$C$22)</f>
        <v>174317.53689266474</v>
      </c>
    </row>
    <row r="1991" spans="1:8" x14ac:dyDescent="0.2">
      <c r="A1991">
        <f t="shared" si="186"/>
        <v>6</v>
      </c>
      <c r="B1991" t="b">
        <f t="shared" si="187"/>
        <v>0</v>
      </c>
      <c r="C1991" t="str">
        <f t="shared" si="188"/>
        <v>OFF</v>
      </c>
      <c r="D1991" s="4">
        <f t="shared" si="190"/>
        <v>43638.874999995176</v>
      </c>
      <c r="E1991" t="str">
        <f t="shared" si="191"/>
        <v>LRKPCIGS</v>
      </c>
      <c r="F1991" s="39">
        <v>10257.3603515625</v>
      </c>
      <c r="G1991">
        <f t="shared" si="189"/>
        <v>1.4231689972804609E-3</v>
      </c>
      <c r="H1991" s="38">
        <f>G1991*SUMIF('Manual Inputs'!$B$11:$B$22,'Expanded kW'!A1991,'Manual Inputs'!$C$11:$C$22)</f>
        <v>172840.52775845185</v>
      </c>
    </row>
    <row r="1992" spans="1:8" x14ac:dyDescent="0.2">
      <c r="A1992">
        <f t="shared" si="186"/>
        <v>6</v>
      </c>
      <c r="B1992" t="b">
        <f t="shared" si="187"/>
        <v>0</v>
      </c>
      <c r="C1992" t="str">
        <f t="shared" si="188"/>
        <v>OFF</v>
      </c>
      <c r="D1992" s="4">
        <f t="shared" si="190"/>
        <v>43638.91666666184</v>
      </c>
      <c r="E1992" t="str">
        <f t="shared" si="191"/>
        <v>LRKPCIGS</v>
      </c>
      <c r="F1992" s="39">
        <v>10192.5986328125</v>
      </c>
      <c r="G1992">
        <f t="shared" si="189"/>
        <v>1.4141835597822495E-3</v>
      </c>
      <c r="H1992" s="38">
        <f>G1992*SUMIF('Manual Inputs'!$B$11:$B$22,'Expanded kW'!A1992,'Manual Inputs'!$C$11:$C$22)</f>
        <v>171749.26750594552</v>
      </c>
    </row>
    <row r="1993" spans="1:8" x14ac:dyDescent="0.2">
      <c r="A1993">
        <f t="shared" si="186"/>
        <v>6</v>
      </c>
      <c r="B1993" t="b">
        <f t="shared" si="187"/>
        <v>0</v>
      </c>
      <c r="C1993" t="str">
        <f t="shared" si="188"/>
        <v>OFF</v>
      </c>
      <c r="D1993" s="4">
        <f t="shared" si="190"/>
        <v>43638.958333328505</v>
      </c>
      <c r="E1993" t="str">
        <f t="shared" si="191"/>
        <v>LRKPCIGS</v>
      </c>
      <c r="F1993" s="39">
        <v>10264.0478515625</v>
      </c>
      <c r="G1993">
        <f t="shared" si="189"/>
        <v>1.4240968619886423E-3</v>
      </c>
      <c r="H1993" s="38">
        <f>G1993*SUMIF('Manual Inputs'!$B$11:$B$22,'Expanded kW'!A1993,'Manual Inputs'!$C$11:$C$22)</f>
        <v>172953.21474513927</v>
      </c>
    </row>
    <row r="1994" spans="1:8" x14ac:dyDescent="0.2">
      <c r="A1994">
        <f t="shared" si="186"/>
        <v>6</v>
      </c>
      <c r="B1994" t="b">
        <f t="shared" si="187"/>
        <v>0</v>
      </c>
      <c r="C1994" t="str">
        <f t="shared" si="188"/>
        <v>OFF</v>
      </c>
      <c r="D1994" s="4">
        <f t="shared" si="190"/>
        <v>43638.999999995169</v>
      </c>
      <c r="E1994" t="str">
        <f t="shared" si="191"/>
        <v>LRKPCIGS</v>
      </c>
      <c r="F1994" s="39">
        <v>10119.8798828125</v>
      </c>
      <c r="G1994">
        <f t="shared" si="189"/>
        <v>1.4040941150348762E-3</v>
      </c>
      <c r="H1994" s="38">
        <f>G1994*SUMIF('Manual Inputs'!$B$11:$B$22,'Expanded kW'!A1994,'Manual Inputs'!$C$11:$C$22)</f>
        <v>170523.92816939583</v>
      </c>
    </row>
    <row r="1995" spans="1:8" x14ac:dyDescent="0.2">
      <c r="A1995">
        <f t="shared" si="186"/>
        <v>6</v>
      </c>
      <c r="B1995" t="b">
        <f t="shared" si="187"/>
        <v>0</v>
      </c>
      <c r="C1995" t="str">
        <f t="shared" si="188"/>
        <v>OFF</v>
      </c>
      <c r="D1995" s="4">
        <f t="shared" si="190"/>
        <v>43639.041666661833</v>
      </c>
      <c r="E1995" t="str">
        <f t="shared" si="191"/>
        <v>LRKPCIGS</v>
      </c>
      <c r="F1995" s="39">
        <v>9989.3671875</v>
      </c>
      <c r="G1995">
        <f t="shared" si="189"/>
        <v>1.3859859843507506E-3</v>
      </c>
      <c r="H1995" s="38">
        <f>G1995*SUMIF('Manual Inputs'!$B$11:$B$22,'Expanded kW'!A1995,'Manual Inputs'!$C$11:$C$22)</f>
        <v>168324.73828390503</v>
      </c>
    </row>
    <row r="1996" spans="1:8" x14ac:dyDescent="0.2">
      <c r="A1996">
        <f t="shared" si="186"/>
        <v>6</v>
      </c>
      <c r="B1996" t="b">
        <f t="shared" si="187"/>
        <v>0</v>
      </c>
      <c r="C1996" t="str">
        <f t="shared" si="188"/>
        <v>OFF</v>
      </c>
      <c r="D1996" s="4">
        <f t="shared" si="190"/>
        <v>43639.083333328497</v>
      </c>
      <c r="E1996" t="str">
        <f t="shared" si="191"/>
        <v>LRKPCIGS</v>
      </c>
      <c r="F1996" s="39">
        <v>9925.8984375</v>
      </c>
      <c r="G1996">
        <f t="shared" si="189"/>
        <v>1.3771799412558149E-3</v>
      </c>
      <c r="H1996" s="38">
        <f>G1996*SUMIF('Manual Inputs'!$B$11:$B$22,'Expanded kW'!A1996,'Manual Inputs'!$C$11:$C$22)</f>
        <v>167255.26505978277</v>
      </c>
    </row>
    <row r="1997" spans="1:8" x14ac:dyDescent="0.2">
      <c r="A1997">
        <f t="shared" si="186"/>
        <v>6</v>
      </c>
      <c r="B1997" t="b">
        <f t="shared" si="187"/>
        <v>0</v>
      </c>
      <c r="C1997" t="str">
        <f t="shared" si="188"/>
        <v>OFF</v>
      </c>
      <c r="D1997" s="4">
        <f t="shared" si="190"/>
        <v>43639.124999995161</v>
      </c>
      <c r="E1997" t="str">
        <f t="shared" si="191"/>
        <v>LRKPCIGS</v>
      </c>
      <c r="F1997" s="39">
        <v>9849.970703125</v>
      </c>
      <c r="G1997">
        <f t="shared" si="189"/>
        <v>1.3666452623625474E-3</v>
      </c>
      <c r="H1997" s="38">
        <f>G1997*SUMIF('Manual Inputs'!$B$11:$B$22,'Expanded kW'!A1997,'Manual Inputs'!$C$11:$C$22)</f>
        <v>165975.85308330099</v>
      </c>
    </row>
    <row r="1998" spans="1:8" x14ac:dyDescent="0.2">
      <c r="A1998">
        <f t="shared" si="186"/>
        <v>6</v>
      </c>
      <c r="B1998" t="b">
        <f t="shared" si="187"/>
        <v>0</v>
      </c>
      <c r="C1998" t="str">
        <f t="shared" si="188"/>
        <v>OFF</v>
      </c>
      <c r="D1998" s="4">
        <f t="shared" si="190"/>
        <v>43639.166666661826</v>
      </c>
      <c r="E1998" t="str">
        <f t="shared" si="191"/>
        <v>LRKPCIGS</v>
      </c>
      <c r="F1998" s="39">
        <v>9835.0126953125</v>
      </c>
      <c r="G1998">
        <f t="shared" si="189"/>
        <v>1.364569896747008E-3</v>
      </c>
      <c r="H1998" s="38">
        <f>G1998*SUMIF('Manual Inputs'!$B$11:$B$22,'Expanded kW'!A1998,'Manual Inputs'!$C$11:$C$22)</f>
        <v>165723.80481006918</v>
      </c>
    </row>
    <row r="1999" spans="1:8" x14ac:dyDescent="0.2">
      <c r="A1999">
        <f t="shared" si="186"/>
        <v>6</v>
      </c>
      <c r="B1999" t="b">
        <f t="shared" si="187"/>
        <v>0</v>
      </c>
      <c r="C1999" t="str">
        <f t="shared" si="188"/>
        <v>OFF</v>
      </c>
      <c r="D1999" s="4">
        <f t="shared" si="190"/>
        <v>43639.20833332849</v>
      </c>
      <c r="E1999" t="str">
        <f t="shared" si="191"/>
        <v>LRKPCIGS</v>
      </c>
      <c r="F1999" s="39">
        <v>9817.796875</v>
      </c>
      <c r="G1999">
        <f t="shared" si="189"/>
        <v>1.3621812683970477E-3</v>
      </c>
      <c r="H1999" s="38">
        <f>G1999*SUMIF('Manual Inputs'!$B$11:$B$22,'Expanded kW'!A1999,'Manual Inputs'!$C$11:$C$22)</f>
        <v>165433.7115144628</v>
      </c>
    </row>
    <row r="2000" spans="1:8" x14ac:dyDescent="0.2">
      <c r="A2000">
        <f t="shared" si="186"/>
        <v>6</v>
      </c>
      <c r="B2000" t="b">
        <f t="shared" si="187"/>
        <v>0</v>
      </c>
      <c r="C2000" t="str">
        <f t="shared" si="188"/>
        <v>OFF</v>
      </c>
      <c r="D2000" s="4">
        <f t="shared" si="190"/>
        <v>43639.249999995154</v>
      </c>
      <c r="E2000" t="str">
        <f t="shared" si="191"/>
        <v>LRKPCIGS</v>
      </c>
      <c r="F2000" s="39">
        <v>9730.720703125</v>
      </c>
      <c r="G2000">
        <f t="shared" si="189"/>
        <v>1.350099787005445E-3</v>
      </c>
      <c r="H2000" s="38">
        <f>G2000*SUMIF('Manual Inputs'!$B$11:$B$22,'Expanded kW'!A2000,'Manual Inputs'!$C$11:$C$22)</f>
        <v>163966.4440122766</v>
      </c>
    </row>
    <row r="2001" spans="1:8" x14ac:dyDescent="0.2">
      <c r="A2001">
        <f t="shared" si="186"/>
        <v>6</v>
      </c>
      <c r="B2001" t="b">
        <f t="shared" si="187"/>
        <v>0</v>
      </c>
      <c r="C2001" t="str">
        <f t="shared" si="188"/>
        <v>OFF</v>
      </c>
      <c r="D2001" s="4">
        <f t="shared" si="190"/>
        <v>43639.291666661818</v>
      </c>
      <c r="E2001" t="str">
        <f t="shared" si="191"/>
        <v>LRKPCIGS</v>
      </c>
      <c r="F2001" s="39">
        <v>9694.173828125</v>
      </c>
      <c r="G2001">
        <f t="shared" si="189"/>
        <v>1.3450290497333981E-3</v>
      </c>
      <c r="H2001" s="38">
        <f>G2001*SUMIF('Manual Inputs'!$B$11:$B$22,'Expanded kW'!A2001,'Manual Inputs'!$C$11:$C$22)</f>
        <v>163350.61489577687</v>
      </c>
    </row>
    <row r="2002" spans="1:8" x14ac:dyDescent="0.2">
      <c r="A2002">
        <f t="shared" si="186"/>
        <v>6</v>
      </c>
      <c r="B2002" t="b">
        <f t="shared" si="187"/>
        <v>0</v>
      </c>
      <c r="C2002" t="str">
        <f t="shared" si="188"/>
        <v>OFF</v>
      </c>
      <c r="D2002" s="4">
        <f t="shared" si="190"/>
        <v>43639.333333328483</v>
      </c>
      <c r="E2002" t="str">
        <f t="shared" si="191"/>
        <v>LRKPCIGS</v>
      </c>
      <c r="F2002" s="39">
        <v>9738.2275390625</v>
      </c>
      <c r="G2002">
        <f t="shared" si="189"/>
        <v>1.35114133139969E-3</v>
      </c>
      <c r="H2002" s="38">
        <f>G2002*SUMIF('Manual Inputs'!$B$11:$B$22,'Expanded kW'!A2002,'Manual Inputs'!$C$11:$C$22)</f>
        <v>164092.93712948839</v>
      </c>
    </row>
    <row r="2003" spans="1:8" x14ac:dyDescent="0.2">
      <c r="A2003">
        <f t="shared" si="186"/>
        <v>6</v>
      </c>
      <c r="B2003" t="b">
        <f t="shared" si="187"/>
        <v>0</v>
      </c>
      <c r="C2003" t="str">
        <f t="shared" si="188"/>
        <v>OFF</v>
      </c>
      <c r="D2003" s="4">
        <f t="shared" si="190"/>
        <v>43639.374999995147</v>
      </c>
      <c r="E2003" t="str">
        <f t="shared" si="191"/>
        <v>LRKPCIGS</v>
      </c>
      <c r="F2003" s="39">
        <v>9736.35546875</v>
      </c>
      <c r="G2003">
        <f t="shared" si="189"/>
        <v>1.3508815888988747E-3</v>
      </c>
      <c r="H2003" s="38">
        <f>G2003*SUMIF('Manual Inputs'!$B$11:$B$22,'Expanded kW'!A2003,'Manual Inputs'!$C$11:$C$22)</f>
        <v>164061.39201361811</v>
      </c>
    </row>
    <row r="2004" spans="1:8" x14ac:dyDescent="0.2">
      <c r="A2004">
        <f t="shared" si="186"/>
        <v>6</v>
      </c>
      <c r="B2004" t="b">
        <f t="shared" si="187"/>
        <v>0</v>
      </c>
      <c r="C2004" t="str">
        <f t="shared" si="188"/>
        <v>OFF</v>
      </c>
      <c r="D2004" s="4">
        <f t="shared" si="190"/>
        <v>43639.416666661811</v>
      </c>
      <c r="E2004" t="str">
        <f t="shared" si="191"/>
        <v>LRKPCIGS</v>
      </c>
      <c r="F2004" s="39">
        <v>9811.3798828125</v>
      </c>
      <c r="G2004">
        <f t="shared" si="189"/>
        <v>1.3612909355995215E-3</v>
      </c>
      <c r="H2004" s="38">
        <f>G2004*SUMIF('Manual Inputs'!$B$11:$B$22,'Expanded kW'!A2004,'Manual Inputs'!$C$11:$C$22)</f>
        <v>165325.58269005816</v>
      </c>
    </row>
    <row r="2005" spans="1:8" x14ac:dyDescent="0.2">
      <c r="A2005">
        <f t="shared" si="186"/>
        <v>6</v>
      </c>
      <c r="B2005" t="b">
        <f t="shared" si="187"/>
        <v>0</v>
      </c>
      <c r="C2005" t="str">
        <f t="shared" si="188"/>
        <v>OFF</v>
      </c>
      <c r="D2005" s="4">
        <f t="shared" si="190"/>
        <v>43639.458333328475</v>
      </c>
      <c r="E2005" t="str">
        <f t="shared" si="191"/>
        <v>LRKPCIGS</v>
      </c>
      <c r="F2005" s="39">
        <v>9823.796875</v>
      </c>
      <c r="G2005">
        <f t="shared" si="189"/>
        <v>1.3630137451445749E-3</v>
      </c>
      <c r="H2005" s="38">
        <f>G2005*SUMIF('Manual Inputs'!$B$11:$B$22,'Expanded kW'!A2005,'Manual Inputs'!$C$11:$C$22)</f>
        <v>165534.813857659</v>
      </c>
    </row>
    <row r="2006" spans="1:8" x14ac:dyDescent="0.2">
      <c r="A2006">
        <f t="shared" si="186"/>
        <v>6</v>
      </c>
      <c r="B2006" t="b">
        <f t="shared" si="187"/>
        <v>0</v>
      </c>
      <c r="C2006" t="str">
        <f t="shared" si="188"/>
        <v>OFF</v>
      </c>
      <c r="D2006" s="4">
        <f t="shared" si="190"/>
        <v>43639.49999999514</v>
      </c>
      <c r="E2006" t="str">
        <f t="shared" si="191"/>
        <v>LRKPCIGS</v>
      </c>
      <c r="F2006" s="39">
        <v>9831.822265625</v>
      </c>
      <c r="G2006">
        <f t="shared" si="189"/>
        <v>1.3641272369920973E-3</v>
      </c>
      <c r="H2006" s="38">
        <f>G2006*SUMIF('Manual Inputs'!$B$11:$B$22,'Expanded kW'!A2006,'Manual Inputs'!$C$11:$C$22)</f>
        <v>165670.04482386771</v>
      </c>
    </row>
    <row r="2007" spans="1:8" x14ac:dyDescent="0.2">
      <c r="A2007">
        <f t="shared" si="186"/>
        <v>6</v>
      </c>
      <c r="B2007" t="b">
        <f t="shared" si="187"/>
        <v>0</v>
      </c>
      <c r="C2007" t="str">
        <f t="shared" si="188"/>
        <v>OFF</v>
      </c>
      <c r="D2007" s="4">
        <f t="shared" si="190"/>
        <v>43639.541666661804</v>
      </c>
      <c r="E2007" t="str">
        <f t="shared" si="191"/>
        <v>LRKPCIGS</v>
      </c>
      <c r="F2007" s="39">
        <v>9760.01953125</v>
      </c>
      <c r="G2007">
        <f t="shared" si="189"/>
        <v>1.3541648858627546E-3</v>
      </c>
      <c r="H2007" s="38">
        <f>G2007*SUMIF('Manual Inputs'!$B$11:$B$22,'Expanded kW'!A2007,'Manual Inputs'!$C$11:$C$22)</f>
        <v>164460.14070833329</v>
      </c>
    </row>
    <row r="2008" spans="1:8" x14ac:dyDescent="0.2">
      <c r="A2008">
        <f t="shared" si="186"/>
        <v>6</v>
      </c>
      <c r="B2008" t="b">
        <f t="shared" si="187"/>
        <v>0</v>
      </c>
      <c r="C2008" t="str">
        <f t="shared" si="188"/>
        <v>OFF</v>
      </c>
      <c r="D2008" s="4">
        <f t="shared" si="190"/>
        <v>43639.583333328468</v>
      </c>
      <c r="E2008" t="str">
        <f t="shared" si="191"/>
        <v>LRKPCIGS</v>
      </c>
      <c r="F2008" s="39">
        <v>9735.7333984375</v>
      </c>
      <c r="G2008">
        <f t="shared" si="189"/>
        <v>1.3507952790537941E-3</v>
      </c>
      <c r="H2008" s="38">
        <f>G2008*SUMIF('Manual Inputs'!$B$11:$B$22,'Expanded kW'!A2008,'Manual Inputs'!$C$11:$C$22)</f>
        <v>164050.90988591366</v>
      </c>
    </row>
    <row r="2009" spans="1:8" x14ac:dyDescent="0.2">
      <c r="A2009">
        <f t="shared" si="186"/>
        <v>6</v>
      </c>
      <c r="B2009" t="b">
        <f t="shared" si="187"/>
        <v>0</v>
      </c>
      <c r="C2009" t="str">
        <f t="shared" si="188"/>
        <v>OFF</v>
      </c>
      <c r="D2009" s="4">
        <f t="shared" si="190"/>
        <v>43639.624999995132</v>
      </c>
      <c r="E2009" t="str">
        <f t="shared" si="191"/>
        <v>LRKPCIGS</v>
      </c>
      <c r="F2009" s="39">
        <v>9749.888671875</v>
      </c>
      <c r="G2009">
        <f t="shared" si="189"/>
        <v>1.3527592683857288E-3</v>
      </c>
      <c r="H2009" s="38">
        <f>G2009*SUMIF('Manual Inputs'!$B$11:$B$22,'Expanded kW'!A2009,'Manual Inputs'!$C$11:$C$22)</f>
        <v>164289.43177143269</v>
      </c>
    </row>
    <row r="2010" spans="1:8" x14ac:dyDescent="0.2">
      <c r="A2010">
        <f t="shared" si="186"/>
        <v>6</v>
      </c>
      <c r="B2010" t="b">
        <f t="shared" si="187"/>
        <v>0</v>
      </c>
      <c r="C2010" t="str">
        <f t="shared" si="188"/>
        <v>OFF</v>
      </c>
      <c r="D2010" s="4">
        <f t="shared" si="190"/>
        <v>43639.666666661797</v>
      </c>
      <c r="E2010" t="str">
        <f t="shared" si="191"/>
        <v>LRKPCIGS</v>
      </c>
      <c r="F2010" s="39">
        <v>9748.798828125</v>
      </c>
      <c r="G2010">
        <f t="shared" si="189"/>
        <v>1.3526080567890098E-3</v>
      </c>
      <c r="H2010" s="38">
        <f>G2010*SUMIF('Manual Inputs'!$B$11:$B$22,'Expanded kW'!A2010,'Manual Inputs'!$C$11:$C$22)</f>
        <v>164271.06747862557</v>
      </c>
    </row>
    <row r="2011" spans="1:8" x14ac:dyDescent="0.2">
      <c r="A2011">
        <f t="shared" si="186"/>
        <v>6</v>
      </c>
      <c r="B2011" t="b">
        <f t="shared" si="187"/>
        <v>0</v>
      </c>
      <c r="C2011" t="str">
        <f t="shared" si="188"/>
        <v>OFF</v>
      </c>
      <c r="D2011" s="4">
        <f t="shared" si="190"/>
        <v>43639.708333328461</v>
      </c>
      <c r="E2011" t="str">
        <f t="shared" si="191"/>
        <v>LRKPCIGS</v>
      </c>
      <c r="F2011" s="39">
        <v>9744.5185546875</v>
      </c>
      <c r="G2011">
        <f t="shared" si="189"/>
        <v>1.3520141854373804E-3</v>
      </c>
      <c r="H2011" s="38">
        <f>G2011*SUMIF('Manual Inputs'!$B$11:$B$22,'Expanded kW'!A2011,'Manual Inputs'!$C$11:$C$22)</f>
        <v>164198.94319961694</v>
      </c>
    </row>
    <row r="2012" spans="1:8" x14ac:dyDescent="0.2">
      <c r="A2012">
        <f t="shared" si="186"/>
        <v>6</v>
      </c>
      <c r="B2012" t="b">
        <f t="shared" si="187"/>
        <v>0</v>
      </c>
      <c r="C2012" t="str">
        <f t="shared" si="188"/>
        <v>OFF</v>
      </c>
      <c r="D2012" s="4">
        <f t="shared" si="190"/>
        <v>43639.749999995125</v>
      </c>
      <c r="E2012" t="str">
        <f t="shared" si="191"/>
        <v>LRKPCIGS</v>
      </c>
      <c r="F2012" s="39">
        <v>9739.666015625</v>
      </c>
      <c r="G2012">
        <f t="shared" si="189"/>
        <v>1.3513409144480474E-3</v>
      </c>
      <c r="H2012" s="38">
        <f>G2012*SUMIF('Manual Inputs'!$B$11:$B$22,'Expanded kW'!A2012,'Manual Inputs'!$C$11:$C$22)</f>
        <v>164117.17602133864</v>
      </c>
    </row>
    <row r="2013" spans="1:8" x14ac:dyDescent="0.2">
      <c r="A2013">
        <f t="shared" si="186"/>
        <v>6</v>
      </c>
      <c r="B2013" t="b">
        <f t="shared" si="187"/>
        <v>0</v>
      </c>
      <c r="C2013" t="str">
        <f t="shared" si="188"/>
        <v>OFF</v>
      </c>
      <c r="D2013" s="4">
        <f t="shared" si="190"/>
        <v>43639.791666661789</v>
      </c>
      <c r="E2013" t="str">
        <f t="shared" si="191"/>
        <v>LRKPCIGS</v>
      </c>
      <c r="F2013" s="39">
        <v>9753.8037109375</v>
      </c>
      <c r="G2013">
        <f t="shared" si="189"/>
        <v>1.3533024648832606E-3</v>
      </c>
      <c r="H2013" s="38">
        <f>G2013*SUMIF('Manual Inputs'!$B$11:$B$22,'Expanded kW'!A2013,'Manual Inputs'!$C$11:$C$22)</f>
        <v>164355.40170858658</v>
      </c>
    </row>
    <row r="2014" spans="1:8" x14ac:dyDescent="0.2">
      <c r="A2014">
        <f t="shared" si="186"/>
        <v>6</v>
      </c>
      <c r="B2014" t="b">
        <f t="shared" si="187"/>
        <v>0</v>
      </c>
      <c r="C2014" t="str">
        <f t="shared" si="188"/>
        <v>OFF</v>
      </c>
      <c r="D2014" s="4">
        <f t="shared" si="190"/>
        <v>43639.833333328454</v>
      </c>
      <c r="E2014" t="str">
        <f t="shared" si="191"/>
        <v>LRKPCIGS</v>
      </c>
      <c r="F2014" s="39">
        <v>9807.15625</v>
      </c>
      <c r="G2014">
        <f t="shared" si="189"/>
        <v>1.3607049229151049E-3</v>
      </c>
      <c r="H2014" s="38">
        <f>G2014*SUMIF('Manual Inputs'!$B$11:$B$22,'Expanded kW'!A2014,'Manual Inputs'!$C$11:$C$22)</f>
        <v>165254.41282770078</v>
      </c>
    </row>
    <row r="2015" spans="1:8" x14ac:dyDescent="0.2">
      <c r="A2015">
        <f t="shared" si="186"/>
        <v>6</v>
      </c>
      <c r="B2015" t="b">
        <f t="shared" si="187"/>
        <v>0</v>
      </c>
      <c r="C2015" t="str">
        <f t="shared" si="188"/>
        <v>OFF</v>
      </c>
      <c r="D2015" s="4">
        <f t="shared" si="190"/>
        <v>43639.874999995118</v>
      </c>
      <c r="E2015" t="str">
        <f t="shared" si="191"/>
        <v>LRKPCIGS</v>
      </c>
      <c r="F2015" s="39">
        <v>9918.4765625</v>
      </c>
      <c r="G2015">
        <f t="shared" si="189"/>
        <v>1.3761501848623893E-3</v>
      </c>
      <c r="H2015" s="38">
        <f>G2015*SUMIF('Manual Inputs'!$B$11:$B$22,'Expanded kW'!A2015,'Manual Inputs'!$C$11:$C$22)</f>
        <v>167130.2035675479</v>
      </c>
    </row>
    <row r="2016" spans="1:8" x14ac:dyDescent="0.2">
      <c r="A2016">
        <f t="shared" si="186"/>
        <v>6</v>
      </c>
      <c r="B2016" t="b">
        <f t="shared" si="187"/>
        <v>0</v>
      </c>
      <c r="C2016" t="str">
        <f t="shared" si="188"/>
        <v>OFF</v>
      </c>
      <c r="D2016" s="4">
        <f t="shared" si="190"/>
        <v>43639.916666661782</v>
      </c>
      <c r="E2016" t="str">
        <f t="shared" si="191"/>
        <v>LRKPCIGS</v>
      </c>
      <c r="F2016" s="39">
        <v>9940.81640625</v>
      </c>
      <c r="G2016">
        <f t="shared" si="189"/>
        <v>1.3792497516066002E-3</v>
      </c>
      <c r="H2016" s="38">
        <f>G2016*SUMIF('Manual Inputs'!$B$11:$B$22,'Expanded kW'!A2016,'Manual Inputs'!$C$11:$C$22)</f>
        <v>167506.63865917487</v>
      </c>
    </row>
    <row r="2017" spans="1:8" x14ac:dyDescent="0.2">
      <c r="A2017">
        <f t="shared" si="186"/>
        <v>6</v>
      </c>
      <c r="B2017" t="b">
        <f t="shared" si="187"/>
        <v>0</v>
      </c>
      <c r="C2017" t="str">
        <f t="shared" si="188"/>
        <v>OFF</v>
      </c>
      <c r="D2017" s="4">
        <f t="shared" si="190"/>
        <v>43639.958333328446</v>
      </c>
      <c r="E2017" t="str">
        <f t="shared" si="191"/>
        <v>LRKPCIGS</v>
      </c>
      <c r="F2017" s="39">
        <v>9932.1435546875</v>
      </c>
      <c r="G2017">
        <f t="shared" si="189"/>
        <v>1.3780464270631775E-3</v>
      </c>
      <c r="H2017" s="38">
        <f>G2017*SUMIF('Manual Inputs'!$B$11:$B$22,'Expanded kW'!A2017,'Manual Inputs'!$C$11:$C$22)</f>
        <v>167360.49772331462</v>
      </c>
    </row>
    <row r="2018" spans="1:8" x14ac:dyDescent="0.2">
      <c r="A2018">
        <f t="shared" si="186"/>
        <v>6</v>
      </c>
      <c r="B2018" t="b">
        <f t="shared" si="187"/>
        <v>0</v>
      </c>
      <c r="C2018" t="str">
        <f t="shared" si="188"/>
        <v>OFF</v>
      </c>
      <c r="D2018" s="4">
        <f t="shared" si="190"/>
        <v>43639.999999995111</v>
      </c>
      <c r="E2018" t="str">
        <f t="shared" si="191"/>
        <v>LRKPCIGS</v>
      </c>
      <c r="F2018" s="39">
        <v>10016.9892578125</v>
      </c>
      <c r="G2018">
        <f t="shared" si="189"/>
        <v>1.3898184395597034E-3</v>
      </c>
      <c r="H2018" s="38">
        <f>G2018*SUMIF('Manual Inputs'!$B$11:$B$22,'Expanded kW'!A2018,'Manual Inputs'!$C$11:$C$22)</f>
        <v>168790.18095599231</v>
      </c>
    </row>
    <row r="2019" spans="1:8" x14ac:dyDescent="0.2">
      <c r="A2019">
        <f t="shared" si="186"/>
        <v>6</v>
      </c>
      <c r="B2019" t="b">
        <f t="shared" si="187"/>
        <v>0</v>
      </c>
      <c r="C2019" t="str">
        <f t="shared" si="188"/>
        <v>OFF</v>
      </c>
      <c r="D2019" s="4">
        <f t="shared" si="190"/>
        <v>43640.041666661775</v>
      </c>
      <c r="E2019" t="str">
        <f t="shared" si="191"/>
        <v>LRKPCIGS</v>
      </c>
      <c r="F2019" s="39">
        <v>10236.1611328125</v>
      </c>
      <c r="G2019">
        <f t="shared" si="189"/>
        <v>1.4202276878346081E-3</v>
      </c>
      <c r="H2019" s="38">
        <f>G2019*SUMIF('Manual Inputs'!$B$11:$B$22,'Expanded kW'!A2019,'Manual Inputs'!$C$11:$C$22)</f>
        <v>172483.31264352621</v>
      </c>
    </row>
    <row r="2020" spans="1:8" x14ac:dyDescent="0.2">
      <c r="A2020">
        <f t="shared" si="186"/>
        <v>6</v>
      </c>
      <c r="B2020" t="b">
        <f t="shared" si="187"/>
        <v>0</v>
      </c>
      <c r="C2020" t="str">
        <f t="shared" si="188"/>
        <v>OFF</v>
      </c>
      <c r="D2020" s="4">
        <f t="shared" si="190"/>
        <v>43640.083333328439</v>
      </c>
      <c r="E2020" t="str">
        <f t="shared" si="191"/>
        <v>LRKPCIGS</v>
      </c>
      <c r="F2020" s="39">
        <v>10147.951171875</v>
      </c>
      <c r="G2020">
        <f t="shared" si="189"/>
        <v>1.4079888976044836E-3</v>
      </c>
      <c r="H2020" s="38">
        <f>G2020*SUMIF('Manual Inputs'!$B$11:$B$22,'Expanded kW'!A2020,'Manual Inputs'!$C$11:$C$22)</f>
        <v>170996.94035285522</v>
      </c>
    </row>
    <row r="2021" spans="1:8" x14ac:dyDescent="0.2">
      <c r="A2021">
        <f t="shared" si="186"/>
        <v>6</v>
      </c>
      <c r="B2021" t="b">
        <f t="shared" si="187"/>
        <v>0</v>
      </c>
      <c r="C2021" t="str">
        <f t="shared" si="188"/>
        <v>OFF</v>
      </c>
      <c r="D2021" s="4">
        <f t="shared" si="190"/>
        <v>43640.124999995103</v>
      </c>
      <c r="E2021" t="str">
        <f t="shared" si="191"/>
        <v>LRKPCIGS</v>
      </c>
      <c r="F2021" s="39">
        <v>10180.828125</v>
      </c>
      <c r="G2021">
        <f t="shared" si="189"/>
        <v>1.4125504474388341E-3</v>
      </c>
      <c r="H2021" s="38">
        <f>G2021*SUMIF('Manual Inputs'!$B$11:$B$22,'Expanded kW'!A2021,'Manual Inputs'!$C$11:$C$22)</f>
        <v>171550.92985253673</v>
      </c>
    </row>
    <row r="2022" spans="1:8" x14ac:dyDescent="0.2">
      <c r="A2022">
        <f t="shared" si="186"/>
        <v>6</v>
      </c>
      <c r="B2022" t="b">
        <f t="shared" si="187"/>
        <v>0</v>
      </c>
      <c r="C2022" t="str">
        <f t="shared" si="188"/>
        <v>OFF</v>
      </c>
      <c r="D2022" s="4">
        <f t="shared" si="190"/>
        <v>43640.166666661768</v>
      </c>
      <c r="E2022" t="str">
        <f t="shared" si="191"/>
        <v>LRKPCIGS</v>
      </c>
      <c r="F2022" s="39">
        <v>10089.3056640625</v>
      </c>
      <c r="G2022">
        <f t="shared" si="189"/>
        <v>1.3998520606710121E-3</v>
      </c>
      <c r="H2022" s="38">
        <f>G2022*SUMIF('Manual Inputs'!$B$11:$B$22,'Expanded kW'!A2022,'Manual Inputs'!$C$11:$C$22)</f>
        <v>170008.74064322613</v>
      </c>
    </row>
    <row r="2023" spans="1:8" x14ac:dyDescent="0.2">
      <c r="A2023">
        <f t="shared" si="186"/>
        <v>6</v>
      </c>
      <c r="B2023" t="b">
        <f t="shared" si="187"/>
        <v>0</v>
      </c>
      <c r="C2023" t="str">
        <f t="shared" si="188"/>
        <v>OFF</v>
      </c>
      <c r="D2023" s="4">
        <f t="shared" si="190"/>
        <v>43640.208333328432</v>
      </c>
      <c r="E2023" t="str">
        <f t="shared" si="191"/>
        <v>LRKPCIGS</v>
      </c>
      <c r="F2023" s="39">
        <v>10105.0595703125</v>
      </c>
      <c r="G2023">
        <f t="shared" si="189"/>
        <v>1.4020378541103201E-3</v>
      </c>
      <c r="H2023" s="38">
        <f>G2023*SUMIF('Manual Inputs'!$B$11:$B$22,'Expanded kW'!A2023,'Manual Inputs'!$C$11:$C$22)</f>
        <v>170274.20011595418</v>
      </c>
    </row>
    <row r="2024" spans="1:8" x14ac:dyDescent="0.2">
      <c r="A2024">
        <f t="shared" si="186"/>
        <v>6</v>
      </c>
      <c r="B2024" t="b">
        <f t="shared" si="187"/>
        <v>0</v>
      </c>
      <c r="C2024" t="str">
        <f t="shared" si="188"/>
        <v>OFF</v>
      </c>
      <c r="D2024" s="4">
        <f t="shared" si="190"/>
        <v>43640.249999995096</v>
      </c>
      <c r="E2024" t="str">
        <f t="shared" si="191"/>
        <v>LRKPCIGS</v>
      </c>
      <c r="F2024" s="39">
        <v>10192.076171875</v>
      </c>
      <c r="G2024">
        <f t="shared" si="189"/>
        <v>1.4141110703519229E-3</v>
      </c>
      <c r="H2024" s="38">
        <f>G2024*SUMIF('Manual Inputs'!$B$11:$B$22,'Expanded kW'!A2024,'Manual Inputs'!$C$11:$C$22)</f>
        <v>171740.46383511057</v>
      </c>
    </row>
    <row r="2025" spans="1:8" x14ac:dyDescent="0.2">
      <c r="A2025">
        <f t="shared" si="186"/>
        <v>6</v>
      </c>
      <c r="B2025" t="b">
        <f t="shared" si="187"/>
        <v>0</v>
      </c>
      <c r="C2025" t="str">
        <f t="shared" si="188"/>
        <v>ON</v>
      </c>
      <c r="D2025" s="4">
        <f t="shared" si="190"/>
        <v>43640.29166666176</v>
      </c>
      <c r="E2025" t="str">
        <f t="shared" si="191"/>
        <v>LRKPCIGS</v>
      </c>
      <c r="F2025" s="39">
        <v>10308.048828125</v>
      </c>
      <c r="G2025">
        <f t="shared" si="189"/>
        <v>1.4302018269647704E-3</v>
      </c>
      <c r="H2025" s="38">
        <f>G2025*SUMIF('Manual Inputs'!$B$11:$B$22,'Expanded kW'!A2025,'Manual Inputs'!$C$11:$C$22)</f>
        <v>173694.64838403754</v>
      </c>
    </row>
    <row r="2026" spans="1:8" x14ac:dyDescent="0.2">
      <c r="A2026">
        <f t="shared" si="186"/>
        <v>6</v>
      </c>
      <c r="B2026" t="b">
        <f t="shared" si="187"/>
        <v>0</v>
      </c>
      <c r="C2026" t="str">
        <f t="shared" si="188"/>
        <v>ON</v>
      </c>
      <c r="D2026" s="4">
        <f t="shared" si="190"/>
        <v>43640.333333328424</v>
      </c>
      <c r="E2026" t="str">
        <f t="shared" si="191"/>
        <v>LRKPCIGS</v>
      </c>
      <c r="F2026" s="39">
        <v>10345.6083984375</v>
      </c>
      <c r="G2026">
        <f t="shared" si="189"/>
        <v>1.435413071786815E-3</v>
      </c>
      <c r="H2026" s="38">
        <f>G2026*SUMIF('Manual Inputs'!$B$11:$B$22,'Expanded kW'!A2026,'Manual Inputs'!$C$11:$C$22)</f>
        <v>174327.54181204352</v>
      </c>
    </row>
    <row r="2027" spans="1:8" x14ac:dyDescent="0.2">
      <c r="A2027">
        <f t="shared" si="186"/>
        <v>6</v>
      </c>
      <c r="B2027" t="b">
        <f t="shared" si="187"/>
        <v>0</v>
      </c>
      <c r="C2027" t="str">
        <f t="shared" si="188"/>
        <v>ON</v>
      </c>
      <c r="D2027" s="4">
        <f t="shared" si="190"/>
        <v>43640.374999995089</v>
      </c>
      <c r="E2027" t="str">
        <f t="shared" si="191"/>
        <v>LRKPCIGS</v>
      </c>
      <c r="F2027" s="39">
        <v>10307.365234375</v>
      </c>
      <c r="G2027">
        <f t="shared" si="189"/>
        <v>1.4301069809811654E-3</v>
      </c>
      <c r="H2027" s="38">
        <f>G2027*SUMIF('Manual Inputs'!$B$11:$B$22,'Expanded kW'!A2027,'Manual Inputs'!$C$11:$C$22)</f>
        <v>173683.12956238433</v>
      </c>
    </row>
    <row r="2028" spans="1:8" x14ac:dyDescent="0.2">
      <c r="A2028">
        <f t="shared" si="186"/>
        <v>6</v>
      </c>
      <c r="B2028" t="b">
        <f t="shared" si="187"/>
        <v>0</v>
      </c>
      <c r="C2028" t="str">
        <f t="shared" si="188"/>
        <v>ON</v>
      </c>
      <c r="D2028" s="4">
        <f t="shared" si="190"/>
        <v>43640.416666661753</v>
      </c>
      <c r="E2028" t="str">
        <f t="shared" si="191"/>
        <v>LRKPCIGS</v>
      </c>
      <c r="F2028" s="39">
        <v>10247.0283203125</v>
      </c>
      <c r="G2028">
        <f t="shared" si="189"/>
        <v>1.4217354679854027E-3</v>
      </c>
      <c r="H2028" s="38">
        <f>G2028*SUMIF('Manual Inputs'!$B$11:$B$22,'Expanded kW'!A2028,'Manual Inputs'!$C$11:$C$22)</f>
        <v>172666.42899689329</v>
      </c>
    </row>
    <row r="2029" spans="1:8" x14ac:dyDescent="0.2">
      <c r="A2029">
        <f t="shared" si="186"/>
        <v>6</v>
      </c>
      <c r="B2029" t="b">
        <f t="shared" si="187"/>
        <v>0</v>
      </c>
      <c r="C2029" t="str">
        <f t="shared" si="188"/>
        <v>ON</v>
      </c>
      <c r="D2029" s="4">
        <f t="shared" si="190"/>
        <v>43640.458333328417</v>
      </c>
      <c r="E2029" t="str">
        <f t="shared" si="191"/>
        <v>LRKPCIGS</v>
      </c>
      <c r="F2029" s="39">
        <v>10243.2587890625</v>
      </c>
      <c r="G2029">
        <f t="shared" si="189"/>
        <v>1.4212124601329524E-3</v>
      </c>
      <c r="H2029" s="38">
        <f>G2029*SUMIF('Manual Inputs'!$B$11:$B$22,'Expanded kW'!A2029,'Manual Inputs'!$C$11:$C$22)</f>
        <v>172602.91092320558</v>
      </c>
    </row>
    <row r="2030" spans="1:8" x14ac:dyDescent="0.2">
      <c r="A2030">
        <f t="shared" si="186"/>
        <v>6</v>
      </c>
      <c r="B2030" t="b">
        <f t="shared" si="187"/>
        <v>0</v>
      </c>
      <c r="C2030" t="str">
        <f t="shared" si="188"/>
        <v>ON</v>
      </c>
      <c r="D2030" s="4">
        <f t="shared" si="190"/>
        <v>43640.499999995081</v>
      </c>
      <c r="E2030" t="str">
        <f t="shared" si="191"/>
        <v>LRKPCIGS</v>
      </c>
      <c r="F2030" s="39">
        <v>10151.939453125</v>
      </c>
      <c r="G2030">
        <f t="shared" si="189"/>
        <v>1.4085422561716874E-3</v>
      </c>
      <c r="H2030" s="38">
        <f>G2030*SUMIF('Manual Inputs'!$B$11:$B$22,'Expanded kW'!A2030,'Manual Inputs'!$C$11:$C$22)</f>
        <v>171064.14444947196</v>
      </c>
    </row>
    <row r="2031" spans="1:8" x14ac:dyDescent="0.2">
      <c r="A2031">
        <f t="shared" si="186"/>
        <v>6</v>
      </c>
      <c r="B2031" t="b">
        <f t="shared" si="187"/>
        <v>0</v>
      </c>
      <c r="C2031" t="str">
        <f t="shared" si="188"/>
        <v>ON</v>
      </c>
      <c r="D2031" s="4">
        <f t="shared" si="190"/>
        <v>43640.541666661746</v>
      </c>
      <c r="E2031" t="str">
        <f t="shared" si="191"/>
        <v>LRKPCIGS</v>
      </c>
      <c r="F2031" s="39">
        <v>10217.921875</v>
      </c>
      <c r="G2031">
        <f t="shared" si="189"/>
        <v>1.4176970614977649E-3</v>
      </c>
      <c r="H2031" s="38">
        <f>G2031*SUMIF('Manual Inputs'!$B$11:$B$22,'Expanded kW'!A2031,'Manual Inputs'!$C$11:$C$22)</f>
        <v>172175.97402635901</v>
      </c>
    </row>
    <row r="2032" spans="1:8" x14ac:dyDescent="0.2">
      <c r="A2032">
        <f t="shared" si="186"/>
        <v>6</v>
      </c>
      <c r="B2032" t="b">
        <f t="shared" si="187"/>
        <v>0</v>
      </c>
      <c r="C2032" t="str">
        <f t="shared" si="188"/>
        <v>ON</v>
      </c>
      <c r="D2032" s="4">
        <f t="shared" si="190"/>
        <v>43640.58333332841</v>
      </c>
      <c r="E2032" t="str">
        <f t="shared" si="191"/>
        <v>LRKPCIGS</v>
      </c>
      <c r="F2032" s="39">
        <v>10050.501953125</v>
      </c>
      <c r="G2032">
        <f t="shared" si="189"/>
        <v>1.3944681961588065E-3</v>
      </c>
      <c r="H2032" s="38">
        <f>G2032*SUMIF('Manual Inputs'!$B$11:$B$22,'Expanded kW'!A2032,'Manual Inputs'!$C$11:$C$22)</f>
        <v>169354.88295981131</v>
      </c>
    </row>
    <row r="2033" spans="1:8" x14ac:dyDescent="0.2">
      <c r="A2033">
        <f t="shared" si="186"/>
        <v>6</v>
      </c>
      <c r="B2033" t="b">
        <f t="shared" si="187"/>
        <v>0</v>
      </c>
      <c r="C2033" t="str">
        <f t="shared" si="188"/>
        <v>ON</v>
      </c>
      <c r="D2033" s="4">
        <f t="shared" si="190"/>
        <v>43640.624999995074</v>
      </c>
      <c r="E2033" t="str">
        <f t="shared" si="191"/>
        <v>LRKPCIGS</v>
      </c>
      <c r="F2033" s="39">
        <v>10076.77734375</v>
      </c>
      <c r="G2033">
        <f t="shared" si="189"/>
        <v>1.3981138047800574E-3</v>
      </c>
      <c r="H2033" s="38">
        <f>G2033*SUMIF('Manual Inputs'!$B$11:$B$22,'Expanded kW'!A2033,'Manual Inputs'!$C$11:$C$22)</f>
        <v>169797.63355324176</v>
      </c>
    </row>
    <row r="2034" spans="1:8" x14ac:dyDescent="0.2">
      <c r="A2034">
        <f t="shared" si="186"/>
        <v>6</v>
      </c>
      <c r="B2034" t="b">
        <f t="shared" si="187"/>
        <v>0</v>
      </c>
      <c r="C2034" t="str">
        <f t="shared" si="188"/>
        <v>ON</v>
      </c>
      <c r="D2034" s="4">
        <f t="shared" si="190"/>
        <v>43640.666666661738</v>
      </c>
      <c r="E2034" t="str">
        <f t="shared" si="191"/>
        <v>LRKPCIGS</v>
      </c>
      <c r="F2034" s="39">
        <v>10021.078125</v>
      </c>
      <c r="G2034">
        <f t="shared" si="189"/>
        <v>1.3903857540359234E-3</v>
      </c>
      <c r="H2034" s="38">
        <f>G2034*SUMIF('Manual Inputs'!$B$11:$B$22,'Expanded kW'!A2034,'Manual Inputs'!$C$11:$C$22)</f>
        <v>168859.07996493802</v>
      </c>
    </row>
    <row r="2035" spans="1:8" x14ac:dyDescent="0.2">
      <c r="A2035">
        <f t="shared" si="186"/>
        <v>6</v>
      </c>
      <c r="B2035" t="b">
        <f t="shared" si="187"/>
        <v>0</v>
      </c>
      <c r="C2035" t="str">
        <f t="shared" si="188"/>
        <v>ON</v>
      </c>
      <c r="D2035" s="4">
        <f t="shared" si="190"/>
        <v>43640.708333328403</v>
      </c>
      <c r="E2035" t="str">
        <f t="shared" si="191"/>
        <v>LRKPCIGS</v>
      </c>
      <c r="F2035" s="39">
        <v>9970.0283203125</v>
      </c>
      <c r="G2035">
        <f t="shared" si="189"/>
        <v>1.3833027914745657E-3</v>
      </c>
      <c r="H2035" s="38">
        <f>G2035*SUMIF('Manual Inputs'!$B$11:$B$22,'Expanded kW'!A2035,'Manual Inputs'!$C$11:$C$22)</f>
        <v>167998.87081933563</v>
      </c>
    </row>
    <row r="2036" spans="1:8" x14ac:dyDescent="0.2">
      <c r="A2036">
        <f t="shared" si="186"/>
        <v>6</v>
      </c>
      <c r="B2036" t="b">
        <f t="shared" si="187"/>
        <v>0</v>
      </c>
      <c r="C2036" t="str">
        <f t="shared" si="188"/>
        <v>ON</v>
      </c>
      <c r="D2036" s="4">
        <f t="shared" si="190"/>
        <v>43640.749999995067</v>
      </c>
      <c r="E2036" t="str">
        <f t="shared" si="191"/>
        <v>LRKPCIGS</v>
      </c>
      <c r="F2036" s="39">
        <v>10051.9013671875</v>
      </c>
      <c r="G2036">
        <f t="shared" si="189"/>
        <v>1.3946623594366721E-3</v>
      </c>
      <c r="H2036" s="38">
        <f>G2036*SUMIF('Manual Inputs'!$B$11:$B$22,'Expanded kW'!A2036,'Manual Inputs'!$C$11:$C$22)</f>
        <v>169378.46363328138</v>
      </c>
    </row>
    <row r="2037" spans="1:8" x14ac:dyDescent="0.2">
      <c r="A2037">
        <f t="shared" si="186"/>
        <v>6</v>
      </c>
      <c r="B2037" t="b">
        <f t="shared" si="187"/>
        <v>0</v>
      </c>
      <c r="C2037" t="str">
        <f t="shared" si="188"/>
        <v>ON</v>
      </c>
      <c r="D2037" s="4">
        <f t="shared" si="190"/>
        <v>43640.791666661731</v>
      </c>
      <c r="E2037" t="str">
        <f t="shared" si="191"/>
        <v>LRKPCIGS</v>
      </c>
      <c r="F2037" s="39">
        <v>10155.921875</v>
      </c>
      <c r="G2037">
        <f t="shared" si="189"/>
        <v>1.4090948017733177E-3</v>
      </c>
      <c r="H2037" s="38">
        <f>G2037*SUMIF('Manual Inputs'!$B$11:$B$22,'Expanded kW'!A2037,'Manual Inputs'!$C$11:$C$22)</f>
        <v>171131.2498133317</v>
      </c>
    </row>
    <row r="2038" spans="1:8" x14ac:dyDescent="0.2">
      <c r="A2038">
        <f t="shared" si="186"/>
        <v>6</v>
      </c>
      <c r="B2038" t="b">
        <f t="shared" si="187"/>
        <v>0</v>
      </c>
      <c r="C2038" t="str">
        <f t="shared" si="188"/>
        <v>ON</v>
      </c>
      <c r="D2038" s="4">
        <f t="shared" si="190"/>
        <v>43640.833333328395</v>
      </c>
      <c r="E2038" t="str">
        <f t="shared" si="191"/>
        <v>LRKPCIGS</v>
      </c>
      <c r="F2038" s="39">
        <v>10297.8408203125</v>
      </c>
      <c r="G2038">
        <f t="shared" si="189"/>
        <v>1.4287855054410234E-3</v>
      </c>
      <c r="H2038" s="38">
        <f>G2038*SUMIF('Manual Inputs'!$B$11:$B$22,'Expanded kW'!A2038,'Manual Inputs'!$C$11:$C$22)</f>
        <v>173522.63946583605</v>
      </c>
    </row>
    <row r="2039" spans="1:8" x14ac:dyDescent="0.2">
      <c r="A2039">
        <f t="shared" si="186"/>
        <v>6</v>
      </c>
      <c r="B2039" t="b">
        <f t="shared" si="187"/>
        <v>0</v>
      </c>
      <c r="C2039" t="str">
        <f t="shared" si="188"/>
        <v>OFF</v>
      </c>
      <c r="D2039" s="4">
        <f t="shared" si="190"/>
        <v>43640.87499999506</v>
      </c>
      <c r="E2039" t="str">
        <f t="shared" si="191"/>
        <v>LRKPCIGS</v>
      </c>
      <c r="F2039" s="39">
        <v>10418.7470703125</v>
      </c>
      <c r="G2039">
        <f t="shared" si="189"/>
        <v>1.4455607790669742E-3</v>
      </c>
      <c r="H2039" s="38">
        <f>G2039*SUMIF('Manual Inputs'!$B$11:$B$22,'Expanded kW'!A2039,'Manual Inputs'!$C$11:$C$22)</f>
        <v>175559.9569961802</v>
      </c>
    </row>
    <row r="2040" spans="1:8" x14ac:dyDescent="0.2">
      <c r="A2040">
        <f t="shared" si="186"/>
        <v>6</v>
      </c>
      <c r="B2040" t="b">
        <f t="shared" si="187"/>
        <v>0</v>
      </c>
      <c r="C2040" t="str">
        <f t="shared" si="188"/>
        <v>OFF</v>
      </c>
      <c r="D2040" s="4">
        <f t="shared" si="190"/>
        <v>43640.916666661724</v>
      </c>
      <c r="E2040" t="str">
        <f t="shared" si="191"/>
        <v>LRKPCIGS</v>
      </c>
      <c r="F2040" s="39">
        <v>10624.0712890625</v>
      </c>
      <c r="G2040">
        <f t="shared" si="189"/>
        <v>1.4740487187025666E-3</v>
      </c>
      <c r="H2040" s="38">
        <f>G2040*SUMIF('Manual Inputs'!$B$11:$B$22,'Expanded kW'!A2040,'Manual Inputs'!$C$11:$C$22)</f>
        <v>179019.75026793903</v>
      </c>
    </row>
    <row r="2041" spans="1:8" x14ac:dyDescent="0.2">
      <c r="A2041">
        <f t="shared" si="186"/>
        <v>6</v>
      </c>
      <c r="B2041" t="b">
        <f t="shared" si="187"/>
        <v>0</v>
      </c>
      <c r="C2041" t="str">
        <f t="shared" si="188"/>
        <v>OFF</v>
      </c>
      <c r="D2041" s="4">
        <f t="shared" si="190"/>
        <v>43640.958333328388</v>
      </c>
      <c r="E2041" t="str">
        <f t="shared" si="191"/>
        <v>LRKPCIGS</v>
      </c>
      <c r="F2041" s="39">
        <v>10618.8642578125</v>
      </c>
      <c r="G2041">
        <f t="shared" si="189"/>
        <v>1.4733262632960213E-3</v>
      </c>
      <c r="H2041" s="38">
        <f>G2041*SUMIF('Manual Inputs'!$B$11:$B$22,'Expanded kW'!A2041,'Manual Inputs'!$C$11:$C$22)</f>
        <v>178932.00975786059</v>
      </c>
    </row>
    <row r="2042" spans="1:8" x14ac:dyDescent="0.2">
      <c r="A2042">
        <f t="shared" si="186"/>
        <v>6</v>
      </c>
      <c r="B2042" t="b">
        <f t="shared" si="187"/>
        <v>0</v>
      </c>
      <c r="C2042" t="str">
        <f t="shared" si="188"/>
        <v>OFF</v>
      </c>
      <c r="D2042" s="4">
        <f t="shared" si="190"/>
        <v>43640.999999995052</v>
      </c>
      <c r="E2042" t="str">
        <f t="shared" si="191"/>
        <v>LRKPCIGS</v>
      </c>
      <c r="F2042" s="39">
        <v>10610.140625</v>
      </c>
      <c r="G2042">
        <f t="shared" si="189"/>
        <v>1.4721158930509595E-3</v>
      </c>
      <c r="H2042" s="38">
        <f>G2042*SUMIF('Manual Inputs'!$B$11:$B$22,'Expanded kW'!A2042,'Manual Inputs'!$C$11:$C$22)</f>
        <v>178785.01313810609</v>
      </c>
    </row>
    <row r="2043" spans="1:8" x14ac:dyDescent="0.2">
      <c r="A2043">
        <f t="shared" si="186"/>
        <v>6</v>
      </c>
      <c r="B2043" t="b">
        <f t="shared" si="187"/>
        <v>0</v>
      </c>
      <c r="C2043" t="str">
        <f t="shared" si="188"/>
        <v>OFF</v>
      </c>
      <c r="D2043" s="4">
        <f t="shared" si="190"/>
        <v>43641.041666661717</v>
      </c>
      <c r="E2043" t="str">
        <f t="shared" si="191"/>
        <v>LRKPCIGS</v>
      </c>
      <c r="F2043" s="39">
        <v>10456.6728515625</v>
      </c>
      <c r="G2043">
        <f t="shared" si="189"/>
        <v>1.4508228342373787E-3</v>
      </c>
      <c r="H2043" s="38">
        <f>G2043*SUMIF('Manual Inputs'!$B$11:$B$22,'Expanded kW'!A2043,'Manual Inputs'!$C$11:$C$22)</f>
        <v>176199.02122150044</v>
      </c>
    </row>
    <row r="2044" spans="1:8" x14ac:dyDescent="0.2">
      <c r="A2044">
        <f t="shared" si="186"/>
        <v>6</v>
      </c>
      <c r="B2044" t="b">
        <f t="shared" si="187"/>
        <v>0</v>
      </c>
      <c r="C2044" t="str">
        <f t="shared" si="188"/>
        <v>OFF</v>
      </c>
      <c r="D2044" s="4">
        <f t="shared" si="190"/>
        <v>43641.083333328381</v>
      </c>
      <c r="E2044" t="str">
        <f t="shared" si="191"/>
        <v>LRKPCIGS</v>
      </c>
      <c r="F2044" s="39">
        <v>10434.7236328125</v>
      </c>
      <c r="G2044">
        <f t="shared" si="189"/>
        <v>1.447777465198085E-3</v>
      </c>
      <c r="H2044" s="38">
        <f>G2044*SUMIF('Manual Inputs'!$B$11:$B$22,'Expanded kW'!A2044,'Manual Inputs'!$C$11:$C$22)</f>
        <v>175829.1683136753</v>
      </c>
    </row>
    <row r="2045" spans="1:8" x14ac:dyDescent="0.2">
      <c r="A2045">
        <f t="shared" si="186"/>
        <v>6</v>
      </c>
      <c r="B2045" t="b">
        <f t="shared" si="187"/>
        <v>0</v>
      </c>
      <c r="C2045" t="str">
        <f t="shared" si="188"/>
        <v>OFF</v>
      </c>
      <c r="D2045" s="4">
        <f t="shared" si="190"/>
        <v>43641.124999995045</v>
      </c>
      <c r="E2045" t="str">
        <f t="shared" si="191"/>
        <v>LRKPCIGS</v>
      </c>
      <c r="F2045" s="39">
        <v>10219.544921875</v>
      </c>
      <c r="G2045">
        <f t="shared" si="189"/>
        <v>1.4179222529616957E-3</v>
      </c>
      <c r="H2045" s="38">
        <f>G2045*SUMIF('Manual Inputs'!$B$11:$B$22,'Expanded kW'!A2045,'Manual Inputs'!$C$11:$C$22)</f>
        <v>172203.32300005565</v>
      </c>
    </row>
    <row r="2046" spans="1:8" x14ac:dyDescent="0.2">
      <c r="A2046">
        <f t="shared" si="186"/>
        <v>6</v>
      </c>
      <c r="B2046" t="b">
        <f t="shared" si="187"/>
        <v>0</v>
      </c>
      <c r="C2046" t="str">
        <f t="shared" si="188"/>
        <v>OFF</v>
      </c>
      <c r="D2046" s="4">
        <f t="shared" si="190"/>
        <v>43641.166666661709</v>
      </c>
      <c r="E2046" t="str">
        <f t="shared" si="191"/>
        <v>LRKPCIGS</v>
      </c>
      <c r="F2046" s="39">
        <v>10195.7734375</v>
      </c>
      <c r="G2046">
        <f t="shared" si="189"/>
        <v>1.4146240516289634E-3</v>
      </c>
      <c r="H2046" s="38">
        <f>G2046*SUMIF('Manual Inputs'!$B$11:$B$22,'Expanded kW'!A2046,'Manual Inputs'!$C$11:$C$22)</f>
        <v>171802.76420479495</v>
      </c>
    </row>
    <row r="2047" spans="1:8" x14ac:dyDescent="0.2">
      <c r="A2047">
        <f t="shared" si="186"/>
        <v>6</v>
      </c>
      <c r="B2047" t="b">
        <f t="shared" si="187"/>
        <v>0</v>
      </c>
      <c r="C2047" t="str">
        <f t="shared" si="188"/>
        <v>OFF</v>
      </c>
      <c r="D2047" s="4">
        <f t="shared" si="190"/>
        <v>43641.208333328374</v>
      </c>
      <c r="E2047" t="str">
        <f t="shared" si="191"/>
        <v>LRKPCIGS</v>
      </c>
      <c r="F2047" s="39">
        <v>10182.3603515625</v>
      </c>
      <c r="G2047">
        <f t="shared" si="189"/>
        <v>1.4127630379363715E-3</v>
      </c>
      <c r="H2047" s="38">
        <f>G2047*SUMIF('Manual Inputs'!$B$11:$B$22,'Expanded kW'!A2047,'Manual Inputs'!$C$11:$C$22)</f>
        <v>171576.74846849943</v>
      </c>
    </row>
    <row r="2048" spans="1:8" x14ac:dyDescent="0.2">
      <c r="A2048">
        <f t="shared" si="186"/>
        <v>6</v>
      </c>
      <c r="B2048" t="b">
        <f t="shared" si="187"/>
        <v>0</v>
      </c>
      <c r="C2048" t="str">
        <f t="shared" si="188"/>
        <v>OFF</v>
      </c>
      <c r="D2048" s="4">
        <f t="shared" si="190"/>
        <v>43641.249999995038</v>
      </c>
      <c r="E2048" t="str">
        <f t="shared" si="191"/>
        <v>LRKPCIGS</v>
      </c>
      <c r="F2048" s="39">
        <v>10133.1064453125</v>
      </c>
      <c r="G2048">
        <f t="shared" si="189"/>
        <v>1.4059292493233703E-3</v>
      </c>
      <c r="H2048" s="38">
        <f>G2048*SUMIF('Manual Inputs'!$B$11:$B$22,'Expanded kW'!A2048,'Manual Inputs'!$C$11:$C$22)</f>
        <v>170746.80091292597</v>
      </c>
    </row>
    <row r="2049" spans="1:8" x14ac:dyDescent="0.2">
      <c r="A2049">
        <f t="shared" si="186"/>
        <v>6</v>
      </c>
      <c r="B2049" t="b">
        <f t="shared" si="187"/>
        <v>0</v>
      </c>
      <c r="C2049" t="str">
        <f t="shared" si="188"/>
        <v>ON</v>
      </c>
      <c r="D2049" s="4">
        <f t="shared" si="190"/>
        <v>43641.291666661702</v>
      </c>
      <c r="E2049" t="str">
        <f t="shared" si="191"/>
        <v>LRKPCIGS</v>
      </c>
      <c r="F2049" s="39">
        <v>10167.705078125</v>
      </c>
      <c r="G2049">
        <f t="shared" si="189"/>
        <v>1.4107296755421429E-3</v>
      </c>
      <c r="H2049" s="38">
        <f>G2049*SUMIF('Manual Inputs'!$B$11:$B$22,'Expanded kW'!A2049,'Manual Inputs'!$C$11:$C$22)</f>
        <v>171329.80138771405</v>
      </c>
    </row>
    <row r="2050" spans="1:8" x14ac:dyDescent="0.2">
      <c r="A2050">
        <f t="shared" ref="A2050:A2113" si="192">MONTH(D2050)</f>
        <v>6</v>
      </c>
      <c r="B2050" t="b">
        <f t="shared" ref="B2050:B2113" si="193">IF(ISNA(VLOOKUP(DATE(YEAR(D2050),MONTH(D2050),DAY(D2050)),Holidays,1,FALSE)),FALSE,TRUE)</f>
        <v>0</v>
      </c>
      <c r="C2050" t="str">
        <f t="shared" ref="C2050:C2113" si="194">IF(OR(HOUR(D2050)&lt;PkStart,HOUR(D2050)&gt;OPkStart-1,WEEKDAY(D2050,2)&gt;5,B2050)=TRUE,"OFF","ON")</f>
        <v>ON</v>
      </c>
      <c r="D2050" s="4">
        <f t="shared" si="190"/>
        <v>43641.333333328366</v>
      </c>
      <c r="E2050" t="str">
        <f t="shared" si="191"/>
        <v>LRKPCIGS</v>
      </c>
      <c r="F2050" s="39">
        <v>10227.765625</v>
      </c>
      <c r="G2050">
        <f t="shared" ref="G2050:G2113" si="195">IF(SUMIF($A$2:$A$8785,A2050,$F$2:$F$8785)=0,0,F2050/SUMIF($A$2:$A$8785,A2050,$F$2:$F$8785))</f>
        <v>1.4190628436616766E-3</v>
      </c>
      <c r="H2050" s="38">
        <f>G2050*SUMIF('Manual Inputs'!$B$11:$B$22,'Expanded kW'!A2050,'Manual Inputs'!$C$11:$C$22)</f>
        <v>172341.84505816526</v>
      </c>
    </row>
    <row r="2051" spans="1:8" x14ac:dyDescent="0.2">
      <c r="A2051">
        <f t="shared" si="192"/>
        <v>6</v>
      </c>
      <c r="B2051" t="b">
        <f t="shared" si="193"/>
        <v>0</v>
      </c>
      <c r="C2051" t="str">
        <f t="shared" si="194"/>
        <v>ON</v>
      </c>
      <c r="D2051" s="4">
        <f t="shared" si="190"/>
        <v>43641.374999995031</v>
      </c>
      <c r="E2051" t="str">
        <f t="shared" si="191"/>
        <v>LRKPCIGS</v>
      </c>
      <c r="F2051" s="39">
        <v>10219.224609375</v>
      </c>
      <c r="G2051">
        <f t="shared" si="195"/>
        <v>1.4178778108436636E-3</v>
      </c>
      <c r="H2051" s="38">
        <f>G2051*SUMIF('Manual Inputs'!$B$11:$B$22,'Expanded kW'!A2051,'Manual Inputs'!$C$11:$C$22)</f>
        <v>172197.92560933816</v>
      </c>
    </row>
    <row r="2052" spans="1:8" x14ac:dyDescent="0.2">
      <c r="A2052">
        <f t="shared" si="192"/>
        <v>6</v>
      </c>
      <c r="B2052" t="b">
        <f t="shared" si="193"/>
        <v>0</v>
      </c>
      <c r="C2052" t="str">
        <f t="shared" si="194"/>
        <v>ON</v>
      </c>
      <c r="D2052" s="4">
        <f t="shared" ref="D2052:D2115" si="196">+D2051+1/24</f>
        <v>43641.416666661695</v>
      </c>
      <c r="E2052" t="str">
        <f t="shared" ref="E2052:E2115" si="197">+E2051</f>
        <v>LRKPCIGS</v>
      </c>
      <c r="F2052" s="39">
        <v>10220.6728515625</v>
      </c>
      <c r="G2052">
        <f t="shared" si="195"/>
        <v>1.4180787488346437E-3</v>
      </c>
      <c r="H2052" s="38">
        <f>G2052*SUMIF('Manual Inputs'!$B$11:$B$22,'Expanded kW'!A2052,'Manual Inputs'!$C$11:$C$22)</f>
        <v>172222.32905578343</v>
      </c>
    </row>
    <row r="2053" spans="1:8" x14ac:dyDescent="0.2">
      <c r="A2053">
        <f t="shared" si="192"/>
        <v>6</v>
      </c>
      <c r="B2053" t="b">
        <f t="shared" si="193"/>
        <v>0</v>
      </c>
      <c r="C2053" t="str">
        <f t="shared" si="194"/>
        <v>ON</v>
      </c>
      <c r="D2053" s="4">
        <f t="shared" si="196"/>
        <v>43641.458333328359</v>
      </c>
      <c r="E2053" t="str">
        <f t="shared" si="197"/>
        <v>LRKPCIGS</v>
      </c>
      <c r="F2053" s="39">
        <v>10233.6953125</v>
      </c>
      <c r="G2053">
        <f t="shared" si="195"/>
        <v>1.4198855648223188E-3</v>
      </c>
      <c r="H2053" s="38">
        <f>G2053*SUMIF('Manual Inputs'!$B$11:$B$22,'Expanded kW'!A2053,'Manual Inputs'!$C$11:$C$22)</f>
        <v>172441.76260827715</v>
      </c>
    </row>
    <row r="2054" spans="1:8" x14ac:dyDescent="0.2">
      <c r="A2054">
        <f t="shared" si="192"/>
        <v>6</v>
      </c>
      <c r="B2054" t="b">
        <f t="shared" si="193"/>
        <v>0</v>
      </c>
      <c r="C2054" t="str">
        <f t="shared" si="194"/>
        <v>ON</v>
      </c>
      <c r="D2054" s="4">
        <f t="shared" si="196"/>
        <v>43641.499999995023</v>
      </c>
      <c r="E2054" t="str">
        <f t="shared" si="197"/>
        <v>LRKPCIGS</v>
      </c>
      <c r="F2054" s="39">
        <v>10216.544921875</v>
      </c>
      <c r="G2054">
        <f t="shared" si="195"/>
        <v>1.417506014587932E-3</v>
      </c>
      <c r="H2054" s="38">
        <f>G2054*SUMIF('Manual Inputs'!$B$11:$B$22,'Expanded kW'!A2054,'Manual Inputs'!$C$11:$C$22)</f>
        <v>172152.77182845754</v>
      </c>
    </row>
    <row r="2055" spans="1:8" x14ac:dyDescent="0.2">
      <c r="A2055">
        <f t="shared" si="192"/>
        <v>6</v>
      </c>
      <c r="B2055" t="b">
        <f t="shared" si="193"/>
        <v>0</v>
      </c>
      <c r="C2055" t="str">
        <f t="shared" si="194"/>
        <v>ON</v>
      </c>
      <c r="D2055" s="4">
        <f t="shared" si="196"/>
        <v>43641.541666661687</v>
      </c>
      <c r="E2055" t="str">
        <f t="shared" si="197"/>
        <v>LRKPCIGS</v>
      </c>
      <c r="F2055" s="39">
        <v>10287.09375</v>
      </c>
      <c r="G2055">
        <f t="shared" si="195"/>
        <v>1.4272943910844907E-3</v>
      </c>
      <c r="H2055" s="38">
        <f>G2055*SUMIF('Manual Inputs'!$B$11:$B$22,'Expanded kW'!A2055,'Manual Inputs'!$C$11:$C$22)</f>
        <v>173341.54713398806</v>
      </c>
    </row>
    <row r="2056" spans="1:8" x14ac:dyDescent="0.2">
      <c r="A2056">
        <f t="shared" si="192"/>
        <v>6</v>
      </c>
      <c r="B2056" t="b">
        <f t="shared" si="193"/>
        <v>0</v>
      </c>
      <c r="C2056" t="str">
        <f t="shared" si="194"/>
        <v>ON</v>
      </c>
      <c r="D2056" s="4">
        <f t="shared" si="196"/>
        <v>43641.583333328352</v>
      </c>
      <c r="E2056" t="str">
        <f t="shared" si="197"/>
        <v>LRKPCIGS</v>
      </c>
      <c r="F2056" s="39">
        <v>10296.26953125</v>
      </c>
      <c r="G2056">
        <f t="shared" si="195"/>
        <v>1.4285674951729941E-3</v>
      </c>
      <c r="H2056" s="38">
        <f>G2056*SUMIF('Manual Inputs'!$B$11:$B$22,'Expanded kW'!A2056,'Manual Inputs'!$C$11:$C$22)</f>
        <v>173496.16263149318</v>
      </c>
    </row>
    <row r="2057" spans="1:8" x14ac:dyDescent="0.2">
      <c r="A2057">
        <f t="shared" si="192"/>
        <v>6</v>
      </c>
      <c r="B2057" t="b">
        <f t="shared" si="193"/>
        <v>0</v>
      </c>
      <c r="C2057" t="str">
        <f t="shared" si="194"/>
        <v>ON</v>
      </c>
      <c r="D2057" s="4">
        <f t="shared" si="196"/>
        <v>43641.624999995016</v>
      </c>
      <c r="E2057" t="str">
        <f t="shared" si="197"/>
        <v>LRKPCIGS</v>
      </c>
      <c r="F2057" s="39">
        <v>10128.001953125</v>
      </c>
      <c r="G2057">
        <f t="shared" si="195"/>
        <v>1.4052210208143655E-3</v>
      </c>
      <c r="H2057" s="38">
        <f>G2057*SUMIF('Manual Inputs'!$B$11:$B$22,'Expanded kW'!A2057,'Manual Inputs'!$C$11:$C$22)</f>
        <v>170660.78822609546</v>
      </c>
    </row>
    <row r="2058" spans="1:8" x14ac:dyDescent="0.2">
      <c r="A2058">
        <f t="shared" si="192"/>
        <v>6</v>
      </c>
      <c r="B2058" t="b">
        <f t="shared" si="193"/>
        <v>0</v>
      </c>
      <c r="C2058" t="str">
        <f t="shared" si="194"/>
        <v>ON</v>
      </c>
      <c r="D2058" s="4">
        <f t="shared" si="196"/>
        <v>43641.66666666168</v>
      </c>
      <c r="E2058" t="str">
        <f t="shared" si="197"/>
        <v>LRKPCIGS</v>
      </c>
      <c r="F2058" s="39">
        <v>10004.958984375</v>
      </c>
      <c r="G2058">
        <f t="shared" si="195"/>
        <v>1.388149285742518E-3</v>
      </c>
      <c r="H2058" s="38">
        <f>G2058*SUMIF('Manual Inputs'!$B$11:$B$22,'Expanded kW'!A2058,'Manual Inputs'!$C$11:$C$22)</f>
        <v>168587.46615035529</v>
      </c>
    </row>
    <row r="2059" spans="1:8" x14ac:dyDescent="0.2">
      <c r="A2059">
        <f t="shared" si="192"/>
        <v>6</v>
      </c>
      <c r="B2059" t="b">
        <f t="shared" si="193"/>
        <v>0</v>
      </c>
      <c r="C2059" t="str">
        <f t="shared" si="194"/>
        <v>ON</v>
      </c>
      <c r="D2059" s="4">
        <f t="shared" si="196"/>
        <v>43641.708333328344</v>
      </c>
      <c r="E2059" t="str">
        <f t="shared" si="197"/>
        <v>LRKPCIGS</v>
      </c>
      <c r="F2059" s="39">
        <v>9993.9970703125</v>
      </c>
      <c r="G2059">
        <f t="shared" si="195"/>
        <v>1.386628362648281E-3</v>
      </c>
      <c r="H2059" s="38">
        <f>G2059*SUMIF('Manual Inputs'!$B$11:$B$22,'Expanded kW'!A2059,'Manual Inputs'!$C$11:$C$22)</f>
        <v>168402.75361741628</v>
      </c>
    </row>
    <row r="2060" spans="1:8" x14ac:dyDescent="0.2">
      <c r="A2060">
        <f t="shared" si="192"/>
        <v>6</v>
      </c>
      <c r="B2060" t="b">
        <f t="shared" si="193"/>
        <v>0</v>
      </c>
      <c r="C2060" t="str">
        <f t="shared" si="194"/>
        <v>ON</v>
      </c>
      <c r="D2060" s="4">
        <f t="shared" si="196"/>
        <v>43641.749999995009</v>
      </c>
      <c r="E2060" t="str">
        <f t="shared" si="197"/>
        <v>LRKPCIGS</v>
      </c>
      <c r="F2060" s="39">
        <v>9700.4482421875</v>
      </c>
      <c r="G2060">
        <f t="shared" si="195"/>
        <v>1.3458996003686296E-3</v>
      </c>
      <c r="H2060" s="38">
        <f>G2060*SUMIF('Manual Inputs'!$B$11:$B$22,'Expanded kW'!A2060,'Manual Inputs'!$C$11:$C$22)</f>
        <v>163456.34122309386</v>
      </c>
    </row>
    <row r="2061" spans="1:8" x14ac:dyDescent="0.2">
      <c r="A2061">
        <f t="shared" si="192"/>
        <v>6</v>
      </c>
      <c r="B2061" t="b">
        <f t="shared" si="193"/>
        <v>0</v>
      </c>
      <c r="C2061" t="str">
        <f t="shared" si="194"/>
        <v>ON</v>
      </c>
      <c r="D2061" s="4">
        <f t="shared" si="196"/>
        <v>43641.791666661673</v>
      </c>
      <c r="E2061" t="str">
        <f t="shared" si="197"/>
        <v>LRKPCIGS</v>
      </c>
      <c r="F2061" s="39">
        <v>9591.052734375</v>
      </c>
      <c r="G2061">
        <f t="shared" si="195"/>
        <v>1.3307213976123243E-3</v>
      </c>
      <c r="H2061" s="38">
        <f>G2061*SUMIF('Manual Inputs'!$B$11:$B$22,'Expanded kW'!A2061,'Manual Inputs'!$C$11:$C$22)</f>
        <v>161612.98419393032</v>
      </c>
    </row>
    <row r="2062" spans="1:8" x14ac:dyDescent="0.2">
      <c r="A2062">
        <f t="shared" si="192"/>
        <v>6</v>
      </c>
      <c r="B2062" t="b">
        <f t="shared" si="193"/>
        <v>0</v>
      </c>
      <c r="C2062" t="str">
        <f t="shared" si="194"/>
        <v>ON</v>
      </c>
      <c r="D2062" s="4">
        <f t="shared" si="196"/>
        <v>43641.833333328337</v>
      </c>
      <c r="E2062" t="str">
        <f t="shared" si="197"/>
        <v>LRKPCIGS</v>
      </c>
      <c r="F2062" s="39">
        <v>9530.458984375</v>
      </c>
      <c r="G2062">
        <f t="shared" si="195"/>
        <v>1.3223142496255787E-3</v>
      </c>
      <c r="H2062" s="38">
        <f>G2062*SUMIF('Manual Inputs'!$B$11:$B$22,'Expanded kW'!A2062,'Manual Inputs'!$C$11:$C$22)</f>
        <v>160591.95584258958</v>
      </c>
    </row>
    <row r="2063" spans="1:8" x14ac:dyDescent="0.2">
      <c r="A2063">
        <f t="shared" si="192"/>
        <v>6</v>
      </c>
      <c r="B2063" t="b">
        <f t="shared" si="193"/>
        <v>0</v>
      </c>
      <c r="C2063" t="str">
        <f t="shared" si="194"/>
        <v>OFF</v>
      </c>
      <c r="D2063" s="4">
        <f t="shared" si="196"/>
        <v>43641.874999995001</v>
      </c>
      <c r="E2063" t="str">
        <f t="shared" si="197"/>
        <v>LRKPCIGS</v>
      </c>
      <c r="F2063" s="39">
        <v>9838.693359375</v>
      </c>
      <c r="G2063">
        <f t="shared" si="195"/>
        <v>1.3650805746215897E-3</v>
      </c>
      <c r="H2063" s="38">
        <f>G2063*SUMIF('Manual Inputs'!$B$11:$B$22,'Expanded kW'!A2063,'Manual Inputs'!$C$11:$C$22)</f>
        <v>165785.82543694199</v>
      </c>
    </row>
    <row r="2064" spans="1:8" x14ac:dyDescent="0.2">
      <c r="A2064">
        <f t="shared" si="192"/>
        <v>6</v>
      </c>
      <c r="B2064" t="b">
        <f t="shared" si="193"/>
        <v>0</v>
      </c>
      <c r="C2064" t="str">
        <f t="shared" si="194"/>
        <v>OFF</v>
      </c>
      <c r="D2064" s="4">
        <f t="shared" si="196"/>
        <v>43641.916666661666</v>
      </c>
      <c r="E2064" t="str">
        <f t="shared" si="197"/>
        <v>LRKPCIGS</v>
      </c>
      <c r="F2064" s="39">
        <v>9928.890625</v>
      </c>
      <c r="G2064">
        <f t="shared" si="195"/>
        <v>1.3775950956754802E-3</v>
      </c>
      <c r="H2064" s="38">
        <f>G2064*SUMIF('Manual Inputs'!$B$11:$B$22,'Expanded kW'!A2064,'Manual Inputs'!$C$11:$C$22)</f>
        <v>167305.68458770483</v>
      </c>
    </row>
    <row r="2065" spans="1:8" x14ac:dyDescent="0.2">
      <c r="A2065">
        <f t="shared" si="192"/>
        <v>6</v>
      </c>
      <c r="B2065" t="b">
        <f t="shared" si="193"/>
        <v>0</v>
      </c>
      <c r="C2065" t="str">
        <f t="shared" si="194"/>
        <v>OFF</v>
      </c>
      <c r="D2065" s="4">
        <f t="shared" si="196"/>
        <v>43641.95833332833</v>
      </c>
      <c r="E2065" t="str">
        <f t="shared" si="197"/>
        <v>LRKPCIGS</v>
      </c>
      <c r="F2065" s="39">
        <v>9959.2373046875</v>
      </c>
      <c r="G2065">
        <f t="shared" si="195"/>
        <v>1.38180557987623E-3</v>
      </c>
      <c r="H2065" s="38">
        <f>G2065*SUMIF('Manual Inputs'!$B$11:$B$22,'Expanded kW'!A2065,'Manual Inputs'!$C$11:$C$22)</f>
        <v>167817.03799180995</v>
      </c>
    </row>
    <row r="2066" spans="1:8" x14ac:dyDescent="0.2">
      <c r="A2066">
        <f t="shared" si="192"/>
        <v>6</v>
      </c>
      <c r="B2066" t="b">
        <f t="shared" si="193"/>
        <v>0</v>
      </c>
      <c r="C2066" t="str">
        <f t="shared" si="194"/>
        <v>OFF</v>
      </c>
      <c r="D2066" s="4">
        <f t="shared" si="196"/>
        <v>43641.999999994994</v>
      </c>
      <c r="E2066" t="str">
        <f t="shared" si="197"/>
        <v>LRKPCIGS</v>
      </c>
      <c r="F2066" s="39">
        <v>9837.3564453125</v>
      </c>
      <c r="G2066">
        <f t="shared" si="195"/>
        <v>1.3648950829765107E-3</v>
      </c>
      <c r="H2066" s="38">
        <f>G2066*SUMIF('Manual Inputs'!$B$11:$B$22,'Expanded kW'!A2066,'Manual Inputs'!$C$11:$C$22)</f>
        <v>165763.2979128802</v>
      </c>
    </row>
    <row r="2067" spans="1:8" x14ac:dyDescent="0.2">
      <c r="A2067">
        <f t="shared" si="192"/>
        <v>6</v>
      </c>
      <c r="B2067" t="b">
        <f t="shared" si="193"/>
        <v>0</v>
      </c>
      <c r="C2067" t="str">
        <f t="shared" si="194"/>
        <v>OFF</v>
      </c>
      <c r="D2067" s="4">
        <f t="shared" si="196"/>
        <v>43642.041666661658</v>
      </c>
      <c r="E2067" t="str">
        <f t="shared" si="197"/>
        <v>LRKPCIGS</v>
      </c>
      <c r="F2067" s="39">
        <v>9769.5869140625</v>
      </c>
      <c r="G2067">
        <f t="shared" si="195"/>
        <v>1.3554923231504374E-3</v>
      </c>
      <c r="H2067" s="38">
        <f>G2067*SUMIF('Manual Inputs'!$B$11:$B$22,'Expanded kW'!A2067,'Manual Inputs'!$C$11:$C$22)</f>
        <v>164621.35484509976</v>
      </c>
    </row>
    <row r="2068" spans="1:8" x14ac:dyDescent="0.2">
      <c r="A2068">
        <f t="shared" si="192"/>
        <v>6</v>
      </c>
      <c r="B2068" t="b">
        <f t="shared" si="193"/>
        <v>0</v>
      </c>
      <c r="C2068" t="str">
        <f t="shared" si="194"/>
        <v>OFF</v>
      </c>
      <c r="D2068" s="4">
        <f t="shared" si="196"/>
        <v>43642.083333328323</v>
      </c>
      <c r="E2068" t="str">
        <f t="shared" si="197"/>
        <v>LRKPCIGS</v>
      </c>
      <c r="F2068" s="39">
        <v>9691.931640625</v>
      </c>
      <c r="G2068">
        <f t="shared" si="195"/>
        <v>1.3447179549071738E-3</v>
      </c>
      <c r="H2068" s="38">
        <f>G2068*SUMIF('Manual Inputs'!$B$11:$B$22,'Expanded kW'!A2068,'Manual Inputs'!$C$11:$C$22)</f>
        <v>163312.83316075435</v>
      </c>
    </row>
    <row r="2069" spans="1:8" x14ac:dyDescent="0.2">
      <c r="A2069">
        <f t="shared" si="192"/>
        <v>6</v>
      </c>
      <c r="B2069" t="b">
        <f t="shared" si="193"/>
        <v>0</v>
      </c>
      <c r="C2069" t="str">
        <f t="shared" si="194"/>
        <v>OFF</v>
      </c>
      <c r="D2069" s="4">
        <f t="shared" si="196"/>
        <v>43642.124999994987</v>
      </c>
      <c r="E2069" t="str">
        <f t="shared" si="197"/>
        <v>LRKPCIGS</v>
      </c>
      <c r="F2069" s="39">
        <v>9750.6923828125</v>
      </c>
      <c r="G2069">
        <f t="shared" si="195"/>
        <v>1.3528707801635958E-3</v>
      </c>
      <c r="H2069" s="38">
        <f>G2069*SUMIF('Manual Inputs'!$B$11:$B$22,'Expanded kW'!A2069,'Manual Inputs'!$C$11:$C$22)</f>
        <v>164302.97461460496</v>
      </c>
    </row>
    <row r="2070" spans="1:8" x14ac:dyDescent="0.2">
      <c r="A2070">
        <f t="shared" si="192"/>
        <v>6</v>
      </c>
      <c r="B2070" t="b">
        <f t="shared" si="193"/>
        <v>0</v>
      </c>
      <c r="C2070" t="str">
        <f t="shared" si="194"/>
        <v>OFF</v>
      </c>
      <c r="D2070" s="4">
        <f t="shared" si="196"/>
        <v>43642.166666661651</v>
      </c>
      <c r="E2070" t="str">
        <f t="shared" si="197"/>
        <v>LRKPCIGS</v>
      </c>
      <c r="F2070" s="39">
        <v>9911.44140625</v>
      </c>
      <c r="G2070">
        <f t="shared" si="195"/>
        <v>1.3751740841968319E-3</v>
      </c>
      <c r="H2070" s="38">
        <f>G2070*SUMIF('Manual Inputs'!$B$11:$B$22,'Expanded kW'!A2070,'Manual Inputs'!$C$11:$C$22)</f>
        <v>167011.65843727684</v>
      </c>
    </row>
    <row r="2071" spans="1:8" x14ac:dyDescent="0.2">
      <c r="A2071">
        <f t="shared" si="192"/>
        <v>6</v>
      </c>
      <c r="B2071" t="b">
        <f t="shared" si="193"/>
        <v>0</v>
      </c>
      <c r="C2071" t="str">
        <f t="shared" si="194"/>
        <v>OFF</v>
      </c>
      <c r="D2071" s="4">
        <f t="shared" si="196"/>
        <v>43642.208333328315</v>
      </c>
      <c r="E2071" t="str">
        <f t="shared" si="197"/>
        <v>LRKPCIGS</v>
      </c>
      <c r="F2071" s="39">
        <v>9939.341796875</v>
      </c>
      <c r="G2071">
        <f t="shared" si="195"/>
        <v>1.3790451552705381E-3</v>
      </c>
      <c r="H2071" s="38">
        <f>G2071*SUMIF('Manual Inputs'!$B$11:$B$22,'Expanded kW'!A2071,'Manual Inputs'!$C$11:$C$22)</f>
        <v>167481.79091532296</v>
      </c>
    </row>
    <row r="2072" spans="1:8" x14ac:dyDescent="0.2">
      <c r="A2072">
        <f t="shared" si="192"/>
        <v>6</v>
      </c>
      <c r="B2072" t="b">
        <f t="shared" si="193"/>
        <v>0</v>
      </c>
      <c r="C2072" t="str">
        <f t="shared" si="194"/>
        <v>OFF</v>
      </c>
      <c r="D2072" s="4">
        <f t="shared" si="196"/>
        <v>43642.24999999498</v>
      </c>
      <c r="E2072" t="str">
        <f t="shared" si="197"/>
        <v>LRKPCIGS</v>
      </c>
      <c r="F2072" s="39">
        <v>9822.8994140625</v>
      </c>
      <c r="G2072">
        <f t="shared" si="195"/>
        <v>1.3628892259175277E-3</v>
      </c>
      <c r="H2072" s="38">
        <f>G2072*SUMIF('Manual Inputs'!$B$11:$B$22,'Expanded kW'!A2072,'Manual Inputs'!$C$11:$C$22)</f>
        <v>165519.69129037426</v>
      </c>
    </row>
    <row r="2073" spans="1:8" x14ac:dyDescent="0.2">
      <c r="A2073">
        <f t="shared" si="192"/>
        <v>6</v>
      </c>
      <c r="B2073" t="b">
        <f t="shared" si="193"/>
        <v>0</v>
      </c>
      <c r="C2073" t="str">
        <f t="shared" si="194"/>
        <v>ON</v>
      </c>
      <c r="D2073" s="4">
        <f t="shared" si="196"/>
        <v>43642.291666661644</v>
      </c>
      <c r="E2073" t="str">
        <f t="shared" si="197"/>
        <v>LRKPCIGS</v>
      </c>
      <c r="F2073" s="39">
        <v>9651.8857421875</v>
      </c>
      <c r="G2073">
        <f t="shared" si="195"/>
        <v>1.3391617416933317E-3</v>
      </c>
      <c r="H2073" s="38">
        <f>G2073*SUMIF('Manual Inputs'!$B$11:$B$22,'Expanded kW'!A2073,'Manual Inputs'!$C$11:$C$22)</f>
        <v>162638.04413284967</v>
      </c>
    </row>
    <row r="2074" spans="1:8" x14ac:dyDescent="0.2">
      <c r="A2074">
        <f t="shared" si="192"/>
        <v>6</v>
      </c>
      <c r="B2074" t="b">
        <f t="shared" si="193"/>
        <v>0</v>
      </c>
      <c r="C2074" t="str">
        <f t="shared" si="194"/>
        <v>ON</v>
      </c>
      <c r="D2074" s="4">
        <f t="shared" si="196"/>
        <v>43642.333333328308</v>
      </c>
      <c r="E2074" t="str">
        <f t="shared" si="197"/>
        <v>LRKPCIGS</v>
      </c>
      <c r="F2074" s="39">
        <v>9750.087890625</v>
      </c>
      <c r="G2074">
        <f t="shared" si="195"/>
        <v>1.3527869092152364E-3</v>
      </c>
      <c r="H2074" s="38">
        <f>G2074*SUMIF('Manual Inputs'!$B$11:$B$22,'Expanded kW'!A2074,'Manual Inputs'!$C$11:$C$22)</f>
        <v>164292.78868517163</v>
      </c>
    </row>
    <row r="2075" spans="1:8" x14ac:dyDescent="0.2">
      <c r="A2075">
        <f t="shared" si="192"/>
        <v>6</v>
      </c>
      <c r="B2075" t="b">
        <f t="shared" si="193"/>
        <v>0</v>
      </c>
      <c r="C2075" t="str">
        <f t="shared" si="194"/>
        <v>ON</v>
      </c>
      <c r="D2075" s="4">
        <f t="shared" si="196"/>
        <v>43642.374999994972</v>
      </c>
      <c r="E2075" t="str">
        <f t="shared" si="197"/>
        <v>LRKPCIGS</v>
      </c>
      <c r="F2075" s="39">
        <v>9788.0673828125</v>
      </c>
      <c r="G2075">
        <f t="shared" si="195"/>
        <v>1.3580564165700669E-3</v>
      </c>
      <c r="H2075" s="38">
        <f>G2075*SUMIF('Manual Inputs'!$B$11:$B$22,'Expanded kW'!A2075,'Manual Inputs'!$C$11:$C$22)</f>
        <v>164932.75796076457</v>
      </c>
    </row>
    <row r="2076" spans="1:8" x14ac:dyDescent="0.2">
      <c r="A2076">
        <f t="shared" si="192"/>
        <v>6</v>
      </c>
      <c r="B2076" t="b">
        <f t="shared" si="193"/>
        <v>0</v>
      </c>
      <c r="C2076" t="str">
        <f t="shared" si="194"/>
        <v>ON</v>
      </c>
      <c r="D2076" s="4">
        <f t="shared" si="196"/>
        <v>43642.416666661637</v>
      </c>
      <c r="E2076" t="str">
        <f t="shared" si="197"/>
        <v>LRKPCIGS</v>
      </c>
      <c r="F2076" s="39">
        <v>9785.4052734375</v>
      </c>
      <c r="G2076">
        <f t="shared" si="195"/>
        <v>1.3576870592110566E-3</v>
      </c>
      <c r="H2076" s="38">
        <f>G2076*SUMIF('Manual Inputs'!$B$11:$B$22,'Expanded kW'!A2076,'Manual Inputs'!$C$11:$C$22)</f>
        <v>164887.90037815509</v>
      </c>
    </row>
    <row r="2077" spans="1:8" x14ac:dyDescent="0.2">
      <c r="A2077">
        <f t="shared" si="192"/>
        <v>6</v>
      </c>
      <c r="B2077" t="b">
        <f t="shared" si="193"/>
        <v>0</v>
      </c>
      <c r="C2077" t="str">
        <f t="shared" si="194"/>
        <v>ON</v>
      </c>
      <c r="D2077" s="4">
        <f t="shared" si="196"/>
        <v>43642.458333328301</v>
      </c>
      <c r="E2077" t="str">
        <f t="shared" si="197"/>
        <v>LRKPCIGS</v>
      </c>
      <c r="F2077" s="39">
        <v>9816.5830078125</v>
      </c>
      <c r="G2077">
        <f t="shared" si="195"/>
        <v>1.3620128490290176E-3</v>
      </c>
      <c r="H2077" s="38">
        <f>G2077*SUMIF('Manual Inputs'!$B$11:$B$22,'Expanded kW'!A2077,'Manual Inputs'!$C$11:$C$22)</f>
        <v>165413.25737829859</v>
      </c>
    </row>
    <row r="2078" spans="1:8" x14ac:dyDescent="0.2">
      <c r="A2078">
        <f t="shared" si="192"/>
        <v>6</v>
      </c>
      <c r="B2078" t="b">
        <f t="shared" si="193"/>
        <v>0</v>
      </c>
      <c r="C2078" t="str">
        <f t="shared" si="194"/>
        <v>ON</v>
      </c>
      <c r="D2078" s="4">
        <f t="shared" si="196"/>
        <v>43642.499999994965</v>
      </c>
      <c r="E2078" t="str">
        <f t="shared" si="197"/>
        <v>LRKPCIGS</v>
      </c>
      <c r="F2078" s="39">
        <v>9852.3564453125</v>
      </c>
      <c r="G2078">
        <f t="shared" si="195"/>
        <v>1.3669762748453286E-3</v>
      </c>
      <c r="H2078" s="38">
        <f>G2078*SUMIF('Manual Inputs'!$B$11:$B$22,'Expanded kW'!A2078,'Manual Inputs'!$C$11:$C$22)</f>
        <v>166016.05377087067</v>
      </c>
    </row>
    <row r="2079" spans="1:8" x14ac:dyDescent="0.2">
      <c r="A2079">
        <f t="shared" si="192"/>
        <v>6</v>
      </c>
      <c r="B2079" t="b">
        <f t="shared" si="193"/>
        <v>0</v>
      </c>
      <c r="C2079" t="str">
        <f t="shared" si="194"/>
        <v>ON</v>
      </c>
      <c r="D2079" s="4">
        <f t="shared" si="196"/>
        <v>43642.541666661629</v>
      </c>
      <c r="E2079" t="str">
        <f t="shared" si="197"/>
        <v>LRKPCIGS</v>
      </c>
      <c r="F2079" s="39">
        <v>9878.5400390625</v>
      </c>
      <c r="G2079">
        <f t="shared" si="195"/>
        <v>1.370609147005924E-3</v>
      </c>
      <c r="H2079" s="38">
        <f>G2079*SUMIF('Manual Inputs'!$B$11:$B$22,'Expanded kW'!A2079,'Manual Inputs'!$C$11:$C$22)</f>
        <v>166457.25755110773</v>
      </c>
    </row>
    <row r="2080" spans="1:8" x14ac:dyDescent="0.2">
      <c r="A2080">
        <f t="shared" si="192"/>
        <v>6</v>
      </c>
      <c r="B2080" t="b">
        <f t="shared" si="193"/>
        <v>0</v>
      </c>
      <c r="C2080" t="str">
        <f t="shared" si="194"/>
        <v>ON</v>
      </c>
      <c r="D2080" s="4">
        <f t="shared" si="196"/>
        <v>43642.583333328294</v>
      </c>
      <c r="E2080" t="str">
        <f t="shared" si="197"/>
        <v>LRKPCIGS</v>
      </c>
      <c r="F2080" s="39">
        <v>9773.5166015625</v>
      </c>
      <c r="G2080">
        <f t="shared" si="195"/>
        <v>1.3560375520619038E-3</v>
      </c>
      <c r="H2080" s="38">
        <f>G2080*SUMIF('Manual Inputs'!$B$11:$B$22,'Expanded kW'!A2080,'Manual Inputs'!$C$11:$C$22)</f>
        <v>164687.57161414623</v>
      </c>
    </row>
    <row r="2081" spans="1:8" x14ac:dyDescent="0.2">
      <c r="A2081">
        <f t="shared" si="192"/>
        <v>6</v>
      </c>
      <c r="B2081" t="b">
        <f t="shared" si="193"/>
        <v>0</v>
      </c>
      <c r="C2081" t="str">
        <f t="shared" si="194"/>
        <v>ON</v>
      </c>
      <c r="D2081" s="4">
        <f t="shared" si="196"/>
        <v>43642.624999994958</v>
      </c>
      <c r="E2081" t="str">
        <f t="shared" si="197"/>
        <v>LRKPCIGS</v>
      </c>
      <c r="F2081" s="39">
        <v>9640.015625</v>
      </c>
      <c r="G2081">
        <f t="shared" si="195"/>
        <v>1.3375148089351623E-3</v>
      </c>
      <c r="H2081" s="38">
        <f>G2081*SUMIF('Manual Inputs'!$B$11:$B$22,'Expanded kW'!A2081,'Manual Inputs'!$C$11:$C$22)</f>
        <v>162438.02802257138</v>
      </c>
    </row>
    <row r="2082" spans="1:8" x14ac:dyDescent="0.2">
      <c r="A2082">
        <f t="shared" si="192"/>
        <v>6</v>
      </c>
      <c r="B2082" t="b">
        <f t="shared" si="193"/>
        <v>0</v>
      </c>
      <c r="C2082" t="str">
        <f t="shared" si="194"/>
        <v>ON</v>
      </c>
      <c r="D2082" s="4">
        <f t="shared" si="196"/>
        <v>43642.666666661622</v>
      </c>
      <c r="E2082" t="str">
        <f t="shared" si="197"/>
        <v>LRKPCIGS</v>
      </c>
      <c r="F2082" s="39">
        <v>9789.6103515625</v>
      </c>
      <c r="G2082">
        <f t="shared" si="195"/>
        <v>1.3582704975044896E-3</v>
      </c>
      <c r="H2082" s="38">
        <f>G2082*SUMIF('Manual Inputs'!$B$11:$B$22,'Expanded kW'!A2082,'Manual Inputs'!$C$11:$C$22)</f>
        <v>164958.75758678184</v>
      </c>
    </row>
    <row r="2083" spans="1:8" x14ac:dyDescent="0.2">
      <c r="A2083">
        <f t="shared" si="192"/>
        <v>6</v>
      </c>
      <c r="B2083" t="b">
        <f t="shared" si="193"/>
        <v>0</v>
      </c>
      <c r="C2083" t="str">
        <f t="shared" si="194"/>
        <v>ON</v>
      </c>
      <c r="D2083" s="4">
        <f t="shared" si="196"/>
        <v>43642.708333328286</v>
      </c>
      <c r="E2083" t="str">
        <f t="shared" si="197"/>
        <v>LRKPCIGS</v>
      </c>
      <c r="F2083" s="39">
        <v>9862.0498046875</v>
      </c>
      <c r="G2083">
        <f t="shared" si="195"/>
        <v>1.3683211908928474E-3</v>
      </c>
      <c r="H2083" s="38">
        <f>G2083*SUMIF('Manual Inputs'!$B$11:$B$22,'Expanded kW'!A2083,'Manual Inputs'!$C$11:$C$22)</f>
        <v>166179.39066191326</v>
      </c>
    </row>
    <row r="2084" spans="1:8" x14ac:dyDescent="0.2">
      <c r="A2084">
        <f t="shared" si="192"/>
        <v>6</v>
      </c>
      <c r="B2084" t="b">
        <f t="shared" si="193"/>
        <v>0</v>
      </c>
      <c r="C2084" t="str">
        <f t="shared" si="194"/>
        <v>ON</v>
      </c>
      <c r="D2084" s="4">
        <f t="shared" si="196"/>
        <v>43642.74999999495</v>
      </c>
      <c r="E2084" t="str">
        <f t="shared" si="197"/>
        <v>LRKPCIGS</v>
      </c>
      <c r="F2084" s="39">
        <v>9947.279296875</v>
      </c>
      <c r="G2084">
        <f t="shared" si="195"/>
        <v>1.3801464526344541E-3</v>
      </c>
      <c r="H2084" s="38">
        <f>G2084*SUMIF('Manual Inputs'!$B$11:$B$22,'Expanded kW'!A2084,'Manual Inputs'!$C$11:$C$22)</f>
        <v>167615.54089017623</v>
      </c>
    </row>
    <row r="2085" spans="1:8" x14ac:dyDescent="0.2">
      <c r="A2085">
        <f t="shared" si="192"/>
        <v>6</v>
      </c>
      <c r="B2085" t="b">
        <f t="shared" si="193"/>
        <v>0</v>
      </c>
      <c r="C2085" t="str">
        <f t="shared" si="194"/>
        <v>ON</v>
      </c>
      <c r="D2085" s="4">
        <f t="shared" si="196"/>
        <v>43642.791666661615</v>
      </c>
      <c r="E2085" t="str">
        <f t="shared" si="197"/>
        <v>LRKPCIGS</v>
      </c>
      <c r="F2085" s="39">
        <v>9991.216796875</v>
      </c>
      <c r="G2085">
        <f t="shared" si="195"/>
        <v>1.3862426104835333E-3</v>
      </c>
      <c r="H2085" s="38">
        <f>G2085*SUMIF('Manual Inputs'!$B$11:$B$22,'Expanded kW'!A2085,'Manual Inputs'!$C$11:$C$22)</f>
        <v>168355.90492420673</v>
      </c>
    </row>
    <row r="2086" spans="1:8" x14ac:dyDescent="0.2">
      <c r="A2086">
        <f t="shared" si="192"/>
        <v>6</v>
      </c>
      <c r="B2086" t="b">
        <f t="shared" si="193"/>
        <v>0</v>
      </c>
      <c r="C2086" t="str">
        <f t="shared" si="194"/>
        <v>ON</v>
      </c>
      <c r="D2086" s="4">
        <f t="shared" si="196"/>
        <v>43642.833333328279</v>
      </c>
      <c r="E2086" t="str">
        <f t="shared" si="197"/>
        <v>LRKPCIGS</v>
      </c>
      <c r="F2086" s="39">
        <v>9973.9375</v>
      </c>
      <c r="G2086">
        <f t="shared" si="195"/>
        <v>1.3838451750065239E-3</v>
      </c>
      <c r="H2086" s="38">
        <f>G2086*SUMIF('Manual Inputs'!$B$11:$B$22,'Expanded kW'!A2086,'Manual Inputs'!$C$11:$C$22)</f>
        <v>168064.74202373251</v>
      </c>
    </row>
    <row r="2087" spans="1:8" x14ac:dyDescent="0.2">
      <c r="A2087">
        <f t="shared" si="192"/>
        <v>6</v>
      </c>
      <c r="B2087" t="b">
        <f t="shared" si="193"/>
        <v>0</v>
      </c>
      <c r="C2087" t="str">
        <f t="shared" si="194"/>
        <v>OFF</v>
      </c>
      <c r="D2087" s="4">
        <f t="shared" si="196"/>
        <v>43642.874999994943</v>
      </c>
      <c r="E2087" t="str">
        <f t="shared" si="197"/>
        <v>LRKPCIGS</v>
      </c>
      <c r="F2087" s="39">
        <v>10220.330078125</v>
      </c>
      <c r="G2087">
        <f t="shared" si="195"/>
        <v>1.4180311903485791E-3</v>
      </c>
      <c r="H2087" s="38">
        <f>G2087*SUMIF('Manual Inputs'!$B$11:$B$22,'Expanded kW'!A2087,'Manual Inputs'!$C$11:$C$22)</f>
        <v>172216.55318949732</v>
      </c>
    </row>
    <row r="2088" spans="1:8" x14ac:dyDescent="0.2">
      <c r="A2088">
        <f t="shared" si="192"/>
        <v>6</v>
      </c>
      <c r="B2088" t="b">
        <f t="shared" si="193"/>
        <v>0</v>
      </c>
      <c r="C2088" t="str">
        <f t="shared" si="194"/>
        <v>OFF</v>
      </c>
      <c r="D2088" s="4">
        <f t="shared" si="196"/>
        <v>43642.916666661607</v>
      </c>
      <c r="E2088" t="str">
        <f t="shared" si="197"/>
        <v>LRKPCIGS</v>
      </c>
      <c r="F2088" s="39">
        <v>10526.029296875</v>
      </c>
      <c r="G2088">
        <f t="shared" si="195"/>
        <v>1.4604457722396779E-3</v>
      </c>
      <c r="H2088" s="38">
        <f>G2088*SUMIF('Manual Inputs'!$B$11:$B$22,'Expanded kW'!A2088,'Manual Inputs'!$C$11:$C$22)</f>
        <v>177367.70441097586</v>
      </c>
    </row>
    <row r="2089" spans="1:8" x14ac:dyDescent="0.2">
      <c r="A2089">
        <f t="shared" si="192"/>
        <v>6</v>
      </c>
      <c r="B2089" t="b">
        <f t="shared" si="193"/>
        <v>0</v>
      </c>
      <c r="C2089" t="str">
        <f t="shared" si="194"/>
        <v>OFF</v>
      </c>
      <c r="D2089" s="4">
        <f t="shared" si="196"/>
        <v>43642.958333328272</v>
      </c>
      <c r="E2089" t="str">
        <f t="shared" si="197"/>
        <v>LRKPCIGS</v>
      </c>
      <c r="F2089" s="39">
        <v>10498.2080078125</v>
      </c>
      <c r="G2089">
        <f t="shared" si="195"/>
        <v>1.4565856762012175E-3</v>
      </c>
      <c r="H2089" s="38">
        <f>G2089*SUMIF('Manual Inputs'!$B$11:$B$22,'Expanded kW'!A2089,'Manual Inputs'!$C$11:$C$22)</f>
        <v>176898.90482514963</v>
      </c>
    </row>
    <row r="2090" spans="1:8" x14ac:dyDescent="0.2">
      <c r="A2090">
        <f t="shared" si="192"/>
        <v>6</v>
      </c>
      <c r="B2090" t="b">
        <f t="shared" si="193"/>
        <v>0</v>
      </c>
      <c r="C2090" t="str">
        <f t="shared" si="194"/>
        <v>OFF</v>
      </c>
      <c r="D2090" s="4">
        <f t="shared" si="196"/>
        <v>43642.999999994936</v>
      </c>
      <c r="E2090" t="str">
        <f t="shared" si="197"/>
        <v>LRKPCIGS</v>
      </c>
      <c r="F2090" s="39">
        <v>10371.2373046875</v>
      </c>
      <c r="G2090">
        <f t="shared" si="195"/>
        <v>1.4389689832064281E-3</v>
      </c>
      <c r="H2090" s="38">
        <f>G2090*SUMIF('Manual Inputs'!$B$11:$B$22,'Expanded kW'!A2090,'Manual Inputs'!$C$11:$C$22)</f>
        <v>174759.39889128198</v>
      </c>
    </row>
    <row r="2091" spans="1:8" x14ac:dyDescent="0.2">
      <c r="A2091">
        <f t="shared" si="192"/>
        <v>6</v>
      </c>
      <c r="B2091" t="b">
        <f t="shared" si="193"/>
        <v>0</v>
      </c>
      <c r="C2091" t="str">
        <f t="shared" si="194"/>
        <v>OFF</v>
      </c>
      <c r="D2091" s="4">
        <f t="shared" si="196"/>
        <v>43643.0416666616</v>
      </c>
      <c r="E2091" t="str">
        <f t="shared" si="197"/>
        <v>LRKPCIGS</v>
      </c>
      <c r="F2091" s="39">
        <v>10436.4482421875</v>
      </c>
      <c r="G2091">
        <f t="shared" si="195"/>
        <v>1.4480167480652941E-3</v>
      </c>
      <c r="H2091" s="38">
        <f>G2091*SUMIF('Manual Inputs'!$B$11:$B$22,'Expanded kW'!A2091,'Manual Inputs'!$C$11:$C$22)</f>
        <v>175858.22865516038</v>
      </c>
    </row>
    <row r="2092" spans="1:8" x14ac:dyDescent="0.2">
      <c r="A2092">
        <f t="shared" si="192"/>
        <v>6</v>
      </c>
      <c r="B2092" t="b">
        <f t="shared" si="193"/>
        <v>0</v>
      </c>
      <c r="C2092" t="str">
        <f t="shared" si="194"/>
        <v>OFF</v>
      </c>
      <c r="D2092" s="4">
        <f t="shared" si="196"/>
        <v>43643.083333328264</v>
      </c>
      <c r="E2092" t="str">
        <f t="shared" si="197"/>
        <v>LRKPCIGS</v>
      </c>
      <c r="F2092" s="39">
        <v>10308.390625</v>
      </c>
      <c r="G2092">
        <f t="shared" si="195"/>
        <v>1.4302492499565728E-3</v>
      </c>
      <c r="H2092" s="38">
        <f>G2092*SUMIF('Manual Inputs'!$B$11:$B$22,'Expanded kW'!A2092,'Manual Inputs'!$C$11:$C$22)</f>
        <v>173700.40779486412</v>
      </c>
    </row>
    <row r="2093" spans="1:8" x14ac:dyDescent="0.2">
      <c r="A2093">
        <f t="shared" si="192"/>
        <v>6</v>
      </c>
      <c r="B2093" t="b">
        <f t="shared" si="193"/>
        <v>0</v>
      </c>
      <c r="C2093" t="str">
        <f t="shared" si="194"/>
        <v>OFF</v>
      </c>
      <c r="D2093" s="4">
        <f t="shared" si="196"/>
        <v>43643.124999994929</v>
      </c>
      <c r="E2093" t="str">
        <f t="shared" si="197"/>
        <v>LRKPCIGS</v>
      </c>
      <c r="F2093" s="39">
        <v>10131.779296875</v>
      </c>
      <c r="G2093">
        <f t="shared" si="195"/>
        <v>1.4057451126209142E-3</v>
      </c>
      <c r="H2093" s="38">
        <f>G2093*SUMIF('Manual Inputs'!$B$11:$B$22,'Expanded kW'!A2093,'Manual Inputs'!$C$11:$C$22)</f>
        <v>170724.43794345923</v>
      </c>
    </row>
    <row r="2094" spans="1:8" x14ac:dyDescent="0.2">
      <c r="A2094">
        <f t="shared" si="192"/>
        <v>6</v>
      </c>
      <c r="B2094" t="b">
        <f t="shared" si="193"/>
        <v>0</v>
      </c>
      <c r="C2094" t="str">
        <f t="shared" si="194"/>
        <v>OFF</v>
      </c>
      <c r="D2094" s="4">
        <f t="shared" si="196"/>
        <v>43643.166666661593</v>
      </c>
      <c r="E2094" t="str">
        <f t="shared" si="197"/>
        <v>LRKPCIGS</v>
      </c>
      <c r="F2094" s="39">
        <v>10200.314453125</v>
      </c>
      <c r="G2094">
        <f t="shared" si="195"/>
        <v>1.4152540999486252E-3</v>
      </c>
      <c r="H2094" s="38">
        <f>G2094*SUMIF('Manual Inputs'!$B$11:$B$22,'Expanded kW'!A2094,'Manual Inputs'!$C$11:$C$22)</f>
        <v>171879.2820914913</v>
      </c>
    </row>
    <row r="2095" spans="1:8" x14ac:dyDescent="0.2">
      <c r="A2095">
        <f t="shared" si="192"/>
        <v>6</v>
      </c>
      <c r="B2095" t="b">
        <f t="shared" si="193"/>
        <v>0</v>
      </c>
      <c r="C2095" t="str">
        <f t="shared" si="194"/>
        <v>OFF</v>
      </c>
      <c r="D2095" s="4">
        <f t="shared" si="196"/>
        <v>43643.208333328257</v>
      </c>
      <c r="E2095" t="str">
        <f t="shared" si="197"/>
        <v>LRKPCIGS</v>
      </c>
      <c r="F2095" s="39">
        <v>10262.197265625</v>
      </c>
      <c r="G2095">
        <f t="shared" si="195"/>
        <v>1.4238401003615973E-3</v>
      </c>
      <c r="H2095" s="38">
        <f>G2095*SUMIF('Manual Inputs'!$B$11:$B$22,'Expanded kW'!A2095,'Manual Inputs'!$C$11:$C$22)</f>
        <v>172922.03164937807</v>
      </c>
    </row>
    <row r="2096" spans="1:8" x14ac:dyDescent="0.2">
      <c r="A2096">
        <f t="shared" si="192"/>
        <v>6</v>
      </c>
      <c r="B2096" t="b">
        <f t="shared" si="193"/>
        <v>0</v>
      </c>
      <c r="C2096" t="str">
        <f t="shared" si="194"/>
        <v>OFF</v>
      </c>
      <c r="D2096" s="4">
        <f t="shared" si="196"/>
        <v>43643.249999994921</v>
      </c>
      <c r="E2096" t="str">
        <f t="shared" si="197"/>
        <v>LRKPCIGS</v>
      </c>
      <c r="F2096" s="39">
        <v>10024.1552734375</v>
      </c>
      <c r="G2096">
        <f t="shared" si="195"/>
        <v>1.3908126964564081E-3</v>
      </c>
      <c r="H2096" s="38">
        <f>G2096*SUMIF('Manual Inputs'!$B$11:$B$22,'Expanded kW'!A2096,'Manual Inputs'!$C$11:$C$22)</f>
        <v>168910.931117837</v>
      </c>
    </row>
    <row r="2097" spans="1:8" x14ac:dyDescent="0.2">
      <c r="A2097">
        <f t="shared" si="192"/>
        <v>6</v>
      </c>
      <c r="B2097" t="b">
        <f t="shared" si="193"/>
        <v>0</v>
      </c>
      <c r="C2097" t="str">
        <f t="shared" si="194"/>
        <v>ON</v>
      </c>
      <c r="D2097" s="4">
        <f t="shared" si="196"/>
        <v>43643.291666661586</v>
      </c>
      <c r="E2097" t="str">
        <f t="shared" si="197"/>
        <v>LRKPCIGS</v>
      </c>
      <c r="F2097" s="39">
        <v>10087.669921875</v>
      </c>
      <c r="G2097">
        <f t="shared" si="195"/>
        <v>1.3996251077816717E-3</v>
      </c>
      <c r="H2097" s="38">
        <f>G2097*SUMIF('Manual Inputs'!$B$11:$B$22,'Expanded kW'!A2097,'Manual Inputs'!$C$11:$C$22)</f>
        <v>169981.17774855596</v>
      </c>
    </row>
    <row r="2098" spans="1:8" x14ac:dyDescent="0.2">
      <c r="A2098">
        <f t="shared" si="192"/>
        <v>6</v>
      </c>
      <c r="B2098" t="b">
        <f t="shared" si="193"/>
        <v>0</v>
      </c>
      <c r="C2098" t="str">
        <f t="shared" si="194"/>
        <v>ON</v>
      </c>
      <c r="D2098" s="4">
        <f t="shared" si="196"/>
        <v>43643.33333332825</v>
      </c>
      <c r="E2098" t="str">
        <f t="shared" si="197"/>
        <v>LRKPCIGS</v>
      </c>
      <c r="F2098" s="39">
        <v>10126.18359375</v>
      </c>
      <c r="G2098">
        <f t="shared" si="195"/>
        <v>1.4049687304979763E-3</v>
      </c>
      <c r="H2098" s="38">
        <f>G2098*SUMIF('Manual Inputs'!$B$11:$B$22,'Expanded kW'!A2098,'Manual Inputs'!$C$11:$C$22)</f>
        <v>170630.14816049792</v>
      </c>
    </row>
    <row r="2099" spans="1:8" x14ac:dyDescent="0.2">
      <c r="A2099">
        <f t="shared" si="192"/>
        <v>6</v>
      </c>
      <c r="B2099" t="b">
        <f t="shared" si="193"/>
        <v>0</v>
      </c>
      <c r="C2099" t="str">
        <f t="shared" si="194"/>
        <v>ON</v>
      </c>
      <c r="D2099" s="4">
        <f t="shared" si="196"/>
        <v>43643.374999994914</v>
      </c>
      <c r="E2099" t="str">
        <f t="shared" si="197"/>
        <v>LRKPCIGS</v>
      </c>
      <c r="F2099" s="39">
        <v>10181.7783203125</v>
      </c>
      <c r="G2099">
        <f t="shared" si="195"/>
        <v>1.412682283356045E-3</v>
      </c>
      <c r="H2099" s="38">
        <f>G2099*SUMIF('Manual Inputs'!$B$11:$B$22,'Expanded kW'!A2099,'Manual Inputs'!$C$11:$C$22)</f>
        <v>171566.94101463468</v>
      </c>
    </row>
    <row r="2100" spans="1:8" x14ac:dyDescent="0.2">
      <c r="A2100">
        <f t="shared" si="192"/>
        <v>6</v>
      </c>
      <c r="B2100" t="b">
        <f t="shared" si="193"/>
        <v>0</v>
      </c>
      <c r="C2100" t="str">
        <f t="shared" si="194"/>
        <v>ON</v>
      </c>
      <c r="D2100" s="4">
        <f t="shared" si="196"/>
        <v>43643.416666661578</v>
      </c>
      <c r="E2100" t="str">
        <f t="shared" si="197"/>
        <v>LRKPCIGS</v>
      </c>
      <c r="F2100" s="39">
        <v>10050.6025390625</v>
      </c>
      <c r="G2100">
        <f t="shared" si="195"/>
        <v>1.3944821520678226E-3</v>
      </c>
      <c r="H2100" s="38">
        <f>G2100*SUMIF('Manual Inputs'!$B$11:$B$22,'Expanded kW'!A2100,'Manual Inputs'!$C$11:$C$22)</f>
        <v>169356.57787214027</v>
      </c>
    </row>
    <row r="2101" spans="1:8" x14ac:dyDescent="0.2">
      <c r="A2101">
        <f t="shared" si="192"/>
        <v>6</v>
      </c>
      <c r="B2101" t="b">
        <f t="shared" si="193"/>
        <v>0</v>
      </c>
      <c r="C2101" t="str">
        <f t="shared" si="194"/>
        <v>ON</v>
      </c>
      <c r="D2101" s="4">
        <f t="shared" si="196"/>
        <v>43643.458333328243</v>
      </c>
      <c r="E2101" t="str">
        <f t="shared" si="197"/>
        <v>LRKPCIGS</v>
      </c>
      <c r="F2101" s="39">
        <v>10070.94921875</v>
      </c>
      <c r="G2101">
        <f t="shared" si="195"/>
        <v>1.3973051750226938E-3</v>
      </c>
      <c r="H2101" s="38">
        <f>G2101*SUMIF('Manual Inputs'!$B$11:$B$22,'Expanded kW'!A2101,'Manual Inputs'!$C$11:$C$22)</f>
        <v>169699.42737091839</v>
      </c>
    </row>
    <row r="2102" spans="1:8" x14ac:dyDescent="0.2">
      <c r="A2102">
        <f t="shared" si="192"/>
        <v>6</v>
      </c>
      <c r="B2102" t="b">
        <f t="shared" si="193"/>
        <v>0</v>
      </c>
      <c r="C2102" t="str">
        <f t="shared" si="194"/>
        <v>ON</v>
      </c>
      <c r="D2102" s="4">
        <f t="shared" si="196"/>
        <v>43643.499999994907</v>
      </c>
      <c r="E2102" t="str">
        <f t="shared" si="197"/>
        <v>LRKPCIGS</v>
      </c>
      <c r="F2102" s="39">
        <v>10247.7529296875</v>
      </c>
      <c r="G2102">
        <f t="shared" si="195"/>
        <v>1.4218360047280241E-3</v>
      </c>
      <c r="H2102" s="38">
        <f>G2102*SUMIF('Manual Inputs'!$B$11:$B$22,'Expanded kW'!A2102,'Manual Inputs'!$C$11:$C$22)</f>
        <v>172678.6389478457</v>
      </c>
    </row>
    <row r="2103" spans="1:8" x14ac:dyDescent="0.2">
      <c r="A2103">
        <f t="shared" si="192"/>
        <v>6</v>
      </c>
      <c r="B2103" t="b">
        <f t="shared" si="193"/>
        <v>0</v>
      </c>
      <c r="C2103" t="str">
        <f t="shared" si="194"/>
        <v>ON</v>
      </c>
      <c r="D2103" s="4">
        <f t="shared" si="196"/>
        <v>43643.541666661571</v>
      </c>
      <c r="E2103" t="str">
        <f t="shared" si="197"/>
        <v>LRKPCIGS</v>
      </c>
      <c r="F2103" s="39">
        <v>10428.9453125</v>
      </c>
      <c r="G2103">
        <f t="shared" si="195"/>
        <v>1.4469757456480983E-3</v>
      </c>
      <c r="H2103" s="38">
        <f>G2103*SUMIF('Manual Inputs'!$B$11:$B$22,'Expanded kW'!A2103,'Manual Inputs'!$C$11:$C$22)</f>
        <v>175731.80135978662</v>
      </c>
    </row>
    <row r="2104" spans="1:8" x14ac:dyDescent="0.2">
      <c r="A2104">
        <f t="shared" si="192"/>
        <v>6</v>
      </c>
      <c r="B2104" t="b">
        <f t="shared" si="193"/>
        <v>0</v>
      </c>
      <c r="C2104" t="str">
        <f t="shared" si="194"/>
        <v>ON</v>
      </c>
      <c r="D2104" s="4">
        <f t="shared" si="196"/>
        <v>43643.583333328235</v>
      </c>
      <c r="E2104" t="str">
        <f t="shared" si="197"/>
        <v>LRKPCIGS</v>
      </c>
      <c r="F2104" s="39">
        <v>10359.0615234375</v>
      </c>
      <c r="G2104">
        <f t="shared" si="195"/>
        <v>1.4372796407441609E-3</v>
      </c>
      <c r="H2104" s="38">
        <f>G2104*SUMIF('Manual Inputs'!$B$11:$B$22,'Expanded kW'!A2104,'Manual Inputs'!$C$11:$C$22)</f>
        <v>174554.23222217875</v>
      </c>
    </row>
    <row r="2105" spans="1:8" x14ac:dyDescent="0.2">
      <c r="A2105">
        <f t="shared" si="192"/>
        <v>6</v>
      </c>
      <c r="B2105" t="b">
        <f t="shared" si="193"/>
        <v>0</v>
      </c>
      <c r="C2105" t="str">
        <f t="shared" si="194"/>
        <v>ON</v>
      </c>
      <c r="D2105" s="4">
        <f t="shared" si="196"/>
        <v>43643.6249999949</v>
      </c>
      <c r="E2105" t="str">
        <f t="shared" si="197"/>
        <v>LRKPCIGS</v>
      </c>
      <c r="F2105" s="39">
        <v>10252.7861328125</v>
      </c>
      <c r="G2105">
        <f t="shared" si="195"/>
        <v>1.4225343421558814E-3</v>
      </c>
      <c r="H2105" s="38">
        <f>G2105*SUMIF('Manual Inputs'!$B$11:$B$22,'Expanded kW'!A2105,'Manual Inputs'!$C$11:$C$22)</f>
        <v>172763.45038613235</v>
      </c>
    </row>
    <row r="2106" spans="1:8" x14ac:dyDescent="0.2">
      <c r="A2106">
        <f t="shared" si="192"/>
        <v>6</v>
      </c>
      <c r="B2106" t="b">
        <f t="shared" si="193"/>
        <v>0</v>
      </c>
      <c r="C2106" t="str">
        <f t="shared" si="194"/>
        <v>ON</v>
      </c>
      <c r="D2106" s="4">
        <f t="shared" si="196"/>
        <v>43643.666666661564</v>
      </c>
      <c r="E2106" t="str">
        <f t="shared" si="197"/>
        <v>LRKPCIGS</v>
      </c>
      <c r="F2106" s="39">
        <v>10241.451171875</v>
      </c>
      <c r="G2106">
        <f t="shared" si="195"/>
        <v>1.4209616602534484E-3</v>
      </c>
      <c r="H2106" s="38">
        <f>G2106*SUMIF('Manual Inputs'!$B$11:$B$22,'Expanded kW'!A2106,'Manual Inputs'!$C$11:$C$22)</f>
        <v>172572.45186766257</v>
      </c>
    </row>
    <row r="2107" spans="1:8" x14ac:dyDescent="0.2">
      <c r="A2107">
        <f t="shared" si="192"/>
        <v>6</v>
      </c>
      <c r="B2107" t="b">
        <f t="shared" si="193"/>
        <v>0</v>
      </c>
      <c r="C2107" t="str">
        <f t="shared" si="194"/>
        <v>ON</v>
      </c>
      <c r="D2107" s="4">
        <f t="shared" si="196"/>
        <v>43643.708333328228</v>
      </c>
      <c r="E2107" t="str">
        <f t="shared" si="197"/>
        <v>LRKPCIGS</v>
      </c>
      <c r="F2107" s="39">
        <v>10152.1240234375</v>
      </c>
      <c r="G2107">
        <f t="shared" si="195"/>
        <v>1.4085678645872608E-3</v>
      </c>
      <c r="H2107" s="38">
        <f>G2107*SUMIF('Manual Inputs'!$B$11:$B$22,'Expanded kW'!A2107,'Manual Inputs'!$C$11:$C$22)</f>
        <v>171067.25453131832</v>
      </c>
    </row>
    <row r="2108" spans="1:8" x14ac:dyDescent="0.2">
      <c r="A2108">
        <f t="shared" si="192"/>
        <v>6</v>
      </c>
      <c r="B2108" t="b">
        <f t="shared" si="193"/>
        <v>0</v>
      </c>
      <c r="C2108" t="str">
        <f t="shared" si="194"/>
        <v>ON</v>
      </c>
      <c r="D2108" s="4">
        <f t="shared" si="196"/>
        <v>43643.749999994892</v>
      </c>
      <c r="E2108" t="str">
        <f t="shared" si="197"/>
        <v>LRKPCIGS</v>
      </c>
      <c r="F2108" s="39">
        <v>10082.140625</v>
      </c>
      <c r="G2108">
        <f t="shared" si="195"/>
        <v>1.3988579392685697E-3</v>
      </c>
      <c r="H2108" s="38">
        <f>G2108*SUMIF('Manual Inputs'!$B$11:$B$22,'Expanded kW'!A2108,'Manual Inputs'!$C$11:$C$22)</f>
        <v>169888.00693684097</v>
      </c>
    </row>
    <row r="2109" spans="1:8" x14ac:dyDescent="0.2">
      <c r="A2109">
        <f t="shared" si="192"/>
        <v>6</v>
      </c>
      <c r="B2109" t="b">
        <f t="shared" si="193"/>
        <v>0</v>
      </c>
      <c r="C2109" t="str">
        <f t="shared" si="194"/>
        <v>ON</v>
      </c>
      <c r="D2109" s="4">
        <f t="shared" si="196"/>
        <v>43643.791666661557</v>
      </c>
      <c r="E2109" t="str">
        <f t="shared" si="197"/>
        <v>LRKPCIGS</v>
      </c>
      <c r="F2109" s="39">
        <v>9961.9541015625</v>
      </c>
      <c r="G2109">
        <f t="shared" si="195"/>
        <v>1.3821825249139285E-3</v>
      </c>
      <c r="H2109" s="38">
        <f>G2109*SUMIF('Manual Inputs'!$B$11:$B$22,'Expanded kW'!A2109,'Manual Inputs'!$C$11:$C$22)</f>
        <v>167862.8170801517</v>
      </c>
    </row>
    <row r="2110" spans="1:8" x14ac:dyDescent="0.2">
      <c r="A2110">
        <f t="shared" si="192"/>
        <v>6</v>
      </c>
      <c r="B2110" t="b">
        <f t="shared" si="193"/>
        <v>0</v>
      </c>
      <c r="C2110" t="str">
        <f t="shared" si="194"/>
        <v>ON</v>
      </c>
      <c r="D2110" s="4">
        <f t="shared" si="196"/>
        <v>43643.833333328221</v>
      </c>
      <c r="E2110" t="str">
        <f t="shared" si="197"/>
        <v>LRKPCIGS</v>
      </c>
      <c r="F2110" s="39">
        <v>9904.822265625</v>
      </c>
      <c r="G2110">
        <f t="shared" si="195"/>
        <v>1.3742557040870109E-3</v>
      </c>
      <c r="H2110" s="38">
        <f>G2110*SUMIF('Manual Inputs'!$B$11:$B$22,'Expanded kW'!A2110,'Manual Inputs'!$C$11:$C$22)</f>
        <v>166900.12333275471</v>
      </c>
    </row>
    <row r="2111" spans="1:8" x14ac:dyDescent="0.2">
      <c r="A2111">
        <f t="shared" si="192"/>
        <v>6</v>
      </c>
      <c r="B2111" t="b">
        <f t="shared" si="193"/>
        <v>0</v>
      </c>
      <c r="C2111" t="str">
        <f t="shared" si="194"/>
        <v>OFF</v>
      </c>
      <c r="D2111" s="4">
        <f t="shared" si="196"/>
        <v>43643.874999994885</v>
      </c>
      <c r="E2111" t="str">
        <f t="shared" si="197"/>
        <v>LRKPCIGS</v>
      </c>
      <c r="F2111" s="39">
        <v>9966.1513671875</v>
      </c>
      <c r="G2111">
        <f t="shared" si="195"/>
        <v>1.3827648792532632E-3</v>
      </c>
      <c r="H2111" s="38">
        <f>G2111*SUMIF('Manual Inputs'!$B$11:$B$22,'Expanded kW'!A2111,'Manual Inputs'!$C$11:$C$22)</f>
        <v>167933.54264510243</v>
      </c>
    </row>
    <row r="2112" spans="1:8" x14ac:dyDescent="0.2">
      <c r="A2112">
        <f t="shared" si="192"/>
        <v>6</v>
      </c>
      <c r="B2112" t="b">
        <f t="shared" si="193"/>
        <v>0</v>
      </c>
      <c r="C2112" t="str">
        <f t="shared" si="194"/>
        <v>OFF</v>
      </c>
      <c r="D2112" s="4">
        <f t="shared" si="196"/>
        <v>43643.916666661549</v>
      </c>
      <c r="E2112" t="str">
        <f t="shared" si="197"/>
        <v>LRKPCIGS</v>
      </c>
      <c r="F2112" s="39">
        <v>10178.7685546875</v>
      </c>
      <c r="G2112">
        <f t="shared" si="195"/>
        <v>1.4122646900396583E-3</v>
      </c>
      <c r="H2112" s="38">
        <f>G2112*SUMIF('Manual Inputs'!$B$11:$B$22,'Expanded kW'!A2112,'Manual Inputs'!$C$11:$C$22)</f>
        <v>171516.22528844152</v>
      </c>
    </row>
    <row r="2113" spans="1:8" x14ac:dyDescent="0.2">
      <c r="A2113">
        <f t="shared" si="192"/>
        <v>6</v>
      </c>
      <c r="B2113" t="b">
        <f t="shared" si="193"/>
        <v>0</v>
      </c>
      <c r="C2113" t="str">
        <f t="shared" si="194"/>
        <v>OFF</v>
      </c>
      <c r="D2113" s="4">
        <f t="shared" si="196"/>
        <v>43643.958333328213</v>
      </c>
      <c r="E2113" t="str">
        <f t="shared" si="197"/>
        <v>LRKPCIGS</v>
      </c>
      <c r="F2113" s="39">
        <v>10236.6357421875</v>
      </c>
      <c r="G2113">
        <f t="shared" si="195"/>
        <v>1.4202935380460825E-3</v>
      </c>
      <c r="H2113" s="38">
        <f>G2113*SUMIF('Manual Inputs'!$B$11:$B$22,'Expanded kW'!A2113,'Manual Inputs'!$C$11:$C$22)</f>
        <v>172491.30999684546</v>
      </c>
    </row>
    <row r="2114" spans="1:8" x14ac:dyDescent="0.2">
      <c r="A2114">
        <f t="shared" ref="A2114:A2177" si="198">MONTH(D2114)</f>
        <v>6</v>
      </c>
      <c r="B2114" t="b">
        <f t="shared" ref="B2114:B2177" si="199">IF(ISNA(VLOOKUP(DATE(YEAR(D2114),MONTH(D2114),DAY(D2114)),Holidays,1,FALSE)),FALSE,TRUE)</f>
        <v>0</v>
      </c>
      <c r="C2114" t="str">
        <f t="shared" ref="C2114:C2177" si="200">IF(OR(HOUR(D2114)&lt;PkStart,HOUR(D2114)&gt;OPkStart-1,WEEKDAY(D2114,2)&gt;5,B2114)=TRUE,"OFF","ON")</f>
        <v>OFF</v>
      </c>
      <c r="D2114" s="4">
        <f t="shared" si="196"/>
        <v>43643.999999994878</v>
      </c>
      <c r="E2114" t="str">
        <f t="shared" si="197"/>
        <v>LRKPCIGS</v>
      </c>
      <c r="F2114" s="39">
        <v>10121.9345703125</v>
      </c>
      <c r="G2114">
        <f t="shared" ref="G2114:G2177" si="201">IF(SUMIF($A$2:$A$8785,A2114,$F$2:$F$8785)=0,0,F2114/SUMIF($A$2:$A$8785,A2114,$F$2:$F$8785))</f>
        <v>1.4043791949627403E-3</v>
      </c>
      <c r="H2114" s="38">
        <f>G2114*SUMIF('Manual Inputs'!$B$11:$B$22,'Expanded kW'!A2114,'Manual Inputs'!$C$11:$C$22)</f>
        <v>170558.55045619348</v>
      </c>
    </row>
    <row r="2115" spans="1:8" x14ac:dyDescent="0.2">
      <c r="A2115">
        <f t="shared" si="198"/>
        <v>6</v>
      </c>
      <c r="B2115" t="b">
        <f t="shared" si="199"/>
        <v>0</v>
      </c>
      <c r="C2115" t="str">
        <f t="shared" si="200"/>
        <v>OFF</v>
      </c>
      <c r="D2115" s="4">
        <f t="shared" si="196"/>
        <v>43644.041666661542</v>
      </c>
      <c r="E2115" t="str">
        <f t="shared" si="197"/>
        <v>LRKPCIGS</v>
      </c>
      <c r="F2115" s="39">
        <v>10096.9169921875</v>
      </c>
      <c r="G2115">
        <f t="shared" si="201"/>
        <v>1.4009081029513224E-3</v>
      </c>
      <c r="H2115" s="38">
        <f>G2115*SUMIF('Manual Inputs'!$B$11:$B$22,'Expanded kW'!A2115,'Manual Inputs'!$C$11:$C$22)</f>
        <v>170136.99449460491</v>
      </c>
    </row>
    <row r="2116" spans="1:8" x14ac:dyDescent="0.2">
      <c r="A2116">
        <f t="shared" si="198"/>
        <v>6</v>
      </c>
      <c r="B2116" t="b">
        <f t="shared" si="199"/>
        <v>0</v>
      </c>
      <c r="C2116" t="str">
        <f t="shared" si="200"/>
        <v>OFF</v>
      </c>
      <c r="D2116" s="4">
        <f t="shared" ref="D2116:D2179" si="202">+D2115+1/24</f>
        <v>43644.083333328206</v>
      </c>
      <c r="E2116" t="str">
        <f t="shared" ref="E2116:E2179" si="203">+E2115</f>
        <v>LRKPCIGS</v>
      </c>
      <c r="F2116" s="39">
        <v>10020.87890625</v>
      </c>
      <c r="G2116">
        <f t="shared" si="201"/>
        <v>1.3903581132064158E-3</v>
      </c>
      <c r="H2116" s="38">
        <f>G2116*SUMIF('Manual Inputs'!$B$11:$B$22,'Expanded kW'!A2116,'Manual Inputs'!$C$11:$C$22)</f>
        <v>168855.72305119911</v>
      </c>
    </row>
    <row r="2117" spans="1:8" x14ac:dyDescent="0.2">
      <c r="A2117">
        <f t="shared" si="198"/>
        <v>6</v>
      </c>
      <c r="B2117" t="b">
        <f t="shared" si="199"/>
        <v>0</v>
      </c>
      <c r="C2117" t="str">
        <f t="shared" si="200"/>
        <v>OFF</v>
      </c>
      <c r="D2117" s="4">
        <f t="shared" si="202"/>
        <v>43644.12499999487</v>
      </c>
      <c r="E2117" t="str">
        <f t="shared" si="203"/>
        <v>LRKPCIGS</v>
      </c>
      <c r="F2117" s="39">
        <v>9991.7138671875</v>
      </c>
      <c r="G2117">
        <f t="shared" si="201"/>
        <v>1.3863115770630402E-3</v>
      </c>
      <c r="H2117" s="38">
        <f>G2117*SUMIF('Manual Inputs'!$B$11:$B$22,'Expanded kW'!A2117,'Manual Inputs'!$C$11:$C$22)</f>
        <v>168364.28075309453</v>
      </c>
    </row>
    <row r="2118" spans="1:8" x14ac:dyDescent="0.2">
      <c r="A2118">
        <f t="shared" si="198"/>
        <v>6</v>
      </c>
      <c r="B2118" t="b">
        <f t="shared" si="199"/>
        <v>0</v>
      </c>
      <c r="C2118" t="str">
        <f t="shared" si="200"/>
        <v>OFF</v>
      </c>
      <c r="D2118" s="4">
        <f t="shared" si="202"/>
        <v>43644.166666661535</v>
      </c>
      <c r="E2118" t="str">
        <f t="shared" si="203"/>
        <v>LRKPCIGS</v>
      </c>
      <c r="F2118" s="39">
        <v>10029.47265625</v>
      </c>
      <c r="G2118">
        <f t="shared" si="201"/>
        <v>1.3915504627145926E-3</v>
      </c>
      <c r="H2118" s="38">
        <f>G2118*SUMIF('Manual Inputs'!$B$11:$B$22,'Expanded kW'!A2118,'Manual Inputs'!$C$11:$C$22)</f>
        <v>169000.53109483948</v>
      </c>
    </row>
    <row r="2119" spans="1:8" x14ac:dyDescent="0.2">
      <c r="A2119">
        <f t="shared" si="198"/>
        <v>6</v>
      </c>
      <c r="B2119" t="b">
        <f t="shared" si="199"/>
        <v>0</v>
      </c>
      <c r="C2119" t="str">
        <f t="shared" si="200"/>
        <v>OFF</v>
      </c>
      <c r="D2119" s="4">
        <f t="shared" si="202"/>
        <v>43644.208333328199</v>
      </c>
      <c r="E2119" t="str">
        <f t="shared" si="203"/>
        <v>LRKPCIGS</v>
      </c>
      <c r="F2119" s="39">
        <v>10023.669921875</v>
      </c>
      <c r="G2119">
        <f t="shared" si="201"/>
        <v>1.3907453558080487E-3</v>
      </c>
      <c r="H2119" s="38">
        <f>G2119*SUMIF('Manual Inputs'!$B$11:$B$22,'Expanded kW'!A2119,'Manual Inputs'!$C$11:$C$22)</f>
        <v>168902.75275446323</v>
      </c>
    </row>
    <row r="2120" spans="1:8" x14ac:dyDescent="0.2">
      <c r="A2120">
        <f t="shared" si="198"/>
        <v>6</v>
      </c>
      <c r="B2120" t="b">
        <f t="shared" si="199"/>
        <v>0</v>
      </c>
      <c r="C2120" t="str">
        <f t="shared" si="200"/>
        <v>OFF</v>
      </c>
      <c r="D2120" s="4">
        <f t="shared" si="202"/>
        <v>43644.249999994863</v>
      </c>
      <c r="E2120" t="str">
        <f t="shared" si="203"/>
        <v>LRKPCIGS</v>
      </c>
      <c r="F2120" s="39">
        <v>10023.7412109375</v>
      </c>
      <c r="G2120">
        <f t="shared" si="201"/>
        <v>1.390755246889196E-3</v>
      </c>
      <c r="H2120" s="38">
        <f>G2120*SUMIF('Manual Inputs'!$B$11:$B$22,'Expanded kW'!A2120,'Manual Inputs'!$C$11:$C$22)</f>
        <v>168903.95400300703</v>
      </c>
    </row>
    <row r="2121" spans="1:8" x14ac:dyDescent="0.2">
      <c r="A2121">
        <f t="shared" si="198"/>
        <v>6</v>
      </c>
      <c r="B2121" t="b">
        <f t="shared" si="199"/>
        <v>0</v>
      </c>
      <c r="C2121" t="str">
        <f t="shared" si="200"/>
        <v>ON</v>
      </c>
      <c r="D2121" s="4">
        <f t="shared" si="202"/>
        <v>43644.291666661527</v>
      </c>
      <c r="E2121" t="str">
        <f t="shared" si="203"/>
        <v>LRKPCIGS</v>
      </c>
      <c r="F2121" s="39">
        <v>9915.21875</v>
      </c>
      <c r="G2121">
        <f t="shared" si="201"/>
        <v>1.3756981760033806E-3</v>
      </c>
      <c r="H2121" s="38">
        <f>G2121*SUMIF('Manual Inputs'!$B$11:$B$22,'Expanded kW'!A2121,'Manual Inputs'!$C$11:$C$22)</f>
        <v>167075.3081546406</v>
      </c>
    </row>
    <row r="2122" spans="1:8" x14ac:dyDescent="0.2">
      <c r="A2122">
        <f t="shared" si="198"/>
        <v>6</v>
      </c>
      <c r="B2122" t="b">
        <f t="shared" si="199"/>
        <v>0</v>
      </c>
      <c r="C2122" t="str">
        <f t="shared" si="200"/>
        <v>ON</v>
      </c>
      <c r="D2122" s="4">
        <f t="shared" si="202"/>
        <v>43644.333333328192</v>
      </c>
      <c r="E2122" t="str">
        <f t="shared" si="203"/>
        <v>LRKPCIGS</v>
      </c>
      <c r="F2122" s="39">
        <v>10002.6337890625</v>
      </c>
      <c r="G2122">
        <f t="shared" si="201"/>
        <v>1.3878266739039988E-3</v>
      </c>
      <c r="H2122" s="38">
        <f>G2122*SUMIF('Manual Inputs'!$B$11:$B$22,'Expanded kW'!A2122,'Manual Inputs'!$C$11:$C$22)</f>
        <v>168548.28570127487</v>
      </c>
    </row>
    <row r="2123" spans="1:8" x14ac:dyDescent="0.2">
      <c r="A2123">
        <f t="shared" si="198"/>
        <v>6</v>
      </c>
      <c r="B2123" t="b">
        <f t="shared" si="199"/>
        <v>0</v>
      </c>
      <c r="C2123" t="str">
        <f t="shared" si="200"/>
        <v>ON</v>
      </c>
      <c r="D2123" s="4">
        <f t="shared" si="202"/>
        <v>43644.374999994856</v>
      </c>
      <c r="E2123" t="str">
        <f t="shared" si="203"/>
        <v>LRKPCIGS</v>
      </c>
      <c r="F2123" s="39">
        <v>9988.0576171875</v>
      </c>
      <c r="G2123">
        <f t="shared" si="201"/>
        <v>1.385804286545016E-3</v>
      </c>
      <c r="H2123" s="38">
        <f>G2123*SUMIF('Manual Inputs'!$B$11:$B$22,'Expanded kW'!A2123,'Manual Inputs'!$C$11:$C$22)</f>
        <v>168302.67151270938</v>
      </c>
    </row>
    <row r="2124" spans="1:8" x14ac:dyDescent="0.2">
      <c r="A2124">
        <f t="shared" si="198"/>
        <v>6</v>
      </c>
      <c r="B2124" t="b">
        <f t="shared" si="199"/>
        <v>0</v>
      </c>
      <c r="C2124" t="str">
        <f t="shared" si="200"/>
        <v>ON</v>
      </c>
      <c r="D2124" s="4">
        <f t="shared" si="202"/>
        <v>43644.41666666152</v>
      </c>
      <c r="E2124" t="str">
        <f t="shared" si="203"/>
        <v>LRKPCIGS</v>
      </c>
      <c r="F2124" s="39">
        <v>9980.541015625</v>
      </c>
      <c r="G2124">
        <f t="shared" si="201"/>
        <v>1.3847613872081481E-3</v>
      </c>
      <c r="H2124" s="38">
        <f>G2124*SUMIF('Manual Inputs'!$B$11:$B$22,'Expanded kW'!A2124,'Manual Inputs'!$C$11:$C$22)</f>
        <v>168176.01384090257</v>
      </c>
    </row>
    <row r="2125" spans="1:8" x14ac:dyDescent="0.2">
      <c r="A2125">
        <f t="shared" si="198"/>
        <v>6</v>
      </c>
      <c r="B2125" t="b">
        <f t="shared" si="199"/>
        <v>0</v>
      </c>
      <c r="C2125" t="str">
        <f t="shared" si="200"/>
        <v>ON</v>
      </c>
      <c r="D2125" s="4">
        <f t="shared" si="202"/>
        <v>43644.458333328184</v>
      </c>
      <c r="E2125" t="str">
        <f t="shared" si="203"/>
        <v>LRKPCIGS</v>
      </c>
      <c r="F2125" s="39">
        <v>10053.3916015625</v>
      </c>
      <c r="G2125">
        <f t="shared" si="201"/>
        <v>1.3948691236809309E-3</v>
      </c>
      <c r="H2125" s="38">
        <f>G2125*SUMIF('Manual Inputs'!$B$11:$B$22,'Expanded kW'!A2125,'Manual Inputs'!$C$11:$C$22)</f>
        <v>169403.57466448538</v>
      </c>
    </row>
    <row r="2126" spans="1:8" x14ac:dyDescent="0.2">
      <c r="A2126">
        <f t="shared" si="198"/>
        <v>6</v>
      </c>
      <c r="B2126" t="b">
        <f t="shared" si="199"/>
        <v>0</v>
      </c>
      <c r="C2126" t="str">
        <f t="shared" si="200"/>
        <v>ON</v>
      </c>
      <c r="D2126" s="4">
        <f t="shared" si="202"/>
        <v>43644.499999994849</v>
      </c>
      <c r="E2126" t="str">
        <f t="shared" si="203"/>
        <v>LRKPCIGS</v>
      </c>
      <c r="F2126" s="39">
        <v>10031.9072265625</v>
      </c>
      <c r="G2126">
        <f t="shared" si="201"/>
        <v>1.3918882499104888E-3</v>
      </c>
      <c r="H2126" s="38">
        <f>G2126*SUMIF('Manual Inputs'!$B$11:$B$22,'Expanded kW'!A2126,'Manual Inputs'!$C$11:$C$22)</f>
        <v>169041.55455538444</v>
      </c>
    </row>
    <row r="2127" spans="1:8" x14ac:dyDescent="0.2">
      <c r="A2127">
        <f t="shared" si="198"/>
        <v>6</v>
      </c>
      <c r="B2127" t="b">
        <f t="shared" si="199"/>
        <v>0</v>
      </c>
      <c r="C2127" t="str">
        <f t="shared" si="200"/>
        <v>ON</v>
      </c>
      <c r="D2127" s="4">
        <f t="shared" si="202"/>
        <v>43644.541666661513</v>
      </c>
      <c r="E2127" t="str">
        <f t="shared" si="203"/>
        <v>LRKPCIGS</v>
      </c>
      <c r="F2127" s="39">
        <v>10022.1923828125</v>
      </c>
      <c r="G2127">
        <f t="shared" si="201"/>
        <v>1.3905403529891995E-3</v>
      </c>
      <c r="H2127" s="38">
        <f>G2127*SUMIF('Manual Inputs'!$B$11:$B$22,'Expanded kW'!A2127,'Manual Inputs'!$C$11:$C$22)</f>
        <v>168877.85564423277</v>
      </c>
    </row>
    <row r="2128" spans="1:8" x14ac:dyDescent="0.2">
      <c r="A2128">
        <f t="shared" si="198"/>
        <v>6</v>
      </c>
      <c r="B2128" t="b">
        <f t="shared" si="199"/>
        <v>0</v>
      </c>
      <c r="C2128" t="str">
        <f t="shared" si="200"/>
        <v>ON</v>
      </c>
      <c r="D2128" s="4">
        <f t="shared" si="202"/>
        <v>43644.583333328177</v>
      </c>
      <c r="E2128" t="str">
        <f t="shared" si="203"/>
        <v>LRKPCIGS</v>
      </c>
      <c r="F2128" s="39">
        <v>9932.1845703125</v>
      </c>
      <c r="G2128">
        <f t="shared" si="201"/>
        <v>1.3780521178221939E-3</v>
      </c>
      <c r="H2128" s="38">
        <f>G2128*SUMIF('Manual Inputs'!$B$11:$B$22,'Expanded kW'!A2128,'Manual Inputs'!$C$11:$C$22)</f>
        <v>167361.18885261382</v>
      </c>
    </row>
    <row r="2129" spans="1:8" x14ac:dyDescent="0.2">
      <c r="A2129">
        <f t="shared" si="198"/>
        <v>6</v>
      </c>
      <c r="B2129" t="b">
        <f t="shared" si="199"/>
        <v>0</v>
      </c>
      <c r="C2129" t="str">
        <f t="shared" si="200"/>
        <v>ON</v>
      </c>
      <c r="D2129" s="4">
        <f t="shared" si="202"/>
        <v>43644.624999994841</v>
      </c>
      <c r="E2129" t="str">
        <f t="shared" si="203"/>
        <v>LRKPCIGS</v>
      </c>
      <c r="F2129" s="39">
        <v>9890.1123046875</v>
      </c>
      <c r="G2129">
        <f t="shared" si="201"/>
        <v>1.3722147540140941E-3</v>
      </c>
      <c r="H2129" s="38">
        <f>G2129*SUMIF('Manual Inputs'!$B$11:$B$22,'Expanded kW'!A2129,'Manual Inputs'!$C$11:$C$22)</f>
        <v>166652.2547462371</v>
      </c>
    </row>
    <row r="2130" spans="1:8" x14ac:dyDescent="0.2">
      <c r="A2130">
        <f t="shared" si="198"/>
        <v>6</v>
      </c>
      <c r="B2130" t="b">
        <f t="shared" si="199"/>
        <v>0</v>
      </c>
      <c r="C2130" t="str">
        <f t="shared" si="200"/>
        <v>ON</v>
      </c>
      <c r="D2130" s="4">
        <f t="shared" si="202"/>
        <v>43644.666666661506</v>
      </c>
      <c r="E2130" t="str">
        <f t="shared" si="203"/>
        <v>LRKPCIGS</v>
      </c>
      <c r="F2130" s="39">
        <v>9963.26953125</v>
      </c>
      <c r="G2130">
        <f t="shared" si="201"/>
        <v>1.3823650356852371E-3</v>
      </c>
      <c r="H2130" s="38">
        <f>G2130*SUMIF('Manual Inputs'!$B$11:$B$22,'Expanded kW'!A2130,'Manual Inputs'!$C$11:$C$22)</f>
        <v>167884.98258410441</v>
      </c>
    </row>
    <row r="2131" spans="1:8" x14ac:dyDescent="0.2">
      <c r="A2131">
        <f t="shared" si="198"/>
        <v>6</v>
      </c>
      <c r="B2131" t="b">
        <f t="shared" si="199"/>
        <v>0</v>
      </c>
      <c r="C2131" t="str">
        <f t="shared" si="200"/>
        <v>ON</v>
      </c>
      <c r="D2131" s="4">
        <f t="shared" si="202"/>
        <v>43644.70833332817</v>
      </c>
      <c r="E2131" t="str">
        <f t="shared" si="203"/>
        <v>LRKPCIGS</v>
      </c>
      <c r="F2131" s="39">
        <v>9913.5478515625</v>
      </c>
      <c r="G2131">
        <f t="shared" si="201"/>
        <v>1.3754663453205975E-3</v>
      </c>
      <c r="H2131" s="38">
        <f>G2131*SUMIF('Manual Inputs'!$B$11:$B$22,'Expanded kW'!A2131,'Manual Inputs'!$C$11:$C$22)</f>
        <v>167047.15286342823</v>
      </c>
    </row>
    <row r="2132" spans="1:8" x14ac:dyDescent="0.2">
      <c r="A2132">
        <f t="shared" si="198"/>
        <v>6</v>
      </c>
      <c r="B2132" t="b">
        <f t="shared" si="199"/>
        <v>0</v>
      </c>
      <c r="C2132" t="str">
        <f t="shared" si="200"/>
        <v>ON</v>
      </c>
      <c r="D2132" s="4">
        <f t="shared" si="202"/>
        <v>43644.749999994834</v>
      </c>
      <c r="E2132" t="str">
        <f t="shared" si="203"/>
        <v>LRKPCIGS</v>
      </c>
      <c r="F2132" s="39">
        <v>9908.05859375</v>
      </c>
      <c r="G2132">
        <f t="shared" si="201"/>
        <v>1.3747047320722494E-3</v>
      </c>
      <c r="H2132" s="38">
        <f>G2132*SUMIF('Manual Inputs'!$B$11:$B$22,'Expanded kW'!A2132,'Manual Inputs'!$C$11:$C$22)</f>
        <v>166954.65672555292</v>
      </c>
    </row>
    <row r="2133" spans="1:8" x14ac:dyDescent="0.2">
      <c r="A2133">
        <f t="shared" si="198"/>
        <v>6</v>
      </c>
      <c r="B2133" t="b">
        <f t="shared" si="199"/>
        <v>0</v>
      </c>
      <c r="C2133" t="str">
        <f t="shared" si="200"/>
        <v>ON</v>
      </c>
      <c r="D2133" s="4">
        <f t="shared" si="202"/>
        <v>43644.791666661498</v>
      </c>
      <c r="E2133" t="str">
        <f t="shared" si="203"/>
        <v>LRKPCIGS</v>
      </c>
      <c r="F2133" s="39">
        <v>10020.2724609375</v>
      </c>
      <c r="G2133">
        <f t="shared" si="201"/>
        <v>1.3902739712695318E-3</v>
      </c>
      <c r="H2133" s="38">
        <f>G2133*SUMIF('Manual Inputs'!$B$11:$B$22,'Expanded kW'!A2133,'Manual Inputs'!$C$11:$C$22)</f>
        <v>168845.50421084673</v>
      </c>
    </row>
    <row r="2134" spans="1:8" x14ac:dyDescent="0.2">
      <c r="A2134">
        <f t="shared" si="198"/>
        <v>6</v>
      </c>
      <c r="B2134" t="b">
        <f t="shared" si="199"/>
        <v>0</v>
      </c>
      <c r="C2134" t="str">
        <f t="shared" si="200"/>
        <v>ON</v>
      </c>
      <c r="D2134" s="4">
        <f t="shared" si="202"/>
        <v>43644.833333328163</v>
      </c>
      <c r="E2134" t="str">
        <f t="shared" si="203"/>
        <v>LRKPCIGS</v>
      </c>
      <c r="F2134" s="39">
        <v>10032.1318359375</v>
      </c>
      <c r="G2134">
        <f t="shared" si="201"/>
        <v>1.391919413590816E-3</v>
      </c>
      <c r="H2134" s="38">
        <f>G2134*SUMIF('Manual Inputs'!$B$11:$B$22,'Expanded kW'!A2134,'Manual Inputs'!$C$11:$C$22)</f>
        <v>169045.33931107048</v>
      </c>
    </row>
    <row r="2135" spans="1:8" x14ac:dyDescent="0.2">
      <c r="A2135">
        <f t="shared" si="198"/>
        <v>6</v>
      </c>
      <c r="B2135" t="b">
        <f t="shared" si="199"/>
        <v>0</v>
      </c>
      <c r="C2135" t="str">
        <f t="shared" si="200"/>
        <v>OFF</v>
      </c>
      <c r="D2135" s="4">
        <f t="shared" si="202"/>
        <v>43644.874999994827</v>
      </c>
      <c r="E2135" t="str">
        <f t="shared" si="203"/>
        <v>LRKPCIGS</v>
      </c>
      <c r="F2135" s="39">
        <v>10140.8779296875</v>
      </c>
      <c r="G2135">
        <f t="shared" si="201"/>
        <v>1.4070075126626966E-3</v>
      </c>
      <c r="H2135" s="38">
        <f>G2135*SUMIF('Manual Inputs'!$B$11:$B$22,'Expanded kW'!A2135,'Manual Inputs'!$C$11:$C$22)</f>
        <v>170877.75345966348</v>
      </c>
    </row>
    <row r="2136" spans="1:8" x14ac:dyDescent="0.2">
      <c r="A2136">
        <f t="shared" si="198"/>
        <v>6</v>
      </c>
      <c r="B2136" t="b">
        <f t="shared" si="199"/>
        <v>0</v>
      </c>
      <c r="C2136" t="str">
        <f t="shared" si="200"/>
        <v>OFF</v>
      </c>
      <c r="D2136" s="4">
        <f t="shared" si="202"/>
        <v>43644.916666661491</v>
      </c>
      <c r="E2136" t="str">
        <f t="shared" si="203"/>
        <v>LRKPCIGS</v>
      </c>
      <c r="F2136" s="39">
        <v>10079.041015625</v>
      </c>
      <c r="G2136">
        <f t="shared" si="201"/>
        <v>1.3984278804800522E-3</v>
      </c>
      <c r="H2136" s="38">
        <f>G2136*SUMIF('Manual Inputs'!$B$11:$B$22,'Expanded kW'!A2136,'Manual Inputs'!$C$11:$C$22)</f>
        <v>169835.77730837342</v>
      </c>
    </row>
    <row r="2137" spans="1:8" x14ac:dyDescent="0.2">
      <c r="A2137">
        <f t="shared" si="198"/>
        <v>6</v>
      </c>
      <c r="B2137" t="b">
        <f t="shared" si="199"/>
        <v>0</v>
      </c>
      <c r="C2137" t="str">
        <f t="shared" si="200"/>
        <v>OFF</v>
      </c>
      <c r="D2137" s="4">
        <f t="shared" si="202"/>
        <v>43644.958333328155</v>
      </c>
      <c r="E2137" t="str">
        <f t="shared" si="203"/>
        <v>LRKPCIGS</v>
      </c>
      <c r="F2137" s="39">
        <v>10149.7978515625</v>
      </c>
      <c r="G2137">
        <f t="shared" si="201"/>
        <v>1.4082451172544794E-3</v>
      </c>
      <c r="H2137" s="38">
        <f>G2137*SUMIF('Manual Inputs'!$B$11:$B$22,'Expanded kW'!A2137,'Manual Inputs'!$C$11:$C$22)</f>
        <v>171028.05762677841</v>
      </c>
    </row>
    <row r="2138" spans="1:8" x14ac:dyDescent="0.2">
      <c r="A2138">
        <f t="shared" si="198"/>
        <v>6</v>
      </c>
      <c r="B2138" t="b">
        <f t="shared" si="199"/>
        <v>0</v>
      </c>
      <c r="C2138" t="str">
        <f t="shared" si="200"/>
        <v>OFF</v>
      </c>
      <c r="D2138" s="4">
        <f t="shared" si="202"/>
        <v>43644.99999999482</v>
      </c>
      <c r="E2138" t="str">
        <f t="shared" si="203"/>
        <v>LRKPCIGS</v>
      </c>
      <c r="F2138" s="39">
        <v>10088.2451171875</v>
      </c>
      <c r="G2138">
        <f t="shared" si="201"/>
        <v>1.3997049139021622E-3</v>
      </c>
      <c r="H2138" s="38">
        <f>G2138*SUMIF('Manual Inputs'!$B$11:$B$22,'Expanded kW'!A2138,'Manual Inputs'!$C$11:$C$22)</f>
        <v>169990.87001420415</v>
      </c>
    </row>
    <row r="2139" spans="1:8" x14ac:dyDescent="0.2">
      <c r="A2139">
        <f t="shared" si="198"/>
        <v>6</v>
      </c>
      <c r="B2139" t="b">
        <f t="shared" si="199"/>
        <v>0</v>
      </c>
      <c r="C2139" t="str">
        <f t="shared" si="200"/>
        <v>OFF</v>
      </c>
      <c r="D2139" s="4">
        <f t="shared" si="202"/>
        <v>43645.041666661484</v>
      </c>
      <c r="E2139" t="str">
        <f t="shared" si="203"/>
        <v>LRKPCIGS</v>
      </c>
      <c r="F2139" s="39">
        <v>10084.2177734375</v>
      </c>
      <c r="G2139">
        <f t="shared" si="201"/>
        <v>1.3991461355644665E-3</v>
      </c>
      <c r="H2139" s="38">
        <f>G2139*SUMIF('Manual Inputs'!$B$11:$B$22,'Expanded kW'!A2139,'Manual Inputs'!$C$11:$C$22)</f>
        <v>169923.00769920723</v>
      </c>
    </row>
    <row r="2140" spans="1:8" x14ac:dyDescent="0.2">
      <c r="A2140">
        <f t="shared" si="198"/>
        <v>6</v>
      </c>
      <c r="B2140" t="b">
        <f t="shared" si="199"/>
        <v>0</v>
      </c>
      <c r="C2140" t="str">
        <f t="shared" si="200"/>
        <v>OFF</v>
      </c>
      <c r="D2140" s="4">
        <f t="shared" si="202"/>
        <v>43645.083333328148</v>
      </c>
      <c r="E2140" t="str">
        <f t="shared" si="203"/>
        <v>LRKPCIGS</v>
      </c>
      <c r="F2140" s="39">
        <v>10018.1904296875</v>
      </c>
      <c r="G2140">
        <f t="shared" si="201"/>
        <v>1.3899850975023235E-3</v>
      </c>
      <c r="H2140" s="38">
        <f>G2140*SUMIF('Manual Inputs'!$B$11:$B$22,'Expanded kW'!A2140,'Manual Inputs'!$C$11:$C$22)</f>
        <v>168810.42117118297</v>
      </c>
    </row>
    <row r="2141" spans="1:8" x14ac:dyDescent="0.2">
      <c r="A2141">
        <f t="shared" si="198"/>
        <v>6</v>
      </c>
      <c r="B2141" t="b">
        <f t="shared" si="199"/>
        <v>0</v>
      </c>
      <c r="C2141" t="str">
        <f t="shared" si="200"/>
        <v>OFF</v>
      </c>
      <c r="D2141" s="4">
        <f t="shared" si="202"/>
        <v>43645.124999994812</v>
      </c>
      <c r="E2141" t="str">
        <f t="shared" si="203"/>
        <v>LRKPCIGS</v>
      </c>
      <c r="F2141" s="39">
        <v>9938.1884765625</v>
      </c>
      <c r="G2141">
        <f t="shared" si="201"/>
        <v>1.3788851365467703E-3</v>
      </c>
      <c r="H2141" s="38">
        <f>G2141*SUMIF('Manual Inputs'!$B$11:$B$22,'Expanded kW'!A2141,'Manual Inputs'!$C$11:$C$22)</f>
        <v>167462.35701764803</v>
      </c>
    </row>
    <row r="2142" spans="1:8" x14ac:dyDescent="0.2">
      <c r="A2142">
        <f t="shared" si="198"/>
        <v>6</v>
      </c>
      <c r="B2142" t="b">
        <f t="shared" si="199"/>
        <v>0</v>
      </c>
      <c r="C2142" t="str">
        <f t="shared" si="200"/>
        <v>OFF</v>
      </c>
      <c r="D2142" s="4">
        <f t="shared" si="202"/>
        <v>43645.166666661476</v>
      </c>
      <c r="E2142" t="str">
        <f t="shared" si="203"/>
        <v>LRKPCIGS</v>
      </c>
      <c r="F2142" s="39">
        <v>9774.744140625</v>
      </c>
      <c r="G2142">
        <f t="shared" si="201"/>
        <v>1.3562078683496059E-3</v>
      </c>
      <c r="H2142" s="38">
        <f>G2142*SUMIF('Manual Inputs'!$B$11:$B$22,'Expanded kW'!A2142,'Manual Inputs'!$C$11:$C$22)</f>
        <v>164708.25612674348</v>
      </c>
    </row>
    <row r="2143" spans="1:8" x14ac:dyDescent="0.2">
      <c r="A2143">
        <f t="shared" si="198"/>
        <v>6</v>
      </c>
      <c r="B2143" t="b">
        <f t="shared" si="199"/>
        <v>0</v>
      </c>
      <c r="C2143" t="str">
        <f t="shared" si="200"/>
        <v>OFF</v>
      </c>
      <c r="D2143" s="4">
        <f t="shared" si="202"/>
        <v>43645.208333328141</v>
      </c>
      <c r="E2143" t="str">
        <f t="shared" si="203"/>
        <v>LRKPCIGS</v>
      </c>
      <c r="F2143" s="39">
        <v>9748.2822265625</v>
      </c>
      <c r="G2143">
        <f t="shared" si="201"/>
        <v>1.352536380324257E-3</v>
      </c>
      <c r="H2143" s="38">
        <f>G2143*SUMIF('Manual Inputs'!$B$11:$B$22,'Expanded kW'!A2143,'Manual Inputs'!$C$11:$C$22)</f>
        <v>164262.36254054765</v>
      </c>
    </row>
    <row r="2144" spans="1:8" x14ac:dyDescent="0.2">
      <c r="A2144">
        <f t="shared" si="198"/>
        <v>6</v>
      </c>
      <c r="B2144" t="b">
        <f t="shared" si="199"/>
        <v>0</v>
      </c>
      <c r="C2144" t="str">
        <f t="shared" si="200"/>
        <v>OFF</v>
      </c>
      <c r="D2144" s="4">
        <f t="shared" si="202"/>
        <v>43645.249999994805</v>
      </c>
      <c r="E2144" t="str">
        <f t="shared" si="203"/>
        <v>LRKPCIGS</v>
      </c>
      <c r="F2144" s="39">
        <v>9802.98828125</v>
      </c>
      <c r="G2144">
        <f t="shared" si="201"/>
        <v>1.3601266334036391E-3</v>
      </c>
      <c r="H2144" s="38">
        <f>G2144*SUMIF('Manual Inputs'!$B$11:$B$22,'Expanded kW'!A2144,'Manual Inputs'!$C$11:$C$22)</f>
        <v>165184.18092653519</v>
      </c>
    </row>
    <row r="2145" spans="1:8" x14ac:dyDescent="0.2">
      <c r="A2145">
        <f t="shared" si="198"/>
        <v>6</v>
      </c>
      <c r="B2145" t="b">
        <f t="shared" si="199"/>
        <v>0</v>
      </c>
      <c r="C2145" t="str">
        <f t="shared" si="200"/>
        <v>OFF</v>
      </c>
      <c r="D2145" s="4">
        <f t="shared" si="202"/>
        <v>43645.291666661469</v>
      </c>
      <c r="E2145" t="str">
        <f t="shared" si="203"/>
        <v>LRKPCIGS</v>
      </c>
      <c r="F2145" s="39">
        <v>9842.6171875</v>
      </c>
      <c r="G2145">
        <f t="shared" si="201"/>
        <v>1.3656249905674822E-3</v>
      </c>
      <c r="H2145" s="38">
        <f>G2145*SUMIF('Manual Inputs'!$B$11:$B$22,'Expanded kW'!A2145,'Manual Inputs'!$C$11:$C$22)</f>
        <v>165851.94347323143</v>
      </c>
    </row>
    <row r="2146" spans="1:8" x14ac:dyDescent="0.2">
      <c r="A2146">
        <f t="shared" si="198"/>
        <v>6</v>
      </c>
      <c r="B2146" t="b">
        <f t="shared" si="199"/>
        <v>0</v>
      </c>
      <c r="C2146" t="str">
        <f t="shared" si="200"/>
        <v>OFF</v>
      </c>
      <c r="D2146" s="4">
        <f t="shared" si="202"/>
        <v>43645.333333328133</v>
      </c>
      <c r="E2146" t="str">
        <f t="shared" si="203"/>
        <v>LRKPCIGS</v>
      </c>
      <c r="F2146" s="39">
        <v>9855.8828125</v>
      </c>
      <c r="G2146">
        <f t="shared" si="201"/>
        <v>1.3674655446264681E-3</v>
      </c>
      <c r="H2146" s="38">
        <f>G2146*SUMIF('Manual Inputs'!$B$11:$B$22,'Expanded kW'!A2146,'Manual Inputs'!$C$11:$C$22)</f>
        <v>166075.47443514178</v>
      </c>
    </row>
    <row r="2147" spans="1:8" x14ac:dyDescent="0.2">
      <c r="A2147">
        <f t="shared" si="198"/>
        <v>6</v>
      </c>
      <c r="B2147" t="b">
        <f t="shared" si="199"/>
        <v>0</v>
      </c>
      <c r="C2147" t="str">
        <f t="shared" si="200"/>
        <v>OFF</v>
      </c>
      <c r="D2147" s="4">
        <f t="shared" si="202"/>
        <v>43645.374999994798</v>
      </c>
      <c r="E2147" t="str">
        <f t="shared" si="203"/>
        <v>LRKPCIGS</v>
      </c>
      <c r="F2147" s="39">
        <v>9859.685546875</v>
      </c>
      <c r="G2147">
        <f t="shared" si="201"/>
        <v>1.3679931592838364E-3</v>
      </c>
      <c r="H2147" s="38">
        <f>G2147*SUMIF('Manual Inputs'!$B$11:$B$22,'Expanded kW'!A2147,'Manual Inputs'!$C$11:$C$22)</f>
        <v>166139.55199445263</v>
      </c>
    </row>
    <row r="2148" spans="1:8" x14ac:dyDescent="0.2">
      <c r="A2148">
        <f t="shared" si="198"/>
        <v>6</v>
      </c>
      <c r="B2148" t="b">
        <f t="shared" si="199"/>
        <v>0</v>
      </c>
      <c r="C2148" t="str">
        <f t="shared" si="200"/>
        <v>OFF</v>
      </c>
      <c r="D2148" s="4">
        <f t="shared" si="202"/>
        <v>43645.416666661462</v>
      </c>
      <c r="E2148" t="str">
        <f t="shared" si="203"/>
        <v>LRKPCIGS</v>
      </c>
      <c r="F2148" s="39">
        <v>9803.2978515625</v>
      </c>
      <c r="G2148">
        <f t="shared" si="201"/>
        <v>1.360169585084786E-3</v>
      </c>
      <c r="H2148" s="38">
        <f>G2148*SUMIF('Manual Inputs'!$B$11:$B$22,'Expanded kW'!A2148,'Manual Inputs'!$C$11:$C$22)</f>
        <v>165189.39730719817</v>
      </c>
    </row>
    <row r="2149" spans="1:8" x14ac:dyDescent="0.2">
      <c r="A2149">
        <f t="shared" si="198"/>
        <v>6</v>
      </c>
      <c r="B2149" t="b">
        <f t="shared" si="199"/>
        <v>0</v>
      </c>
      <c r="C2149" t="str">
        <f t="shared" si="200"/>
        <v>OFF</v>
      </c>
      <c r="D2149" s="4">
        <f t="shared" si="202"/>
        <v>43645.458333328126</v>
      </c>
      <c r="E2149" t="str">
        <f t="shared" si="203"/>
        <v>LRKPCIGS</v>
      </c>
      <c r="F2149" s="39">
        <v>9783.37109375</v>
      </c>
      <c r="G2149">
        <f t="shared" si="201"/>
        <v>1.3574048246627007E-3</v>
      </c>
      <c r="H2149" s="38">
        <f>G2149*SUMIF('Manual Inputs'!$B$11:$B$22,'Expanded kW'!A2149,'Manual Inputs'!$C$11:$C$22)</f>
        <v>164853.62365600702</v>
      </c>
    </row>
    <row r="2150" spans="1:8" x14ac:dyDescent="0.2">
      <c r="A2150">
        <f t="shared" si="198"/>
        <v>6</v>
      </c>
      <c r="B2150" t="b">
        <f t="shared" si="199"/>
        <v>0</v>
      </c>
      <c r="C2150" t="str">
        <f t="shared" si="200"/>
        <v>OFF</v>
      </c>
      <c r="D2150" s="4">
        <f t="shared" si="202"/>
        <v>43645.49999999479</v>
      </c>
      <c r="E2150" t="str">
        <f t="shared" si="203"/>
        <v>LRKPCIGS</v>
      </c>
      <c r="F2150" s="39">
        <v>9755.5654296875</v>
      </c>
      <c r="G2150">
        <f t="shared" si="201"/>
        <v>1.353546896532437E-3</v>
      </c>
      <c r="H2150" s="38">
        <f>G2150*SUMIF('Manual Inputs'!$B$11:$B$22,'Expanded kW'!A2150,'Manual Inputs'!$C$11:$C$22)</f>
        <v>164385.08735753287</v>
      </c>
    </row>
    <row r="2151" spans="1:8" x14ac:dyDescent="0.2">
      <c r="A2151">
        <f t="shared" si="198"/>
        <v>6</v>
      </c>
      <c r="B2151" t="b">
        <f t="shared" si="199"/>
        <v>0</v>
      </c>
      <c r="C2151" t="str">
        <f t="shared" si="200"/>
        <v>OFF</v>
      </c>
      <c r="D2151" s="4">
        <f t="shared" si="202"/>
        <v>43645.541666661455</v>
      </c>
      <c r="E2151" t="str">
        <f t="shared" si="203"/>
        <v>LRKPCIGS</v>
      </c>
      <c r="F2151" s="39">
        <v>9747.705078125</v>
      </c>
      <c r="G2151">
        <f t="shared" si="201"/>
        <v>1.3524563032152419E-3</v>
      </c>
      <c r="H2151" s="38">
        <f>G2151*SUMIF('Manual Inputs'!$B$11:$B$22,'Expanded kW'!A2151,'Manual Inputs'!$C$11:$C$22)</f>
        <v>164252.63736398041</v>
      </c>
    </row>
    <row r="2152" spans="1:8" x14ac:dyDescent="0.2">
      <c r="A2152">
        <f t="shared" si="198"/>
        <v>6</v>
      </c>
      <c r="B2152" t="b">
        <f t="shared" si="199"/>
        <v>0</v>
      </c>
      <c r="C2152" t="str">
        <f t="shared" si="200"/>
        <v>OFF</v>
      </c>
      <c r="D2152" s="4">
        <f t="shared" si="202"/>
        <v>43645.583333328119</v>
      </c>
      <c r="E2152" t="str">
        <f t="shared" si="203"/>
        <v>LRKPCIGS</v>
      </c>
      <c r="F2152" s="39">
        <v>9782.9677734375</v>
      </c>
      <c r="G2152">
        <f t="shared" si="201"/>
        <v>1.3573488655323738E-3</v>
      </c>
      <c r="H2152" s="38">
        <f>G2152*SUMIF('Manual Inputs'!$B$11:$B$22,'Expanded kW'!A2152,'Manual Inputs'!$C$11:$C$22)</f>
        <v>164846.82755123163</v>
      </c>
    </row>
    <row r="2153" spans="1:8" x14ac:dyDescent="0.2">
      <c r="A2153">
        <f t="shared" si="198"/>
        <v>6</v>
      </c>
      <c r="B2153" t="b">
        <f t="shared" si="199"/>
        <v>0</v>
      </c>
      <c r="C2153" t="str">
        <f t="shared" si="200"/>
        <v>OFF</v>
      </c>
      <c r="D2153" s="4">
        <f t="shared" si="202"/>
        <v>43645.624999994783</v>
      </c>
      <c r="E2153" t="str">
        <f t="shared" si="203"/>
        <v>LRKPCIGS</v>
      </c>
      <c r="F2153" s="39">
        <v>9820.31640625</v>
      </c>
      <c r="G2153">
        <f t="shared" si="201"/>
        <v>1.3625308435937632E-3</v>
      </c>
      <c r="H2153" s="38">
        <f>G2153*SUMIF('Manual Inputs'!$B$11:$B$22,'Expanded kW'!A2153,'Manual Inputs'!$C$11:$C$22)</f>
        <v>165476.16659998463</v>
      </c>
    </row>
    <row r="2154" spans="1:8" x14ac:dyDescent="0.2">
      <c r="A2154">
        <f t="shared" si="198"/>
        <v>6</v>
      </c>
      <c r="B2154" t="b">
        <f t="shared" si="199"/>
        <v>0</v>
      </c>
      <c r="C2154" t="str">
        <f t="shared" si="200"/>
        <v>OFF</v>
      </c>
      <c r="D2154" s="4">
        <f t="shared" si="202"/>
        <v>43645.666666661447</v>
      </c>
      <c r="E2154" t="str">
        <f t="shared" si="203"/>
        <v>LRKPCIGS</v>
      </c>
      <c r="F2154" s="39">
        <v>9784.03125</v>
      </c>
      <c r="G2154">
        <f t="shared" si="201"/>
        <v>1.3574964187840106E-3</v>
      </c>
      <c r="H2154" s="38">
        <f>G2154*SUMIF('Manual Inputs'!$B$11:$B$22,'Expanded kW'!A2154,'Manual Inputs'!$C$11:$C$22)</f>
        <v>164864.7475466321</v>
      </c>
    </row>
    <row r="2155" spans="1:8" x14ac:dyDescent="0.2">
      <c r="A2155">
        <f t="shared" si="198"/>
        <v>6</v>
      </c>
      <c r="B2155" t="b">
        <f t="shared" si="199"/>
        <v>0</v>
      </c>
      <c r="C2155" t="str">
        <f t="shared" si="200"/>
        <v>OFF</v>
      </c>
      <c r="D2155" s="4">
        <f t="shared" si="202"/>
        <v>43645.708333328112</v>
      </c>
      <c r="E2155" t="str">
        <f t="shared" si="203"/>
        <v>LRKPCIGS</v>
      </c>
      <c r="F2155" s="39">
        <v>9756.830078125</v>
      </c>
      <c r="G2155">
        <f t="shared" si="201"/>
        <v>1.3537223616021062E-3</v>
      </c>
      <c r="H2155" s="38">
        <f>G2155*SUMIF('Manual Inputs'!$B$11:$B$22,'Expanded kW'!A2155,'Manual Inputs'!$C$11:$C$22)</f>
        <v>164406.39717759131</v>
      </c>
    </row>
    <row r="2156" spans="1:8" x14ac:dyDescent="0.2">
      <c r="A2156">
        <f t="shared" si="198"/>
        <v>6</v>
      </c>
      <c r="B2156" t="b">
        <f t="shared" si="199"/>
        <v>0</v>
      </c>
      <c r="C2156" t="str">
        <f t="shared" si="200"/>
        <v>OFF</v>
      </c>
      <c r="D2156" s="4">
        <f t="shared" si="202"/>
        <v>43645.749999994776</v>
      </c>
      <c r="E2156" t="str">
        <f t="shared" si="203"/>
        <v>LRKPCIGS</v>
      </c>
      <c r="F2156" s="39">
        <v>9751.4423828125</v>
      </c>
      <c r="G2156">
        <f t="shared" si="201"/>
        <v>1.3529748397570365E-3</v>
      </c>
      <c r="H2156" s="38">
        <f>G2156*SUMIF('Manual Inputs'!$B$11:$B$22,'Expanded kW'!A2156,'Manual Inputs'!$C$11:$C$22)</f>
        <v>164315.61240750446</v>
      </c>
    </row>
    <row r="2157" spans="1:8" x14ac:dyDescent="0.2">
      <c r="A2157">
        <f t="shared" si="198"/>
        <v>6</v>
      </c>
      <c r="B2157" t="b">
        <f t="shared" si="199"/>
        <v>0</v>
      </c>
      <c r="C2157" t="str">
        <f t="shared" si="200"/>
        <v>OFF</v>
      </c>
      <c r="D2157" s="4">
        <f t="shared" si="202"/>
        <v>43645.79166666144</v>
      </c>
      <c r="E2157" t="str">
        <f t="shared" si="203"/>
        <v>LRKPCIGS</v>
      </c>
      <c r="F2157" s="39">
        <v>9765.9970703125</v>
      </c>
      <c r="G2157">
        <f t="shared" si="201"/>
        <v>1.354994246242249E-3</v>
      </c>
      <c r="H2157" s="38">
        <f>G2157*SUMIF('Manual Inputs'!$B$11:$B$22,'Expanded kW'!A2157,'Manual Inputs'!$C$11:$C$22)</f>
        <v>164560.86457596088</v>
      </c>
    </row>
    <row r="2158" spans="1:8" x14ac:dyDescent="0.2">
      <c r="A2158">
        <f t="shared" si="198"/>
        <v>6</v>
      </c>
      <c r="B2158" t="b">
        <f t="shared" si="199"/>
        <v>0</v>
      </c>
      <c r="C2158" t="str">
        <f t="shared" si="200"/>
        <v>OFF</v>
      </c>
      <c r="D2158" s="4">
        <f t="shared" si="202"/>
        <v>43645.833333328104</v>
      </c>
      <c r="E2158" t="str">
        <f t="shared" si="203"/>
        <v>LRKPCIGS</v>
      </c>
      <c r="F2158" s="39">
        <v>9739.85546875</v>
      </c>
      <c r="G2158">
        <f t="shared" si="201"/>
        <v>1.3513672003349323E-3</v>
      </c>
      <c r="H2158" s="38">
        <f>G2158*SUMIF('Manual Inputs'!$B$11:$B$22,'Expanded kW'!A2158,'Manual Inputs'!$C$11:$C$22)</f>
        <v>164120.36838048254</v>
      </c>
    </row>
    <row r="2159" spans="1:8" x14ac:dyDescent="0.2">
      <c r="A2159">
        <f t="shared" si="198"/>
        <v>6</v>
      </c>
      <c r="B2159" t="b">
        <f t="shared" si="199"/>
        <v>0</v>
      </c>
      <c r="C2159" t="str">
        <f t="shared" si="200"/>
        <v>OFF</v>
      </c>
      <c r="D2159" s="4">
        <f t="shared" si="202"/>
        <v>43645.874999994769</v>
      </c>
      <c r="E2159" t="str">
        <f t="shared" si="203"/>
        <v>LRKPCIGS</v>
      </c>
      <c r="F2159" s="39">
        <v>9754.7109375</v>
      </c>
      <c r="G2159">
        <f t="shared" si="201"/>
        <v>1.3534283390529307E-3</v>
      </c>
      <c r="H2159" s="38">
        <f>G2159*SUMIF('Manual Inputs'!$B$11:$B$22,'Expanded kW'!A2159,'Manual Inputs'!$C$11:$C$22)</f>
        <v>164370.68883046636</v>
      </c>
    </row>
    <row r="2160" spans="1:8" x14ac:dyDescent="0.2">
      <c r="A2160">
        <f t="shared" si="198"/>
        <v>6</v>
      </c>
      <c r="B2160" t="b">
        <f t="shared" si="199"/>
        <v>0</v>
      </c>
      <c r="C2160" t="str">
        <f t="shared" si="200"/>
        <v>OFF</v>
      </c>
      <c r="D2160" s="4">
        <f t="shared" si="202"/>
        <v>43645.916666661433</v>
      </c>
      <c r="E2160" t="str">
        <f t="shared" si="203"/>
        <v>LRKPCIGS</v>
      </c>
      <c r="F2160" s="39">
        <v>9756.6513671875</v>
      </c>
      <c r="G2160">
        <f t="shared" si="201"/>
        <v>1.3536975661521066E-3</v>
      </c>
      <c r="H2160" s="38">
        <f>G2160*SUMIF('Manual Inputs'!$B$11:$B$22,'Expanded kW'!A2160,'Manual Inputs'!$C$11:$C$22)</f>
        <v>164403.38582850195</v>
      </c>
    </row>
    <row r="2161" spans="1:8" x14ac:dyDescent="0.2">
      <c r="A2161">
        <f t="shared" si="198"/>
        <v>6</v>
      </c>
      <c r="B2161" t="b">
        <f t="shared" si="199"/>
        <v>0</v>
      </c>
      <c r="C2161" t="str">
        <f t="shared" si="200"/>
        <v>OFF</v>
      </c>
      <c r="D2161" s="4">
        <f t="shared" si="202"/>
        <v>43645.958333328097</v>
      </c>
      <c r="E2161" t="str">
        <f t="shared" si="203"/>
        <v>LRKPCIGS</v>
      </c>
      <c r="F2161" s="39">
        <v>9726.2333984375</v>
      </c>
      <c r="G2161">
        <f t="shared" si="201"/>
        <v>1.3494771908702094E-3</v>
      </c>
      <c r="H2161" s="38">
        <f>G2161*SUMIF('Manual Inputs'!$B$11:$B$22,'Expanded kW'!A2161,'Manual Inputs'!$C$11:$C$22)</f>
        <v>163890.831175853</v>
      </c>
    </row>
    <row r="2162" spans="1:8" x14ac:dyDescent="0.2">
      <c r="A2162">
        <f t="shared" si="198"/>
        <v>6</v>
      </c>
      <c r="B2162" t="b">
        <f t="shared" si="199"/>
        <v>0</v>
      </c>
      <c r="C2162" t="str">
        <f t="shared" si="200"/>
        <v>OFF</v>
      </c>
      <c r="D2162" s="4">
        <f t="shared" si="202"/>
        <v>43645.999999994761</v>
      </c>
      <c r="E2162" t="str">
        <f t="shared" si="203"/>
        <v>LRKPCIGS</v>
      </c>
      <c r="F2162" s="39">
        <v>9730.634765625</v>
      </c>
      <c r="G2162">
        <f t="shared" si="201"/>
        <v>1.3500878635103633E-3</v>
      </c>
      <c r="H2162" s="38">
        <f>G2162*SUMIF('Manual Inputs'!$B$11:$B$22,'Expanded kW'!A2162,'Manual Inputs'!$C$11:$C$22)</f>
        <v>163964.99593184021</v>
      </c>
    </row>
    <row r="2163" spans="1:8" x14ac:dyDescent="0.2">
      <c r="A2163">
        <f t="shared" si="198"/>
        <v>6</v>
      </c>
      <c r="B2163" t="b">
        <f t="shared" si="199"/>
        <v>0</v>
      </c>
      <c r="C2163" t="str">
        <f t="shared" si="200"/>
        <v>OFF</v>
      </c>
      <c r="D2163" s="4">
        <f t="shared" si="202"/>
        <v>43646.041666661426</v>
      </c>
      <c r="E2163" t="str">
        <f t="shared" si="203"/>
        <v>LRKPCIGS</v>
      </c>
      <c r="F2163" s="39">
        <v>9754.0478515625</v>
      </c>
      <c r="G2163">
        <f t="shared" si="201"/>
        <v>1.353336338448834E-3</v>
      </c>
      <c r="H2163" s="38">
        <f>G2163*SUMIF('Manual Inputs'!$B$11:$B$22,'Expanded kW'!A2163,'Manual Inputs'!$C$11:$C$22)</f>
        <v>164359.51557346273</v>
      </c>
    </row>
    <row r="2164" spans="1:8" x14ac:dyDescent="0.2">
      <c r="A2164">
        <f t="shared" si="198"/>
        <v>6</v>
      </c>
      <c r="B2164" t="b">
        <f t="shared" si="199"/>
        <v>0</v>
      </c>
      <c r="C2164" t="str">
        <f t="shared" si="200"/>
        <v>OFF</v>
      </c>
      <c r="D2164" s="4">
        <f t="shared" si="202"/>
        <v>43646.08333332809</v>
      </c>
      <c r="E2164" t="str">
        <f t="shared" si="203"/>
        <v>LRKPCIGS</v>
      </c>
      <c r="F2164" s="39">
        <v>9812.65234375</v>
      </c>
      <c r="G2164">
        <f t="shared" si="201"/>
        <v>1.3614674846232891E-3</v>
      </c>
      <c r="H2164" s="38">
        <f>G2164*SUMIF('Manual Inputs'!$B$11:$B$22,'Expanded kW'!A2164,'Manual Inputs'!$C$11:$C$22)</f>
        <v>165347.02415379262</v>
      </c>
    </row>
    <row r="2165" spans="1:8" x14ac:dyDescent="0.2">
      <c r="A2165">
        <f t="shared" si="198"/>
        <v>6</v>
      </c>
      <c r="B2165" t="b">
        <f t="shared" si="199"/>
        <v>0</v>
      </c>
      <c r="C2165" t="str">
        <f t="shared" si="200"/>
        <v>OFF</v>
      </c>
      <c r="D2165" s="4">
        <f t="shared" si="202"/>
        <v>43646.124999994754</v>
      </c>
      <c r="E2165" t="str">
        <f t="shared" si="203"/>
        <v>LRKPCIGS</v>
      </c>
      <c r="F2165" s="39">
        <v>9793.5966796875</v>
      </c>
      <c r="G2165">
        <f t="shared" si="201"/>
        <v>1.3588235850831691E-3</v>
      </c>
      <c r="H2165" s="38">
        <f>G2165*SUMIF('Manual Inputs'!$B$11:$B$22,'Expanded kW'!A2165,'Manual Inputs'!$C$11:$C$22)</f>
        <v>165025.92877247959</v>
      </c>
    </row>
    <row r="2166" spans="1:8" x14ac:dyDescent="0.2">
      <c r="A2166">
        <f t="shared" si="198"/>
        <v>6</v>
      </c>
      <c r="B2166" t="b">
        <f t="shared" si="199"/>
        <v>0</v>
      </c>
      <c r="C2166" t="str">
        <f t="shared" si="200"/>
        <v>OFF</v>
      </c>
      <c r="D2166" s="4">
        <f t="shared" si="202"/>
        <v>43646.166666661418</v>
      </c>
      <c r="E2166" t="str">
        <f t="shared" si="203"/>
        <v>LRKPCIGS</v>
      </c>
      <c r="F2166" s="39">
        <v>9760.919921875</v>
      </c>
      <c r="G2166">
        <f t="shared" si="201"/>
        <v>1.3542898115725885E-3</v>
      </c>
      <c r="H2166" s="38">
        <f>G2166*SUMIF('Manual Inputs'!$B$11:$B$22,'Expanded kW'!A2166,'Manual Inputs'!$C$11:$C$22)</f>
        <v>164475.31264199651</v>
      </c>
    </row>
    <row r="2167" spans="1:8" x14ac:dyDescent="0.2">
      <c r="A2167">
        <f t="shared" si="198"/>
        <v>6</v>
      </c>
      <c r="B2167" t="b">
        <f t="shared" si="199"/>
        <v>0</v>
      </c>
      <c r="C2167" t="str">
        <f t="shared" si="200"/>
        <v>OFF</v>
      </c>
      <c r="D2167" s="4">
        <f t="shared" si="202"/>
        <v>43646.208333328083</v>
      </c>
      <c r="E2167" t="str">
        <f t="shared" si="203"/>
        <v>LRKPCIGS</v>
      </c>
      <c r="F2167" s="39">
        <v>9743.6416015625</v>
      </c>
      <c r="G2167">
        <f t="shared" si="201"/>
        <v>1.3518925115898414E-3</v>
      </c>
      <c r="H2167" s="38">
        <f>G2167*SUMIF('Manual Inputs'!$B$11:$B$22,'Expanded kW'!A2167,'Manual Inputs'!$C$11:$C$22)</f>
        <v>164184.16619698182</v>
      </c>
    </row>
    <row r="2168" spans="1:8" x14ac:dyDescent="0.2">
      <c r="A2168">
        <f t="shared" si="198"/>
        <v>6</v>
      </c>
      <c r="B2168" t="b">
        <f t="shared" si="199"/>
        <v>0</v>
      </c>
      <c r="C2168" t="str">
        <f t="shared" si="200"/>
        <v>OFF</v>
      </c>
      <c r="D2168" s="4">
        <f t="shared" si="202"/>
        <v>43646.249999994747</v>
      </c>
      <c r="E2168" t="str">
        <f t="shared" si="203"/>
        <v>LRKPCIGS</v>
      </c>
      <c r="F2168" s="39">
        <v>9682.3466796875</v>
      </c>
      <c r="G2168">
        <f t="shared" si="201"/>
        <v>1.3433880787227697E-3</v>
      </c>
      <c r="H2168" s="38">
        <f>G2168*SUMIF('Manual Inputs'!$B$11:$B$22,'Expanded kW'!A2168,'Manual Inputs'!$C$11:$C$22)</f>
        <v>163151.32282571681</v>
      </c>
    </row>
    <row r="2169" spans="1:8" x14ac:dyDescent="0.2">
      <c r="A2169">
        <f t="shared" si="198"/>
        <v>6</v>
      </c>
      <c r="B2169" t="b">
        <f t="shared" si="199"/>
        <v>0</v>
      </c>
      <c r="C2169" t="str">
        <f t="shared" si="200"/>
        <v>OFF</v>
      </c>
      <c r="D2169" s="4">
        <f t="shared" si="202"/>
        <v>43646.291666661411</v>
      </c>
      <c r="E2169" t="str">
        <f t="shared" si="203"/>
        <v>LRKPCIGS</v>
      </c>
      <c r="F2169" s="39">
        <v>9702.8935546875</v>
      </c>
      <c r="G2169">
        <f t="shared" si="201"/>
        <v>1.3462388780014108E-3</v>
      </c>
      <c r="H2169" s="38">
        <f>G2169*SUMIF('Manual Inputs'!$B$11:$B$22,'Expanded kW'!A2169,'Manual Inputs'!$C$11:$C$22)</f>
        <v>163497.54569369336</v>
      </c>
    </row>
    <row r="2170" spans="1:8" x14ac:dyDescent="0.2">
      <c r="A2170">
        <f t="shared" si="198"/>
        <v>6</v>
      </c>
      <c r="B2170" t="b">
        <f t="shared" si="199"/>
        <v>0</v>
      </c>
      <c r="C2170" t="str">
        <f t="shared" si="200"/>
        <v>OFF</v>
      </c>
      <c r="D2170" s="4">
        <f t="shared" si="202"/>
        <v>43646.333333328075</v>
      </c>
      <c r="E2170" t="str">
        <f t="shared" si="203"/>
        <v>LRKPCIGS</v>
      </c>
      <c r="F2170" s="39">
        <v>9761.736328125</v>
      </c>
      <c r="G2170">
        <f t="shared" si="201"/>
        <v>1.3544030847758653E-3</v>
      </c>
      <c r="H2170" s="38">
        <f>G2170*SUMIF('Manual Inputs'!$B$11:$B$22,'Expanded kW'!A2170,'Manual Inputs'!$C$11:$C$22)</f>
        <v>164489.06940614234</v>
      </c>
    </row>
    <row r="2171" spans="1:8" x14ac:dyDescent="0.2">
      <c r="A2171">
        <f t="shared" si="198"/>
        <v>6</v>
      </c>
      <c r="B2171" t="b">
        <f t="shared" si="199"/>
        <v>0</v>
      </c>
      <c r="C2171" t="str">
        <f t="shared" si="200"/>
        <v>OFF</v>
      </c>
      <c r="D2171" s="4">
        <f t="shared" si="202"/>
        <v>43646.374999994739</v>
      </c>
      <c r="E2171" t="str">
        <f t="shared" si="203"/>
        <v>LRKPCIGS</v>
      </c>
      <c r="F2171" s="39">
        <v>9732.423828125</v>
      </c>
      <c r="G2171">
        <f t="shared" si="201"/>
        <v>1.3503360889988837E-3</v>
      </c>
      <c r="H2171" s="38">
        <f>G2171*SUMIF('Manual Inputs'!$B$11:$B$22,'Expanded kW'!A2171,'Manual Inputs'!$C$11:$C$22)</f>
        <v>163995.14233365262</v>
      </c>
    </row>
    <row r="2172" spans="1:8" x14ac:dyDescent="0.2">
      <c r="A2172">
        <f t="shared" si="198"/>
        <v>6</v>
      </c>
      <c r="B2172" t="b">
        <f t="shared" si="199"/>
        <v>0</v>
      </c>
      <c r="C2172" t="str">
        <f t="shared" si="200"/>
        <v>OFF</v>
      </c>
      <c r="D2172" s="4">
        <f t="shared" si="202"/>
        <v>43646.416666661404</v>
      </c>
      <c r="E2172" t="str">
        <f t="shared" si="203"/>
        <v>LRKPCIGS</v>
      </c>
      <c r="F2172" s="39">
        <v>9688.7099609375</v>
      </c>
      <c r="G2172">
        <f t="shared" si="201"/>
        <v>1.3442709593358697E-3</v>
      </c>
      <c r="H2172" s="38">
        <f>G2172*SUMIF('Manual Inputs'!$B$11:$B$22,'Expanded kW'!A2172,'Manual Inputs'!$C$11:$C$22)</f>
        <v>163258.54659984869</v>
      </c>
    </row>
    <row r="2173" spans="1:8" x14ac:dyDescent="0.2">
      <c r="A2173">
        <f t="shared" si="198"/>
        <v>6</v>
      </c>
      <c r="B2173" t="b">
        <f t="shared" si="199"/>
        <v>0</v>
      </c>
      <c r="C2173" t="str">
        <f t="shared" si="200"/>
        <v>OFF</v>
      </c>
      <c r="D2173" s="4">
        <f t="shared" si="202"/>
        <v>43646.458333328068</v>
      </c>
      <c r="E2173" t="str">
        <f t="shared" si="203"/>
        <v>LRKPCIGS</v>
      </c>
      <c r="F2173" s="39">
        <v>9710.783203125</v>
      </c>
      <c r="G2173">
        <f t="shared" si="201"/>
        <v>1.3473335361464745E-3</v>
      </c>
      <c r="H2173" s="38">
        <f>G2173*SUMIF('Manual Inputs'!$B$11:$B$22,'Expanded kW'!A2173,'Manual Inputs'!$C$11:$C$22)</f>
        <v>163630.4893510309</v>
      </c>
    </row>
    <row r="2174" spans="1:8" x14ac:dyDescent="0.2">
      <c r="A2174">
        <f t="shared" si="198"/>
        <v>6</v>
      </c>
      <c r="B2174" t="b">
        <f t="shared" si="199"/>
        <v>0</v>
      </c>
      <c r="C2174" t="str">
        <f t="shared" si="200"/>
        <v>OFF</v>
      </c>
      <c r="D2174" s="4">
        <f t="shared" si="202"/>
        <v>43646.499999994732</v>
      </c>
      <c r="E2174" t="str">
        <f t="shared" si="203"/>
        <v>LRKPCIGS</v>
      </c>
      <c r="F2174" s="39">
        <v>9723.7802734375</v>
      </c>
      <c r="G2174">
        <f t="shared" si="201"/>
        <v>1.3491368292833299E-3</v>
      </c>
      <c r="H2174" s="38">
        <f>G2174*SUMIF('Manual Inputs'!$B$11:$B$22,'Expanded kW'!A2174,'Manual Inputs'!$C$11:$C$22)</f>
        <v>163849.4950615775</v>
      </c>
    </row>
    <row r="2175" spans="1:8" x14ac:dyDescent="0.2">
      <c r="A2175">
        <f t="shared" si="198"/>
        <v>6</v>
      </c>
      <c r="B2175" t="b">
        <f t="shared" si="199"/>
        <v>0</v>
      </c>
      <c r="C2175" t="str">
        <f t="shared" si="200"/>
        <v>OFF</v>
      </c>
      <c r="D2175" s="4">
        <f t="shared" si="202"/>
        <v>43646.541666661396</v>
      </c>
      <c r="E2175" t="str">
        <f t="shared" si="203"/>
        <v>LRKPCIGS</v>
      </c>
      <c r="F2175" s="39">
        <v>9835.8115234375</v>
      </c>
      <c r="G2175">
        <f t="shared" si="201"/>
        <v>1.3646807310535634E-3</v>
      </c>
      <c r="H2175" s="38">
        <f>G2175*SUMIF('Manual Inputs'!$B$11:$B$22,'Expanded kW'!A2175,'Manual Inputs'!$C$11:$C$22)</f>
        <v>165737.26537594394</v>
      </c>
    </row>
    <row r="2176" spans="1:8" x14ac:dyDescent="0.2">
      <c r="A2176">
        <f t="shared" si="198"/>
        <v>6</v>
      </c>
      <c r="B2176" t="b">
        <f t="shared" si="199"/>
        <v>0</v>
      </c>
      <c r="C2176" t="str">
        <f t="shared" si="200"/>
        <v>OFF</v>
      </c>
      <c r="D2176" s="4">
        <f t="shared" si="202"/>
        <v>43646.583333328061</v>
      </c>
      <c r="E2176" t="str">
        <f t="shared" si="203"/>
        <v>LRKPCIGS</v>
      </c>
      <c r="F2176" s="39">
        <v>9752.0654296875</v>
      </c>
      <c r="G2176">
        <f t="shared" si="201"/>
        <v>1.3530612850963795E-3</v>
      </c>
      <c r="H2176" s="38">
        <f>G2176*SUMIF('Manual Inputs'!$B$11:$B$22,'Expanded kW'!A2176,'Manual Inputs'!$C$11:$C$22)</f>
        <v>164326.11099066841</v>
      </c>
    </row>
    <row r="2177" spans="1:8" x14ac:dyDescent="0.2">
      <c r="A2177">
        <f t="shared" si="198"/>
        <v>6</v>
      </c>
      <c r="B2177" t="b">
        <f t="shared" si="199"/>
        <v>0</v>
      </c>
      <c r="C2177" t="str">
        <f t="shared" si="200"/>
        <v>OFF</v>
      </c>
      <c r="D2177" s="4">
        <f t="shared" si="202"/>
        <v>43646.624999994725</v>
      </c>
      <c r="E2177" t="str">
        <f t="shared" si="203"/>
        <v>LRKPCIGS</v>
      </c>
      <c r="F2177" s="39">
        <v>9860.8232421875</v>
      </c>
      <c r="G2177">
        <f t="shared" si="201"/>
        <v>1.3681510100994076E-3</v>
      </c>
      <c r="H2177" s="38">
        <f>G2177*SUMIF('Manual Inputs'!$B$11:$B$22,'Expanded kW'!A2177,'Manual Inputs'!$C$11:$C$22)</f>
        <v>166158.72260477548</v>
      </c>
    </row>
    <row r="2178" spans="1:8" x14ac:dyDescent="0.2">
      <c r="A2178">
        <f t="shared" ref="A2178:A2241" si="204">MONTH(D2178)</f>
        <v>6</v>
      </c>
      <c r="B2178" t="b">
        <f t="shared" ref="B2178:B2241" si="205">IF(ISNA(VLOOKUP(DATE(YEAR(D2178),MONTH(D2178),DAY(D2178)),Holidays,1,FALSE)),FALSE,TRUE)</f>
        <v>0</v>
      </c>
      <c r="C2178" t="str">
        <f t="shared" ref="C2178:C2241" si="206">IF(OR(HOUR(D2178)&lt;PkStart,HOUR(D2178)&gt;OPkStart-1,WEEKDAY(D2178,2)&gt;5,B2178)=TRUE,"OFF","ON")</f>
        <v>OFF</v>
      </c>
      <c r="D2178" s="4">
        <f t="shared" si="202"/>
        <v>43646.666666661389</v>
      </c>
      <c r="E2178" t="str">
        <f t="shared" si="203"/>
        <v>LRKPCIGS</v>
      </c>
      <c r="F2178" s="39">
        <v>9760.564453125</v>
      </c>
      <c r="G2178">
        <f t="shared" ref="G2178:G2241" si="207">IF(SUMIF($A$2:$A$8785,A2178,$F$2:$F$8785)=0,0,F2178/SUMIF($A$2:$A$8785,A2178,$F$2:$F$8785))</f>
        <v>1.354240491661114E-3</v>
      </c>
      <c r="H2178" s="38">
        <f>G2178*SUMIF('Manual Inputs'!$B$11:$B$22,'Expanded kW'!A2178,'Manual Inputs'!$C$11:$C$22)</f>
        <v>164469.32285473685</v>
      </c>
    </row>
    <row r="2179" spans="1:8" x14ac:dyDescent="0.2">
      <c r="A2179">
        <f t="shared" si="204"/>
        <v>6</v>
      </c>
      <c r="B2179" t="b">
        <f t="shared" si="205"/>
        <v>0</v>
      </c>
      <c r="C2179" t="str">
        <f t="shared" si="206"/>
        <v>OFF</v>
      </c>
      <c r="D2179" s="4">
        <f t="shared" si="202"/>
        <v>43646.708333328053</v>
      </c>
      <c r="E2179" t="str">
        <f t="shared" si="203"/>
        <v>LRKPCIGS</v>
      </c>
      <c r="F2179" s="39">
        <v>9727.205078125</v>
      </c>
      <c r="G2179">
        <f t="shared" si="207"/>
        <v>1.3496120076611907E-3</v>
      </c>
      <c r="H2179" s="38">
        <f>G2179*SUMIF('Manual Inputs'!$B$11:$B$22,'Expanded kW'!A2179,'Manual Inputs'!$C$11:$C$22)</f>
        <v>163907.20435806009</v>
      </c>
    </row>
    <row r="2180" spans="1:8" x14ac:dyDescent="0.2">
      <c r="A2180">
        <f t="shared" si="204"/>
        <v>6</v>
      </c>
      <c r="B2180" t="b">
        <f t="shared" si="205"/>
        <v>0</v>
      </c>
      <c r="C2180" t="str">
        <f t="shared" si="206"/>
        <v>OFF</v>
      </c>
      <c r="D2180" s="4">
        <f t="shared" ref="D2180:D2243" si="208">+D2179+1/24</f>
        <v>43646.749999994718</v>
      </c>
      <c r="E2180" t="str">
        <f t="shared" ref="E2180:E2243" si="209">+E2179</f>
        <v>LRKPCIGS</v>
      </c>
      <c r="F2180" s="39">
        <v>9651.2109375</v>
      </c>
      <c r="G2180">
        <f t="shared" si="207"/>
        <v>1.3390681151580872E-3</v>
      </c>
      <c r="H2180" s="38">
        <f>G2180*SUMIF('Manual Inputs'!$B$11:$B$22,'Expanded kW'!A2180,'Manual Inputs'!$C$11:$C$22)</f>
        <v>162626.67341033198</v>
      </c>
    </row>
    <row r="2181" spans="1:8" x14ac:dyDescent="0.2">
      <c r="A2181">
        <f t="shared" si="204"/>
        <v>6</v>
      </c>
      <c r="B2181" t="b">
        <f t="shared" si="205"/>
        <v>0</v>
      </c>
      <c r="C2181" t="str">
        <f t="shared" si="206"/>
        <v>OFF</v>
      </c>
      <c r="D2181" s="4">
        <f t="shared" si="208"/>
        <v>43646.791666661382</v>
      </c>
      <c r="E2181" t="str">
        <f t="shared" si="209"/>
        <v>LRKPCIGS</v>
      </c>
      <c r="F2181" s="39">
        <v>9651.150390625</v>
      </c>
      <c r="G2181">
        <f t="shared" si="207"/>
        <v>1.3390597145138251E-3</v>
      </c>
      <c r="H2181" s="38">
        <f>G2181*SUMIF('Manual Inputs'!$B$11:$B$22,'Expanded kW'!A2181,'Manual Inputs'!$C$11:$C$22)</f>
        <v>162625.65317184271</v>
      </c>
    </row>
    <row r="2182" spans="1:8" x14ac:dyDescent="0.2">
      <c r="A2182">
        <f t="shared" si="204"/>
        <v>6</v>
      </c>
      <c r="B2182" t="b">
        <f t="shared" si="205"/>
        <v>0</v>
      </c>
      <c r="C2182" t="str">
        <f t="shared" si="206"/>
        <v>OFF</v>
      </c>
      <c r="D2182" s="4">
        <f t="shared" si="208"/>
        <v>43646.833333328046</v>
      </c>
      <c r="E2182" t="str">
        <f t="shared" si="209"/>
        <v>LRKPCIGS</v>
      </c>
      <c r="F2182" s="39">
        <v>9629.37109375</v>
      </c>
      <c r="G2182">
        <f t="shared" si="207"/>
        <v>1.3360379214761703E-3</v>
      </c>
      <c r="H2182" s="38">
        <f>G2182*SUMIF('Manual Inputs'!$B$11:$B$22,'Expanded kW'!A2182,'Manual Inputs'!$C$11:$C$22)</f>
        <v>162258.66351397135</v>
      </c>
    </row>
    <row r="2183" spans="1:8" x14ac:dyDescent="0.2">
      <c r="A2183">
        <f t="shared" si="204"/>
        <v>6</v>
      </c>
      <c r="B2183" t="b">
        <f t="shared" si="205"/>
        <v>0</v>
      </c>
      <c r="C2183" t="str">
        <f t="shared" si="206"/>
        <v>OFF</v>
      </c>
      <c r="D2183" s="4">
        <f t="shared" si="208"/>
        <v>43646.87499999471</v>
      </c>
      <c r="E2183" t="str">
        <f t="shared" si="209"/>
        <v>LRKPCIGS</v>
      </c>
      <c r="F2183" s="39">
        <v>9732.4755859375</v>
      </c>
      <c r="G2183">
        <f t="shared" si="207"/>
        <v>1.3503432701947853E-3</v>
      </c>
      <c r="H2183" s="38">
        <f>G2183*SUMIF('Manual Inputs'!$B$11:$B$22,'Expanded kW'!A2183,'Manual Inputs'!$C$11:$C$22)</f>
        <v>163996.01447300636</v>
      </c>
    </row>
    <row r="2184" spans="1:8" x14ac:dyDescent="0.2">
      <c r="A2184">
        <f t="shared" si="204"/>
        <v>6</v>
      </c>
      <c r="B2184" t="b">
        <f t="shared" si="205"/>
        <v>0</v>
      </c>
      <c r="C2184" t="str">
        <f t="shared" si="206"/>
        <v>OFF</v>
      </c>
      <c r="D2184" s="4">
        <f t="shared" si="208"/>
        <v>43646.916666661375</v>
      </c>
      <c r="E2184" t="str">
        <f t="shared" si="209"/>
        <v>LRKPCIGS</v>
      </c>
      <c r="F2184" s="39">
        <v>9866.3681640625</v>
      </c>
      <c r="G2184">
        <f t="shared" si="207"/>
        <v>1.3689203465207063E-3</v>
      </c>
      <c r="H2184" s="38">
        <f>G2184*SUMIF('Manual Inputs'!$B$11:$B$22,'Expanded kW'!A2184,'Manual Inputs'!$C$11:$C$22)</f>
        <v>166252.15670384254</v>
      </c>
    </row>
    <row r="2185" spans="1:8" x14ac:dyDescent="0.2">
      <c r="A2185">
        <f t="shared" si="204"/>
        <v>6</v>
      </c>
      <c r="B2185" t="b">
        <f t="shared" si="205"/>
        <v>0</v>
      </c>
      <c r="C2185" t="str">
        <f t="shared" si="206"/>
        <v>OFF</v>
      </c>
      <c r="D2185" s="4">
        <f t="shared" si="208"/>
        <v>43646.958333328039</v>
      </c>
      <c r="E2185" t="str">
        <f t="shared" si="209"/>
        <v>LRKPCIGS</v>
      </c>
      <c r="F2185" s="39">
        <v>9793.8876953125</v>
      </c>
      <c r="G2185">
        <f t="shared" si="207"/>
        <v>1.3588639623733322E-3</v>
      </c>
      <c r="H2185" s="38">
        <f>G2185*SUMIF('Manual Inputs'!$B$11:$B$22,'Expanded kW'!A2185,'Manual Inputs'!$C$11:$C$22)</f>
        <v>165030.83249941192</v>
      </c>
    </row>
    <row r="2186" spans="1:8" x14ac:dyDescent="0.2">
      <c r="A2186">
        <f t="shared" si="204"/>
        <v>7</v>
      </c>
      <c r="B2186" t="b">
        <f t="shared" si="205"/>
        <v>0</v>
      </c>
      <c r="C2186" t="str">
        <f t="shared" si="206"/>
        <v>OFF</v>
      </c>
      <c r="D2186" s="4">
        <f t="shared" si="208"/>
        <v>43646.999999994703</v>
      </c>
      <c r="E2186" t="str">
        <f t="shared" si="209"/>
        <v>LRKPCIGS</v>
      </c>
      <c r="F2186" s="39">
        <v>9760.1328125</v>
      </c>
      <c r="G2186">
        <f t="shared" si="207"/>
        <v>1.3363199989450609E-3</v>
      </c>
      <c r="H2186" s="38">
        <f>G2186*SUMIF('Manual Inputs'!$B$11:$B$22,'Expanded kW'!A2186,'Manual Inputs'!$C$11:$C$22)</f>
        <v>152402.7970326303</v>
      </c>
    </row>
    <row r="2187" spans="1:8" x14ac:dyDescent="0.2">
      <c r="A2187">
        <f t="shared" si="204"/>
        <v>7</v>
      </c>
      <c r="B2187" t="b">
        <f t="shared" si="205"/>
        <v>0</v>
      </c>
      <c r="C2187" t="str">
        <f t="shared" si="206"/>
        <v>OFF</v>
      </c>
      <c r="D2187" s="4">
        <f t="shared" si="208"/>
        <v>43647.041666661367</v>
      </c>
      <c r="E2187" t="str">
        <f t="shared" si="209"/>
        <v>LRKPCIGS</v>
      </c>
      <c r="F2187" s="39">
        <v>9915.150390625</v>
      </c>
      <c r="G2187">
        <f t="shared" si="207"/>
        <v>1.3575444119541913E-3</v>
      </c>
      <c r="H2187" s="38">
        <f>G2187*SUMIF('Manual Inputs'!$B$11:$B$22,'Expanded kW'!A2187,'Manual Inputs'!$C$11:$C$22)</f>
        <v>154823.36988233755</v>
      </c>
    </row>
    <row r="2188" spans="1:8" x14ac:dyDescent="0.2">
      <c r="A2188">
        <f t="shared" si="204"/>
        <v>7</v>
      </c>
      <c r="B2188" t="b">
        <f t="shared" si="205"/>
        <v>0</v>
      </c>
      <c r="C2188" t="str">
        <f t="shared" si="206"/>
        <v>OFF</v>
      </c>
      <c r="D2188" s="4">
        <f t="shared" si="208"/>
        <v>43647.083333328032</v>
      </c>
      <c r="E2188" t="str">
        <f t="shared" si="209"/>
        <v>LRKPCIGS</v>
      </c>
      <c r="F2188" s="39">
        <v>9930.0595703125</v>
      </c>
      <c r="G2188">
        <f t="shared" si="207"/>
        <v>1.3595857197280729E-3</v>
      </c>
      <c r="H2188" s="38">
        <f>G2188*SUMIF('Manual Inputs'!$B$11:$B$22,'Expanded kW'!A2188,'Manual Inputs'!$C$11:$C$22)</f>
        <v>155056.17416169398</v>
      </c>
    </row>
    <row r="2189" spans="1:8" x14ac:dyDescent="0.2">
      <c r="A2189">
        <f t="shared" si="204"/>
        <v>7</v>
      </c>
      <c r="B2189" t="b">
        <f t="shared" si="205"/>
        <v>0</v>
      </c>
      <c r="C2189" t="str">
        <f t="shared" si="206"/>
        <v>OFF</v>
      </c>
      <c r="D2189" s="4">
        <f t="shared" si="208"/>
        <v>43647.124999994696</v>
      </c>
      <c r="E2189" t="str">
        <f t="shared" si="209"/>
        <v>LRKPCIGS</v>
      </c>
      <c r="F2189" s="39">
        <v>9830.072265625</v>
      </c>
      <c r="G2189">
        <f t="shared" si="207"/>
        <v>1.3458958409670587E-3</v>
      </c>
      <c r="H2189" s="38">
        <f>G2189*SUMIF('Manual Inputs'!$B$11:$B$22,'Expanded kW'!A2189,'Manual Inputs'!$C$11:$C$22)</f>
        <v>153494.88957726568</v>
      </c>
    </row>
    <row r="2190" spans="1:8" x14ac:dyDescent="0.2">
      <c r="A2190">
        <f t="shared" si="204"/>
        <v>7</v>
      </c>
      <c r="B2190" t="b">
        <f t="shared" si="205"/>
        <v>0</v>
      </c>
      <c r="C2190" t="str">
        <f t="shared" si="206"/>
        <v>OFF</v>
      </c>
      <c r="D2190" s="4">
        <f t="shared" si="208"/>
        <v>43647.16666666136</v>
      </c>
      <c r="E2190" t="str">
        <f t="shared" si="209"/>
        <v>LRKPCIGS</v>
      </c>
      <c r="F2190" s="39">
        <v>9924.8740234375</v>
      </c>
      <c r="G2190">
        <f t="shared" si="207"/>
        <v>1.3588757345129479E-3</v>
      </c>
      <c r="H2190" s="38">
        <f>G2190*SUMIF('Manual Inputs'!$B$11:$B$22,'Expanded kW'!A2190,'Manual Inputs'!$C$11:$C$22)</f>
        <v>154975.20273814103</v>
      </c>
    </row>
    <row r="2191" spans="1:8" x14ac:dyDescent="0.2">
      <c r="A2191">
        <f t="shared" si="204"/>
        <v>7</v>
      </c>
      <c r="B2191" t="b">
        <f t="shared" si="205"/>
        <v>0</v>
      </c>
      <c r="C2191" t="str">
        <f t="shared" si="206"/>
        <v>OFF</v>
      </c>
      <c r="D2191" s="4">
        <f t="shared" si="208"/>
        <v>43647.208333328024</v>
      </c>
      <c r="E2191" t="str">
        <f t="shared" si="209"/>
        <v>LRKPCIGS</v>
      </c>
      <c r="F2191" s="39">
        <v>9953.0712890625</v>
      </c>
      <c r="G2191">
        <f t="shared" si="207"/>
        <v>1.3627363961139865E-3</v>
      </c>
      <c r="H2191" s="38">
        <f>G2191*SUMIF('Manual Inputs'!$B$11:$B$22,'Expanded kW'!A2191,'Manual Inputs'!$C$11:$C$22)</f>
        <v>155415.49819645882</v>
      </c>
    </row>
    <row r="2192" spans="1:8" x14ac:dyDescent="0.2">
      <c r="A2192">
        <f t="shared" si="204"/>
        <v>7</v>
      </c>
      <c r="B2192" t="b">
        <f t="shared" si="205"/>
        <v>0</v>
      </c>
      <c r="C2192" t="str">
        <f t="shared" si="206"/>
        <v>OFF</v>
      </c>
      <c r="D2192" s="4">
        <f t="shared" si="208"/>
        <v>43647.249999994689</v>
      </c>
      <c r="E2192" t="str">
        <f t="shared" si="209"/>
        <v>LRKPCIGS</v>
      </c>
      <c r="F2192" s="39">
        <v>9797.23828125</v>
      </c>
      <c r="G2192">
        <f t="shared" si="207"/>
        <v>1.3414003375955097E-3</v>
      </c>
      <c r="H2192" s="38">
        <f>G2192*SUMIF('Manual Inputs'!$B$11:$B$22,'Expanded kW'!A2192,'Manual Inputs'!$C$11:$C$22)</f>
        <v>152982.19255227575</v>
      </c>
    </row>
    <row r="2193" spans="1:8" x14ac:dyDescent="0.2">
      <c r="A2193">
        <f t="shared" si="204"/>
        <v>7</v>
      </c>
      <c r="B2193" t="b">
        <f t="shared" si="205"/>
        <v>0</v>
      </c>
      <c r="C2193" t="str">
        <f t="shared" si="206"/>
        <v>ON</v>
      </c>
      <c r="D2193" s="4">
        <f t="shared" si="208"/>
        <v>43647.291666661353</v>
      </c>
      <c r="E2193" t="str">
        <f t="shared" si="209"/>
        <v>LRKPCIGS</v>
      </c>
      <c r="F2193" s="39">
        <v>9445.8125</v>
      </c>
      <c r="G2193">
        <f t="shared" si="207"/>
        <v>1.2932844657471451E-3</v>
      </c>
      <c r="H2193" s="38">
        <f>G2193*SUMIF('Manual Inputs'!$B$11:$B$22,'Expanded kW'!A2193,'Manual Inputs'!$C$11:$C$22)</f>
        <v>147494.73935458111</v>
      </c>
    </row>
    <row r="2194" spans="1:8" x14ac:dyDescent="0.2">
      <c r="A2194">
        <f t="shared" si="204"/>
        <v>7</v>
      </c>
      <c r="B2194" t="b">
        <f t="shared" si="205"/>
        <v>0</v>
      </c>
      <c r="C2194" t="str">
        <f t="shared" si="206"/>
        <v>ON</v>
      </c>
      <c r="D2194" s="4">
        <f t="shared" si="208"/>
        <v>43647.333333328017</v>
      </c>
      <c r="E2194" t="str">
        <f t="shared" si="209"/>
        <v>LRKPCIGS</v>
      </c>
      <c r="F2194" s="39">
        <v>9419.109375</v>
      </c>
      <c r="G2194">
        <f t="shared" si="207"/>
        <v>1.2896283761572444E-3</v>
      </c>
      <c r="H2194" s="38">
        <f>G2194*SUMIF('Manual Inputs'!$B$11:$B$22,'Expanded kW'!A2194,'Manual Inputs'!$C$11:$C$22)</f>
        <v>147077.77464542267</v>
      </c>
    </row>
    <row r="2195" spans="1:8" x14ac:dyDescent="0.2">
      <c r="A2195">
        <f t="shared" si="204"/>
        <v>7</v>
      </c>
      <c r="B2195" t="b">
        <f t="shared" si="205"/>
        <v>0</v>
      </c>
      <c r="C2195" t="str">
        <f t="shared" si="206"/>
        <v>ON</v>
      </c>
      <c r="D2195" s="4">
        <f t="shared" si="208"/>
        <v>43647.374999994681</v>
      </c>
      <c r="E2195" t="str">
        <f t="shared" si="209"/>
        <v>LRKPCIGS</v>
      </c>
      <c r="F2195" s="39">
        <v>9422.7236328125</v>
      </c>
      <c r="G2195">
        <f t="shared" si="207"/>
        <v>1.2901232264926825E-3</v>
      </c>
      <c r="H2195" s="38">
        <f>G2195*SUMIF('Manual Inputs'!$B$11:$B$22,'Expanded kW'!A2195,'Manual Inputs'!$C$11:$C$22)</f>
        <v>147134.21066021916</v>
      </c>
    </row>
    <row r="2196" spans="1:8" x14ac:dyDescent="0.2">
      <c r="A2196">
        <f t="shared" si="204"/>
        <v>7</v>
      </c>
      <c r="B2196" t="b">
        <f t="shared" si="205"/>
        <v>0</v>
      </c>
      <c r="C2196" t="str">
        <f t="shared" si="206"/>
        <v>ON</v>
      </c>
      <c r="D2196" s="4">
        <f t="shared" si="208"/>
        <v>43647.416666661346</v>
      </c>
      <c r="E2196" t="str">
        <f t="shared" si="209"/>
        <v>LRKPCIGS</v>
      </c>
      <c r="F2196" s="39">
        <v>9612.8076171875</v>
      </c>
      <c r="G2196">
        <f t="shared" si="207"/>
        <v>1.3161487975252974E-3</v>
      </c>
      <c r="H2196" s="38">
        <f>G2196*SUMIF('Manual Inputs'!$B$11:$B$22,'Expanded kW'!A2196,'Manual Inputs'!$C$11:$C$22)</f>
        <v>150102.33941895442</v>
      </c>
    </row>
    <row r="2197" spans="1:8" x14ac:dyDescent="0.2">
      <c r="A2197">
        <f t="shared" si="204"/>
        <v>7</v>
      </c>
      <c r="B2197" t="b">
        <f t="shared" si="205"/>
        <v>0</v>
      </c>
      <c r="C2197" t="str">
        <f t="shared" si="206"/>
        <v>ON</v>
      </c>
      <c r="D2197" s="4">
        <f t="shared" si="208"/>
        <v>43647.45833332801</v>
      </c>
      <c r="E2197" t="str">
        <f t="shared" si="209"/>
        <v>LRKPCIGS</v>
      </c>
      <c r="F2197" s="39">
        <v>9646.52734375</v>
      </c>
      <c r="G2197">
        <f t="shared" si="207"/>
        <v>1.3207655733243641E-3</v>
      </c>
      <c r="H2197" s="38">
        <f>G2197*SUMIF('Manual Inputs'!$B$11:$B$22,'Expanded kW'!A2197,'Manual Inputs'!$C$11:$C$22)</f>
        <v>150628.8671560277</v>
      </c>
    </row>
    <row r="2198" spans="1:8" x14ac:dyDescent="0.2">
      <c r="A2198">
        <f t="shared" si="204"/>
        <v>7</v>
      </c>
      <c r="B2198" t="b">
        <f t="shared" si="205"/>
        <v>0</v>
      </c>
      <c r="C2198" t="str">
        <f t="shared" si="206"/>
        <v>ON</v>
      </c>
      <c r="D2198" s="4">
        <f t="shared" si="208"/>
        <v>43647.499999994674</v>
      </c>
      <c r="E2198" t="str">
        <f t="shared" si="209"/>
        <v>LRKPCIGS</v>
      </c>
      <c r="F2198" s="39">
        <v>9620.904296875</v>
      </c>
      <c r="G2198">
        <f t="shared" si="207"/>
        <v>1.3172573638941486E-3</v>
      </c>
      <c r="H2198" s="38">
        <f>G2198*SUMIF('Manual Inputs'!$B$11:$B$22,'Expanded kW'!A2198,'Manual Inputs'!$C$11:$C$22)</f>
        <v>150228.76768122887</v>
      </c>
    </row>
    <row r="2199" spans="1:8" x14ac:dyDescent="0.2">
      <c r="A2199">
        <f t="shared" si="204"/>
        <v>7</v>
      </c>
      <c r="B2199" t="b">
        <f t="shared" si="205"/>
        <v>0</v>
      </c>
      <c r="C2199" t="str">
        <f t="shared" si="206"/>
        <v>ON</v>
      </c>
      <c r="D2199" s="4">
        <f t="shared" si="208"/>
        <v>43647.541666661338</v>
      </c>
      <c r="E2199" t="str">
        <f t="shared" si="209"/>
        <v>LRKPCIGS</v>
      </c>
      <c r="F2199" s="39">
        <v>9529.8974609375</v>
      </c>
      <c r="G2199">
        <f t="shared" si="207"/>
        <v>1.3047970565151096E-3</v>
      </c>
      <c r="H2199" s="38">
        <f>G2199*SUMIF('Manual Inputs'!$B$11:$B$22,'Expanded kW'!A2199,'Manual Inputs'!$C$11:$C$22)</f>
        <v>148807.71157344704</v>
      </c>
    </row>
    <row r="2200" spans="1:8" x14ac:dyDescent="0.2">
      <c r="A2200">
        <f t="shared" si="204"/>
        <v>7</v>
      </c>
      <c r="B2200" t="b">
        <f t="shared" si="205"/>
        <v>0</v>
      </c>
      <c r="C2200" t="str">
        <f t="shared" si="206"/>
        <v>ON</v>
      </c>
      <c r="D2200" s="4">
        <f t="shared" si="208"/>
        <v>43647.583333328002</v>
      </c>
      <c r="E2200" t="str">
        <f t="shared" si="209"/>
        <v>LRKPCIGS</v>
      </c>
      <c r="F2200" s="39">
        <v>9601.287109375</v>
      </c>
      <c r="G2200">
        <f t="shared" si="207"/>
        <v>1.3145714537243882E-3</v>
      </c>
      <c r="H2200" s="38">
        <f>G2200*SUMIF('Manual Inputs'!$B$11:$B$22,'Expanded kW'!A2200,'Manual Inputs'!$C$11:$C$22)</f>
        <v>149922.44866873708</v>
      </c>
    </row>
    <row r="2201" spans="1:8" x14ac:dyDescent="0.2">
      <c r="A2201">
        <f t="shared" si="204"/>
        <v>7</v>
      </c>
      <c r="B2201" t="b">
        <f t="shared" si="205"/>
        <v>0</v>
      </c>
      <c r="C2201" t="str">
        <f t="shared" si="206"/>
        <v>ON</v>
      </c>
      <c r="D2201" s="4">
        <f t="shared" si="208"/>
        <v>43647.624999994667</v>
      </c>
      <c r="E2201" t="str">
        <f t="shared" si="209"/>
        <v>LRKPCIGS</v>
      </c>
      <c r="F2201" s="39">
        <v>9594.66796875</v>
      </c>
      <c r="G2201">
        <f t="shared" si="207"/>
        <v>1.3136651863443287E-3</v>
      </c>
      <c r="H2201" s="38">
        <f>G2201*SUMIF('Manual Inputs'!$B$11:$B$22,'Expanded kW'!A2201,'Manual Inputs'!$C$11:$C$22)</f>
        <v>149819.09192507574</v>
      </c>
    </row>
    <row r="2202" spans="1:8" x14ac:dyDescent="0.2">
      <c r="A2202">
        <f t="shared" si="204"/>
        <v>7</v>
      </c>
      <c r="B2202" t="b">
        <f t="shared" si="205"/>
        <v>0</v>
      </c>
      <c r="C2202" t="str">
        <f t="shared" si="206"/>
        <v>ON</v>
      </c>
      <c r="D2202" s="4">
        <f t="shared" si="208"/>
        <v>43647.666666661331</v>
      </c>
      <c r="E2202" t="str">
        <f t="shared" si="209"/>
        <v>LRKPCIGS</v>
      </c>
      <c r="F2202" s="39">
        <v>9655.9853515625</v>
      </c>
      <c r="G2202">
        <f t="shared" si="207"/>
        <v>1.3220605275255852E-3</v>
      </c>
      <c r="H2202" s="38">
        <f>G2202*SUMIF('Manual Inputs'!$B$11:$B$22,'Expanded kW'!A2202,'Manual Inputs'!$C$11:$C$22)</f>
        <v>150776.55232309178</v>
      </c>
    </row>
    <row r="2203" spans="1:8" x14ac:dyDescent="0.2">
      <c r="A2203">
        <f t="shared" si="204"/>
        <v>7</v>
      </c>
      <c r="B2203" t="b">
        <f t="shared" si="205"/>
        <v>0</v>
      </c>
      <c r="C2203" t="str">
        <f t="shared" si="206"/>
        <v>ON</v>
      </c>
      <c r="D2203" s="4">
        <f t="shared" si="208"/>
        <v>43647.708333327995</v>
      </c>
      <c r="E2203" t="str">
        <f t="shared" si="209"/>
        <v>LRKPCIGS</v>
      </c>
      <c r="F2203" s="39">
        <v>9634.3056640625</v>
      </c>
      <c r="G2203">
        <f t="shared" si="207"/>
        <v>1.3190922277561369E-3</v>
      </c>
      <c r="H2203" s="38">
        <f>G2203*SUMIF('Manual Inputs'!$B$11:$B$22,'Expanded kW'!A2203,'Manual Inputs'!$C$11:$C$22)</f>
        <v>150438.02772744675</v>
      </c>
    </row>
    <row r="2204" spans="1:8" x14ac:dyDescent="0.2">
      <c r="A2204">
        <f t="shared" si="204"/>
        <v>7</v>
      </c>
      <c r="B2204" t="b">
        <f t="shared" si="205"/>
        <v>0</v>
      </c>
      <c r="C2204" t="str">
        <f t="shared" si="206"/>
        <v>ON</v>
      </c>
      <c r="D2204" s="4">
        <f t="shared" si="208"/>
        <v>43647.749999994659</v>
      </c>
      <c r="E2204" t="str">
        <f t="shared" si="209"/>
        <v>LRKPCIGS</v>
      </c>
      <c r="F2204" s="39">
        <v>9544.52734375</v>
      </c>
      <c r="G2204">
        <f t="shared" si="207"/>
        <v>1.3068001240307001E-3</v>
      </c>
      <c r="H2204" s="38">
        <f>G2204*SUMIF('Manual Inputs'!$B$11:$B$22,'Expanded kW'!A2204,'Manual Inputs'!$C$11:$C$22)</f>
        <v>149036.15468008484</v>
      </c>
    </row>
    <row r="2205" spans="1:8" x14ac:dyDescent="0.2">
      <c r="A2205">
        <f t="shared" si="204"/>
        <v>7</v>
      </c>
      <c r="B2205" t="b">
        <f t="shared" si="205"/>
        <v>0</v>
      </c>
      <c r="C2205" t="str">
        <f t="shared" si="206"/>
        <v>ON</v>
      </c>
      <c r="D2205" s="4">
        <f t="shared" si="208"/>
        <v>43647.791666661324</v>
      </c>
      <c r="E2205" t="str">
        <f t="shared" si="209"/>
        <v>LRKPCIGS</v>
      </c>
      <c r="F2205" s="39">
        <v>9524.7314453125</v>
      </c>
      <c r="G2205">
        <f t="shared" si="207"/>
        <v>1.3040897454439212E-3</v>
      </c>
      <c r="H2205" s="38">
        <f>G2205*SUMIF('Manual Inputs'!$B$11:$B$22,'Expanded kW'!A2205,'Manual Inputs'!$C$11:$C$22)</f>
        <v>148727.04512700732</v>
      </c>
    </row>
    <row r="2206" spans="1:8" x14ac:dyDescent="0.2">
      <c r="A2206">
        <f t="shared" si="204"/>
        <v>7</v>
      </c>
      <c r="B2206" t="b">
        <f t="shared" si="205"/>
        <v>0</v>
      </c>
      <c r="C2206" t="str">
        <f t="shared" si="206"/>
        <v>ON</v>
      </c>
      <c r="D2206" s="4">
        <f t="shared" si="208"/>
        <v>43647.833333327988</v>
      </c>
      <c r="E2206" t="str">
        <f t="shared" si="209"/>
        <v>LRKPCIGS</v>
      </c>
      <c r="F2206" s="39">
        <v>9381.3134765625</v>
      </c>
      <c r="G2206">
        <f t="shared" si="207"/>
        <v>1.2844535065186426E-3</v>
      </c>
      <c r="H2206" s="38">
        <f>G2206*SUMIF('Manual Inputs'!$B$11:$B$22,'Expanded kW'!A2206,'Manual Inputs'!$C$11:$C$22)</f>
        <v>146487.59818482585</v>
      </c>
    </row>
    <row r="2207" spans="1:8" x14ac:dyDescent="0.2">
      <c r="A2207">
        <f t="shared" si="204"/>
        <v>7</v>
      </c>
      <c r="B2207" t="b">
        <f t="shared" si="205"/>
        <v>0</v>
      </c>
      <c r="C2207" t="str">
        <f t="shared" si="206"/>
        <v>OFF</v>
      </c>
      <c r="D2207" s="4">
        <f t="shared" si="208"/>
        <v>43647.874999994652</v>
      </c>
      <c r="E2207" t="str">
        <f t="shared" si="209"/>
        <v>LRKPCIGS</v>
      </c>
      <c r="F2207" s="39">
        <v>9539.3232421875</v>
      </c>
      <c r="G2207">
        <f t="shared" si="207"/>
        <v>1.3060875983788357E-3</v>
      </c>
      <c r="H2207" s="38">
        <f>G2207*SUMIF('Manual Inputs'!$B$11:$B$22,'Expanded kW'!A2207,'Manual Inputs'!$C$11:$C$22)</f>
        <v>148954.89352827438</v>
      </c>
    </row>
    <row r="2208" spans="1:8" x14ac:dyDescent="0.2">
      <c r="A2208">
        <f t="shared" si="204"/>
        <v>7</v>
      </c>
      <c r="B2208" t="b">
        <f t="shared" si="205"/>
        <v>0</v>
      </c>
      <c r="C2208" t="str">
        <f t="shared" si="206"/>
        <v>OFF</v>
      </c>
      <c r="D2208" s="4">
        <f t="shared" si="208"/>
        <v>43647.916666661316</v>
      </c>
      <c r="E2208" t="str">
        <f t="shared" si="209"/>
        <v>LRKPCIGS</v>
      </c>
      <c r="F2208" s="39">
        <v>9781.5068359375</v>
      </c>
      <c r="G2208">
        <f t="shared" si="207"/>
        <v>1.3392464483619039E-3</v>
      </c>
      <c r="H2208" s="38">
        <f>G2208*SUMIF('Manual Inputs'!$B$11:$B$22,'Expanded kW'!A2208,'Manual Inputs'!$C$11:$C$22)</f>
        <v>152736.54873645384</v>
      </c>
    </row>
    <row r="2209" spans="1:8" x14ac:dyDescent="0.2">
      <c r="A2209">
        <f t="shared" si="204"/>
        <v>7</v>
      </c>
      <c r="B2209" t="b">
        <f t="shared" si="205"/>
        <v>0</v>
      </c>
      <c r="C2209" t="str">
        <f t="shared" si="206"/>
        <v>OFF</v>
      </c>
      <c r="D2209" s="4">
        <f t="shared" si="208"/>
        <v>43647.958333327981</v>
      </c>
      <c r="E2209" t="str">
        <f t="shared" si="209"/>
        <v>LRKPCIGS</v>
      </c>
      <c r="F2209" s="39">
        <v>9816.37109375</v>
      </c>
      <c r="G2209">
        <f t="shared" si="207"/>
        <v>1.3440199289956462E-3</v>
      </c>
      <c r="H2209" s="38">
        <f>G2209*SUMIF('Manual Inputs'!$B$11:$B$22,'Expanded kW'!A2209,'Manual Inputs'!$C$11:$C$22)</f>
        <v>153280.9481323603</v>
      </c>
    </row>
    <row r="2210" spans="1:8" x14ac:dyDescent="0.2">
      <c r="A2210">
        <f t="shared" si="204"/>
        <v>7</v>
      </c>
      <c r="B2210" t="b">
        <f t="shared" si="205"/>
        <v>0</v>
      </c>
      <c r="C2210" t="str">
        <f t="shared" si="206"/>
        <v>OFF</v>
      </c>
      <c r="D2210" s="4">
        <f t="shared" si="208"/>
        <v>43647.999999994645</v>
      </c>
      <c r="E2210" t="str">
        <f t="shared" si="209"/>
        <v>LRKPCIGS</v>
      </c>
      <c r="F2210" s="39">
        <v>9893.7509765625</v>
      </c>
      <c r="G2210">
        <f t="shared" si="207"/>
        <v>1.3546144861502308E-3</v>
      </c>
      <c r="H2210" s="38">
        <f>G2210*SUMIF('Manual Inputs'!$B$11:$B$22,'Expanded kW'!A2210,'Manual Inputs'!$C$11:$C$22)</f>
        <v>154489.22170826685</v>
      </c>
    </row>
    <row r="2211" spans="1:8" x14ac:dyDescent="0.2">
      <c r="A2211">
        <f t="shared" si="204"/>
        <v>7</v>
      </c>
      <c r="B2211" t="b">
        <f t="shared" si="205"/>
        <v>0</v>
      </c>
      <c r="C2211" t="str">
        <f t="shared" si="206"/>
        <v>OFF</v>
      </c>
      <c r="D2211" s="4">
        <f t="shared" si="208"/>
        <v>43648.041666661309</v>
      </c>
      <c r="E2211" t="str">
        <f t="shared" si="209"/>
        <v>LRKPCIGS</v>
      </c>
      <c r="F2211" s="39">
        <v>9884.6806640625</v>
      </c>
      <c r="G2211">
        <f t="shared" si="207"/>
        <v>1.3533726137061482E-3</v>
      </c>
      <c r="H2211" s="38">
        <f>G2211*SUMIF('Manual Inputs'!$B$11:$B$22,'Expanded kW'!A2211,'Manual Inputs'!$C$11:$C$22)</f>
        <v>154347.59033689968</v>
      </c>
    </row>
    <row r="2212" spans="1:8" x14ac:dyDescent="0.2">
      <c r="A2212">
        <f t="shared" si="204"/>
        <v>7</v>
      </c>
      <c r="B2212" t="b">
        <f t="shared" si="205"/>
        <v>0</v>
      </c>
      <c r="C2212" t="str">
        <f t="shared" si="206"/>
        <v>OFF</v>
      </c>
      <c r="D2212" s="4">
        <f t="shared" si="208"/>
        <v>43648.083333327973</v>
      </c>
      <c r="E2212" t="str">
        <f t="shared" si="209"/>
        <v>LRKPCIGS</v>
      </c>
      <c r="F2212" s="39">
        <v>9858.8759765625</v>
      </c>
      <c r="G2212">
        <f t="shared" si="207"/>
        <v>1.3498395347373237E-3</v>
      </c>
      <c r="H2212" s="38">
        <f>G2212*SUMIF('Manual Inputs'!$B$11:$B$22,'Expanded kW'!A2212,'Manual Inputs'!$C$11:$C$22)</f>
        <v>153944.65457494813</v>
      </c>
    </row>
    <row r="2213" spans="1:8" x14ac:dyDescent="0.2">
      <c r="A2213">
        <f t="shared" si="204"/>
        <v>7</v>
      </c>
      <c r="B2213" t="b">
        <f t="shared" si="205"/>
        <v>0</v>
      </c>
      <c r="C2213" t="str">
        <f t="shared" si="206"/>
        <v>OFF</v>
      </c>
      <c r="D2213" s="4">
        <f t="shared" si="208"/>
        <v>43648.124999994638</v>
      </c>
      <c r="E2213" t="str">
        <f t="shared" si="209"/>
        <v>LRKPCIGS</v>
      </c>
      <c r="F2213" s="39">
        <v>9794.072265625</v>
      </c>
      <c r="G2213">
        <f t="shared" si="207"/>
        <v>1.3409668588634128E-3</v>
      </c>
      <c r="H2213" s="38">
        <f>G2213*SUMIF('Manual Inputs'!$B$11:$B$22,'Expanded kW'!A2213,'Manual Inputs'!$C$11:$C$22)</f>
        <v>152932.75576222705</v>
      </c>
    </row>
    <row r="2214" spans="1:8" x14ac:dyDescent="0.2">
      <c r="A2214">
        <f t="shared" si="204"/>
        <v>7</v>
      </c>
      <c r="B2214" t="b">
        <f t="shared" si="205"/>
        <v>0</v>
      </c>
      <c r="C2214" t="str">
        <f t="shared" si="206"/>
        <v>OFF</v>
      </c>
      <c r="D2214" s="4">
        <f t="shared" si="208"/>
        <v>43648.166666661302</v>
      </c>
      <c r="E2214" t="str">
        <f t="shared" si="209"/>
        <v>LRKPCIGS</v>
      </c>
      <c r="F2214" s="39">
        <v>9789.2041015625</v>
      </c>
      <c r="G2214">
        <f t="shared" si="207"/>
        <v>1.340300328487255E-3</v>
      </c>
      <c r="H2214" s="38">
        <f>G2214*SUMIF('Manual Inputs'!$B$11:$B$22,'Expanded kW'!A2214,'Manual Inputs'!$C$11:$C$22)</f>
        <v>152856.74021676349</v>
      </c>
    </row>
    <row r="2215" spans="1:8" x14ac:dyDescent="0.2">
      <c r="A2215">
        <f t="shared" si="204"/>
        <v>7</v>
      </c>
      <c r="B2215" t="b">
        <f t="shared" si="205"/>
        <v>0</v>
      </c>
      <c r="C2215" t="str">
        <f t="shared" si="206"/>
        <v>OFF</v>
      </c>
      <c r="D2215" s="4">
        <f t="shared" si="208"/>
        <v>43648.208333327966</v>
      </c>
      <c r="E2215" t="str">
        <f t="shared" si="209"/>
        <v>LRKPCIGS</v>
      </c>
      <c r="F2215" s="39">
        <v>9816.3701171875</v>
      </c>
      <c r="G2215">
        <f t="shared" si="207"/>
        <v>1.3440197952884494E-3</v>
      </c>
      <c r="H2215" s="38">
        <f>G2215*SUMIF('Manual Inputs'!$B$11:$B$22,'Expanded kW'!A2215,'Manual Inputs'!$C$11:$C$22)</f>
        <v>153280.93288350466</v>
      </c>
    </row>
    <row r="2216" spans="1:8" x14ac:dyDescent="0.2">
      <c r="A2216">
        <f t="shared" si="204"/>
        <v>7</v>
      </c>
      <c r="B2216" t="b">
        <f t="shared" si="205"/>
        <v>0</v>
      </c>
      <c r="C2216" t="str">
        <f t="shared" si="206"/>
        <v>OFF</v>
      </c>
      <c r="D2216" s="4">
        <f t="shared" si="208"/>
        <v>43648.24999999463</v>
      </c>
      <c r="E2216" t="str">
        <f t="shared" si="209"/>
        <v>LRKPCIGS</v>
      </c>
      <c r="F2216" s="39">
        <v>9814.517578125</v>
      </c>
      <c r="G2216">
        <f t="shared" si="207"/>
        <v>1.3437661527360781E-3</v>
      </c>
      <c r="H2216" s="38">
        <f>G2216*SUMIF('Manual Inputs'!$B$11:$B$22,'Expanded kW'!A2216,'Manual Inputs'!$C$11:$C$22)</f>
        <v>153252.00580431824</v>
      </c>
    </row>
    <row r="2217" spans="1:8" x14ac:dyDescent="0.2">
      <c r="A2217">
        <f t="shared" si="204"/>
        <v>7</v>
      </c>
      <c r="B2217" t="b">
        <f t="shared" si="205"/>
        <v>0</v>
      </c>
      <c r="C2217" t="str">
        <f t="shared" si="206"/>
        <v>ON</v>
      </c>
      <c r="D2217" s="4">
        <f t="shared" si="208"/>
        <v>43648.291666661295</v>
      </c>
      <c r="E2217" t="str">
        <f t="shared" si="209"/>
        <v>LRKPCIGS</v>
      </c>
      <c r="F2217" s="39">
        <v>9680.40625</v>
      </c>
      <c r="G2217">
        <f t="shared" si="207"/>
        <v>1.3254041433965128E-3</v>
      </c>
      <c r="H2217" s="38">
        <f>G2217*SUMIF('Manual Inputs'!$B$11:$B$22,'Expanded kW'!A2217,'Manual Inputs'!$C$11:$C$22)</f>
        <v>151157.88045657353</v>
      </c>
    </row>
    <row r="2218" spans="1:8" x14ac:dyDescent="0.2">
      <c r="A2218">
        <f t="shared" si="204"/>
        <v>7</v>
      </c>
      <c r="B2218" t="b">
        <f t="shared" si="205"/>
        <v>0</v>
      </c>
      <c r="C2218" t="str">
        <f t="shared" si="206"/>
        <v>ON</v>
      </c>
      <c r="D2218" s="4">
        <f t="shared" si="208"/>
        <v>43648.333333327959</v>
      </c>
      <c r="E2218" t="str">
        <f t="shared" si="209"/>
        <v>LRKPCIGS</v>
      </c>
      <c r="F2218" s="39">
        <v>9830.224609375</v>
      </c>
      <c r="G2218">
        <f t="shared" si="207"/>
        <v>1.345916699289763E-3</v>
      </c>
      <c r="H2218" s="38">
        <f>G2218*SUMIF('Manual Inputs'!$B$11:$B$22,'Expanded kW'!A2218,'Manual Inputs'!$C$11:$C$22)</f>
        <v>153497.26839874859</v>
      </c>
    </row>
    <row r="2219" spans="1:8" x14ac:dyDescent="0.2">
      <c r="A2219">
        <f t="shared" si="204"/>
        <v>7</v>
      </c>
      <c r="B2219" t="b">
        <f t="shared" si="205"/>
        <v>0</v>
      </c>
      <c r="C2219" t="str">
        <f t="shared" si="206"/>
        <v>ON</v>
      </c>
      <c r="D2219" s="4">
        <f t="shared" si="208"/>
        <v>43648.374999994623</v>
      </c>
      <c r="E2219" t="str">
        <f t="shared" si="209"/>
        <v>LRKPCIGS</v>
      </c>
      <c r="F2219" s="39">
        <v>9997.439453125</v>
      </c>
      <c r="G2219">
        <f t="shared" si="207"/>
        <v>1.3688111151872002E-3</v>
      </c>
      <c r="H2219" s="38">
        <f>G2219*SUMIF('Manual Inputs'!$B$11:$B$22,'Expanded kW'!A2219,'Manual Inputs'!$C$11:$C$22)</f>
        <v>156108.29945564532</v>
      </c>
    </row>
    <row r="2220" spans="1:8" x14ac:dyDescent="0.2">
      <c r="A2220">
        <f t="shared" si="204"/>
        <v>7</v>
      </c>
      <c r="B2220" t="b">
        <f t="shared" si="205"/>
        <v>0</v>
      </c>
      <c r="C2220" t="str">
        <f t="shared" si="206"/>
        <v>ON</v>
      </c>
      <c r="D2220" s="4">
        <f t="shared" si="208"/>
        <v>43648.416666661287</v>
      </c>
      <c r="E2220" t="str">
        <f t="shared" si="209"/>
        <v>LRKPCIGS</v>
      </c>
      <c r="F2220" s="39">
        <v>9993.9697265625</v>
      </c>
      <c r="G2220">
        <f t="shared" si="207"/>
        <v>1.3683360535168916E-3</v>
      </c>
      <c r="H2220" s="38">
        <f>G2220*SUMIF('Manual Inputs'!$B$11:$B$22,'Expanded kW'!A2220,'Manual Inputs'!$C$11:$C$22)</f>
        <v>156054.12027148646</v>
      </c>
    </row>
    <row r="2221" spans="1:8" x14ac:dyDescent="0.2">
      <c r="A2221">
        <f t="shared" si="204"/>
        <v>7</v>
      </c>
      <c r="B2221" t="b">
        <f t="shared" si="205"/>
        <v>0</v>
      </c>
      <c r="C2221" t="str">
        <f t="shared" si="206"/>
        <v>ON</v>
      </c>
      <c r="D2221" s="4">
        <f t="shared" si="208"/>
        <v>43648.458333327952</v>
      </c>
      <c r="E2221" t="str">
        <f t="shared" si="209"/>
        <v>LRKPCIGS</v>
      </c>
      <c r="F2221" s="39">
        <v>9969.419921875</v>
      </c>
      <c r="G2221">
        <f t="shared" si="207"/>
        <v>1.3649747882959835E-3</v>
      </c>
      <c r="H2221" s="38">
        <f>G2221*SUMIF('Manual Inputs'!$B$11:$B$22,'Expanded kW'!A2221,'Manual Inputs'!$C$11:$C$22)</f>
        <v>155670.77928905762</v>
      </c>
    </row>
    <row r="2222" spans="1:8" x14ac:dyDescent="0.2">
      <c r="A2222">
        <f t="shared" si="204"/>
        <v>7</v>
      </c>
      <c r="B2222" t="b">
        <f t="shared" si="205"/>
        <v>0</v>
      </c>
      <c r="C2222" t="str">
        <f t="shared" si="206"/>
        <v>ON</v>
      </c>
      <c r="D2222" s="4">
        <f t="shared" si="208"/>
        <v>43648.499999994616</v>
      </c>
      <c r="E2222" t="str">
        <f t="shared" si="209"/>
        <v>LRKPCIGS</v>
      </c>
      <c r="F2222" s="39">
        <v>9885.0517578125</v>
      </c>
      <c r="G2222">
        <f t="shared" si="207"/>
        <v>1.3534234224409406E-3</v>
      </c>
      <c r="H2222" s="38">
        <f>G2222*SUMIF('Manual Inputs'!$B$11:$B$22,'Expanded kW'!A2222,'Manual Inputs'!$C$11:$C$22)</f>
        <v>154353.38490205037</v>
      </c>
    </row>
    <row r="2223" spans="1:8" x14ac:dyDescent="0.2">
      <c r="A2223">
        <f t="shared" si="204"/>
        <v>7</v>
      </c>
      <c r="B2223" t="b">
        <f t="shared" si="205"/>
        <v>0</v>
      </c>
      <c r="C2223" t="str">
        <f t="shared" si="206"/>
        <v>ON</v>
      </c>
      <c r="D2223" s="4">
        <f t="shared" si="208"/>
        <v>43648.54166666128</v>
      </c>
      <c r="E2223" t="str">
        <f t="shared" si="209"/>
        <v>LRKPCIGS</v>
      </c>
      <c r="F2223" s="39">
        <v>9933.962890625</v>
      </c>
      <c r="G2223">
        <f t="shared" si="207"/>
        <v>1.3601201473937704E-3</v>
      </c>
      <c r="H2223" s="38">
        <f>G2223*SUMIF('Manual Inputs'!$B$11:$B$22,'Expanded kW'!A2223,'Manual Inputs'!$C$11:$C$22)</f>
        <v>155117.12383776574</v>
      </c>
    </row>
    <row r="2224" spans="1:8" x14ac:dyDescent="0.2">
      <c r="A2224">
        <f t="shared" si="204"/>
        <v>7</v>
      </c>
      <c r="B2224" t="b">
        <f t="shared" si="205"/>
        <v>0</v>
      </c>
      <c r="C2224" t="str">
        <f t="shared" si="206"/>
        <v>ON</v>
      </c>
      <c r="D2224" s="4">
        <f t="shared" si="208"/>
        <v>43648.583333327944</v>
      </c>
      <c r="E2224" t="str">
        <f t="shared" si="209"/>
        <v>LRKPCIGS</v>
      </c>
      <c r="F2224" s="39">
        <v>9741.693359375</v>
      </c>
      <c r="G2224">
        <f t="shared" si="207"/>
        <v>1.3337953396546679E-3</v>
      </c>
      <c r="H2224" s="38">
        <f>G2224*SUMIF('Manual Inputs'!$B$11:$B$22,'Expanded kW'!A2224,'Manual Inputs'!$C$11:$C$22)</f>
        <v>152114.86814006412</v>
      </c>
    </row>
    <row r="2225" spans="1:8" x14ac:dyDescent="0.2">
      <c r="A2225">
        <f t="shared" si="204"/>
        <v>7</v>
      </c>
      <c r="B2225" t="b">
        <f t="shared" si="205"/>
        <v>0</v>
      </c>
      <c r="C2225" t="str">
        <f t="shared" si="206"/>
        <v>ON</v>
      </c>
      <c r="D2225" s="4">
        <f t="shared" si="208"/>
        <v>43648.624999994609</v>
      </c>
      <c r="E2225" t="str">
        <f t="shared" si="209"/>
        <v>LRKPCIGS</v>
      </c>
      <c r="F2225" s="39">
        <v>9715.52734375</v>
      </c>
      <c r="G2225">
        <f t="shared" si="207"/>
        <v>1.3302127890230193E-3</v>
      </c>
      <c r="H2225" s="38">
        <f>G2225*SUMIF('Manual Inputs'!$B$11:$B$22,'Expanded kW'!A2225,'Manual Inputs'!$C$11:$C$22)</f>
        <v>151706.29030151849</v>
      </c>
    </row>
    <row r="2226" spans="1:8" x14ac:dyDescent="0.2">
      <c r="A2226">
        <f t="shared" si="204"/>
        <v>7</v>
      </c>
      <c r="B2226" t="b">
        <f t="shared" si="205"/>
        <v>0</v>
      </c>
      <c r="C2226" t="str">
        <f t="shared" si="206"/>
        <v>ON</v>
      </c>
      <c r="D2226" s="4">
        <f t="shared" si="208"/>
        <v>43648.666666661273</v>
      </c>
      <c r="E2226" t="str">
        <f t="shared" si="209"/>
        <v>LRKPCIGS</v>
      </c>
      <c r="F2226" s="39">
        <v>9647.376953125</v>
      </c>
      <c r="G2226">
        <f t="shared" si="207"/>
        <v>1.3208818985855993E-3</v>
      </c>
      <c r="H2226" s="38">
        <f>G2226*SUMIF('Manual Inputs'!$B$11:$B$22,'Expanded kW'!A2226,'Manual Inputs'!$C$11:$C$22)</f>
        <v>150642.13366045163</v>
      </c>
    </row>
    <row r="2227" spans="1:8" x14ac:dyDescent="0.2">
      <c r="A2227">
        <f t="shared" si="204"/>
        <v>7</v>
      </c>
      <c r="B2227" t="b">
        <f t="shared" si="205"/>
        <v>0</v>
      </c>
      <c r="C2227" t="str">
        <f t="shared" si="206"/>
        <v>ON</v>
      </c>
      <c r="D2227" s="4">
        <f t="shared" si="208"/>
        <v>43648.708333327937</v>
      </c>
      <c r="E2227" t="str">
        <f t="shared" si="209"/>
        <v>LRKPCIGS</v>
      </c>
      <c r="F2227" s="39">
        <v>9637.10546875</v>
      </c>
      <c r="G2227">
        <f t="shared" si="207"/>
        <v>1.3194755662894256E-3</v>
      </c>
      <c r="H2227" s="38">
        <f>G2227*SUMIF('Manual Inputs'!$B$11:$B$22,'Expanded kW'!A2227,'Manual Inputs'!$C$11:$C$22)</f>
        <v>150481.74619662308</v>
      </c>
    </row>
    <row r="2228" spans="1:8" x14ac:dyDescent="0.2">
      <c r="A2228">
        <f t="shared" si="204"/>
        <v>7</v>
      </c>
      <c r="B2228" t="b">
        <f t="shared" si="205"/>
        <v>0</v>
      </c>
      <c r="C2228" t="str">
        <f t="shared" si="206"/>
        <v>ON</v>
      </c>
      <c r="D2228" s="4">
        <f t="shared" si="208"/>
        <v>43648.749999994601</v>
      </c>
      <c r="E2228" t="str">
        <f t="shared" si="209"/>
        <v>LRKPCIGS</v>
      </c>
      <c r="F2228" s="39">
        <v>9621.2265625</v>
      </c>
      <c r="G2228">
        <f t="shared" si="207"/>
        <v>1.3173014872690997E-3</v>
      </c>
      <c r="H2228" s="38">
        <f>G2228*SUMIF('Manual Inputs'!$B$11:$B$22,'Expanded kW'!A2228,'Manual Inputs'!$C$11:$C$22)</f>
        <v>150233.79980359657</v>
      </c>
    </row>
    <row r="2229" spans="1:8" x14ac:dyDescent="0.2">
      <c r="A2229">
        <f t="shared" si="204"/>
        <v>7</v>
      </c>
      <c r="B2229" t="b">
        <f t="shared" si="205"/>
        <v>0</v>
      </c>
      <c r="C2229" t="str">
        <f t="shared" si="206"/>
        <v>ON</v>
      </c>
      <c r="D2229" s="4">
        <f t="shared" si="208"/>
        <v>43648.791666661265</v>
      </c>
      <c r="E2229" t="str">
        <f t="shared" si="209"/>
        <v>LRKPCIGS</v>
      </c>
      <c r="F2229" s="39">
        <v>9607.744140625</v>
      </c>
      <c r="G2229">
        <f t="shared" si="207"/>
        <v>1.3154555257097753E-3</v>
      </c>
      <c r="H2229" s="38">
        <f>G2229*SUMIF('Manual Inputs'!$B$11:$B$22,'Expanded kW'!A2229,'Manual Inputs'!$C$11:$C$22)</f>
        <v>150023.27410235893</v>
      </c>
    </row>
    <row r="2230" spans="1:8" x14ac:dyDescent="0.2">
      <c r="A2230">
        <f t="shared" si="204"/>
        <v>7</v>
      </c>
      <c r="B2230" t="b">
        <f t="shared" si="205"/>
        <v>0</v>
      </c>
      <c r="C2230" t="str">
        <f t="shared" si="206"/>
        <v>ON</v>
      </c>
      <c r="D2230" s="4">
        <f t="shared" si="208"/>
        <v>43648.83333332793</v>
      </c>
      <c r="E2230" t="str">
        <f t="shared" si="209"/>
        <v>LRKPCIGS</v>
      </c>
      <c r="F2230" s="39">
        <v>9459.859375</v>
      </c>
      <c r="G2230">
        <f t="shared" si="207"/>
        <v>1.2952077100662326E-3</v>
      </c>
      <c r="H2230" s="38">
        <f>G2230*SUMIF('Manual Inputs'!$B$11:$B$22,'Expanded kW'!A2230,'Manual Inputs'!$C$11:$C$22)</f>
        <v>147714.07889439003</v>
      </c>
    </row>
    <row r="2231" spans="1:8" x14ac:dyDescent="0.2">
      <c r="A2231">
        <f t="shared" si="204"/>
        <v>7</v>
      </c>
      <c r="B2231" t="b">
        <f t="shared" si="205"/>
        <v>0</v>
      </c>
      <c r="C2231" t="str">
        <f t="shared" si="206"/>
        <v>OFF</v>
      </c>
      <c r="D2231" s="4">
        <f t="shared" si="208"/>
        <v>43648.874999994594</v>
      </c>
      <c r="E2231" t="str">
        <f t="shared" si="209"/>
        <v>LRKPCIGS</v>
      </c>
      <c r="F2231" s="39">
        <v>9514.9951171875</v>
      </c>
      <c r="G2231">
        <f t="shared" si="207"/>
        <v>1.3027566846916059E-3</v>
      </c>
      <c r="H2231" s="38">
        <f>G2231*SUMIF('Manual Inputs'!$B$11:$B$22,'Expanded kW'!A2231,'Manual Inputs'!$C$11:$C$22)</f>
        <v>148575.01403608025</v>
      </c>
    </row>
    <row r="2232" spans="1:8" x14ac:dyDescent="0.2">
      <c r="A2232">
        <f t="shared" si="204"/>
        <v>7</v>
      </c>
      <c r="B2232" t="b">
        <f t="shared" si="205"/>
        <v>0</v>
      </c>
      <c r="C2232" t="str">
        <f t="shared" si="206"/>
        <v>OFF</v>
      </c>
      <c r="D2232" s="4">
        <f t="shared" si="208"/>
        <v>43648.916666661258</v>
      </c>
      <c r="E2232" t="str">
        <f t="shared" si="209"/>
        <v>LRKPCIGS</v>
      </c>
      <c r="F2232" s="39">
        <v>10004.9287109375</v>
      </c>
      <c r="G2232">
        <f t="shared" si="207"/>
        <v>1.3698365156796283E-3</v>
      </c>
      <c r="H2232" s="38">
        <f>G2232*SUMIF('Manual Inputs'!$B$11:$B$22,'Expanded kW'!A2232,'Manual Inputs'!$C$11:$C$22)</f>
        <v>156225.24292969948</v>
      </c>
    </row>
    <row r="2233" spans="1:8" x14ac:dyDescent="0.2">
      <c r="A2233">
        <f t="shared" si="204"/>
        <v>7</v>
      </c>
      <c r="B2233" t="b">
        <f t="shared" si="205"/>
        <v>0</v>
      </c>
      <c r="C2233" t="str">
        <f t="shared" si="206"/>
        <v>OFF</v>
      </c>
      <c r="D2233" s="4">
        <f t="shared" si="208"/>
        <v>43648.958333327922</v>
      </c>
      <c r="E2233" t="str">
        <f t="shared" si="209"/>
        <v>LRKPCIGS</v>
      </c>
      <c r="F2233" s="39">
        <v>9971.8583984375</v>
      </c>
      <c r="G2233">
        <f t="shared" si="207"/>
        <v>1.365308655166448E-3</v>
      </c>
      <c r="H2233" s="38">
        <f>G2233*SUMIF('Manual Inputs'!$B$11:$B$22,'Expanded kW'!A2233,'Manual Inputs'!$C$11:$C$22)</f>
        <v>155708.85568163986</v>
      </c>
    </row>
    <row r="2234" spans="1:8" x14ac:dyDescent="0.2">
      <c r="A2234">
        <f t="shared" si="204"/>
        <v>7</v>
      </c>
      <c r="B2234" t="b">
        <f t="shared" si="205"/>
        <v>0</v>
      </c>
      <c r="C2234" t="str">
        <f t="shared" si="206"/>
        <v>OFF</v>
      </c>
      <c r="D2234" s="4">
        <f t="shared" si="208"/>
        <v>43648.999999994587</v>
      </c>
      <c r="E2234" t="str">
        <f t="shared" si="209"/>
        <v>LRKPCIGS</v>
      </c>
      <c r="F2234" s="39">
        <v>10010.1318359375</v>
      </c>
      <c r="G2234">
        <f t="shared" si="207"/>
        <v>1.3705489076242957E-3</v>
      </c>
      <c r="H2234" s="38">
        <f>G2234*SUMIF('Manual Inputs'!$B$11:$B$22,'Expanded kW'!A2234,'Manual Inputs'!$C$11:$C$22)</f>
        <v>156306.48883265426</v>
      </c>
    </row>
    <row r="2235" spans="1:8" x14ac:dyDescent="0.2">
      <c r="A2235">
        <f t="shared" si="204"/>
        <v>7</v>
      </c>
      <c r="B2235" t="b">
        <f t="shared" si="205"/>
        <v>0</v>
      </c>
      <c r="C2235" t="str">
        <f t="shared" si="206"/>
        <v>OFF</v>
      </c>
      <c r="D2235" s="4">
        <f t="shared" si="208"/>
        <v>43649.041666661251</v>
      </c>
      <c r="E2235" t="str">
        <f t="shared" si="209"/>
        <v>LRKPCIGS</v>
      </c>
      <c r="F2235" s="39">
        <v>10008.7451171875</v>
      </c>
      <c r="G2235">
        <f t="shared" si="207"/>
        <v>1.3703590434048086E-3</v>
      </c>
      <c r="H2235" s="38">
        <f>G2235*SUMIF('Manual Inputs'!$B$11:$B$22,'Expanded kW'!A2235,'Manual Inputs'!$C$11:$C$22)</f>
        <v>156284.83545761753</v>
      </c>
    </row>
    <row r="2236" spans="1:8" x14ac:dyDescent="0.2">
      <c r="A2236">
        <f t="shared" si="204"/>
        <v>7</v>
      </c>
      <c r="B2236" t="b">
        <f t="shared" si="205"/>
        <v>0</v>
      </c>
      <c r="C2236" t="str">
        <f t="shared" si="206"/>
        <v>OFF</v>
      </c>
      <c r="D2236" s="4">
        <f t="shared" si="208"/>
        <v>43649.083333327915</v>
      </c>
      <c r="E2236" t="str">
        <f t="shared" si="209"/>
        <v>LRKPCIGS</v>
      </c>
      <c r="F2236" s="39">
        <v>9916.0458984375</v>
      </c>
      <c r="G2236">
        <f t="shared" si="207"/>
        <v>1.3576670214536771E-3</v>
      </c>
      <c r="H2236" s="38">
        <f>G2236*SUMIF('Manual Inputs'!$B$11:$B$22,'Expanded kW'!A2236,'Manual Inputs'!$C$11:$C$22)</f>
        <v>154837.35308297747</v>
      </c>
    </row>
    <row r="2237" spans="1:8" x14ac:dyDescent="0.2">
      <c r="A2237">
        <f t="shared" si="204"/>
        <v>7</v>
      </c>
      <c r="B2237" t="b">
        <f t="shared" si="205"/>
        <v>0</v>
      </c>
      <c r="C2237" t="str">
        <f t="shared" si="206"/>
        <v>OFF</v>
      </c>
      <c r="D2237" s="4">
        <f t="shared" si="208"/>
        <v>43649.124999994579</v>
      </c>
      <c r="E2237" t="str">
        <f t="shared" si="209"/>
        <v>LRKPCIGS</v>
      </c>
      <c r="F2237" s="39">
        <v>9905.4580078125</v>
      </c>
      <c r="G2237">
        <f t="shared" si="207"/>
        <v>1.356217368025733E-3</v>
      </c>
      <c r="H2237" s="38">
        <f>G2237*SUMIF('Manual Inputs'!$B$11:$B$22,'Expanded kW'!A2237,'Manual Inputs'!$C$11:$C$22)</f>
        <v>154672.02498991517</v>
      </c>
    </row>
    <row r="2238" spans="1:8" x14ac:dyDescent="0.2">
      <c r="A2238">
        <f t="shared" si="204"/>
        <v>7</v>
      </c>
      <c r="B2238" t="b">
        <f t="shared" si="205"/>
        <v>0</v>
      </c>
      <c r="C2238" t="str">
        <f t="shared" si="206"/>
        <v>OFF</v>
      </c>
      <c r="D2238" s="4">
        <f t="shared" si="208"/>
        <v>43649.166666661244</v>
      </c>
      <c r="E2238" t="str">
        <f t="shared" si="209"/>
        <v>LRKPCIGS</v>
      </c>
      <c r="F2238" s="39">
        <v>9901.015625</v>
      </c>
      <c r="G2238">
        <f t="shared" si="207"/>
        <v>1.3556091339873898E-3</v>
      </c>
      <c r="H2238" s="38">
        <f>G2238*SUMIF('Manual Inputs'!$B$11:$B$22,'Expanded kW'!A2238,'Manual Inputs'!$C$11:$C$22)</f>
        <v>154602.65794551926</v>
      </c>
    </row>
    <row r="2239" spans="1:8" x14ac:dyDescent="0.2">
      <c r="A2239">
        <f t="shared" si="204"/>
        <v>7</v>
      </c>
      <c r="B2239" t="b">
        <f t="shared" si="205"/>
        <v>0</v>
      </c>
      <c r="C2239" t="str">
        <f t="shared" si="206"/>
        <v>OFF</v>
      </c>
      <c r="D2239" s="4">
        <f t="shared" si="208"/>
        <v>43649.208333327908</v>
      </c>
      <c r="E2239" t="str">
        <f t="shared" si="209"/>
        <v>LRKPCIGS</v>
      </c>
      <c r="F2239" s="39">
        <v>9864.80859375</v>
      </c>
      <c r="G2239">
        <f t="shared" si="207"/>
        <v>1.3506518059580174E-3</v>
      </c>
      <c r="H2239" s="38">
        <f>G2239*SUMIF('Manual Inputs'!$B$11:$B$22,'Expanded kW'!A2239,'Manual Inputs'!$C$11:$C$22)</f>
        <v>154037.29137308075</v>
      </c>
    </row>
    <row r="2240" spans="1:8" x14ac:dyDescent="0.2">
      <c r="A2240">
        <f t="shared" si="204"/>
        <v>7</v>
      </c>
      <c r="B2240" t="b">
        <f t="shared" si="205"/>
        <v>0</v>
      </c>
      <c r="C2240" t="str">
        <f t="shared" si="206"/>
        <v>OFF</v>
      </c>
      <c r="D2240" s="4">
        <f t="shared" si="208"/>
        <v>43649.249999994572</v>
      </c>
      <c r="E2240" t="str">
        <f t="shared" si="209"/>
        <v>LRKPCIGS</v>
      </c>
      <c r="F2240" s="39">
        <v>9889.7255859375</v>
      </c>
      <c r="G2240">
        <f t="shared" si="207"/>
        <v>1.3540633450849307E-3</v>
      </c>
      <c r="H2240" s="38">
        <f>G2240*SUMIF('Manual Inputs'!$B$11:$B$22,'Expanded kW'!A2240,'Manual Inputs'!$C$11:$C$22)</f>
        <v>154426.36592523762</v>
      </c>
    </row>
    <row r="2241" spans="1:8" x14ac:dyDescent="0.2">
      <c r="A2241">
        <f t="shared" si="204"/>
        <v>7</v>
      </c>
      <c r="B2241" t="b">
        <f t="shared" si="205"/>
        <v>0</v>
      </c>
      <c r="C2241" t="str">
        <f t="shared" si="206"/>
        <v>ON</v>
      </c>
      <c r="D2241" s="4">
        <f t="shared" si="208"/>
        <v>43649.291666661236</v>
      </c>
      <c r="E2241" t="str">
        <f t="shared" si="209"/>
        <v>LRKPCIGS</v>
      </c>
      <c r="F2241" s="39">
        <v>9634.1357421875</v>
      </c>
      <c r="G2241">
        <f t="shared" si="207"/>
        <v>1.3190689627038898E-3</v>
      </c>
      <c r="H2241" s="38">
        <f>G2241*SUMIF('Manual Inputs'!$B$11:$B$22,'Expanded kW'!A2241,'Manual Inputs'!$C$11:$C$22)</f>
        <v>150435.37442656196</v>
      </c>
    </row>
    <row r="2242" spans="1:8" x14ac:dyDescent="0.2">
      <c r="A2242">
        <f t="shared" ref="A2242:A2305" si="210">MONTH(D2242)</f>
        <v>7</v>
      </c>
      <c r="B2242" t="b">
        <f t="shared" ref="B2242:B2305" si="211">IF(ISNA(VLOOKUP(DATE(YEAR(D2242),MONTH(D2242),DAY(D2242)),Holidays,1,FALSE)),FALSE,TRUE)</f>
        <v>0</v>
      </c>
      <c r="C2242" t="str">
        <f t="shared" ref="C2242:C2305" si="212">IF(OR(HOUR(D2242)&lt;PkStart,HOUR(D2242)&gt;OPkStart-1,WEEKDAY(D2242,2)&gt;5,B2242)=TRUE,"OFF","ON")</f>
        <v>ON</v>
      </c>
      <c r="D2242" s="4">
        <f t="shared" si="208"/>
        <v>43649.333333327901</v>
      </c>
      <c r="E2242" t="str">
        <f t="shared" si="209"/>
        <v>LRKPCIGS</v>
      </c>
      <c r="F2242" s="39">
        <v>9613.779296875</v>
      </c>
      <c r="G2242">
        <f t="shared" ref="G2242:G2305" si="213">IF(SUMIF($A$2:$A$8785,A2242,$F$2:$F$8785)=0,0,F2242/SUMIF($A$2:$A$8785,A2242,$F$2:$F$8785))</f>
        <v>1.3162818361861352E-3</v>
      </c>
      <c r="H2242" s="38">
        <f>G2242*SUMIF('Manual Inputs'!$B$11:$B$22,'Expanded kW'!A2242,'Manual Inputs'!$C$11:$C$22)</f>
        <v>150117.51203033578</v>
      </c>
    </row>
    <row r="2243" spans="1:8" x14ac:dyDescent="0.2">
      <c r="A2243">
        <f t="shared" si="210"/>
        <v>7</v>
      </c>
      <c r="B2243" t="b">
        <f t="shared" si="211"/>
        <v>0</v>
      </c>
      <c r="C2243" t="str">
        <f t="shared" si="212"/>
        <v>ON</v>
      </c>
      <c r="D2243" s="4">
        <f t="shared" si="208"/>
        <v>43649.374999994565</v>
      </c>
      <c r="E2243" t="str">
        <f t="shared" si="209"/>
        <v>LRKPCIGS</v>
      </c>
      <c r="F2243" s="39">
        <v>9628.744140625</v>
      </c>
      <c r="G2243">
        <f t="shared" si="213"/>
        <v>1.3183307652702356E-3</v>
      </c>
      <c r="H2243" s="38">
        <f>G2243*SUMIF('Manual Inputs'!$B$11:$B$22,'Expanded kW'!A2243,'Manual Inputs'!$C$11:$C$22)</f>
        <v>150351.18549446482</v>
      </c>
    </row>
    <row r="2244" spans="1:8" x14ac:dyDescent="0.2">
      <c r="A2244">
        <f t="shared" si="210"/>
        <v>7</v>
      </c>
      <c r="B2244" t="b">
        <f t="shared" si="211"/>
        <v>0</v>
      </c>
      <c r="C2244" t="str">
        <f t="shared" si="212"/>
        <v>ON</v>
      </c>
      <c r="D2244" s="4">
        <f t="shared" ref="D2244:D2307" si="214">+D2243+1/24</f>
        <v>43649.416666661229</v>
      </c>
      <c r="E2244" t="str">
        <f t="shared" ref="E2244:E2307" si="215">+E2243</f>
        <v>LRKPCIGS</v>
      </c>
      <c r="F2244" s="39">
        <v>9617.1611328125</v>
      </c>
      <c r="G2244">
        <f t="shared" si="213"/>
        <v>1.3167448642087299E-3</v>
      </c>
      <c r="H2244" s="38">
        <f>G2244*SUMIF('Manual Inputs'!$B$11:$B$22,'Expanded kW'!A2244,'Manual Inputs'!$C$11:$C$22)</f>
        <v>150170.3188174853</v>
      </c>
    </row>
    <row r="2245" spans="1:8" x14ac:dyDescent="0.2">
      <c r="A2245">
        <f t="shared" si="210"/>
        <v>7</v>
      </c>
      <c r="B2245" t="b">
        <f t="shared" si="211"/>
        <v>0</v>
      </c>
      <c r="C2245" t="str">
        <f t="shared" si="212"/>
        <v>ON</v>
      </c>
      <c r="D2245" s="4">
        <f t="shared" si="214"/>
        <v>43649.458333327893</v>
      </c>
      <c r="E2245" t="str">
        <f t="shared" si="215"/>
        <v>LRKPCIGS</v>
      </c>
      <c r="F2245" s="39">
        <v>9615.05859375</v>
      </c>
      <c r="G2245">
        <f t="shared" si="213"/>
        <v>1.3164569926139721E-3</v>
      </c>
      <c r="H2245" s="38">
        <f>G2245*SUMIF('Manual Inputs'!$B$11:$B$22,'Expanded kW'!A2245,'Manual Inputs'!$C$11:$C$22)</f>
        <v>150137.48803124999</v>
      </c>
    </row>
    <row r="2246" spans="1:8" x14ac:dyDescent="0.2">
      <c r="A2246">
        <f t="shared" si="210"/>
        <v>7</v>
      </c>
      <c r="B2246" t="b">
        <f t="shared" si="211"/>
        <v>0</v>
      </c>
      <c r="C2246" t="str">
        <f t="shared" si="212"/>
        <v>ON</v>
      </c>
      <c r="D2246" s="4">
        <f t="shared" si="214"/>
        <v>43649.499999994558</v>
      </c>
      <c r="E2246" t="str">
        <f t="shared" si="215"/>
        <v>LRKPCIGS</v>
      </c>
      <c r="F2246" s="39">
        <v>9647.3349609375</v>
      </c>
      <c r="G2246">
        <f t="shared" si="213"/>
        <v>1.320876149176136E-3</v>
      </c>
      <c r="H2246" s="38">
        <f>G2246*SUMIF('Manual Inputs'!$B$11:$B$22,'Expanded kW'!A2246,'Manual Inputs'!$C$11:$C$22)</f>
        <v>150641.47795965828</v>
      </c>
    </row>
    <row r="2247" spans="1:8" x14ac:dyDescent="0.2">
      <c r="A2247">
        <f t="shared" si="210"/>
        <v>7</v>
      </c>
      <c r="B2247" t="b">
        <f t="shared" si="211"/>
        <v>0</v>
      </c>
      <c r="C2247" t="str">
        <f t="shared" si="212"/>
        <v>ON</v>
      </c>
      <c r="D2247" s="4">
        <f t="shared" si="214"/>
        <v>43649.541666661222</v>
      </c>
      <c r="E2247" t="str">
        <f t="shared" si="215"/>
        <v>LRKPCIGS</v>
      </c>
      <c r="F2247" s="39">
        <v>9630.0341796875</v>
      </c>
      <c r="G2247">
        <f t="shared" si="213"/>
        <v>1.3185073924772374E-3</v>
      </c>
      <c r="H2247" s="38">
        <f>G2247*SUMIF('Manual Inputs'!$B$11:$B$22,'Expanded kW'!A2247,'Manual Inputs'!$C$11:$C$22)</f>
        <v>150371.32923279126</v>
      </c>
    </row>
    <row r="2248" spans="1:8" x14ac:dyDescent="0.2">
      <c r="A2248">
        <f t="shared" si="210"/>
        <v>7</v>
      </c>
      <c r="B2248" t="b">
        <f t="shared" si="211"/>
        <v>0</v>
      </c>
      <c r="C2248" t="str">
        <f t="shared" si="212"/>
        <v>ON</v>
      </c>
      <c r="D2248" s="4">
        <f t="shared" si="214"/>
        <v>43649.583333327886</v>
      </c>
      <c r="E2248" t="str">
        <f t="shared" si="215"/>
        <v>LRKPCIGS</v>
      </c>
      <c r="F2248" s="39">
        <v>9590.541015625</v>
      </c>
      <c r="G2248">
        <f t="shared" si="213"/>
        <v>1.3131001397305589E-3</v>
      </c>
      <c r="H2248" s="38">
        <f>G2248*SUMIF('Manual Inputs'!$B$11:$B$22,'Expanded kW'!A2248,'Manual Inputs'!$C$11:$C$22)</f>
        <v>149754.65026105792</v>
      </c>
    </row>
    <row r="2249" spans="1:8" x14ac:dyDescent="0.2">
      <c r="A2249">
        <f t="shared" si="210"/>
        <v>7</v>
      </c>
      <c r="B2249" t="b">
        <f t="shared" si="211"/>
        <v>0</v>
      </c>
      <c r="C2249" t="str">
        <f t="shared" si="212"/>
        <v>ON</v>
      </c>
      <c r="D2249" s="4">
        <f t="shared" si="214"/>
        <v>43649.62499999455</v>
      </c>
      <c r="E2249" t="str">
        <f t="shared" si="215"/>
        <v>LRKPCIGS</v>
      </c>
      <c r="F2249" s="39">
        <v>9565.599609375</v>
      </c>
      <c r="G2249">
        <f t="shared" si="213"/>
        <v>1.309685257923725E-3</v>
      </c>
      <c r="H2249" s="38">
        <f>G2249*SUMIF('Manual Inputs'!$B$11:$B$22,'Expanded kW'!A2249,'Manual Inputs'!$C$11:$C$22)</f>
        <v>149365.19448750952</v>
      </c>
    </row>
    <row r="2250" spans="1:8" x14ac:dyDescent="0.2">
      <c r="A2250">
        <f t="shared" si="210"/>
        <v>7</v>
      </c>
      <c r="B2250" t="b">
        <f t="shared" si="211"/>
        <v>0</v>
      </c>
      <c r="C2250" t="str">
        <f t="shared" si="212"/>
        <v>ON</v>
      </c>
      <c r="D2250" s="4">
        <f t="shared" si="214"/>
        <v>43649.666666661215</v>
      </c>
      <c r="E2250" t="str">
        <f t="shared" si="215"/>
        <v>LRKPCIGS</v>
      </c>
      <c r="F2250" s="39">
        <v>9474.3212890625</v>
      </c>
      <c r="G2250">
        <f t="shared" si="213"/>
        <v>1.2971877799439696E-3</v>
      </c>
      <c r="H2250" s="38">
        <f>G2250*SUMIF('Manual Inputs'!$B$11:$B$22,'Expanded kW'!A2250,'Manual Inputs'!$C$11:$C$22)</f>
        <v>147939.89919785433</v>
      </c>
    </row>
    <row r="2251" spans="1:8" x14ac:dyDescent="0.2">
      <c r="A2251">
        <f t="shared" si="210"/>
        <v>7</v>
      </c>
      <c r="B2251" t="b">
        <f t="shared" si="211"/>
        <v>0</v>
      </c>
      <c r="C2251" t="str">
        <f t="shared" si="212"/>
        <v>ON</v>
      </c>
      <c r="D2251" s="4">
        <f t="shared" si="214"/>
        <v>43649.708333327879</v>
      </c>
      <c r="E2251" t="str">
        <f t="shared" si="215"/>
        <v>LRKPCIGS</v>
      </c>
      <c r="F2251" s="39">
        <v>9430.212890625</v>
      </c>
      <c r="G2251">
        <f t="shared" si="213"/>
        <v>1.2911486269851105E-3</v>
      </c>
      <c r="H2251" s="38">
        <f>G2251*SUMIF('Manual Inputs'!$B$11:$B$22,'Expanded kW'!A2251,'Manual Inputs'!$C$11:$C$22)</f>
        <v>147251.1541342733</v>
      </c>
    </row>
    <row r="2252" spans="1:8" x14ac:dyDescent="0.2">
      <c r="A2252">
        <f t="shared" si="210"/>
        <v>7</v>
      </c>
      <c r="B2252" t="b">
        <f t="shared" si="211"/>
        <v>0</v>
      </c>
      <c r="C2252" t="str">
        <f t="shared" si="212"/>
        <v>ON</v>
      </c>
      <c r="D2252" s="4">
        <f t="shared" si="214"/>
        <v>43649.749999994543</v>
      </c>
      <c r="E2252" t="str">
        <f t="shared" si="215"/>
        <v>LRKPCIGS</v>
      </c>
      <c r="F2252" s="39">
        <v>9372.2734375</v>
      </c>
      <c r="G2252">
        <f t="shared" si="213"/>
        <v>1.2832157789976614E-3</v>
      </c>
      <c r="H2252" s="38">
        <f>G2252*SUMIF('Manual Inputs'!$B$11:$B$22,'Expanded kW'!A2252,'Manual Inputs'!$C$11:$C$22)</f>
        <v>146346.43952798413</v>
      </c>
    </row>
    <row r="2253" spans="1:8" x14ac:dyDescent="0.2">
      <c r="A2253">
        <f t="shared" si="210"/>
        <v>7</v>
      </c>
      <c r="B2253" t="b">
        <f t="shared" si="211"/>
        <v>0</v>
      </c>
      <c r="C2253" t="str">
        <f t="shared" si="212"/>
        <v>ON</v>
      </c>
      <c r="D2253" s="4">
        <f t="shared" si="214"/>
        <v>43649.791666661207</v>
      </c>
      <c r="E2253" t="str">
        <f t="shared" si="215"/>
        <v>LRKPCIGS</v>
      </c>
      <c r="F2253" s="39">
        <v>9331.4296875</v>
      </c>
      <c r="G2253">
        <f t="shared" si="213"/>
        <v>1.277623609197778E-3</v>
      </c>
      <c r="H2253" s="38">
        <f>G2253*SUMIF('Manual Inputs'!$B$11:$B$22,'Expanded kW'!A2253,'Manual Inputs'!$C$11:$C$22)</f>
        <v>145708.67138887342</v>
      </c>
    </row>
    <row r="2254" spans="1:8" x14ac:dyDescent="0.2">
      <c r="A2254">
        <f t="shared" si="210"/>
        <v>7</v>
      </c>
      <c r="B2254" t="b">
        <f t="shared" si="211"/>
        <v>0</v>
      </c>
      <c r="C2254" t="str">
        <f t="shared" si="212"/>
        <v>ON</v>
      </c>
      <c r="D2254" s="4">
        <f t="shared" si="214"/>
        <v>43649.833333327872</v>
      </c>
      <c r="E2254" t="str">
        <f t="shared" si="215"/>
        <v>LRKPCIGS</v>
      </c>
      <c r="F2254" s="39">
        <v>9323.76171875</v>
      </c>
      <c r="G2254">
        <f t="shared" si="213"/>
        <v>1.2765737402883318E-3</v>
      </c>
      <c r="H2254" s="38">
        <f>G2254*SUMIF('Manual Inputs'!$B$11:$B$22,'Expanded kW'!A2254,'Manual Inputs'!$C$11:$C$22)</f>
        <v>145588.93737423356</v>
      </c>
    </row>
    <row r="2255" spans="1:8" x14ac:dyDescent="0.2">
      <c r="A2255">
        <f t="shared" si="210"/>
        <v>7</v>
      </c>
      <c r="B2255" t="b">
        <f t="shared" si="211"/>
        <v>0</v>
      </c>
      <c r="C2255" t="str">
        <f t="shared" si="212"/>
        <v>OFF</v>
      </c>
      <c r="D2255" s="4">
        <f t="shared" si="214"/>
        <v>43649.874999994536</v>
      </c>
      <c r="E2255" t="str">
        <f t="shared" si="215"/>
        <v>LRKPCIGS</v>
      </c>
      <c r="F2255" s="39">
        <v>9519.189453125</v>
      </c>
      <c r="G2255">
        <f t="shared" si="213"/>
        <v>1.3033309571019564E-3</v>
      </c>
      <c r="H2255" s="38">
        <f>G2255*SUMIF('Manual Inputs'!$B$11:$B$22,'Expanded kW'!A2255,'Manual Inputs'!$C$11:$C$22)</f>
        <v>148640.5078711386</v>
      </c>
    </row>
    <row r="2256" spans="1:8" x14ac:dyDescent="0.2">
      <c r="A2256">
        <f t="shared" si="210"/>
        <v>7</v>
      </c>
      <c r="B2256" t="b">
        <f t="shared" si="211"/>
        <v>0</v>
      </c>
      <c r="C2256" t="str">
        <f t="shared" si="212"/>
        <v>OFF</v>
      </c>
      <c r="D2256" s="4">
        <f t="shared" si="214"/>
        <v>43649.9166666612</v>
      </c>
      <c r="E2256" t="str">
        <f t="shared" si="215"/>
        <v>LRKPCIGS</v>
      </c>
      <c r="F2256" s="39">
        <v>9791.2431640625</v>
      </c>
      <c r="G2256">
        <f t="shared" si="213"/>
        <v>1.3405795091142193E-3</v>
      </c>
      <c r="H2256" s="38">
        <f>G2256*SUMIF('Manual Inputs'!$B$11:$B$22,'Expanded kW'!A2256,'Manual Inputs'!$C$11:$C$22)</f>
        <v>152888.57982738092</v>
      </c>
    </row>
    <row r="2257" spans="1:8" x14ac:dyDescent="0.2">
      <c r="A2257">
        <f t="shared" si="210"/>
        <v>7</v>
      </c>
      <c r="B2257" t="b">
        <f t="shared" si="211"/>
        <v>0</v>
      </c>
      <c r="C2257" t="str">
        <f t="shared" si="212"/>
        <v>OFF</v>
      </c>
      <c r="D2257" s="4">
        <f t="shared" si="214"/>
        <v>43649.958333327864</v>
      </c>
      <c r="E2257" t="str">
        <f t="shared" si="215"/>
        <v>LRKPCIGS</v>
      </c>
      <c r="F2257" s="39">
        <v>9802.8232421875</v>
      </c>
      <c r="G2257">
        <f t="shared" si="213"/>
        <v>1.3421650090541346E-3</v>
      </c>
      <c r="H2257" s="38">
        <f>G2257*SUMIF('Manual Inputs'!$B$11:$B$22,'Expanded kW'!A2257,'Manual Inputs'!$C$11:$C$22)</f>
        <v>153069.40075779348</v>
      </c>
    </row>
    <row r="2258" spans="1:8" x14ac:dyDescent="0.2">
      <c r="A2258">
        <f t="shared" si="210"/>
        <v>7</v>
      </c>
      <c r="B2258" t="b">
        <f t="shared" si="211"/>
        <v>0</v>
      </c>
      <c r="C2258" t="str">
        <f t="shared" si="212"/>
        <v>OFF</v>
      </c>
      <c r="D2258" s="4">
        <f t="shared" si="214"/>
        <v>43649.999999994528</v>
      </c>
      <c r="E2258" t="str">
        <f t="shared" si="215"/>
        <v>LRKPCIGS</v>
      </c>
      <c r="F2258" s="39">
        <v>9769.6279296875</v>
      </c>
      <c r="G2258">
        <f t="shared" si="213"/>
        <v>1.3376200340197613E-3</v>
      </c>
      <c r="H2258" s="38">
        <f>G2258*SUMIF('Manual Inputs'!$B$11:$B$22,'Expanded kW'!A2258,'Manual Inputs'!$C$11:$C$22)</f>
        <v>152551.06165620944</v>
      </c>
    </row>
    <row r="2259" spans="1:8" x14ac:dyDescent="0.2">
      <c r="A2259">
        <f t="shared" si="210"/>
        <v>7</v>
      </c>
      <c r="B2259" t="b">
        <f t="shared" si="211"/>
        <v>0</v>
      </c>
      <c r="C2259" t="str">
        <f t="shared" si="212"/>
        <v>OFF</v>
      </c>
      <c r="D2259" s="4">
        <f t="shared" si="214"/>
        <v>43650.041666661193</v>
      </c>
      <c r="E2259" t="str">
        <f t="shared" si="215"/>
        <v>LRKPCIGS</v>
      </c>
      <c r="F2259" s="39">
        <v>9760.5712890625</v>
      </c>
      <c r="G2259">
        <f t="shared" si="213"/>
        <v>1.3363800334764339E-3</v>
      </c>
      <c r="H2259" s="38">
        <f>G2259*SUMIF('Manual Inputs'!$B$11:$B$22,'Expanded kW'!A2259,'Manual Inputs'!$C$11:$C$22)</f>
        <v>152409.64376882149</v>
      </c>
    </row>
    <row r="2260" spans="1:8" x14ac:dyDescent="0.2">
      <c r="A2260">
        <f t="shared" si="210"/>
        <v>7</v>
      </c>
      <c r="B2260" t="b">
        <f t="shared" si="211"/>
        <v>0</v>
      </c>
      <c r="C2260" t="str">
        <f t="shared" si="212"/>
        <v>OFF</v>
      </c>
      <c r="D2260" s="4">
        <f t="shared" si="214"/>
        <v>43650.083333327857</v>
      </c>
      <c r="E2260" t="str">
        <f t="shared" si="215"/>
        <v>LRKPCIGS</v>
      </c>
      <c r="F2260" s="39">
        <v>9725.052734375</v>
      </c>
      <c r="G2260">
        <f t="shared" si="213"/>
        <v>1.3315169690208211E-3</v>
      </c>
      <c r="H2260" s="38">
        <f>G2260*SUMIF('Manual Inputs'!$B$11:$B$22,'Expanded kW'!A2260,'Manual Inputs'!$C$11:$C$22)</f>
        <v>151855.02763962306</v>
      </c>
    </row>
    <row r="2261" spans="1:8" x14ac:dyDescent="0.2">
      <c r="A2261">
        <f t="shared" si="210"/>
        <v>7</v>
      </c>
      <c r="B2261" t="b">
        <f t="shared" si="211"/>
        <v>0</v>
      </c>
      <c r="C2261" t="str">
        <f t="shared" si="212"/>
        <v>OFF</v>
      </c>
      <c r="D2261" s="4">
        <f t="shared" si="214"/>
        <v>43650.124999994521</v>
      </c>
      <c r="E2261" t="str">
        <f t="shared" si="215"/>
        <v>LRKPCIGS</v>
      </c>
      <c r="F2261" s="39">
        <v>9783.9013671875</v>
      </c>
      <c r="G2261">
        <f t="shared" si="213"/>
        <v>1.3395742984085115E-3</v>
      </c>
      <c r="H2261" s="38">
        <f>G2261*SUMIF('Manual Inputs'!$B$11:$B$22,'Expanded kW'!A2261,'Manual Inputs'!$C$11:$C$22)</f>
        <v>152773.93893053141</v>
      </c>
    </row>
    <row r="2262" spans="1:8" x14ac:dyDescent="0.2">
      <c r="A2262">
        <f t="shared" si="210"/>
        <v>7</v>
      </c>
      <c r="B2262" t="b">
        <f t="shared" si="211"/>
        <v>0</v>
      </c>
      <c r="C2262" t="str">
        <f t="shared" si="212"/>
        <v>OFF</v>
      </c>
      <c r="D2262" s="4">
        <f t="shared" si="214"/>
        <v>43650.166666661185</v>
      </c>
      <c r="E2262" t="str">
        <f t="shared" si="215"/>
        <v>LRKPCIGS</v>
      </c>
      <c r="F2262" s="39">
        <v>9803.427734375</v>
      </c>
      <c r="G2262">
        <f t="shared" si="213"/>
        <v>1.3422477738089674E-3</v>
      </c>
      <c r="H2262" s="38">
        <f>G2262*SUMIF('Manual Inputs'!$B$11:$B$22,'Expanded kW'!A2262,'Manual Inputs'!$C$11:$C$22)</f>
        <v>153078.83979944684</v>
      </c>
    </row>
    <row r="2263" spans="1:8" x14ac:dyDescent="0.2">
      <c r="A2263">
        <f t="shared" si="210"/>
        <v>7</v>
      </c>
      <c r="B2263" t="b">
        <f t="shared" si="211"/>
        <v>0</v>
      </c>
      <c r="C2263" t="str">
        <f t="shared" si="212"/>
        <v>OFF</v>
      </c>
      <c r="D2263" s="4">
        <f t="shared" si="214"/>
        <v>43650.20833332785</v>
      </c>
      <c r="E2263" t="str">
        <f t="shared" si="215"/>
        <v>LRKPCIGS</v>
      </c>
      <c r="F2263" s="39">
        <v>9771.755859375</v>
      </c>
      <c r="G2263">
        <f t="shared" si="213"/>
        <v>1.3379113820016363E-3</v>
      </c>
      <c r="H2263" s="38">
        <f>G2263*SUMIF('Manual Inputs'!$B$11:$B$22,'Expanded kW'!A2263,'Manual Inputs'!$C$11:$C$22)</f>
        <v>152584.28891269187</v>
      </c>
    </row>
    <row r="2264" spans="1:8" x14ac:dyDescent="0.2">
      <c r="A2264">
        <f t="shared" si="210"/>
        <v>7</v>
      </c>
      <c r="B2264" t="b">
        <f t="shared" si="211"/>
        <v>0</v>
      </c>
      <c r="C2264" t="str">
        <f t="shared" si="212"/>
        <v>OFF</v>
      </c>
      <c r="D2264" s="4">
        <f t="shared" si="214"/>
        <v>43650.249999994514</v>
      </c>
      <c r="E2264" t="str">
        <f t="shared" si="215"/>
        <v>LRKPCIGS</v>
      </c>
      <c r="F2264" s="39">
        <v>9687.6796875</v>
      </c>
      <c r="G2264">
        <f t="shared" si="213"/>
        <v>1.3263999945984431E-3</v>
      </c>
      <c r="H2264" s="38">
        <f>G2264*SUMIF('Manual Inputs'!$B$11:$B$22,'Expanded kW'!A2264,'Manual Inputs'!$C$11:$C$22)</f>
        <v>151271.45393352688</v>
      </c>
    </row>
    <row r="2265" spans="1:8" x14ac:dyDescent="0.2">
      <c r="A2265">
        <f t="shared" si="210"/>
        <v>7</v>
      </c>
      <c r="B2265" t="b">
        <f t="shared" si="211"/>
        <v>0</v>
      </c>
      <c r="C2265" t="str">
        <f t="shared" si="212"/>
        <v>ON</v>
      </c>
      <c r="D2265" s="4">
        <f t="shared" si="214"/>
        <v>43650.291666661178</v>
      </c>
      <c r="E2265" t="str">
        <f t="shared" si="215"/>
        <v>LRKPCIGS</v>
      </c>
      <c r="F2265" s="39">
        <v>9372.91796875</v>
      </c>
      <c r="G2265">
        <f t="shared" si="213"/>
        <v>1.2833040257475639E-3</v>
      </c>
      <c r="H2265" s="38">
        <f>G2265*SUMIF('Manual Inputs'!$B$11:$B$22,'Expanded kW'!A2265,'Manual Inputs'!$C$11:$C$22)</f>
        <v>146356.50377271953</v>
      </c>
    </row>
    <row r="2266" spans="1:8" x14ac:dyDescent="0.2">
      <c r="A2266">
        <f t="shared" si="210"/>
        <v>7</v>
      </c>
      <c r="B2266" t="b">
        <f t="shared" si="211"/>
        <v>0</v>
      </c>
      <c r="C2266" t="str">
        <f t="shared" si="212"/>
        <v>ON</v>
      </c>
      <c r="D2266" s="4">
        <f t="shared" si="214"/>
        <v>43650.333333327842</v>
      </c>
      <c r="E2266" t="str">
        <f t="shared" si="215"/>
        <v>LRKPCIGS</v>
      </c>
      <c r="F2266" s="39">
        <v>9281.3408203125</v>
      </c>
      <c r="G2266">
        <f t="shared" si="213"/>
        <v>1.270765633365581E-3</v>
      </c>
      <c r="H2266" s="38">
        <f>G2266*SUMIF('Manual Inputs'!$B$11:$B$22,'Expanded kW'!A2266,'Manual Inputs'!$C$11:$C$22)</f>
        <v>144926.54233323247</v>
      </c>
    </row>
    <row r="2267" spans="1:8" x14ac:dyDescent="0.2">
      <c r="A2267">
        <f t="shared" si="210"/>
        <v>7</v>
      </c>
      <c r="B2267" t="b">
        <f t="shared" si="211"/>
        <v>0</v>
      </c>
      <c r="C2267" t="str">
        <f t="shared" si="212"/>
        <v>ON</v>
      </c>
      <c r="D2267" s="4">
        <f t="shared" si="214"/>
        <v>43650.374999994507</v>
      </c>
      <c r="E2267" t="str">
        <f t="shared" si="215"/>
        <v>LRKPCIGS</v>
      </c>
      <c r="F2267" s="39">
        <v>9215.1611328125</v>
      </c>
      <c r="G2267">
        <f t="shared" si="213"/>
        <v>1.2617045640513477E-3</v>
      </c>
      <c r="H2267" s="38">
        <f>G2267*SUMIF('Manual Inputs'!$B$11:$B$22,'Expanded kW'!A2267,'Manual Inputs'!$C$11:$C$22)</f>
        <v>143893.15788288685</v>
      </c>
    </row>
    <row r="2268" spans="1:8" x14ac:dyDescent="0.2">
      <c r="A2268">
        <f t="shared" si="210"/>
        <v>7</v>
      </c>
      <c r="B2268" t="b">
        <f t="shared" si="211"/>
        <v>0</v>
      </c>
      <c r="C2268" t="str">
        <f t="shared" si="212"/>
        <v>ON</v>
      </c>
      <c r="D2268" s="4">
        <f t="shared" si="214"/>
        <v>43650.416666661171</v>
      </c>
      <c r="E2268" t="str">
        <f t="shared" si="215"/>
        <v>LRKPCIGS</v>
      </c>
      <c r="F2268" s="39">
        <v>9261.5224609375</v>
      </c>
      <c r="G2268">
        <f t="shared" si="213"/>
        <v>1.2680521795132753E-3</v>
      </c>
      <c r="H2268" s="38">
        <f>G2268*SUMIF('Manual Inputs'!$B$11:$B$22,'Expanded kW'!A2268,'Manual Inputs'!$C$11:$C$22)</f>
        <v>144617.08205647481</v>
      </c>
    </row>
    <row r="2269" spans="1:8" x14ac:dyDescent="0.2">
      <c r="A2269">
        <f t="shared" si="210"/>
        <v>7</v>
      </c>
      <c r="B2269" t="b">
        <f t="shared" si="211"/>
        <v>0</v>
      </c>
      <c r="C2269" t="str">
        <f t="shared" si="212"/>
        <v>ON</v>
      </c>
      <c r="D2269" s="4">
        <f t="shared" si="214"/>
        <v>43650.458333327835</v>
      </c>
      <c r="E2269" t="str">
        <f t="shared" si="215"/>
        <v>LRKPCIGS</v>
      </c>
      <c r="F2269" s="39">
        <v>9359.8701171875</v>
      </c>
      <c r="G2269">
        <f t="shared" si="213"/>
        <v>1.2815175638908251E-3</v>
      </c>
      <c r="H2269" s="38">
        <f>G2269*SUMIF('Manual Inputs'!$B$11:$B$22,'Expanded kW'!A2269,'Manual Inputs'!$C$11:$C$22)</f>
        <v>146152.76381225046</v>
      </c>
    </row>
    <row r="2270" spans="1:8" x14ac:dyDescent="0.2">
      <c r="A2270">
        <f t="shared" si="210"/>
        <v>7</v>
      </c>
      <c r="B2270" t="b">
        <f t="shared" si="211"/>
        <v>0</v>
      </c>
      <c r="C2270" t="str">
        <f t="shared" si="212"/>
        <v>ON</v>
      </c>
      <c r="D2270" s="4">
        <f t="shared" si="214"/>
        <v>43650.499999994499</v>
      </c>
      <c r="E2270" t="str">
        <f t="shared" si="215"/>
        <v>LRKPCIGS</v>
      </c>
      <c r="F2270" s="39">
        <v>9384.4140625</v>
      </c>
      <c r="G2270">
        <f t="shared" si="213"/>
        <v>1.2848780268685525E-3</v>
      </c>
      <c r="H2270" s="38">
        <f>G2270*SUMIF('Manual Inputs'!$B$11:$B$22,'Expanded kW'!A2270,'Manual Inputs'!$C$11:$C$22)</f>
        <v>146536.01330154535</v>
      </c>
    </row>
    <row r="2271" spans="1:8" x14ac:dyDescent="0.2">
      <c r="A2271">
        <f t="shared" si="210"/>
        <v>7</v>
      </c>
      <c r="B2271" t="b">
        <f t="shared" si="211"/>
        <v>0</v>
      </c>
      <c r="C2271" t="str">
        <f t="shared" si="212"/>
        <v>ON</v>
      </c>
      <c r="D2271" s="4">
        <f t="shared" si="214"/>
        <v>43650.541666661164</v>
      </c>
      <c r="E2271" t="str">
        <f t="shared" si="215"/>
        <v>LRKPCIGS</v>
      </c>
      <c r="F2271" s="39">
        <v>9324.810546875</v>
      </c>
      <c r="G2271">
        <f t="shared" si="213"/>
        <v>1.2767173418177186E-3</v>
      </c>
      <c r="H2271" s="38">
        <f>G2271*SUMIF('Manual Inputs'!$B$11:$B$22,'Expanded kW'!A2271,'Manual Inputs'!$C$11:$C$22)</f>
        <v>145605.31464521206</v>
      </c>
    </row>
    <row r="2272" spans="1:8" x14ac:dyDescent="0.2">
      <c r="A2272">
        <f t="shared" si="210"/>
        <v>7</v>
      </c>
      <c r="B2272" t="b">
        <f t="shared" si="211"/>
        <v>0</v>
      </c>
      <c r="C2272" t="str">
        <f t="shared" si="212"/>
        <v>ON</v>
      </c>
      <c r="D2272" s="4">
        <f t="shared" si="214"/>
        <v>43650.583333327828</v>
      </c>
      <c r="E2272" t="str">
        <f t="shared" si="215"/>
        <v>LRKPCIGS</v>
      </c>
      <c r="F2272" s="39">
        <v>9209.4462890625</v>
      </c>
      <c r="G2272">
        <f t="shared" si="213"/>
        <v>1.2609221095355454E-3</v>
      </c>
      <c r="H2272" s="38">
        <f>G2272*SUMIF('Manual Inputs'!$B$11:$B$22,'Expanded kW'!A2272,'Manual Inputs'!$C$11:$C$22)</f>
        <v>143803.92157956638</v>
      </c>
    </row>
    <row r="2273" spans="1:8" x14ac:dyDescent="0.2">
      <c r="A2273">
        <f t="shared" si="210"/>
        <v>7</v>
      </c>
      <c r="B2273" t="b">
        <f t="shared" si="211"/>
        <v>0</v>
      </c>
      <c r="C2273" t="str">
        <f t="shared" si="212"/>
        <v>ON</v>
      </c>
      <c r="D2273" s="4">
        <f t="shared" si="214"/>
        <v>43650.624999994492</v>
      </c>
      <c r="E2273" t="str">
        <f t="shared" si="215"/>
        <v>LRKPCIGS</v>
      </c>
      <c r="F2273" s="39">
        <v>9187.521484375</v>
      </c>
      <c r="G2273">
        <f t="shared" si="213"/>
        <v>1.2579202492596947E-3</v>
      </c>
      <c r="H2273" s="38">
        <f>G2273*SUMIF('Manual Inputs'!$B$11:$B$22,'Expanded kW'!A2273,'Manual Inputs'!$C$11:$C$22)</f>
        <v>143461.56952115078</v>
      </c>
    </row>
    <row r="2274" spans="1:8" x14ac:dyDescent="0.2">
      <c r="A2274">
        <f t="shared" si="210"/>
        <v>7</v>
      </c>
      <c r="B2274" t="b">
        <f t="shared" si="211"/>
        <v>0</v>
      </c>
      <c r="C2274" t="str">
        <f t="shared" si="212"/>
        <v>ON</v>
      </c>
      <c r="D2274" s="4">
        <f t="shared" si="214"/>
        <v>43650.666666661156</v>
      </c>
      <c r="E2274" t="str">
        <f t="shared" si="215"/>
        <v>LRKPCIGS</v>
      </c>
      <c r="F2274" s="39">
        <v>9172.203125</v>
      </c>
      <c r="G2274">
        <f t="shared" si="213"/>
        <v>1.2558229181703448E-3</v>
      </c>
      <c r="H2274" s="38">
        <f>G2274*SUMIF('Manual Inputs'!$B$11:$B$22,'Expanded kW'!A2274,'Manual Inputs'!$C$11:$C$22)</f>
        <v>143222.37597127294</v>
      </c>
    </row>
    <row r="2275" spans="1:8" x14ac:dyDescent="0.2">
      <c r="A2275">
        <f t="shared" si="210"/>
        <v>7</v>
      </c>
      <c r="B2275" t="b">
        <f t="shared" si="211"/>
        <v>0</v>
      </c>
      <c r="C2275" t="str">
        <f t="shared" si="212"/>
        <v>ON</v>
      </c>
      <c r="D2275" s="4">
        <f t="shared" si="214"/>
        <v>43650.708333327821</v>
      </c>
      <c r="E2275" t="str">
        <f t="shared" si="215"/>
        <v>LRKPCIGS</v>
      </c>
      <c r="F2275" s="39">
        <v>9215.17578125</v>
      </c>
      <c r="G2275">
        <f t="shared" si="213"/>
        <v>1.2617065696593E-3</v>
      </c>
      <c r="H2275" s="38">
        <f>G2275*SUMIF('Manual Inputs'!$B$11:$B$22,'Expanded kW'!A2275,'Manual Inputs'!$C$11:$C$22)</f>
        <v>143893.38661572174</v>
      </c>
    </row>
    <row r="2276" spans="1:8" x14ac:dyDescent="0.2">
      <c r="A2276">
        <f t="shared" si="210"/>
        <v>7</v>
      </c>
      <c r="B2276" t="b">
        <f t="shared" si="211"/>
        <v>0</v>
      </c>
      <c r="C2276" t="str">
        <f t="shared" si="212"/>
        <v>ON</v>
      </c>
      <c r="D2276" s="4">
        <f t="shared" si="214"/>
        <v>43650.749999994485</v>
      </c>
      <c r="E2276" t="str">
        <f t="shared" si="215"/>
        <v>LRKPCIGS</v>
      </c>
      <c r="F2276" s="39">
        <v>9236.85546875</v>
      </c>
      <c r="G2276">
        <f t="shared" si="213"/>
        <v>1.2646748694287483E-3</v>
      </c>
      <c r="H2276" s="38">
        <f>G2276*SUMIF('Manual Inputs'!$B$11:$B$22,'Expanded kW'!A2276,'Manual Inputs'!$C$11:$C$22)</f>
        <v>144231.91121136677</v>
      </c>
    </row>
    <row r="2277" spans="1:8" x14ac:dyDescent="0.2">
      <c r="A2277">
        <f t="shared" si="210"/>
        <v>7</v>
      </c>
      <c r="B2277" t="b">
        <f t="shared" si="211"/>
        <v>0</v>
      </c>
      <c r="C2277" t="str">
        <f t="shared" si="212"/>
        <v>ON</v>
      </c>
      <c r="D2277" s="4">
        <f t="shared" si="214"/>
        <v>43650.791666661149</v>
      </c>
      <c r="E2277" t="str">
        <f t="shared" si="215"/>
        <v>LRKPCIGS</v>
      </c>
      <c r="F2277" s="39">
        <v>9184.466796875</v>
      </c>
      <c r="G2277">
        <f t="shared" si="213"/>
        <v>1.2575020131480354E-3</v>
      </c>
      <c r="H2277" s="38">
        <f>G2277*SUMIF('Manual Inputs'!$B$11:$B$22,'Expanded kW'!A2277,'Manual Inputs'!$C$11:$C$22)</f>
        <v>143413.87110064726</v>
      </c>
    </row>
    <row r="2278" spans="1:8" x14ac:dyDescent="0.2">
      <c r="A2278">
        <f t="shared" si="210"/>
        <v>7</v>
      </c>
      <c r="B2278" t="b">
        <f t="shared" si="211"/>
        <v>0</v>
      </c>
      <c r="C2278" t="str">
        <f t="shared" si="212"/>
        <v>ON</v>
      </c>
      <c r="D2278" s="4">
        <f t="shared" si="214"/>
        <v>43650.833333327813</v>
      </c>
      <c r="E2278" t="str">
        <f t="shared" si="215"/>
        <v>LRKPCIGS</v>
      </c>
      <c r="F2278" s="39">
        <v>9060.0126953125</v>
      </c>
      <c r="G2278">
        <f t="shared" si="213"/>
        <v>1.2404622342778431E-3</v>
      </c>
      <c r="H2278" s="38">
        <f>G2278*SUMIF('Manual Inputs'!$B$11:$B$22,'Expanded kW'!A2278,'Manual Inputs'!$C$11:$C$22)</f>
        <v>141470.54168652123</v>
      </c>
    </row>
    <row r="2279" spans="1:8" x14ac:dyDescent="0.2">
      <c r="A2279">
        <f t="shared" si="210"/>
        <v>7</v>
      </c>
      <c r="B2279" t="b">
        <f t="shared" si="211"/>
        <v>0</v>
      </c>
      <c r="C2279" t="str">
        <f t="shared" si="212"/>
        <v>OFF</v>
      </c>
      <c r="D2279" s="4">
        <f t="shared" si="214"/>
        <v>43650.874999994478</v>
      </c>
      <c r="E2279" t="str">
        <f t="shared" si="215"/>
        <v>LRKPCIGS</v>
      </c>
      <c r="F2279" s="39">
        <v>9267.3046875</v>
      </c>
      <c r="G2279">
        <f t="shared" si="213"/>
        <v>1.2688438598256583E-3</v>
      </c>
      <c r="H2279" s="38">
        <f>G2279*SUMIF('Manual Inputs'!$B$11:$B$22,'Expanded kW'!A2279,'Manual Inputs'!$C$11:$C$22)</f>
        <v>144707.37053083579</v>
      </c>
    </row>
    <row r="2280" spans="1:8" x14ac:dyDescent="0.2">
      <c r="A2280">
        <f t="shared" si="210"/>
        <v>7</v>
      </c>
      <c r="B2280" t="b">
        <f t="shared" si="211"/>
        <v>0</v>
      </c>
      <c r="C2280" t="str">
        <f t="shared" si="212"/>
        <v>OFF</v>
      </c>
      <c r="D2280" s="4">
        <f t="shared" si="214"/>
        <v>43650.916666661142</v>
      </c>
      <c r="E2280" t="str">
        <f t="shared" si="215"/>
        <v>LRKPCIGS</v>
      </c>
      <c r="F2280" s="39">
        <v>9469.421875</v>
      </c>
      <c r="G2280">
        <f t="shared" si="213"/>
        <v>1.2965169709375137E-3</v>
      </c>
      <c r="H2280" s="38">
        <f>G2280*SUMIF('Manual Inputs'!$B$11:$B$22,'Expanded kW'!A2280,'Manual Inputs'!$C$11:$C$22)</f>
        <v>147863.39568900969</v>
      </c>
    </row>
    <row r="2281" spans="1:8" x14ac:dyDescent="0.2">
      <c r="A2281">
        <f t="shared" si="210"/>
        <v>7</v>
      </c>
      <c r="B2281" t="b">
        <f t="shared" si="211"/>
        <v>0</v>
      </c>
      <c r="C2281" t="str">
        <f t="shared" si="212"/>
        <v>OFF</v>
      </c>
      <c r="D2281" s="4">
        <f t="shared" si="214"/>
        <v>43650.958333327806</v>
      </c>
      <c r="E2281" t="str">
        <f t="shared" si="215"/>
        <v>LRKPCIGS</v>
      </c>
      <c r="F2281" s="39">
        <v>9437.47265625</v>
      </c>
      <c r="G2281">
        <f t="shared" si="213"/>
        <v>1.2921426062862853E-3</v>
      </c>
      <c r="H2281" s="38">
        <f>G2281*SUMIF('Manual Inputs'!$B$11:$B$22,'Expanded kW'!A2281,'Manual Inputs'!$C$11:$C$22)</f>
        <v>147364.51412724741</v>
      </c>
    </row>
    <row r="2282" spans="1:8" x14ac:dyDescent="0.2">
      <c r="A2282">
        <f t="shared" si="210"/>
        <v>7</v>
      </c>
      <c r="B2282" t="b">
        <f t="shared" si="211"/>
        <v>0</v>
      </c>
      <c r="C2282" t="str">
        <f t="shared" si="212"/>
        <v>OFF</v>
      </c>
      <c r="D2282" s="4">
        <f t="shared" si="214"/>
        <v>43650.99999999447</v>
      </c>
      <c r="E2282" t="str">
        <f t="shared" si="215"/>
        <v>LRKPCIGS</v>
      </c>
      <c r="F2282" s="39">
        <v>9434.2060546875</v>
      </c>
      <c r="G2282">
        <f t="shared" si="213"/>
        <v>1.2916953557129155E-3</v>
      </c>
      <c r="H2282" s="38">
        <f>G2282*SUMIF('Manual Inputs'!$B$11:$B$22,'Expanded kW'!A2282,'Manual Inputs'!$C$11:$C$22)</f>
        <v>147313.50670506575</v>
      </c>
    </row>
    <row r="2283" spans="1:8" x14ac:dyDescent="0.2">
      <c r="A2283">
        <f t="shared" si="210"/>
        <v>7</v>
      </c>
      <c r="B2283" t="b">
        <f t="shared" si="211"/>
        <v>0</v>
      </c>
      <c r="C2283" t="str">
        <f t="shared" si="212"/>
        <v>OFF</v>
      </c>
      <c r="D2283" s="4">
        <f t="shared" si="214"/>
        <v>43651.041666661135</v>
      </c>
      <c r="E2283" t="str">
        <f t="shared" si="215"/>
        <v>LRKPCIGS</v>
      </c>
      <c r="F2283" s="39">
        <v>9468.5615234375</v>
      </c>
      <c r="G2283">
        <f t="shared" si="213"/>
        <v>1.2963991748971137E-3</v>
      </c>
      <c r="H2283" s="38">
        <f>G2283*SUMIF('Manual Inputs'!$B$11:$B$22,'Expanded kW'!A2283,'Manual Inputs'!$C$11:$C$22)</f>
        <v>147849.96144717353</v>
      </c>
    </row>
    <row r="2284" spans="1:8" x14ac:dyDescent="0.2">
      <c r="A2284">
        <f t="shared" si="210"/>
        <v>7</v>
      </c>
      <c r="B2284" t="b">
        <f t="shared" si="211"/>
        <v>0</v>
      </c>
      <c r="C2284" t="str">
        <f t="shared" si="212"/>
        <v>OFF</v>
      </c>
      <c r="D2284" s="4">
        <f t="shared" si="214"/>
        <v>43651.083333327799</v>
      </c>
      <c r="E2284" t="str">
        <f t="shared" si="215"/>
        <v>LRKPCIGS</v>
      </c>
      <c r="F2284" s="39">
        <v>9593.5595703125</v>
      </c>
      <c r="G2284">
        <f t="shared" si="213"/>
        <v>1.3135134286759358E-3</v>
      </c>
      <c r="H2284" s="38">
        <f>G2284*SUMIF('Manual Inputs'!$B$11:$B$22,'Expanded kW'!A2284,'Manual Inputs'!$C$11:$C$22)</f>
        <v>149801.78447390199</v>
      </c>
    </row>
    <row r="2285" spans="1:8" x14ac:dyDescent="0.2">
      <c r="A2285">
        <f t="shared" si="210"/>
        <v>7</v>
      </c>
      <c r="B2285" t="b">
        <f t="shared" si="211"/>
        <v>0</v>
      </c>
      <c r="C2285" t="str">
        <f t="shared" si="212"/>
        <v>OFF</v>
      </c>
      <c r="D2285" s="4">
        <f t="shared" si="214"/>
        <v>43651.124999994463</v>
      </c>
      <c r="E2285" t="str">
        <f t="shared" si="215"/>
        <v>LRKPCIGS</v>
      </c>
      <c r="F2285" s="39">
        <v>9641.166015625</v>
      </c>
      <c r="G2285">
        <f t="shared" si="213"/>
        <v>1.3200315208138113E-3</v>
      </c>
      <c r="H2285" s="38">
        <f>G2285*SUMIF('Manual Inputs'!$B$11:$B$22,'Expanded kW'!A2285,'Manual Inputs'!$C$11:$C$22)</f>
        <v>150545.15093845603</v>
      </c>
    </row>
    <row r="2286" spans="1:8" x14ac:dyDescent="0.2">
      <c r="A2286">
        <f t="shared" si="210"/>
        <v>7</v>
      </c>
      <c r="B2286" t="b">
        <f t="shared" si="211"/>
        <v>0</v>
      </c>
      <c r="C2286" t="str">
        <f t="shared" si="212"/>
        <v>OFF</v>
      </c>
      <c r="D2286" s="4">
        <f t="shared" si="214"/>
        <v>43651.166666661127</v>
      </c>
      <c r="E2286" t="str">
        <f t="shared" si="215"/>
        <v>LRKPCIGS</v>
      </c>
      <c r="F2286" s="39">
        <v>9682.3212890625</v>
      </c>
      <c r="G2286">
        <f t="shared" si="213"/>
        <v>1.3256663432094809E-3</v>
      </c>
      <c r="H2286" s="38">
        <f>G2286*SUMIF('Manual Inputs'!$B$11:$B$22,'Expanded kW'!A2286,'Manual Inputs'!$C$11:$C$22)</f>
        <v>151187.78346252217</v>
      </c>
    </row>
    <row r="2287" spans="1:8" x14ac:dyDescent="0.2">
      <c r="A2287">
        <f t="shared" si="210"/>
        <v>7</v>
      </c>
      <c r="B2287" t="b">
        <f t="shared" si="211"/>
        <v>0</v>
      </c>
      <c r="C2287" t="str">
        <f t="shared" si="212"/>
        <v>OFF</v>
      </c>
      <c r="D2287" s="4">
        <f t="shared" si="214"/>
        <v>43651.208333327791</v>
      </c>
      <c r="E2287" t="str">
        <f t="shared" si="215"/>
        <v>LRKPCIGS</v>
      </c>
      <c r="F2287" s="39">
        <v>9689.3681640625</v>
      </c>
      <c r="G2287">
        <f t="shared" si="213"/>
        <v>1.3266311743417485E-3</v>
      </c>
      <c r="H2287" s="38">
        <f>G2287*SUMIF('Manual Inputs'!$B$11:$B$22,'Expanded kW'!A2287,'Manual Inputs'!$C$11:$C$22)</f>
        <v>151297.81920496249</v>
      </c>
    </row>
    <row r="2288" spans="1:8" x14ac:dyDescent="0.2">
      <c r="A2288">
        <f t="shared" si="210"/>
        <v>7</v>
      </c>
      <c r="B2288" t="b">
        <f t="shared" si="211"/>
        <v>0</v>
      </c>
      <c r="C2288" t="str">
        <f t="shared" si="212"/>
        <v>OFF</v>
      </c>
      <c r="D2288" s="4">
        <f t="shared" si="214"/>
        <v>43651.249999994456</v>
      </c>
      <c r="E2288" t="str">
        <f t="shared" si="215"/>
        <v>LRKPCIGS</v>
      </c>
      <c r="F2288" s="39">
        <v>9558.6650390625</v>
      </c>
      <c r="G2288">
        <f t="shared" si="213"/>
        <v>1.3087358031190922E-3</v>
      </c>
      <c r="H2288" s="38">
        <f>G2288*SUMIF('Manual Inputs'!$B$11:$B$22,'Expanded kW'!A2288,'Manual Inputs'!$C$11:$C$22)</f>
        <v>149256.9123634701</v>
      </c>
    </row>
    <row r="2289" spans="1:8" x14ac:dyDescent="0.2">
      <c r="A2289">
        <f t="shared" si="210"/>
        <v>7</v>
      </c>
      <c r="B2289" t="b">
        <f t="shared" si="211"/>
        <v>0</v>
      </c>
      <c r="C2289" t="str">
        <f t="shared" si="212"/>
        <v>ON</v>
      </c>
      <c r="D2289" s="4">
        <f t="shared" si="214"/>
        <v>43651.29166666112</v>
      </c>
      <c r="E2289" t="str">
        <f t="shared" si="215"/>
        <v>LRKPCIGS</v>
      </c>
      <c r="F2289" s="39">
        <v>9333.4541015625</v>
      </c>
      <c r="G2289">
        <f t="shared" si="213"/>
        <v>1.27790078421679E-3</v>
      </c>
      <c r="H2289" s="38">
        <f>G2289*SUMIF('Manual Inputs'!$B$11:$B$22,'Expanded kW'!A2289,'Manual Inputs'!$C$11:$C$22)</f>
        <v>145740.28226665594</v>
      </c>
    </row>
    <row r="2290" spans="1:8" x14ac:dyDescent="0.2">
      <c r="A2290">
        <f t="shared" si="210"/>
        <v>7</v>
      </c>
      <c r="B2290" t="b">
        <f t="shared" si="211"/>
        <v>0</v>
      </c>
      <c r="C2290" t="str">
        <f t="shared" si="212"/>
        <v>ON</v>
      </c>
      <c r="D2290" s="4">
        <f t="shared" si="214"/>
        <v>43651.333333327784</v>
      </c>
      <c r="E2290" t="str">
        <f t="shared" si="215"/>
        <v>LRKPCIGS</v>
      </c>
      <c r="F2290" s="39">
        <v>9356.1337890625</v>
      </c>
      <c r="G2290">
        <f t="shared" si="213"/>
        <v>1.2810060001557841E-3</v>
      </c>
      <c r="H2290" s="38">
        <f>G2290*SUMIF('Manual Inputs'!$B$11:$B$22,'Expanded kW'!A2290,'Manual Inputs'!$C$11:$C$22)</f>
        <v>146094.4216904965</v>
      </c>
    </row>
    <row r="2291" spans="1:8" x14ac:dyDescent="0.2">
      <c r="A2291">
        <f t="shared" si="210"/>
        <v>7</v>
      </c>
      <c r="B2291" t="b">
        <f t="shared" si="211"/>
        <v>0</v>
      </c>
      <c r="C2291" t="str">
        <f t="shared" si="212"/>
        <v>ON</v>
      </c>
      <c r="D2291" s="4">
        <f t="shared" si="214"/>
        <v>43651.374999994448</v>
      </c>
      <c r="E2291" t="str">
        <f t="shared" si="215"/>
        <v>LRKPCIGS</v>
      </c>
      <c r="F2291" s="39">
        <v>9277.85546875</v>
      </c>
      <c r="G2291">
        <f t="shared" si="213"/>
        <v>1.2702884323801231E-3</v>
      </c>
      <c r="H2291" s="38">
        <f>G2291*SUMIF('Manual Inputs'!$B$11:$B$22,'Expanded kW'!A2291,'Manual Inputs'!$C$11:$C$22)</f>
        <v>144872.11916738303</v>
      </c>
    </row>
    <row r="2292" spans="1:8" x14ac:dyDescent="0.2">
      <c r="A2292">
        <f t="shared" si="210"/>
        <v>7</v>
      </c>
      <c r="B2292" t="b">
        <f t="shared" si="211"/>
        <v>0</v>
      </c>
      <c r="C2292" t="str">
        <f t="shared" si="212"/>
        <v>ON</v>
      </c>
      <c r="D2292" s="4">
        <f t="shared" si="214"/>
        <v>43651.416666661113</v>
      </c>
      <c r="E2292" t="str">
        <f t="shared" si="215"/>
        <v>LRKPCIGS</v>
      </c>
      <c r="F2292" s="39">
        <v>9226.1552734375</v>
      </c>
      <c r="G2292">
        <f t="shared" si="213"/>
        <v>1.2632098396731697E-3</v>
      </c>
      <c r="H2292" s="38">
        <f>G2292*SUMIF('Manual Inputs'!$B$11:$B$22,'Expanded kW'!A2292,'Manual Inputs'!$C$11:$C$22)</f>
        <v>144064.8294999036</v>
      </c>
    </row>
    <row r="2293" spans="1:8" x14ac:dyDescent="0.2">
      <c r="A2293">
        <f t="shared" si="210"/>
        <v>7</v>
      </c>
      <c r="B2293" t="b">
        <f t="shared" si="211"/>
        <v>0</v>
      </c>
      <c r="C2293" t="str">
        <f t="shared" si="212"/>
        <v>ON</v>
      </c>
      <c r="D2293" s="4">
        <f t="shared" si="214"/>
        <v>43651.458333327777</v>
      </c>
      <c r="E2293" t="str">
        <f t="shared" si="215"/>
        <v>LRKPCIGS</v>
      </c>
      <c r="F2293" s="39">
        <v>9253.6611328125</v>
      </c>
      <c r="G2293">
        <f t="shared" si="213"/>
        <v>1.2669758365788581E-3</v>
      </c>
      <c r="H2293" s="38">
        <f>G2293*SUMIF('Manual Inputs'!$B$11:$B$22,'Expanded kW'!A2293,'Manual Inputs'!$C$11:$C$22)</f>
        <v>144494.3287684143</v>
      </c>
    </row>
    <row r="2294" spans="1:8" x14ac:dyDescent="0.2">
      <c r="A2294">
        <f t="shared" si="210"/>
        <v>7</v>
      </c>
      <c r="B2294" t="b">
        <f t="shared" si="211"/>
        <v>0</v>
      </c>
      <c r="C2294" t="str">
        <f t="shared" si="212"/>
        <v>ON</v>
      </c>
      <c r="D2294" s="4">
        <f t="shared" si="214"/>
        <v>43651.499999994441</v>
      </c>
      <c r="E2294" t="str">
        <f t="shared" si="215"/>
        <v>LRKPCIGS</v>
      </c>
      <c r="F2294" s="39">
        <v>9270.087890625</v>
      </c>
      <c r="G2294">
        <f t="shared" si="213"/>
        <v>1.269224925336601E-3</v>
      </c>
      <c r="H2294" s="38">
        <f>G2294*SUMIF('Manual Inputs'!$B$11:$B$22,'Expanded kW'!A2294,'Manual Inputs'!$C$11:$C$22)</f>
        <v>144750.8297694659</v>
      </c>
    </row>
    <row r="2295" spans="1:8" x14ac:dyDescent="0.2">
      <c r="A2295">
        <f t="shared" si="210"/>
        <v>7</v>
      </c>
      <c r="B2295" t="b">
        <f t="shared" si="211"/>
        <v>0</v>
      </c>
      <c r="C2295" t="str">
        <f t="shared" si="212"/>
        <v>ON</v>
      </c>
      <c r="D2295" s="4">
        <f t="shared" si="214"/>
        <v>43651.541666661105</v>
      </c>
      <c r="E2295" t="str">
        <f t="shared" si="215"/>
        <v>LRKPCIGS</v>
      </c>
      <c r="F2295" s="39">
        <v>9339.212890625</v>
      </c>
      <c r="G2295">
        <f t="shared" si="213"/>
        <v>1.2786892555564494E-3</v>
      </c>
      <c r="H2295" s="38">
        <f>G2295*SUMIF('Manual Inputs'!$B$11:$B$22,'Expanded kW'!A2295,'Manual Inputs'!$C$11:$C$22)</f>
        <v>145830.20476848111</v>
      </c>
    </row>
    <row r="2296" spans="1:8" x14ac:dyDescent="0.2">
      <c r="A2296">
        <f t="shared" si="210"/>
        <v>7</v>
      </c>
      <c r="B2296" t="b">
        <f t="shared" si="211"/>
        <v>0</v>
      </c>
      <c r="C2296" t="str">
        <f t="shared" si="212"/>
        <v>ON</v>
      </c>
      <c r="D2296" s="4">
        <f t="shared" si="214"/>
        <v>43651.58333332777</v>
      </c>
      <c r="E2296" t="str">
        <f t="shared" si="215"/>
        <v>LRKPCIGS</v>
      </c>
      <c r="F2296" s="39">
        <v>9299.87890625</v>
      </c>
      <c r="G2296">
        <f t="shared" si="213"/>
        <v>1.2733037970828528E-3</v>
      </c>
      <c r="H2296" s="38">
        <f>G2296*SUMIF('Manual Inputs'!$B$11:$B$22,'Expanded kW'!A2296,'Manual Inputs'!$C$11:$C$22)</f>
        <v>145216.01136022026</v>
      </c>
    </row>
    <row r="2297" spans="1:8" x14ac:dyDescent="0.2">
      <c r="A2297">
        <f t="shared" si="210"/>
        <v>7</v>
      </c>
      <c r="B2297" t="b">
        <f t="shared" si="211"/>
        <v>0</v>
      </c>
      <c r="C2297" t="str">
        <f t="shared" si="212"/>
        <v>ON</v>
      </c>
      <c r="D2297" s="4">
        <f t="shared" si="214"/>
        <v>43651.624999994434</v>
      </c>
      <c r="E2297" t="str">
        <f t="shared" si="215"/>
        <v>LRKPCIGS</v>
      </c>
      <c r="F2297" s="39">
        <v>9358.6416015625</v>
      </c>
      <c r="G2297">
        <f t="shared" si="213"/>
        <v>1.2813493602372231E-3</v>
      </c>
      <c r="H2297" s="38">
        <f>G2297*SUMIF('Manual Inputs'!$B$11:$B$22,'Expanded kW'!A2297,'Manual Inputs'!$C$11:$C$22)</f>
        <v>146133.58075183057</v>
      </c>
    </row>
    <row r="2298" spans="1:8" x14ac:dyDescent="0.2">
      <c r="A2298">
        <f t="shared" si="210"/>
        <v>7</v>
      </c>
      <c r="B2298" t="b">
        <f t="shared" si="211"/>
        <v>0</v>
      </c>
      <c r="C2298" t="str">
        <f t="shared" si="212"/>
        <v>ON</v>
      </c>
      <c r="D2298" s="4">
        <f t="shared" si="214"/>
        <v>43651.666666661098</v>
      </c>
      <c r="E2298" t="str">
        <f t="shared" si="215"/>
        <v>LRKPCIGS</v>
      </c>
      <c r="F2298" s="39">
        <v>9331.8212890625</v>
      </c>
      <c r="G2298">
        <f t="shared" si="213"/>
        <v>1.2776772257837036E-3</v>
      </c>
      <c r="H2298" s="38">
        <f>G2298*SUMIF('Manual Inputs'!$B$11:$B$22,'Expanded kW'!A2298,'Manual Inputs'!$C$11:$C$22)</f>
        <v>145714.78617999295</v>
      </c>
    </row>
    <row r="2299" spans="1:8" x14ac:dyDescent="0.2">
      <c r="A2299">
        <f t="shared" si="210"/>
        <v>7</v>
      </c>
      <c r="B2299" t="b">
        <f t="shared" si="211"/>
        <v>0</v>
      </c>
      <c r="C2299" t="str">
        <f t="shared" si="212"/>
        <v>ON</v>
      </c>
      <c r="D2299" s="4">
        <f t="shared" si="214"/>
        <v>43651.708333327762</v>
      </c>
      <c r="E2299" t="str">
        <f t="shared" si="215"/>
        <v>LRKPCIGS</v>
      </c>
      <c r="F2299" s="39">
        <v>9301.853515625</v>
      </c>
      <c r="G2299">
        <f t="shared" si="213"/>
        <v>1.273574153034827E-3</v>
      </c>
      <c r="H2299" s="38">
        <f>G2299*SUMIF('Manual Inputs'!$B$11:$B$22,'Expanded kW'!A2299,'Manual Inputs'!$C$11:$C$22)</f>
        <v>145246.84454636415</v>
      </c>
    </row>
    <row r="2300" spans="1:8" x14ac:dyDescent="0.2">
      <c r="A2300">
        <f t="shared" si="210"/>
        <v>7</v>
      </c>
      <c r="B2300" t="b">
        <f t="shared" si="211"/>
        <v>0</v>
      </c>
      <c r="C2300" t="str">
        <f t="shared" si="212"/>
        <v>ON</v>
      </c>
      <c r="D2300" s="4">
        <f t="shared" si="214"/>
        <v>43651.749999994427</v>
      </c>
      <c r="E2300" t="str">
        <f t="shared" si="215"/>
        <v>LRKPCIGS</v>
      </c>
      <c r="F2300" s="39">
        <v>9198.119140625</v>
      </c>
      <c r="G2300">
        <f t="shared" si="213"/>
        <v>1.2593712397596069E-3</v>
      </c>
      <c r="H2300" s="38">
        <f>G2300*SUMIF('Manual Inputs'!$B$11:$B$22,'Expanded kW'!A2300,'Manual Inputs'!$C$11:$C$22)</f>
        <v>143627.05010276966</v>
      </c>
    </row>
    <row r="2301" spans="1:8" x14ac:dyDescent="0.2">
      <c r="A2301">
        <f t="shared" si="210"/>
        <v>7</v>
      </c>
      <c r="B2301" t="b">
        <f t="shared" si="211"/>
        <v>0</v>
      </c>
      <c r="C2301" t="str">
        <f t="shared" si="212"/>
        <v>ON</v>
      </c>
      <c r="D2301" s="4">
        <f t="shared" si="214"/>
        <v>43651.791666661091</v>
      </c>
      <c r="E2301" t="str">
        <f t="shared" si="215"/>
        <v>LRKPCIGS</v>
      </c>
      <c r="F2301" s="39">
        <v>9244.5712890625</v>
      </c>
      <c r="G2301">
        <f t="shared" si="213"/>
        <v>1.265731289990839E-3</v>
      </c>
      <c r="H2301" s="38">
        <f>G2301*SUMIF('Manual Inputs'!$B$11:$B$22,'Expanded kW'!A2301,'Manual Inputs'!$C$11:$C$22)</f>
        <v>144352.39241993395</v>
      </c>
    </row>
    <row r="2302" spans="1:8" x14ac:dyDescent="0.2">
      <c r="A2302">
        <f t="shared" si="210"/>
        <v>7</v>
      </c>
      <c r="B2302" t="b">
        <f t="shared" si="211"/>
        <v>0</v>
      </c>
      <c r="C2302" t="str">
        <f t="shared" si="212"/>
        <v>ON</v>
      </c>
      <c r="D2302" s="4">
        <f t="shared" si="214"/>
        <v>43651.833333327755</v>
      </c>
      <c r="E2302" t="str">
        <f t="shared" si="215"/>
        <v>LRKPCIGS</v>
      </c>
      <c r="F2302" s="39">
        <v>9242.1123046875</v>
      </c>
      <c r="G2302">
        <f t="shared" si="213"/>
        <v>1.2653946152692411E-3</v>
      </c>
      <c r="H2302" s="38">
        <f>G2302*SUMIF('Manual Inputs'!$B$11:$B$22,'Expanded kW'!A2302,'Manual Inputs'!$C$11:$C$22)</f>
        <v>144313.99580138287</v>
      </c>
    </row>
    <row r="2303" spans="1:8" x14ac:dyDescent="0.2">
      <c r="A2303">
        <f t="shared" si="210"/>
        <v>7</v>
      </c>
      <c r="B2303" t="b">
        <f t="shared" si="211"/>
        <v>0</v>
      </c>
      <c r="C2303" t="str">
        <f t="shared" si="212"/>
        <v>OFF</v>
      </c>
      <c r="D2303" s="4">
        <f t="shared" si="214"/>
        <v>43651.874999994419</v>
      </c>
      <c r="E2303" t="str">
        <f t="shared" si="215"/>
        <v>LRKPCIGS</v>
      </c>
      <c r="F2303" s="39">
        <v>9444.56640625</v>
      </c>
      <c r="G2303">
        <f t="shared" si="213"/>
        <v>1.2931138553640001E-3</v>
      </c>
      <c r="H2303" s="38">
        <f>G2303*SUMIF('Manual Inputs'!$B$11:$B$22,'Expanded kW'!A2303,'Manual Inputs'!$C$11:$C$22)</f>
        <v>147475.28181475936</v>
      </c>
    </row>
    <row r="2304" spans="1:8" x14ac:dyDescent="0.2">
      <c r="A2304">
        <f t="shared" si="210"/>
        <v>7</v>
      </c>
      <c r="B2304" t="b">
        <f t="shared" si="211"/>
        <v>0</v>
      </c>
      <c r="C2304" t="str">
        <f t="shared" si="212"/>
        <v>OFF</v>
      </c>
      <c r="D2304" s="4">
        <f t="shared" si="214"/>
        <v>43651.916666661084</v>
      </c>
      <c r="E2304" t="str">
        <f t="shared" si="215"/>
        <v>LRKPCIGS</v>
      </c>
      <c r="F2304" s="39">
        <v>9583.8291015625</v>
      </c>
      <c r="G2304">
        <f t="shared" si="213"/>
        <v>1.3121811701668014E-3</v>
      </c>
      <c r="H2304" s="38">
        <f>G2304*SUMIF('Manual Inputs'!$B$11:$B$22,'Expanded kW'!A2304,'Manual Inputs'!$C$11:$C$22)</f>
        <v>149649.84487610889</v>
      </c>
    </row>
    <row r="2305" spans="1:8" x14ac:dyDescent="0.2">
      <c r="A2305">
        <f t="shared" si="210"/>
        <v>7</v>
      </c>
      <c r="B2305" t="b">
        <f t="shared" si="211"/>
        <v>0</v>
      </c>
      <c r="C2305" t="str">
        <f t="shared" si="212"/>
        <v>OFF</v>
      </c>
      <c r="D2305" s="4">
        <f t="shared" si="214"/>
        <v>43651.958333327748</v>
      </c>
      <c r="E2305" t="str">
        <f t="shared" si="215"/>
        <v>LRKPCIGS</v>
      </c>
      <c r="F2305" s="39">
        <v>9558.75390625</v>
      </c>
      <c r="G2305">
        <f t="shared" si="213"/>
        <v>1.3087479704740029E-3</v>
      </c>
      <c r="H2305" s="38">
        <f>G2305*SUMIF('Manual Inputs'!$B$11:$B$22,'Expanded kW'!A2305,'Manual Inputs'!$C$11:$C$22)</f>
        <v>149258.30000933513</v>
      </c>
    </row>
    <row r="2306" spans="1:8" x14ac:dyDescent="0.2">
      <c r="A2306">
        <f t="shared" ref="A2306:A2369" si="216">MONTH(D2306)</f>
        <v>7</v>
      </c>
      <c r="B2306" t="b">
        <f t="shared" ref="B2306:B2369" si="217">IF(ISNA(VLOOKUP(DATE(YEAR(D2306),MONTH(D2306),DAY(D2306)),Holidays,1,FALSE)),FALSE,TRUE)</f>
        <v>0</v>
      </c>
      <c r="C2306" t="str">
        <f t="shared" ref="C2306:C2369" si="218">IF(OR(HOUR(D2306)&lt;PkStart,HOUR(D2306)&gt;OPkStart-1,WEEKDAY(D2306,2)&gt;5,B2306)=TRUE,"OFF","ON")</f>
        <v>OFF</v>
      </c>
      <c r="D2306" s="4">
        <f t="shared" si="214"/>
        <v>43651.999999994412</v>
      </c>
      <c r="E2306" t="str">
        <f t="shared" si="215"/>
        <v>LRKPCIGS</v>
      </c>
      <c r="F2306" s="39">
        <v>9522.6884765625</v>
      </c>
      <c r="G2306">
        <f t="shared" ref="G2306:G2369" si="219">IF(SUMIF($A$2:$A$8785,A2306,$F$2:$F$8785)=0,0,F2306/SUMIF($A$2:$A$8785,A2306,$F$2:$F$8785))</f>
        <v>1.3038100299881696E-3</v>
      </c>
      <c r="H2306" s="38">
        <f>G2306*SUMIF('Manual Inputs'!$B$11:$B$22,'Expanded kW'!A2306,'Manual Inputs'!$C$11:$C$22)</f>
        <v>148695.14452096727</v>
      </c>
    </row>
    <row r="2307" spans="1:8" x14ac:dyDescent="0.2">
      <c r="A2307">
        <f t="shared" si="216"/>
        <v>7</v>
      </c>
      <c r="B2307" t="b">
        <f t="shared" si="217"/>
        <v>0</v>
      </c>
      <c r="C2307" t="str">
        <f t="shared" si="218"/>
        <v>OFF</v>
      </c>
      <c r="D2307" s="4">
        <f t="shared" si="214"/>
        <v>43652.041666661076</v>
      </c>
      <c r="E2307" t="str">
        <f t="shared" si="215"/>
        <v>LRKPCIGS</v>
      </c>
      <c r="F2307" s="39">
        <v>9559.0400390625</v>
      </c>
      <c r="G2307">
        <f t="shared" si="219"/>
        <v>1.3087871466826717E-3</v>
      </c>
      <c r="H2307" s="38">
        <f>G2307*SUMIF('Manual Inputs'!$B$11:$B$22,'Expanded kW'!A2307,'Manual Inputs'!$C$11:$C$22)</f>
        <v>149262.76792404341</v>
      </c>
    </row>
    <row r="2308" spans="1:8" x14ac:dyDescent="0.2">
      <c r="A2308">
        <f t="shared" si="216"/>
        <v>7</v>
      </c>
      <c r="B2308" t="b">
        <f t="shared" si="217"/>
        <v>0</v>
      </c>
      <c r="C2308" t="str">
        <f t="shared" si="218"/>
        <v>OFF</v>
      </c>
      <c r="D2308" s="4">
        <f t="shared" ref="D2308:D2371" si="220">+D2307+1/24</f>
        <v>43652.083333327741</v>
      </c>
      <c r="E2308" t="str">
        <f t="shared" ref="E2308:E2371" si="221">+E2307</f>
        <v>LRKPCIGS</v>
      </c>
      <c r="F2308" s="39">
        <v>9674.1865234375</v>
      </c>
      <c r="G2308">
        <f t="shared" si="219"/>
        <v>1.3245525622599535E-3</v>
      </c>
      <c r="H2308" s="38">
        <f>G2308*SUMIF('Manual Inputs'!$B$11:$B$22,'Expanded kW'!A2308,'Manual Inputs'!$C$11:$C$22)</f>
        <v>151060.760494877</v>
      </c>
    </row>
    <row r="2309" spans="1:8" x14ac:dyDescent="0.2">
      <c r="A2309">
        <f t="shared" si="216"/>
        <v>7</v>
      </c>
      <c r="B2309" t="b">
        <f t="shared" si="217"/>
        <v>0</v>
      </c>
      <c r="C2309" t="str">
        <f t="shared" si="218"/>
        <v>OFF</v>
      </c>
      <c r="D2309" s="4">
        <f t="shared" si="220"/>
        <v>43652.124999994405</v>
      </c>
      <c r="E2309" t="str">
        <f t="shared" si="221"/>
        <v>LRKPCIGS</v>
      </c>
      <c r="F2309" s="39">
        <v>9833.1181640625</v>
      </c>
      <c r="G2309">
        <f t="shared" si="219"/>
        <v>1.3463128737139466E-3</v>
      </c>
      <c r="H2309" s="38">
        <f>G2309*SUMIF('Manual Inputs'!$B$11:$B$22,'Expanded kW'!A2309,'Manual Inputs'!$C$11:$C$22)</f>
        <v>153542.45075806827</v>
      </c>
    </row>
    <row r="2310" spans="1:8" x14ac:dyDescent="0.2">
      <c r="A2310">
        <f t="shared" si="216"/>
        <v>7</v>
      </c>
      <c r="B2310" t="b">
        <f t="shared" si="217"/>
        <v>0</v>
      </c>
      <c r="C2310" t="str">
        <f t="shared" si="218"/>
        <v>OFF</v>
      </c>
      <c r="D2310" s="4">
        <f t="shared" si="220"/>
        <v>43652.166666661069</v>
      </c>
      <c r="E2310" t="str">
        <f t="shared" si="221"/>
        <v>LRKPCIGS</v>
      </c>
      <c r="F2310" s="39">
        <v>9897.30078125</v>
      </c>
      <c r="G2310">
        <f t="shared" si="219"/>
        <v>1.3551005118106788E-3</v>
      </c>
      <c r="H2310" s="38">
        <f>G2310*SUMIF('Manual Inputs'!$B$11:$B$22,'Expanded kW'!A2310,'Manual Inputs'!$C$11:$C$22)</f>
        <v>154544.6512985898</v>
      </c>
    </row>
    <row r="2311" spans="1:8" x14ac:dyDescent="0.2">
      <c r="A2311">
        <f t="shared" si="216"/>
        <v>7</v>
      </c>
      <c r="B2311" t="b">
        <f t="shared" si="217"/>
        <v>0</v>
      </c>
      <c r="C2311" t="str">
        <f t="shared" si="218"/>
        <v>OFF</v>
      </c>
      <c r="D2311" s="4">
        <f t="shared" si="220"/>
        <v>43652.208333327733</v>
      </c>
      <c r="E2311" t="str">
        <f t="shared" si="221"/>
        <v>LRKPCIGS</v>
      </c>
      <c r="F2311" s="39">
        <v>9857.1142578125</v>
      </c>
      <c r="G2311">
        <f t="shared" si="219"/>
        <v>1.3495983269542569E-3</v>
      </c>
      <c r="H2311" s="38">
        <f>G2311*SUMIF('Manual Inputs'!$B$11:$B$22,'Expanded kW'!A2311,'Manual Inputs'!$C$11:$C$22)</f>
        <v>153917.14563933809</v>
      </c>
    </row>
    <row r="2312" spans="1:8" x14ac:dyDescent="0.2">
      <c r="A2312">
        <f t="shared" si="216"/>
        <v>7</v>
      </c>
      <c r="B2312" t="b">
        <f t="shared" si="217"/>
        <v>0</v>
      </c>
      <c r="C2312" t="str">
        <f t="shared" si="218"/>
        <v>OFF</v>
      </c>
      <c r="D2312" s="4">
        <f t="shared" si="220"/>
        <v>43652.249999994398</v>
      </c>
      <c r="E2312" t="str">
        <f t="shared" si="221"/>
        <v>LRKPCIGS</v>
      </c>
      <c r="F2312" s="39">
        <v>9804.1376953125</v>
      </c>
      <c r="G2312">
        <f t="shared" si="219"/>
        <v>1.342344978941057E-3</v>
      </c>
      <c r="H2312" s="38">
        <f>G2312*SUMIF('Manual Inputs'!$B$11:$B$22,'Expanded kW'!A2312,'Manual Inputs'!$C$11:$C$22)</f>
        <v>153089.92571751142</v>
      </c>
    </row>
    <row r="2313" spans="1:8" x14ac:dyDescent="0.2">
      <c r="A2313">
        <f t="shared" si="216"/>
        <v>7</v>
      </c>
      <c r="B2313" t="b">
        <f t="shared" si="217"/>
        <v>0</v>
      </c>
      <c r="C2313" t="str">
        <f t="shared" si="218"/>
        <v>OFF</v>
      </c>
      <c r="D2313" s="4">
        <f t="shared" si="220"/>
        <v>43652.291666661062</v>
      </c>
      <c r="E2313" t="str">
        <f t="shared" si="221"/>
        <v>LRKPCIGS</v>
      </c>
      <c r="F2313" s="39">
        <v>9818.626953125</v>
      </c>
      <c r="G2313">
        <f t="shared" si="219"/>
        <v>1.344328792620305E-3</v>
      </c>
      <c r="H2313" s="38">
        <f>G2313*SUMIF('Manual Inputs'!$B$11:$B$22,'Expanded kW'!A2313,'Manual Inputs'!$C$11:$C$22)</f>
        <v>153316.17298893418</v>
      </c>
    </row>
    <row r="2314" spans="1:8" x14ac:dyDescent="0.2">
      <c r="A2314">
        <f t="shared" si="216"/>
        <v>7</v>
      </c>
      <c r="B2314" t="b">
        <f t="shared" si="217"/>
        <v>0</v>
      </c>
      <c r="C2314" t="str">
        <f t="shared" si="218"/>
        <v>OFF</v>
      </c>
      <c r="D2314" s="4">
        <f t="shared" si="220"/>
        <v>43652.333333327726</v>
      </c>
      <c r="E2314" t="str">
        <f t="shared" si="221"/>
        <v>LRKPCIGS</v>
      </c>
      <c r="F2314" s="39">
        <v>9806.4462890625</v>
      </c>
      <c r="G2314">
        <f t="shared" si="219"/>
        <v>1.3426610627543442E-3</v>
      </c>
      <c r="H2314" s="38">
        <f>G2314*SUMIF('Manual Inputs'!$B$11:$B$22,'Expanded kW'!A2314,'Manual Inputs'!$C$11:$C$22)</f>
        <v>153125.97401229091</v>
      </c>
    </row>
    <row r="2315" spans="1:8" x14ac:dyDescent="0.2">
      <c r="A2315">
        <f t="shared" si="216"/>
        <v>7</v>
      </c>
      <c r="B2315" t="b">
        <f t="shared" si="217"/>
        <v>0</v>
      </c>
      <c r="C2315" t="str">
        <f t="shared" si="218"/>
        <v>OFF</v>
      </c>
      <c r="D2315" s="4">
        <f t="shared" si="220"/>
        <v>43652.37499999439</v>
      </c>
      <c r="E2315" t="str">
        <f t="shared" si="221"/>
        <v>LRKPCIGS</v>
      </c>
      <c r="F2315" s="39">
        <v>9720.7333984375</v>
      </c>
      <c r="G2315">
        <f t="shared" si="219"/>
        <v>1.3309255820892773E-3</v>
      </c>
      <c r="H2315" s="38">
        <f>G2315*SUMIF('Manual Inputs'!$B$11:$B$22,'Expanded kW'!A2315,'Manual Inputs'!$C$11:$C$22)</f>
        <v>151787.58195104028</v>
      </c>
    </row>
    <row r="2316" spans="1:8" x14ac:dyDescent="0.2">
      <c r="A2316">
        <f t="shared" si="216"/>
        <v>7</v>
      </c>
      <c r="B2316" t="b">
        <f t="shared" si="217"/>
        <v>0</v>
      </c>
      <c r="C2316" t="str">
        <f t="shared" si="218"/>
        <v>OFF</v>
      </c>
      <c r="D2316" s="4">
        <f t="shared" si="220"/>
        <v>43652.416666661054</v>
      </c>
      <c r="E2316" t="str">
        <f t="shared" si="221"/>
        <v>LRKPCIGS</v>
      </c>
      <c r="F2316" s="39">
        <v>9733.7763671875</v>
      </c>
      <c r="G2316">
        <f t="shared" si="219"/>
        <v>1.3327113754100319E-3</v>
      </c>
      <c r="H2316" s="38">
        <f>G2316*SUMIF('Manual Inputs'!$B$11:$B$22,'Expanded kW'!A2316,'Manual Inputs'!$C$11:$C$22)</f>
        <v>151991.24566723104</v>
      </c>
    </row>
    <row r="2317" spans="1:8" x14ac:dyDescent="0.2">
      <c r="A2317">
        <f t="shared" si="216"/>
        <v>7</v>
      </c>
      <c r="B2317" t="b">
        <f t="shared" si="217"/>
        <v>0</v>
      </c>
      <c r="C2317" t="str">
        <f t="shared" si="218"/>
        <v>OFF</v>
      </c>
      <c r="D2317" s="4">
        <f t="shared" si="220"/>
        <v>43652.458333327719</v>
      </c>
      <c r="E2317" t="str">
        <f t="shared" si="221"/>
        <v>LRKPCIGS</v>
      </c>
      <c r="F2317" s="39">
        <v>9956.8369140625</v>
      </c>
      <c r="G2317">
        <f t="shared" si="219"/>
        <v>1.363251971064932E-3</v>
      </c>
      <c r="H2317" s="38">
        <f>G2317*SUMIF('Manual Inputs'!$B$11:$B$22,'Expanded kW'!A2317,'Manual Inputs'!$C$11:$C$22)</f>
        <v>155474.29778388256</v>
      </c>
    </row>
    <row r="2318" spans="1:8" x14ac:dyDescent="0.2">
      <c r="A2318">
        <f t="shared" si="216"/>
        <v>7</v>
      </c>
      <c r="B2318" t="b">
        <f t="shared" si="217"/>
        <v>0</v>
      </c>
      <c r="C2318" t="str">
        <f t="shared" si="218"/>
        <v>OFF</v>
      </c>
      <c r="D2318" s="4">
        <f t="shared" si="220"/>
        <v>43652.499999994383</v>
      </c>
      <c r="E2318" t="str">
        <f t="shared" si="221"/>
        <v>LRKPCIGS</v>
      </c>
      <c r="F2318" s="39">
        <v>9904.4033203125</v>
      </c>
      <c r="G2318">
        <f t="shared" si="219"/>
        <v>1.3560729642531652E-3</v>
      </c>
      <c r="H2318" s="38">
        <f>G2318*SUMIF('Manual Inputs'!$B$11:$B$22,'Expanded kW'!A2318,'Manual Inputs'!$C$11:$C$22)</f>
        <v>154655.55622580269</v>
      </c>
    </row>
    <row r="2319" spans="1:8" x14ac:dyDescent="0.2">
      <c r="A2319">
        <f t="shared" si="216"/>
        <v>7</v>
      </c>
      <c r="B2319" t="b">
        <f t="shared" si="217"/>
        <v>0</v>
      </c>
      <c r="C2319" t="str">
        <f t="shared" si="218"/>
        <v>OFF</v>
      </c>
      <c r="D2319" s="4">
        <f t="shared" si="220"/>
        <v>43652.541666661047</v>
      </c>
      <c r="E2319" t="str">
        <f t="shared" si="221"/>
        <v>LRKPCIGS</v>
      </c>
      <c r="F2319" s="39">
        <v>9860.0986328125</v>
      </c>
      <c r="G2319">
        <f t="shared" si="219"/>
        <v>1.3500069361477448E-3</v>
      </c>
      <c r="H2319" s="38">
        <f>G2319*SUMIF('Manual Inputs'!$B$11:$B$22,'Expanded kW'!A2319,'Manual Inputs'!$C$11:$C$22)</f>
        <v>153963.74614223407</v>
      </c>
    </row>
    <row r="2320" spans="1:8" x14ac:dyDescent="0.2">
      <c r="A2320">
        <f t="shared" si="216"/>
        <v>7</v>
      </c>
      <c r="B2320" t="b">
        <f t="shared" si="217"/>
        <v>0</v>
      </c>
      <c r="C2320" t="str">
        <f t="shared" si="218"/>
        <v>OFF</v>
      </c>
      <c r="D2320" s="4">
        <f t="shared" si="220"/>
        <v>43652.583333327711</v>
      </c>
      <c r="E2320" t="str">
        <f t="shared" si="221"/>
        <v>LRKPCIGS</v>
      </c>
      <c r="F2320" s="39">
        <v>9818.20703125</v>
      </c>
      <c r="G2320">
        <f t="shared" si="219"/>
        <v>1.3442712985256716E-3</v>
      </c>
      <c r="H2320" s="38">
        <f>G2320*SUMIF('Manual Inputs'!$B$11:$B$22,'Expanded kW'!A2320,'Manual Inputs'!$C$11:$C$22)</f>
        <v>153309.61598100053</v>
      </c>
    </row>
    <row r="2321" spans="1:8" x14ac:dyDescent="0.2">
      <c r="A2321">
        <f t="shared" si="216"/>
        <v>7</v>
      </c>
      <c r="B2321" t="b">
        <f t="shared" si="217"/>
        <v>0</v>
      </c>
      <c r="C2321" t="str">
        <f t="shared" si="218"/>
        <v>OFF</v>
      </c>
      <c r="D2321" s="4">
        <f t="shared" si="220"/>
        <v>43652.624999994376</v>
      </c>
      <c r="E2321" t="str">
        <f t="shared" si="221"/>
        <v>LRKPCIGS</v>
      </c>
      <c r="F2321" s="39">
        <v>9844.9921875</v>
      </c>
      <c r="G2321">
        <f t="shared" si="219"/>
        <v>1.3479386195201053E-3</v>
      </c>
      <c r="H2321" s="38">
        <f>G2321*SUMIF('Manual Inputs'!$B$11:$B$22,'Expanded kW'!A2321,'Manual Inputs'!$C$11:$C$22)</f>
        <v>153727.86159403439</v>
      </c>
    </row>
    <row r="2322" spans="1:8" x14ac:dyDescent="0.2">
      <c r="A2322">
        <f t="shared" si="216"/>
        <v>7</v>
      </c>
      <c r="B2322" t="b">
        <f t="shared" si="217"/>
        <v>0</v>
      </c>
      <c r="C2322" t="str">
        <f t="shared" si="218"/>
        <v>OFF</v>
      </c>
      <c r="D2322" s="4">
        <f t="shared" si="220"/>
        <v>43652.66666666104</v>
      </c>
      <c r="E2322" t="str">
        <f t="shared" si="221"/>
        <v>LRKPCIGS</v>
      </c>
      <c r="F2322" s="39">
        <v>9639.564453125</v>
      </c>
      <c r="G2322">
        <f t="shared" si="219"/>
        <v>1.3198122410110233E-3</v>
      </c>
      <c r="H2322" s="38">
        <f>G2322*SUMIF('Manual Inputs'!$B$11:$B$22,'Expanded kW'!A2322,'Manual Inputs'!$C$11:$C$22)</f>
        <v>150520.14281517416</v>
      </c>
    </row>
    <row r="2323" spans="1:8" x14ac:dyDescent="0.2">
      <c r="A2323">
        <f t="shared" si="216"/>
        <v>7</v>
      </c>
      <c r="B2323" t="b">
        <f t="shared" si="217"/>
        <v>0</v>
      </c>
      <c r="C2323" t="str">
        <f t="shared" si="218"/>
        <v>OFF</v>
      </c>
      <c r="D2323" s="4">
        <f t="shared" si="220"/>
        <v>43652.708333327704</v>
      </c>
      <c r="E2323" t="str">
        <f t="shared" si="221"/>
        <v>LRKPCIGS</v>
      </c>
      <c r="F2323" s="39">
        <v>9748.212890625</v>
      </c>
      <c r="G2323">
        <f t="shared" si="219"/>
        <v>1.3346879689006515E-3</v>
      </c>
      <c r="H2323" s="38">
        <f>G2323*SUMIF('Manual Inputs'!$B$11:$B$22,'Expanded kW'!A2323,'Manual Inputs'!$C$11:$C$22)</f>
        <v>152216.66950044819</v>
      </c>
    </row>
    <row r="2324" spans="1:8" x14ac:dyDescent="0.2">
      <c r="A2324">
        <f t="shared" si="216"/>
        <v>7</v>
      </c>
      <c r="B2324" t="b">
        <f t="shared" si="217"/>
        <v>0</v>
      </c>
      <c r="C2324" t="str">
        <f t="shared" si="218"/>
        <v>OFF</v>
      </c>
      <c r="D2324" s="4">
        <f t="shared" si="220"/>
        <v>43652.749999994368</v>
      </c>
      <c r="E2324" t="str">
        <f t="shared" si="221"/>
        <v>LRKPCIGS</v>
      </c>
      <c r="F2324" s="39">
        <v>9790.3720703125</v>
      </c>
      <c r="G2324">
        <f t="shared" si="219"/>
        <v>1.3404602422946541E-3</v>
      </c>
      <c r="H2324" s="38">
        <f>G2324*SUMIF('Manual Inputs'!$B$11:$B$22,'Expanded kW'!A2324,'Manual Inputs'!$C$11:$C$22)</f>
        <v>152874.97784813249</v>
      </c>
    </row>
    <row r="2325" spans="1:8" x14ac:dyDescent="0.2">
      <c r="A2325">
        <f t="shared" si="216"/>
        <v>7</v>
      </c>
      <c r="B2325" t="b">
        <f t="shared" si="217"/>
        <v>0</v>
      </c>
      <c r="C2325" t="str">
        <f t="shared" si="218"/>
        <v>OFF</v>
      </c>
      <c r="D2325" s="4">
        <f t="shared" si="220"/>
        <v>43652.791666661033</v>
      </c>
      <c r="E2325" t="str">
        <f t="shared" si="221"/>
        <v>LRKPCIGS</v>
      </c>
      <c r="F2325" s="39">
        <v>9814.333984375</v>
      </c>
      <c r="G2325">
        <f t="shared" si="219"/>
        <v>1.3437410157830754E-3</v>
      </c>
      <c r="H2325" s="38">
        <f>G2325*SUMIF('Manual Inputs'!$B$11:$B$22,'Expanded kW'!A2325,'Manual Inputs'!$C$11:$C$22)</f>
        <v>153249.13901945419</v>
      </c>
    </row>
    <row r="2326" spans="1:8" x14ac:dyDescent="0.2">
      <c r="A2326">
        <f t="shared" si="216"/>
        <v>7</v>
      </c>
      <c r="B2326" t="b">
        <f t="shared" si="217"/>
        <v>0</v>
      </c>
      <c r="C2326" t="str">
        <f t="shared" si="218"/>
        <v>OFF</v>
      </c>
      <c r="D2326" s="4">
        <f t="shared" si="220"/>
        <v>43652.833333327697</v>
      </c>
      <c r="E2326" t="str">
        <f t="shared" si="221"/>
        <v>LRKPCIGS</v>
      </c>
      <c r="F2326" s="39">
        <v>9759.98828125</v>
      </c>
      <c r="G2326">
        <f t="shared" si="219"/>
        <v>1.3363002102799312E-3</v>
      </c>
      <c r="H2326" s="38">
        <f>G2326*SUMIF('Manual Inputs'!$B$11:$B$22,'Expanded kW'!A2326,'Manual Inputs'!$C$11:$C$22)</f>
        <v>152400.54020199267</v>
      </c>
    </row>
    <row r="2327" spans="1:8" x14ac:dyDescent="0.2">
      <c r="A2327">
        <f t="shared" si="216"/>
        <v>7</v>
      </c>
      <c r="B2327" t="b">
        <f t="shared" si="217"/>
        <v>0</v>
      </c>
      <c r="C2327" t="str">
        <f t="shared" si="218"/>
        <v>OFF</v>
      </c>
      <c r="D2327" s="4">
        <f t="shared" si="220"/>
        <v>43652.874999994361</v>
      </c>
      <c r="E2327" t="str">
        <f t="shared" si="221"/>
        <v>LRKPCIGS</v>
      </c>
      <c r="F2327" s="39">
        <v>9791.5693359375</v>
      </c>
      <c r="G2327">
        <f t="shared" si="219"/>
        <v>1.3406241673179578E-3</v>
      </c>
      <c r="H2327" s="38">
        <f>G2327*SUMIF('Manual Inputs'!$B$11:$B$22,'Expanded kW'!A2327,'Manual Inputs'!$C$11:$C$22)</f>
        <v>152893.67294517125</v>
      </c>
    </row>
    <row r="2328" spans="1:8" x14ac:dyDescent="0.2">
      <c r="A2328">
        <f t="shared" si="216"/>
        <v>7</v>
      </c>
      <c r="B2328" t="b">
        <f t="shared" si="217"/>
        <v>0</v>
      </c>
      <c r="C2328" t="str">
        <f t="shared" si="218"/>
        <v>OFF</v>
      </c>
      <c r="D2328" s="4">
        <f t="shared" si="220"/>
        <v>43652.916666661025</v>
      </c>
      <c r="E2328" t="str">
        <f t="shared" si="221"/>
        <v>LRKPCIGS</v>
      </c>
      <c r="F2328" s="39">
        <v>9848.455078125</v>
      </c>
      <c r="G2328">
        <f t="shared" si="219"/>
        <v>1.3484127452400361E-3</v>
      </c>
      <c r="H2328" s="38">
        <f>G2328*SUMIF('Manual Inputs'!$B$11:$B$22,'Expanded kW'!A2328,'Manual Inputs'!$C$11:$C$22)</f>
        <v>153781.93403620363</v>
      </c>
    </row>
    <row r="2329" spans="1:8" x14ac:dyDescent="0.2">
      <c r="A2329">
        <f t="shared" si="216"/>
        <v>7</v>
      </c>
      <c r="B2329" t="b">
        <f t="shared" si="217"/>
        <v>0</v>
      </c>
      <c r="C2329" t="str">
        <f t="shared" si="218"/>
        <v>OFF</v>
      </c>
      <c r="D2329" s="4">
        <f t="shared" si="220"/>
        <v>43652.95833332769</v>
      </c>
      <c r="E2329" t="str">
        <f t="shared" si="221"/>
        <v>LRKPCIGS</v>
      </c>
      <c r="F2329" s="39">
        <v>9822.4541015625</v>
      </c>
      <c r="G2329">
        <f t="shared" si="219"/>
        <v>1.3448527911246505E-3</v>
      </c>
      <c r="H2329" s="38">
        <f>G2329*SUMIF('Manual Inputs'!$B$11:$B$22,'Expanded kW'!A2329,'Manual Inputs'!$C$11:$C$22)</f>
        <v>153375.9332542645</v>
      </c>
    </row>
    <row r="2330" spans="1:8" x14ac:dyDescent="0.2">
      <c r="A2330">
        <f t="shared" si="216"/>
        <v>7</v>
      </c>
      <c r="B2330" t="b">
        <f t="shared" si="217"/>
        <v>0</v>
      </c>
      <c r="C2330" t="str">
        <f t="shared" si="218"/>
        <v>OFF</v>
      </c>
      <c r="D2330" s="4">
        <f t="shared" si="220"/>
        <v>43652.999999994354</v>
      </c>
      <c r="E2330" t="str">
        <f t="shared" si="221"/>
        <v>LRKPCIGS</v>
      </c>
      <c r="F2330" s="39">
        <v>9851.212890625</v>
      </c>
      <c r="G2330">
        <f t="shared" si="219"/>
        <v>1.3487903343638614E-3</v>
      </c>
      <c r="H2330" s="38">
        <f>G2330*SUMIF('Manual Inputs'!$B$11:$B$22,'Expanded kW'!A2330,'Manual Inputs'!$C$11:$C$22)</f>
        <v>153824.99680458658</v>
      </c>
    </row>
    <row r="2331" spans="1:8" x14ac:dyDescent="0.2">
      <c r="A2331">
        <f t="shared" si="216"/>
        <v>7</v>
      </c>
      <c r="B2331" t="b">
        <f t="shared" si="217"/>
        <v>0</v>
      </c>
      <c r="C2331" t="str">
        <f t="shared" si="218"/>
        <v>OFF</v>
      </c>
      <c r="D2331" s="4">
        <f t="shared" si="220"/>
        <v>43653.041666661018</v>
      </c>
      <c r="E2331" t="str">
        <f t="shared" si="221"/>
        <v>LRKPCIGS</v>
      </c>
      <c r="F2331" s="39">
        <v>9898.2529296875</v>
      </c>
      <c r="G2331">
        <f t="shared" si="219"/>
        <v>1.3552308763275804E-3</v>
      </c>
      <c r="H2331" s="38">
        <f>G2331*SUMIF('Manual Inputs'!$B$11:$B$22,'Expanded kW'!A2331,'Manual Inputs'!$C$11:$C$22)</f>
        <v>154559.51893285802</v>
      </c>
    </row>
    <row r="2332" spans="1:8" x14ac:dyDescent="0.2">
      <c r="A2332">
        <f t="shared" si="216"/>
        <v>7</v>
      </c>
      <c r="B2332" t="b">
        <f t="shared" si="217"/>
        <v>0</v>
      </c>
      <c r="C2332" t="str">
        <f t="shared" si="218"/>
        <v>OFF</v>
      </c>
      <c r="D2332" s="4">
        <f t="shared" si="220"/>
        <v>43653.083333327682</v>
      </c>
      <c r="E2332" t="str">
        <f t="shared" si="221"/>
        <v>LRKPCIGS</v>
      </c>
      <c r="F2332" s="39">
        <v>9920.1201171875</v>
      </c>
      <c r="G2332">
        <f t="shared" si="219"/>
        <v>1.3582248478788185E-3</v>
      </c>
      <c r="H2332" s="38">
        <f>G2332*SUMIF('Manual Inputs'!$B$11:$B$22,'Expanded kW'!A2332,'Manual Inputs'!$C$11:$C$22)</f>
        <v>154900.97130878968</v>
      </c>
    </row>
    <row r="2333" spans="1:8" x14ac:dyDescent="0.2">
      <c r="A2333">
        <f t="shared" si="216"/>
        <v>7</v>
      </c>
      <c r="B2333" t="b">
        <f t="shared" si="217"/>
        <v>0</v>
      </c>
      <c r="C2333" t="str">
        <f t="shared" si="218"/>
        <v>OFF</v>
      </c>
      <c r="D2333" s="4">
        <f t="shared" si="220"/>
        <v>43653.124999994347</v>
      </c>
      <c r="E2333" t="str">
        <f t="shared" si="221"/>
        <v>LRKPCIGS</v>
      </c>
      <c r="F2333" s="39">
        <v>9892.4111328125</v>
      </c>
      <c r="G2333">
        <f t="shared" si="219"/>
        <v>1.354431039876191E-3</v>
      </c>
      <c r="H2333" s="38">
        <f>G2333*SUMIF('Manual Inputs'!$B$11:$B$22,'Expanded kW'!A2333,'Manual Inputs'!$C$11:$C$22)</f>
        <v>154468.30027830176</v>
      </c>
    </row>
    <row r="2334" spans="1:8" x14ac:dyDescent="0.2">
      <c r="A2334">
        <f t="shared" si="216"/>
        <v>7</v>
      </c>
      <c r="B2334" t="b">
        <f t="shared" si="217"/>
        <v>0</v>
      </c>
      <c r="C2334" t="str">
        <f t="shared" si="218"/>
        <v>OFF</v>
      </c>
      <c r="D2334" s="4">
        <f t="shared" si="220"/>
        <v>43653.166666661011</v>
      </c>
      <c r="E2334" t="str">
        <f t="shared" si="221"/>
        <v>LRKPCIGS</v>
      </c>
      <c r="F2334" s="39">
        <v>9844.447265625</v>
      </c>
      <c r="G2334">
        <f t="shared" si="219"/>
        <v>1.3478640109042786E-3</v>
      </c>
      <c r="H2334" s="38">
        <f>G2334*SUMIF('Manual Inputs'!$B$11:$B$22,'Expanded kW'!A2334,'Manual Inputs'!$C$11:$C$22)</f>
        <v>153719.35273257628</v>
      </c>
    </row>
    <row r="2335" spans="1:8" x14ac:dyDescent="0.2">
      <c r="A2335">
        <f t="shared" si="216"/>
        <v>7</v>
      </c>
      <c r="B2335" t="b">
        <f t="shared" si="217"/>
        <v>0</v>
      </c>
      <c r="C2335" t="str">
        <f t="shared" si="218"/>
        <v>OFF</v>
      </c>
      <c r="D2335" s="4">
        <f t="shared" si="220"/>
        <v>43653.208333327675</v>
      </c>
      <c r="E2335" t="str">
        <f t="shared" si="221"/>
        <v>LRKPCIGS</v>
      </c>
      <c r="F2335" s="39">
        <v>9830.5615234375</v>
      </c>
      <c r="G2335">
        <f t="shared" si="219"/>
        <v>1.3459628282726666E-3</v>
      </c>
      <c r="H2335" s="38">
        <f>G2335*SUMIF('Manual Inputs'!$B$11:$B$22,'Expanded kW'!A2335,'Manual Inputs'!$C$11:$C$22)</f>
        <v>153502.52925395122</v>
      </c>
    </row>
    <row r="2336" spans="1:8" x14ac:dyDescent="0.2">
      <c r="A2336">
        <f t="shared" si="216"/>
        <v>7</v>
      </c>
      <c r="B2336" t="b">
        <f t="shared" si="217"/>
        <v>0</v>
      </c>
      <c r="C2336" t="str">
        <f t="shared" si="218"/>
        <v>OFF</v>
      </c>
      <c r="D2336" s="4">
        <f t="shared" si="220"/>
        <v>43653.249999994339</v>
      </c>
      <c r="E2336" t="str">
        <f t="shared" si="221"/>
        <v>LRKPCIGS</v>
      </c>
      <c r="F2336" s="39">
        <v>9800.78125</v>
      </c>
      <c r="G2336">
        <f t="shared" si="219"/>
        <v>1.3418854273055797E-3</v>
      </c>
      <c r="H2336" s="38">
        <f>G2336*SUMIF('Manual Inputs'!$B$11:$B$22,'Expanded kW'!A2336,'Manual Inputs'!$C$11:$C$22)</f>
        <v>153037.51540060906</v>
      </c>
    </row>
    <row r="2337" spans="1:8" x14ac:dyDescent="0.2">
      <c r="A2337">
        <f t="shared" si="216"/>
        <v>7</v>
      </c>
      <c r="B2337" t="b">
        <f t="shared" si="217"/>
        <v>0</v>
      </c>
      <c r="C2337" t="str">
        <f t="shared" si="218"/>
        <v>OFF</v>
      </c>
      <c r="D2337" s="4">
        <f t="shared" si="220"/>
        <v>43653.291666661004</v>
      </c>
      <c r="E2337" t="str">
        <f t="shared" si="221"/>
        <v>LRKPCIGS</v>
      </c>
      <c r="F2337" s="39">
        <v>9790.7490234375</v>
      </c>
      <c r="G2337">
        <f t="shared" si="219"/>
        <v>1.3405118532726274E-3</v>
      </c>
      <c r="H2337" s="38">
        <f>G2337*SUMIF('Manual Inputs'!$B$11:$B$22,'Expanded kW'!A2337,'Manual Inputs'!$C$11:$C$22)</f>
        <v>152880.86390641713</v>
      </c>
    </row>
    <row r="2338" spans="1:8" x14ac:dyDescent="0.2">
      <c r="A2338">
        <f t="shared" si="216"/>
        <v>7</v>
      </c>
      <c r="B2338" t="b">
        <f t="shared" si="217"/>
        <v>0</v>
      </c>
      <c r="C2338" t="str">
        <f t="shared" si="218"/>
        <v>OFF</v>
      </c>
      <c r="D2338" s="4">
        <f t="shared" si="220"/>
        <v>43653.333333327668</v>
      </c>
      <c r="E2338" t="str">
        <f t="shared" si="221"/>
        <v>LRKPCIGS</v>
      </c>
      <c r="F2338" s="39">
        <v>9826.060546875</v>
      </c>
      <c r="G2338">
        <f t="shared" si="219"/>
        <v>1.3453465718025141E-3</v>
      </c>
      <c r="H2338" s="38">
        <f>G2338*SUMIF('Manual Inputs'!$B$11:$B$22,'Expanded kW'!A2338,'Manual Inputs'!$C$11:$C$22)</f>
        <v>153432.24727821571</v>
      </c>
    </row>
    <row r="2339" spans="1:8" x14ac:dyDescent="0.2">
      <c r="A2339">
        <f t="shared" si="216"/>
        <v>7</v>
      </c>
      <c r="B2339" t="b">
        <f t="shared" si="217"/>
        <v>0</v>
      </c>
      <c r="C2339" t="str">
        <f t="shared" si="218"/>
        <v>OFF</v>
      </c>
      <c r="D2339" s="4">
        <f t="shared" si="220"/>
        <v>43653.374999994332</v>
      </c>
      <c r="E2339" t="str">
        <f t="shared" si="221"/>
        <v>LRKPCIGS</v>
      </c>
      <c r="F2339" s="39">
        <v>9851.6845703125</v>
      </c>
      <c r="G2339">
        <f t="shared" si="219"/>
        <v>1.3488549149399266E-3</v>
      </c>
      <c r="H2339" s="38">
        <f>G2339*SUMIF('Manual Inputs'!$B$11:$B$22,'Expanded kW'!A2339,'Manual Inputs'!$C$11:$C$22)</f>
        <v>153832.36200187023</v>
      </c>
    </row>
    <row r="2340" spans="1:8" x14ac:dyDescent="0.2">
      <c r="A2340">
        <f t="shared" si="216"/>
        <v>7</v>
      </c>
      <c r="B2340" t="b">
        <f t="shared" si="217"/>
        <v>0</v>
      </c>
      <c r="C2340" t="str">
        <f t="shared" si="218"/>
        <v>OFF</v>
      </c>
      <c r="D2340" s="4">
        <f t="shared" si="220"/>
        <v>43653.416666660996</v>
      </c>
      <c r="E2340" t="str">
        <f t="shared" si="221"/>
        <v>LRKPCIGS</v>
      </c>
      <c r="F2340" s="39">
        <v>9804.931640625</v>
      </c>
      <c r="G2340">
        <f t="shared" si="219"/>
        <v>1.3424536828920734E-3</v>
      </c>
      <c r="H2340" s="38">
        <f>G2340*SUMIF('Manual Inputs'!$B$11:$B$22,'Expanded kW'!A2340,'Manual Inputs'!$C$11:$C$22)</f>
        <v>153102.32303716274</v>
      </c>
    </row>
    <row r="2341" spans="1:8" x14ac:dyDescent="0.2">
      <c r="A2341">
        <f t="shared" si="216"/>
        <v>7</v>
      </c>
      <c r="B2341" t="b">
        <f t="shared" si="217"/>
        <v>0</v>
      </c>
      <c r="C2341" t="str">
        <f t="shared" si="218"/>
        <v>OFF</v>
      </c>
      <c r="D2341" s="4">
        <f t="shared" si="220"/>
        <v>43653.458333327661</v>
      </c>
      <c r="E2341" t="str">
        <f t="shared" si="221"/>
        <v>LRKPCIGS</v>
      </c>
      <c r="F2341" s="39">
        <v>9746</v>
      </c>
      <c r="G2341">
        <f t="shared" si="219"/>
        <v>1.334384988392653E-3</v>
      </c>
      <c r="H2341" s="38">
        <f>G2341*SUMIF('Manual Inputs'!$B$11:$B$22,'Expanded kW'!A2341,'Manual Inputs'!$C$11:$C$22)</f>
        <v>152182.11559352334</v>
      </c>
    </row>
    <row r="2342" spans="1:8" x14ac:dyDescent="0.2">
      <c r="A2342">
        <f t="shared" si="216"/>
        <v>7</v>
      </c>
      <c r="B2342" t="b">
        <f t="shared" si="217"/>
        <v>0</v>
      </c>
      <c r="C2342" t="str">
        <f t="shared" si="218"/>
        <v>OFF</v>
      </c>
      <c r="D2342" s="4">
        <f t="shared" si="220"/>
        <v>43653.499999994325</v>
      </c>
      <c r="E2342" t="str">
        <f t="shared" si="221"/>
        <v>LRKPCIGS</v>
      </c>
      <c r="F2342" s="39">
        <v>9775.287109375</v>
      </c>
      <c r="G2342">
        <f t="shared" si="219"/>
        <v>1.3383948672253446E-3</v>
      </c>
      <c r="H2342" s="38">
        <f>G2342*SUMIF('Manual Inputs'!$B$11:$B$22,'Expanded kW'!A2342,'Manual Inputs'!$C$11:$C$22)</f>
        <v>152639.42877475731</v>
      </c>
    </row>
    <row r="2343" spans="1:8" x14ac:dyDescent="0.2">
      <c r="A2343">
        <f t="shared" si="216"/>
        <v>7</v>
      </c>
      <c r="B2343" t="b">
        <f t="shared" si="217"/>
        <v>0</v>
      </c>
      <c r="C2343" t="str">
        <f t="shared" si="218"/>
        <v>OFF</v>
      </c>
      <c r="D2343" s="4">
        <f t="shared" si="220"/>
        <v>43653.541666660989</v>
      </c>
      <c r="E2343" t="str">
        <f t="shared" si="221"/>
        <v>LRKPCIGS</v>
      </c>
      <c r="F2343" s="39">
        <v>9759.703125</v>
      </c>
      <c r="G2343">
        <f t="shared" si="219"/>
        <v>1.3362611677784591E-3</v>
      </c>
      <c r="H2343" s="38">
        <f>G2343*SUMIF('Manual Inputs'!$B$11:$B$22,'Expanded kW'!A2343,'Manual Inputs'!$C$11:$C$22)</f>
        <v>152396.08753614002</v>
      </c>
    </row>
    <row r="2344" spans="1:8" x14ac:dyDescent="0.2">
      <c r="A2344">
        <f t="shared" si="216"/>
        <v>7</v>
      </c>
      <c r="B2344" t="b">
        <f t="shared" si="217"/>
        <v>0</v>
      </c>
      <c r="C2344" t="str">
        <f t="shared" si="218"/>
        <v>OFF</v>
      </c>
      <c r="D2344" s="4">
        <f t="shared" si="220"/>
        <v>43653.583333327653</v>
      </c>
      <c r="E2344" t="str">
        <f t="shared" si="221"/>
        <v>LRKPCIGS</v>
      </c>
      <c r="F2344" s="39">
        <v>9724.0927734375</v>
      </c>
      <c r="G2344">
        <f t="shared" si="219"/>
        <v>1.331385534846345E-3</v>
      </c>
      <c r="H2344" s="38">
        <f>G2344*SUMIF('Manual Inputs'!$B$11:$B$22,'Expanded kW'!A2344,'Manual Inputs'!$C$11:$C$22)</f>
        <v>151840.0380145096</v>
      </c>
    </row>
    <row r="2345" spans="1:8" x14ac:dyDescent="0.2">
      <c r="A2345">
        <f t="shared" si="216"/>
        <v>7</v>
      </c>
      <c r="B2345" t="b">
        <f t="shared" si="217"/>
        <v>0</v>
      </c>
      <c r="C2345" t="str">
        <f t="shared" si="218"/>
        <v>OFF</v>
      </c>
      <c r="D2345" s="4">
        <f t="shared" si="220"/>
        <v>43653.624999994317</v>
      </c>
      <c r="E2345" t="str">
        <f t="shared" si="221"/>
        <v>LRKPCIGS</v>
      </c>
      <c r="F2345" s="39">
        <v>9741.0048828125</v>
      </c>
      <c r="G2345">
        <f t="shared" si="219"/>
        <v>1.3337010760809084E-3</v>
      </c>
      <c r="H2345" s="38">
        <f>G2345*SUMIF('Manual Inputs'!$B$11:$B$22,'Expanded kW'!A2345,'Manual Inputs'!$C$11:$C$22)</f>
        <v>152104.11769682402</v>
      </c>
    </row>
    <row r="2346" spans="1:8" x14ac:dyDescent="0.2">
      <c r="A2346">
        <f t="shared" si="216"/>
        <v>7</v>
      </c>
      <c r="B2346" t="b">
        <f t="shared" si="217"/>
        <v>0</v>
      </c>
      <c r="C2346" t="str">
        <f t="shared" si="218"/>
        <v>OFF</v>
      </c>
      <c r="D2346" s="4">
        <f t="shared" si="220"/>
        <v>43653.666666660982</v>
      </c>
      <c r="E2346" t="str">
        <f t="shared" si="221"/>
        <v>LRKPCIGS</v>
      </c>
      <c r="F2346" s="39">
        <v>9737.443359375</v>
      </c>
      <c r="G2346">
        <f t="shared" si="219"/>
        <v>1.3332134459340987E-3</v>
      </c>
      <c r="H2346" s="38">
        <f>G2346*SUMIF('Manual Inputs'!$B$11:$B$22,'Expanded kW'!A2346,'Manual Inputs'!$C$11:$C$22)</f>
        <v>152048.50512023317</v>
      </c>
    </row>
    <row r="2347" spans="1:8" x14ac:dyDescent="0.2">
      <c r="A2347">
        <f t="shared" si="216"/>
        <v>7</v>
      </c>
      <c r="B2347" t="b">
        <f t="shared" si="217"/>
        <v>0</v>
      </c>
      <c r="C2347" t="str">
        <f t="shared" si="218"/>
        <v>OFF</v>
      </c>
      <c r="D2347" s="4">
        <f t="shared" si="220"/>
        <v>43653.708333327646</v>
      </c>
      <c r="E2347" t="str">
        <f t="shared" si="221"/>
        <v>LRKPCIGS</v>
      </c>
      <c r="F2347" s="39">
        <v>9760.71875</v>
      </c>
      <c r="G2347">
        <f t="shared" si="219"/>
        <v>1.336400223263154E-3</v>
      </c>
      <c r="H2347" s="38">
        <f>G2347*SUMIF('Manual Inputs'!$B$11:$B$22,'Expanded kW'!A2347,'Manual Inputs'!$C$11:$C$22)</f>
        <v>152411.94634602612</v>
      </c>
    </row>
    <row r="2348" spans="1:8" x14ac:dyDescent="0.2">
      <c r="A2348">
        <f t="shared" si="216"/>
        <v>7</v>
      </c>
      <c r="B2348" t="b">
        <f t="shared" si="217"/>
        <v>0</v>
      </c>
      <c r="C2348" t="str">
        <f t="shared" si="218"/>
        <v>OFF</v>
      </c>
      <c r="D2348" s="4">
        <f t="shared" si="220"/>
        <v>43653.74999999431</v>
      </c>
      <c r="E2348" t="str">
        <f t="shared" si="221"/>
        <v>LRKPCIGS</v>
      </c>
      <c r="F2348" s="39">
        <v>9758.6103515625</v>
      </c>
      <c r="G2348">
        <f t="shared" si="219"/>
        <v>1.3361115494252155E-3</v>
      </c>
      <c r="H2348" s="38">
        <f>G2348*SUMIF('Manual Inputs'!$B$11:$B$22,'Expanded kW'!A2348,'Manual Inputs'!$C$11:$C$22)</f>
        <v>152379.02406665686</v>
      </c>
    </row>
    <row r="2349" spans="1:8" x14ac:dyDescent="0.2">
      <c r="A2349">
        <f t="shared" si="216"/>
        <v>7</v>
      </c>
      <c r="B2349" t="b">
        <f t="shared" si="217"/>
        <v>0</v>
      </c>
      <c r="C2349" t="str">
        <f t="shared" si="218"/>
        <v>OFF</v>
      </c>
      <c r="D2349" s="4">
        <f t="shared" si="220"/>
        <v>43653.791666660974</v>
      </c>
      <c r="E2349" t="str">
        <f t="shared" si="221"/>
        <v>LRKPCIGS</v>
      </c>
      <c r="F2349" s="39">
        <v>9796.943359375</v>
      </c>
      <c r="G2349">
        <f t="shared" si="219"/>
        <v>1.3413599580220693E-3</v>
      </c>
      <c r="H2349" s="38">
        <f>G2349*SUMIF('Manual Inputs'!$B$11:$B$22,'Expanded kW'!A2349,'Manual Inputs'!$C$11:$C$22)</f>
        <v>152977.5873978665</v>
      </c>
    </row>
    <row r="2350" spans="1:8" x14ac:dyDescent="0.2">
      <c r="A2350">
        <f t="shared" si="216"/>
        <v>7</v>
      </c>
      <c r="B2350" t="b">
        <f t="shared" si="217"/>
        <v>0</v>
      </c>
      <c r="C2350" t="str">
        <f t="shared" si="218"/>
        <v>OFF</v>
      </c>
      <c r="D2350" s="4">
        <f t="shared" si="220"/>
        <v>43653.833333327639</v>
      </c>
      <c r="E2350" t="str">
        <f t="shared" si="221"/>
        <v>LRKPCIGS</v>
      </c>
      <c r="F2350" s="39">
        <v>9804.0693359375</v>
      </c>
      <c r="G2350">
        <f t="shared" si="219"/>
        <v>1.3423356194372795E-3</v>
      </c>
      <c r="H2350" s="38">
        <f>G2350*SUMIF('Manual Inputs'!$B$11:$B$22,'Expanded kW'!A2350,'Manual Inputs'!$C$11:$C$22)</f>
        <v>153088.85829761525</v>
      </c>
    </row>
    <row r="2351" spans="1:8" x14ac:dyDescent="0.2">
      <c r="A2351">
        <f t="shared" si="216"/>
        <v>7</v>
      </c>
      <c r="B2351" t="b">
        <f t="shared" si="217"/>
        <v>0</v>
      </c>
      <c r="C2351" t="str">
        <f t="shared" si="218"/>
        <v>OFF</v>
      </c>
      <c r="D2351" s="4">
        <f t="shared" si="220"/>
        <v>43653.874999994303</v>
      </c>
      <c r="E2351" t="str">
        <f t="shared" si="221"/>
        <v>LRKPCIGS</v>
      </c>
      <c r="F2351" s="39">
        <v>9910.4501953125</v>
      </c>
      <c r="G2351">
        <f t="shared" si="219"/>
        <v>1.356900879215887E-3</v>
      </c>
      <c r="H2351" s="38">
        <f>G2351*SUMIF('Manual Inputs'!$B$11:$B$22,'Expanded kW'!A2351,'Manual Inputs'!$C$11:$C$22)</f>
        <v>154749.97714004747</v>
      </c>
    </row>
    <row r="2352" spans="1:8" x14ac:dyDescent="0.2">
      <c r="A2352">
        <f t="shared" si="216"/>
        <v>7</v>
      </c>
      <c r="B2352" t="b">
        <f t="shared" si="217"/>
        <v>0</v>
      </c>
      <c r="C2352" t="str">
        <f t="shared" si="218"/>
        <v>OFF</v>
      </c>
      <c r="D2352" s="4">
        <f t="shared" si="220"/>
        <v>43653.916666660967</v>
      </c>
      <c r="E2352" t="str">
        <f t="shared" si="221"/>
        <v>LRKPCIGS</v>
      </c>
      <c r="F2352" s="39">
        <v>9912.60546875</v>
      </c>
      <c r="G2352">
        <f t="shared" si="219"/>
        <v>1.3571959709992732E-3</v>
      </c>
      <c r="H2352" s="38">
        <f>G2352*SUMIF('Manual Inputs'!$B$11:$B$22,'Expanded kW'!A2352,'Manual Inputs'!$C$11:$C$22)</f>
        <v>154783.63136448842</v>
      </c>
    </row>
    <row r="2353" spans="1:8" x14ac:dyDescent="0.2">
      <c r="A2353">
        <f t="shared" si="216"/>
        <v>7</v>
      </c>
      <c r="B2353" t="b">
        <f t="shared" si="217"/>
        <v>0</v>
      </c>
      <c r="C2353" t="str">
        <f t="shared" si="218"/>
        <v>OFF</v>
      </c>
      <c r="D2353" s="4">
        <f t="shared" si="220"/>
        <v>43653.958333327631</v>
      </c>
      <c r="E2353" t="str">
        <f t="shared" si="221"/>
        <v>LRKPCIGS</v>
      </c>
      <c r="F2353" s="39">
        <v>9966.7421875</v>
      </c>
      <c r="G2353">
        <f t="shared" si="219"/>
        <v>1.3646081631622975E-3</v>
      </c>
      <c r="H2353" s="38">
        <f>G2353*SUMIF('Manual Inputs'!$B$11:$B$22,'Expanded kW'!A2353,'Manual Inputs'!$C$11:$C$22)</f>
        <v>155628.96692683877</v>
      </c>
    </row>
    <row r="2354" spans="1:8" x14ac:dyDescent="0.2">
      <c r="A2354">
        <f t="shared" si="216"/>
        <v>7</v>
      </c>
      <c r="B2354" t="b">
        <f t="shared" si="217"/>
        <v>0</v>
      </c>
      <c r="C2354" t="str">
        <f t="shared" si="218"/>
        <v>OFF</v>
      </c>
      <c r="D2354" s="4">
        <f t="shared" si="220"/>
        <v>43653.999999994296</v>
      </c>
      <c r="E2354" t="str">
        <f t="shared" si="221"/>
        <v>LRKPCIGS</v>
      </c>
      <c r="F2354" s="39">
        <v>10006.61328125</v>
      </c>
      <c r="G2354">
        <f t="shared" si="219"/>
        <v>1.370067160594146E-3</v>
      </c>
      <c r="H2354" s="38">
        <f>G2354*SUMIF('Manual Inputs'!$B$11:$B$22,'Expanded kW'!A2354,'Manual Inputs'!$C$11:$C$22)</f>
        <v>156251.54720571241</v>
      </c>
    </row>
    <row r="2355" spans="1:8" x14ac:dyDescent="0.2">
      <c r="A2355">
        <f t="shared" si="216"/>
        <v>7</v>
      </c>
      <c r="B2355" t="b">
        <f t="shared" si="217"/>
        <v>0</v>
      </c>
      <c r="C2355" t="str">
        <f t="shared" si="218"/>
        <v>OFF</v>
      </c>
      <c r="D2355" s="4">
        <f t="shared" si="220"/>
        <v>43654.04166666096</v>
      </c>
      <c r="E2355" t="str">
        <f t="shared" si="221"/>
        <v>LRKPCIGS</v>
      </c>
      <c r="F2355" s="39">
        <v>9908.6884765625</v>
      </c>
      <c r="G2355">
        <f t="shared" si="219"/>
        <v>1.3566596714328202E-3</v>
      </c>
      <c r="H2355" s="38">
        <f>G2355*SUMIF('Manual Inputs'!$B$11:$B$22,'Expanded kW'!A2355,'Manual Inputs'!$C$11:$C$22)</f>
        <v>154722.46820443741</v>
      </c>
    </row>
    <row r="2356" spans="1:8" x14ac:dyDescent="0.2">
      <c r="A2356">
        <f t="shared" si="216"/>
        <v>7</v>
      </c>
      <c r="B2356" t="b">
        <f t="shared" si="217"/>
        <v>0</v>
      </c>
      <c r="C2356" t="str">
        <f t="shared" si="218"/>
        <v>OFF</v>
      </c>
      <c r="D2356" s="4">
        <f t="shared" si="220"/>
        <v>43654.083333327624</v>
      </c>
      <c r="E2356" t="str">
        <f t="shared" si="221"/>
        <v>LRKPCIGS</v>
      </c>
      <c r="F2356" s="39">
        <v>9871.666015625</v>
      </c>
      <c r="G2356">
        <f t="shared" si="219"/>
        <v>1.3515906978941014E-3</v>
      </c>
      <c r="H2356" s="38">
        <f>G2356*SUMIF('Manual Inputs'!$B$11:$B$22,'Expanded kW'!A2356,'Manual Inputs'!$C$11:$C$22)</f>
        <v>154144.36883752304</v>
      </c>
    </row>
    <row r="2357" spans="1:8" x14ac:dyDescent="0.2">
      <c r="A2357">
        <f t="shared" si="216"/>
        <v>7</v>
      </c>
      <c r="B2357" t="b">
        <f t="shared" si="217"/>
        <v>0</v>
      </c>
      <c r="C2357" t="str">
        <f t="shared" si="218"/>
        <v>OFF</v>
      </c>
      <c r="D2357" s="4">
        <f t="shared" si="220"/>
        <v>43654.124999994288</v>
      </c>
      <c r="E2357" t="str">
        <f t="shared" si="221"/>
        <v>LRKPCIGS</v>
      </c>
      <c r="F2357" s="39">
        <v>9926.6552734375</v>
      </c>
      <c r="G2357">
        <f t="shared" si="219"/>
        <v>1.3591196164399514E-3</v>
      </c>
      <c r="H2357" s="38">
        <f>G2357*SUMIF('Manual Inputs'!$B$11:$B$22,'Expanded kW'!A2357,'Manual Inputs'!$C$11:$C$22)</f>
        <v>155003.01665086433</v>
      </c>
    </row>
    <row r="2358" spans="1:8" x14ac:dyDescent="0.2">
      <c r="A2358">
        <f t="shared" si="216"/>
        <v>7</v>
      </c>
      <c r="B2358" t="b">
        <f t="shared" si="217"/>
        <v>0</v>
      </c>
      <c r="C2358" t="str">
        <f t="shared" si="218"/>
        <v>OFF</v>
      </c>
      <c r="D2358" s="4">
        <f t="shared" si="220"/>
        <v>43654.166666660953</v>
      </c>
      <c r="E2358" t="str">
        <f t="shared" si="221"/>
        <v>LRKPCIGS</v>
      </c>
      <c r="F2358" s="39">
        <v>9937.033203125</v>
      </c>
      <c r="G2358">
        <f t="shared" si="219"/>
        <v>1.3605405228205786E-3</v>
      </c>
      <c r="H2358" s="38">
        <f>G2358*SUMIF('Manual Inputs'!$B$11:$B$22,'Expanded kW'!A2358,'Manual Inputs'!$C$11:$C$22)</f>
        <v>155165.06623995979</v>
      </c>
    </row>
    <row r="2359" spans="1:8" x14ac:dyDescent="0.2">
      <c r="A2359">
        <f t="shared" si="216"/>
        <v>7</v>
      </c>
      <c r="B2359" t="b">
        <f t="shared" si="217"/>
        <v>0</v>
      </c>
      <c r="C2359" t="str">
        <f t="shared" si="218"/>
        <v>OFF</v>
      </c>
      <c r="D2359" s="4">
        <f t="shared" si="220"/>
        <v>43654.208333327617</v>
      </c>
      <c r="E2359" t="str">
        <f t="shared" si="221"/>
        <v>LRKPCIGS</v>
      </c>
      <c r="F2359" s="39">
        <v>9999.9345703125</v>
      </c>
      <c r="G2359">
        <f t="shared" si="219"/>
        <v>1.3691527370750804E-3</v>
      </c>
      <c r="H2359" s="38">
        <f>G2359*SUMIF('Manual Inputs'!$B$11:$B$22,'Expanded kW'!A2359,'Manual Inputs'!$C$11:$C$22)</f>
        <v>156147.26028185582</v>
      </c>
    </row>
    <row r="2360" spans="1:8" x14ac:dyDescent="0.2">
      <c r="A2360">
        <f t="shared" si="216"/>
        <v>7</v>
      </c>
      <c r="B2360" t="b">
        <f t="shared" si="217"/>
        <v>0</v>
      </c>
      <c r="C2360" t="str">
        <f t="shared" si="218"/>
        <v>OFF</v>
      </c>
      <c r="D2360" s="4">
        <f t="shared" si="220"/>
        <v>43654.249999994281</v>
      </c>
      <c r="E2360" t="str">
        <f t="shared" si="221"/>
        <v>LRKPCIGS</v>
      </c>
      <c r="F2360" s="39">
        <v>9994.376953125</v>
      </c>
      <c r="G2360">
        <f t="shared" si="219"/>
        <v>1.3683918094179665E-3</v>
      </c>
      <c r="H2360" s="38">
        <f>G2360*SUMIF('Manual Inputs'!$B$11:$B$22,'Expanded kW'!A2360,'Manual Inputs'!$C$11:$C$22)</f>
        <v>156060.47904429658</v>
      </c>
    </row>
    <row r="2361" spans="1:8" x14ac:dyDescent="0.2">
      <c r="A2361">
        <f t="shared" si="216"/>
        <v>7</v>
      </c>
      <c r="B2361" t="b">
        <f t="shared" si="217"/>
        <v>0</v>
      </c>
      <c r="C2361" t="str">
        <f t="shared" si="218"/>
        <v>ON</v>
      </c>
      <c r="D2361" s="4">
        <f t="shared" si="220"/>
        <v>43654.291666660945</v>
      </c>
      <c r="E2361" t="str">
        <f t="shared" si="221"/>
        <v>LRKPCIGS</v>
      </c>
      <c r="F2361" s="39">
        <v>9883.6962890625</v>
      </c>
      <c r="G2361">
        <f t="shared" si="219"/>
        <v>1.3532378368517515E-3</v>
      </c>
      <c r="H2361" s="38">
        <f>G2361*SUMIF('Manual Inputs'!$B$11:$B$22,'Expanded kW'!A2361,'Manual Inputs'!$C$11:$C$22)</f>
        <v>154332.21949039472</v>
      </c>
    </row>
    <row r="2362" spans="1:8" x14ac:dyDescent="0.2">
      <c r="A2362">
        <f t="shared" si="216"/>
        <v>7</v>
      </c>
      <c r="B2362" t="b">
        <f t="shared" si="217"/>
        <v>0</v>
      </c>
      <c r="C2362" t="str">
        <f t="shared" si="218"/>
        <v>ON</v>
      </c>
      <c r="D2362" s="4">
        <f t="shared" si="220"/>
        <v>43654.33333332761</v>
      </c>
      <c r="E2362" t="str">
        <f t="shared" si="221"/>
        <v>LRKPCIGS</v>
      </c>
      <c r="F2362" s="39">
        <v>10061.7529296875</v>
      </c>
      <c r="G2362">
        <f t="shared" si="219"/>
        <v>1.3776166700483067E-3</v>
      </c>
      <c r="H2362" s="38">
        <f>G2362*SUMIF('Manual Inputs'!$B$11:$B$22,'Expanded kW'!A2362,'Manual Inputs'!$C$11:$C$22)</f>
        <v>157112.54334282529</v>
      </c>
    </row>
    <row r="2363" spans="1:8" x14ac:dyDescent="0.2">
      <c r="A2363">
        <f t="shared" si="216"/>
        <v>7</v>
      </c>
      <c r="B2363" t="b">
        <f t="shared" si="217"/>
        <v>0</v>
      </c>
      <c r="C2363" t="str">
        <f t="shared" si="218"/>
        <v>ON</v>
      </c>
      <c r="D2363" s="4">
        <f t="shared" si="220"/>
        <v>43654.374999994274</v>
      </c>
      <c r="E2363" t="str">
        <f t="shared" si="221"/>
        <v>LRKPCIGS</v>
      </c>
      <c r="F2363" s="39">
        <v>9997.630859375</v>
      </c>
      <c r="G2363">
        <f t="shared" si="219"/>
        <v>1.3688373217977774E-3</v>
      </c>
      <c r="H2363" s="38">
        <f>G2363*SUMIF('Manual Inputs'!$B$11:$B$22,'Expanded kW'!A2363,'Manual Inputs'!$C$11:$C$22)</f>
        <v>156111.28823135464</v>
      </c>
    </row>
    <row r="2364" spans="1:8" x14ac:dyDescent="0.2">
      <c r="A2364">
        <f t="shared" si="216"/>
        <v>7</v>
      </c>
      <c r="B2364" t="b">
        <f t="shared" si="217"/>
        <v>0</v>
      </c>
      <c r="C2364" t="str">
        <f t="shared" si="218"/>
        <v>ON</v>
      </c>
      <c r="D2364" s="4">
        <f t="shared" si="220"/>
        <v>43654.416666660938</v>
      </c>
      <c r="E2364" t="str">
        <f t="shared" si="221"/>
        <v>LRKPCIGS</v>
      </c>
      <c r="F2364" s="39">
        <v>9971.7021484375</v>
      </c>
      <c r="G2364">
        <f t="shared" si="219"/>
        <v>1.3652872620149566E-3</v>
      </c>
      <c r="H2364" s="38">
        <f>G2364*SUMIF('Manual Inputs'!$B$11:$B$22,'Expanded kW'!A2364,'Manual Inputs'!$C$11:$C$22)</f>
        <v>155706.41586473433</v>
      </c>
    </row>
    <row r="2365" spans="1:8" x14ac:dyDescent="0.2">
      <c r="A2365">
        <f t="shared" si="216"/>
        <v>7</v>
      </c>
      <c r="B2365" t="b">
        <f t="shared" si="217"/>
        <v>0</v>
      </c>
      <c r="C2365" t="str">
        <f t="shared" si="218"/>
        <v>ON</v>
      </c>
      <c r="D2365" s="4">
        <f t="shared" si="220"/>
        <v>43654.458333327602</v>
      </c>
      <c r="E2365" t="str">
        <f t="shared" si="221"/>
        <v>LRKPCIGS</v>
      </c>
      <c r="F2365" s="39">
        <v>10059.732421875</v>
      </c>
      <c r="G2365">
        <f t="shared" si="219"/>
        <v>1.3773400298580818E-3</v>
      </c>
      <c r="H2365" s="38">
        <f>G2365*SUMIF('Manual Inputs'!$B$11:$B$22,'Expanded kW'!A2365,'Manual Inputs'!$C$11:$C$22)</f>
        <v>157080.99346046537</v>
      </c>
    </row>
    <row r="2366" spans="1:8" x14ac:dyDescent="0.2">
      <c r="A2366">
        <f t="shared" si="216"/>
        <v>7</v>
      </c>
      <c r="B2366" t="b">
        <f t="shared" si="217"/>
        <v>0</v>
      </c>
      <c r="C2366" t="str">
        <f t="shared" si="218"/>
        <v>ON</v>
      </c>
      <c r="D2366" s="4">
        <f t="shared" si="220"/>
        <v>43654.499999994267</v>
      </c>
      <c r="E2366" t="str">
        <f t="shared" si="221"/>
        <v>LRKPCIGS</v>
      </c>
      <c r="F2366" s="39">
        <v>10054.4716796875</v>
      </c>
      <c r="G2366">
        <f t="shared" si="219"/>
        <v>1.3766197491888019E-3</v>
      </c>
      <c r="H2366" s="38">
        <f>G2366*SUMIF('Manual Inputs'!$B$11:$B$22,'Expanded kW'!A2366,'Manual Inputs'!$C$11:$C$22)</f>
        <v>156998.84787502667</v>
      </c>
    </row>
    <row r="2367" spans="1:8" x14ac:dyDescent="0.2">
      <c r="A2367">
        <f t="shared" si="216"/>
        <v>7</v>
      </c>
      <c r="B2367" t="b">
        <f t="shared" si="217"/>
        <v>0</v>
      </c>
      <c r="C2367" t="str">
        <f t="shared" si="218"/>
        <v>ON</v>
      </c>
      <c r="D2367" s="4">
        <f t="shared" si="220"/>
        <v>43654.541666660931</v>
      </c>
      <c r="E2367" t="str">
        <f t="shared" si="221"/>
        <v>LRKPCIGS</v>
      </c>
      <c r="F2367" s="39">
        <v>10125.4921875</v>
      </c>
      <c r="G2367">
        <f t="shared" si="219"/>
        <v>1.3863436050776817E-3</v>
      </c>
      <c r="H2367" s="38">
        <f>G2367*SUMIF('Manual Inputs'!$B$11:$B$22,'Expanded kW'!A2367,'Manual Inputs'!$C$11:$C$22)</f>
        <v>158107.82090287734</v>
      </c>
    </row>
    <row r="2368" spans="1:8" x14ac:dyDescent="0.2">
      <c r="A2368">
        <f t="shared" si="216"/>
        <v>7</v>
      </c>
      <c r="B2368" t="b">
        <f t="shared" si="217"/>
        <v>0</v>
      </c>
      <c r="C2368" t="str">
        <f t="shared" si="218"/>
        <v>ON</v>
      </c>
      <c r="D2368" s="4">
        <f t="shared" si="220"/>
        <v>43654.583333327595</v>
      </c>
      <c r="E2368" t="str">
        <f t="shared" si="221"/>
        <v>LRKPCIGS</v>
      </c>
      <c r="F2368" s="39">
        <v>10250.2255859375</v>
      </c>
      <c r="G2368">
        <f t="shared" si="219"/>
        <v>1.403421624206165E-3</v>
      </c>
      <c r="H2368" s="38">
        <f>G2368*SUMIF('Manual Inputs'!$B$11:$B$22,'Expanded kW'!A2368,'Manual Inputs'!$C$11:$C$22)</f>
        <v>160055.51148972203</v>
      </c>
    </row>
    <row r="2369" spans="1:8" x14ac:dyDescent="0.2">
      <c r="A2369">
        <f t="shared" si="216"/>
        <v>7</v>
      </c>
      <c r="B2369" t="b">
        <f t="shared" si="217"/>
        <v>0</v>
      </c>
      <c r="C2369" t="str">
        <f t="shared" si="218"/>
        <v>ON</v>
      </c>
      <c r="D2369" s="4">
        <f t="shared" si="220"/>
        <v>43654.624999994259</v>
      </c>
      <c r="E2369" t="str">
        <f t="shared" si="221"/>
        <v>LRKPCIGS</v>
      </c>
      <c r="F2369" s="39">
        <v>10396.7451171875</v>
      </c>
      <c r="G2369">
        <f t="shared" si="219"/>
        <v>1.4234825171885505E-3</v>
      </c>
      <c r="H2369" s="38">
        <f>G2369*SUMIF('Manual Inputs'!$B$11:$B$22,'Expanded kW'!A2369,'Manual Inputs'!$C$11:$C$22)</f>
        <v>162343.38879747869</v>
      </c>
    </row>
    <row r="2370" spans="1:8" x14ac:dyDescent="0.2">
      <c r="A2370">
        <f t="shared" ref="A2370:A2433" si="222">MONTH(D2370)</f>
        <v>7</v>
      </c>
      <c r="B2370" t="b">
        <f t="shared" ref="B2370:B2433" si="223">IF(ISNA(VLOOKUP(DATE(YEAR(D2370),MONTH(D2370),DAY(D2370)),Holidays,1,FALSE)),FALSE,TRUE)</f>
        <v>0</v>
      </c>
      <c r="C2370" t="str">
        <f t="shared" ref="C2370:C2433" si="224">IF(OR(HOUR(D2370)&lt;PkStart,HOUR(D2370)&gt;OPkStart-1,WEEKDAY(D2370,2)&gt;5,B2370)=TRUE,"OFF","ON")</f>
        <v>ON</v>
      </c>
      <c r="D2370" s="4">
        <f t="shared" si="220"/>
        <v>43654.666666660924</v>
      </c>
      <c r="E2370" t="str">
        <f t="shared" si="221"/>
        <v>LRKPCIGS</v>
      </c>
      <c r="F2370" s="39">
        <v>10235.744140625</v>
      </c>
      <c r="G2370">
        <f t="shared" ref="G2370:G2433" si="225">IF(SUMIF($A$2:$A$8785,A2370,$F$2:$F$8785)=0,0,F2370/SUMIF($A$2:$A$8785,A2370,$F$2:$F$8785))</f>
        <v>1.4014388801844918E-3</v>
      </c>
      <c r="H2370" s="38">
        <f>G2370*SUMIF('Manual Inputs'!$B$11:$B$22,'Expanded kW'!A2370,'Manual Inputs'!$C$11:$C$22)</f>
        <v>159829.38620914458</v>
      </c>
    </row>
    <row r="2371" spans="1:8" x14ac:dyDescent="0.2">
      <c r="A2371">
        <f t="shared" si="222"/>
        <v>7</v>
      </c>
      <c r="B2371" t="b">
        <f t="shared" si="223"/>
        <v>0</v>
      </c>
      <c r="C2371" t="str">
        <f t="shared" si="224"/>
        <v>ON</v>
      </c>
      <c r="D2371" s="4">
        <f t="shared" si="220"/>
        <v>43654.708333327588</v>
      </c>
      <c r="E2371" t="str">
        <f t="shared" si="221"/>
        <v>LRKPCIGS</v>
      </c>
      <c r="F2371" s="39">
        <v>10113.0166015625</v>
      </c>
      <c r="G2371">
        <f t="shared" si="225"/>
        <v>1.3846354956382806E-3</v>
      </c>
      <c r="H2371" s="38">
        <f>G2371*SUMIF('Manual Inputs'!$B$11:$B$22,'Expanded kW'!A2371,'Manual Inputs'!$C$11:$C$22)</f>
        <v>157913.01677182483</v>
      </c>
    </row>
    <row r="2372" spans="1:8" x14ac:dyDescent="0.2">
      <c r="A2372">
        <f t="shared" si="222"/>
        <v>7</v>
      </c>
      <c r="B2372" t="b">
        <f t="shared" si="223"/>
        <v>0</v>
      </c>
      <c r="C2372" t="str">
        <f t="shared" si="224"/>
        <v>ON</v>
      </c>
      <c r="D2372" s="4">
        <f t="shared" ref="D2372:D2435" si="226">+D2371+1/24</f>
        <v>43654.749999994252</v>
      </c>
      <c r="E2372" t="str">
        <f t="shared" ref="E2372:E2435" si="227">+E2371</f>
        <v>LRKPCIGS</v>
      </c>
      <c r="F2372" s="39">
        <v>10165.21875</v>
      </c>
      <c r="G2372">
        <f t="shared" si="225"/>
        <v>1.3917828138444006E-3</v>
      </c>
      <c r="H2372" s="38">
        <f>G2372*SUMIF('Manual Inputs'!$B$11:$B$22,'Expanded kW'!A2372,'Manual Inputs'!$C$11:$C$22)</f>
        <v>158728.14435111335</v>
      </c>
    </row>
    <row r="2373" spans="1:8" x14ac:dyDescent="0.2">
      <c r="A2373">
        <f t="shared" si="222"/>
        <v>7</v>
      </c>
      <c r="B2373" t="b">
        <f t="shared" si="223"/>
        <v>0</v>
      </c>
      <c r="C2373" t="str">
        <f t="shared" si="224"/>
        <v>ON</v>
      </c>
      <c r="D2373" s="4">
        <f t="shared" si="226"/>
        <v>43654.791666660916</v>
      </c>
      <c r="E2373" t="str">
        <f t="shared" si="227"/>
        <v>LRKPCIGS</v>
      </c>
      <c r="F2373" s="39">
        <v>10224.2685546875</v>
      </c>
      <c r="G2373">
        <f t="shared" si="225"/>
        <v>1.3998676869146365E-3</v>
      </c>
      <c r="H2373" s="38">
        <f>G2373*SUMIF('Manual Inputs'!$B$11:$B$22,'Expanded kW'!A2373,'Manual Inputs'!$C$11:$C$22)</f>
        <v>159650.1969062876</v>
      </c>
    </row>
    <row r="2374" spans="1:8" x14ac:dyDescent="0.2">
      <c r="A2374">
        <f t="shared" si="222"/>
        <v>7</v>
      </c>
      <c r="B2374" t="b">
        <f t="shared" si="223"/>
        <v>0</v>
      </c>
      <c r="C2374" t="str">
        <f t="shared" si="224"/>
        <v>ON</v>
      </c>
      <c r="D2374" s="4">
        <f t="shared" si="226"/>
        <v>43654.83333332758</v>
      </c>
      <c r="E2374" t="str">
        <f t="shared" si="227"/>
        <v>LRKPCIGS</v>
      </c>
      <c r="F2374" s="39">
        <v>10212.134765625</v>
      </c>
      <c r="G2374">
        <f t="shared" si="225"/>
        <v>1.3982063749941231E-3</v>
      </c>
      <c r="H2374" s="38">
        <f>G2374*SUMIF('Manual Inputs'!$B$11:$B$22,'Expanded kW'!A2374,'Manual Inputs'!$C$11:$C$22)</f>
        <v>159460.72987471599</v>
      </c>
    </row>
    <row r="2375" spans="1:8" x14ac:dyDescent="0.2">
      <c r="A2375">
        <f t="shared" si="222"/>
        <v>7</v>
      </c>
      <c r="B2375" t="b">
        <f t="shared" si="223"/>
        <v>0</v>
      </c>
      <c r="C2375" t="str">
        <f t="shared" si="224"/>
        <v>OFF</v>
      </c>
      <c r="D2375" s="4">
        <f t="shared" si="226"/>
        <v>43654.874999994245</v>
      </c>
      <c r="E2375" t="str">
        <f t="shared" si="227"/>
        <v>LRKPCIGS</v>
      </c>
      <c r="F2375" s="39">
        <v>10550.8115234375</v>
      </c>
      <c r="G2375">
        <f t="shared" si="225"/>
        <v>1.4445766993879763E-3</v>
      </c>
      <c r="H2375" s="38">
        <f>G2375*SUMIF('Manual Inputs'!$B$11:$B$22,'Expanded kW'!A2375,'Manual Inputs'!$C$11:$C$22)</f>
        <v>164749.10926177341</v>
      </c>
    </row>
    <row r="2376" spans="1:8" x14ac:dyDescent="0.2">
      <c r="A2376">
        <f t="shared" si="222"/>
        <v>7</v>
      </c>
      <c r="B2376" t="b">
        <f t="shared" si="223"/>
        <v>0</v>
      </c>
      <c r="C2376" t="str">
        <f t="shared" si="224"/>
        <v>OFF</v>
      </c>
      <c r="D2376" s="4">
        <f t="shared" si="226"/>
        <v>43654.916666660909</v>
      </c>
      <c r="E2376" t="str">
        <f t="shared" si="227"/>
        <v>LRKPCIGS</v>
      </c>
      <c r="F2376" s="39">
        <v>10754.9384765625</v>
      </c>
      <c r="G2376">
        <f t="shared" si="225"/>
        <v>1.4725249799108914E-3</v>
      </c>
      <c r="H2376" s="38">
        <f>G2376*SUMIF('Manual Inputs'!$B$11:$B$22,'Expanded kW'!A2376,'Manual Inputs'!$C$11:$C$22)</f>
        <v>167936.51656489493</v>
      </c>
    </row>
    <row r="2377" spans="1:8" x14ac:dyDescent="0.2">
      <c r="A2377">
        <f t="shared" si="222"/>
        <v>7</v>
      </c>
      <c r="B2377" t="b">
        <f t="shared" si="223"/>
        <v>0</v>
      </c>
      <c r="C2377" t="str">
        <f t="shared" si="224"/>
        <v>OFF</v>
      </c>
      <c r="D2377" s="4">
        <f t="shared" si="226"/>
        <v>43654.958333327573</v>
      </c>
      <c r="E2377" t="str">
        <f t="shared" si="227"/>
        <v>LRKPCIGS</v>
      </c>
      <c r="F2377" s="39">
        <v>10690.1240234375</v>
      </c>
      <c r="G2377">
        <f t="shared" si="225"/>
        <v>1.4636508332578153E-3</v>
      </c>
      <c r="H2377" s="38">
        <f>G2377*SUMIF('Manual Inputs'!$B$11:$B$22,'Expanded kW'!A2377,'Manual Inputs'!$C$11:$C$22)</f>
        <v>166924.45001476156</v>
      </c>
    </row>
    <row r="2378" spans="1:8" x14ac:dyDescent="0.2">
      <c r="A2378">
        <f t="shared" si="222"/>
        <v>7</v>
      </c>
      <c r="B2378" t="b">
        <f t="shared" si="223"/>
        <v>0</v>
      </c>
      <c r="C2378" t="str">
        <f t="shared" si="224"/>
        <v>OFF</v>
      </c>
      <c r="D2378" s="4">
        <f t="shared" si="226"/>
        <v>43654.999999994237</v>
      </c>
      <c r="E2378" t="str">
        <f t="shared" si="227"/>
        <v>LRKPCIGS</v>
      </c>
      <c r="F2378" s="39">
        <v>10605.0576171875</v>
      </c>
      <c r="G2378">
        <f t="shared" si="225"/>
        <v>1.4520038667570447E-3</v>
      </c>
      <c r="H2378" s="38">
        <f>G2378*SUMIF('Manual Inputs'!$B$11:$B$22,'Expanded kW'!A2378,'Manual Inputs'!$C$11:$C$22)</f>
        <v>165596.15269595766</v>
      </c>
    </row>
    <row r="2379" spans="1:8" x14ac:dyDescent="0.2">
      <c r="A2379">
        <f t="shared" si="222"/>
        <v>7</v>
      </c>
      <c r="B2379" t="b">
        <f t="shared" si="223"/>
        <v>0</v>
      </c>
      <c r="C2379" t="str">
        <f t="shared" si="224"/>
        <v>OFF</v>
      </c>
      <c r="D2379" s="4">
        <f t="shared" si="226"/>
        <v>43655.041666660902</v>
      </c>
      <c r="E2379" t="str">
        <f t="shared" si="227"/>
        <v>LRKPCIGS</v>
      </c>
      <c r="F2379" s="39">
        <v>10552.0234375</v>
      </c>
      <c r="G2379">
        <f t="shared" si="225"/>
        <v>1.4447426300192325E-3</v>
      </c>
      <c r="H2379" s="38">
        <f>G2379*SUMIF('Manual Inputs'!$B$11:$B$22,'Expanded kW'!A2379,'Manual Inputs'!$C$11:$C$22)</f>
        <v>164768.03309164708</v>
      </c>
    </row>
    <row r="2380" spans="1:8" x14ac:dyDescent="0.2">
      <c r="A2380">
        <f t="shared" si="222"/>
        <v>7</v>
      </c>
      <c r="B2380" t="b">
        <f t="shared" si="223"/>
        <v>0</v>
      </c>
      <c r="C2380" t="str">
        <f t="shared" si="224"/>
        <v>OFF</v>
      </c>
      <c r="D2380" s="4">
        <f t="shared" si="226"/>
        <v>43655.083333327566</v>
      </c>
      <c r="E2380" t="str">
        <f t="shared" si="227"/>
        <v>LRKPCIGS</v>
      </c>
      <c r="F2380" s="39">
        <v>10403.78515625</v>
      </c>
      <c r="G2380">
        <f t="shared" si="225"/>
        <v>1.4244464123704403E-3</v>
      </c>
      <c r="H2380" s="38">
        <f>G2380*SUMIF('Manual Inputs'!$B$11:$B$22,'Expanded kW'!A2380,'Manual Inputs'!$C$11:$C$22)</f>
        <v>162453.31779792937</v>
      </c>
    </row>
    <row r="2381" spans="1:8" x14ac:dyDescent="0.2">
      <c r="A2381">
        <f t="shared" si="222"/>
        <v>7</v>
      </c>
      <c r="B2381" t="b">
        <f t="shared" si="223"/>
        <v>0</v>
      </c>
      <c r="C2381" t="str">
        <f t="shared" si="224"/>
        <v>OFF</v>
      </c>
      <c r="D2381" s="4">
        <f t="shared" si="226"/>
        <v>43655.12499999423</v>
      </c>
      <c r="E2381" t="str">
        <f t="shared" si="227"/>
        <v>LRKPCIGS</v>
      </c>
      <c r="F2381" s="39">
        <v>10343.6240234375</v>
      </c>
      <c r="G2381">
        <f t="shared" si="225"/>
        <v>1.4162093805102211E-3</v>
      </c>
      <c r="H2381" s="38">
        <f>G2381*SUMIF('Manual Inputs'!$B$11:$B$22,'Expanded kW'!A2381,'Manual Inputs'!$C$11:$C$22)</f>
        <v>161513.91204501441</v>
      </c>
    </row>
    <row r="2382" spans="1:8" x14ac:dyDescent="0.2">
      <c r="A2382">
        <f t="shared" si="222"/>
        <v>7</v>
      </c>
      <c r="B2382" t="b">
        <f t="shared" si="223"/>
        <v>0</v>
      </c>
      <c r="C2382" t="str">
        <f t="shared" si="224"/>
        <v>OFF</v>
      </c>
      <c r="D2382" s="4">
        <f t="shared" si="226"/>
        <v>43655.166666660894</v>
      </c>
      <c r="E2382" t="str">
        <f t="shared" si="227"/>
        <v>LRKPCIGS</v>
      </c>
      <c r="F2382" s="39">
        <v>10460.08984375</v>
      </c>
      <c r="G2382">
        <f t="shared" si="225"/>
        <v>1.4321554345104095E-3</v>
      </c>
      <c r="H2382" s="38">
        <f>G2382*SUMIF('Manual Inputs'!$B$11:$B$22,'Expanded kW'!A2382,'Manual Inputs'!$C$11:$C$22)</f>
        <v>163332.50581984423</v>
      </c>
    </row>
    <row r="2383" spans="1:8" x14ac:dyDescent="0.2">
      <c r="A2383">
        <f t="shared" si="222"/>
        <v>7</v>
      </c>
      <c r="B2383" t="b">
        <f t="shared" si="223"/>
        <v>0</v>
      </c>
      <c r="C2383" t="str">
        <f t="shared" si="224"/>
        <v>OFF</v>
      </c>
      <c r="D2383" s="4">
        <f t="shared" si="226"/>
        <v>43655.208333327559</v>
      </c>
      <c r="E2383" t="str">
        <f t="shared" si="227"/>
        <v>LRKPCIGS</v>
      </c>
      <c r="F2383" s="39">
        <v>10495.677734375</v>
      </c>
      <c r="G2383">
        <f t="shared" si="225"/>
        <v>1.4370279921769968E-3</v>
      </c>
      <c r="H2383" s="38">
        <f>G2383*SUMIF('Manual Inputs'!$B$11:$B$22,'Expanded kW'!A2383,'Manual Inputs'!$C$11:$C$22)</f>
        <v>163888.20461779452</v>
      </c>
    </row>
    <row r="2384" spans="1:8" x14ac:dyDescent="0.2">
      <c r="A2384">
        <f t="shared" si="222"/>
        <v>7</v>
      </c>
      <c r="B2384" t="b">
        <f t="shared" si="223"/>
        <v>0</v>
      </c>
      <c r="C2384" t="str">
        <f t="shared" si="224"/>
        <v>OFF</v>
      </c>
      <c r="D2384" s="4">
        <f t="shared" si="226"/>
        <v>43655.249999994223</v>
      </c>
      <c r="E2384" t="str">
        <f t="shared" si="227"/>
        <v>LRKPCIGS</v>
      </c>
      <c r="F2384" s="39">
        <v>10248.9755859375</v>
      </c>
      <c r="G2384">
        <f t="shared" si="225"/>
        <v>1.4032504789942329E-3</v>
      </c>
      <c r="H2384" s="38">
        <f>G2384*SUMIF('Manual Inputs'!$B$11:$B$22,'Expanded kW'!A2384,'Manual Inputs'!$C$11:$C$22)</f>
        <v>160035.99295447764</v>
      </c>
    </row>
    <row r="2385" spans="1:8" x14ac:dyDescent="0.2">
      <c r="A2385">
        <f t="shared" si="222"/>
        <v>7</v>
      </c>
      <c r="B2385" t="b">
        <f t="shared" si="223"/>
        <v>0</v>
      </c>
      <c r="C2385" t="str">
        <f t="shared" si="224"/>
        <v>ON</v>
      </c>
      <c r="D2385" s="4">
        <f t="shared" si="226"/>
        <v>43655.291666660887</v>
      </c>
      <c r="E2385" t="str">
        <f t="shared" si="227"/>
        <v>LRKPCIGS</v>
      </c>
      <c r="F2385" s="39">
        <v>10181.013671875</v>
      </c>
      <c r="G2385">
        <f t="shared" si="225"/>
        <v>1.3939453940457996E-3</v>
      </c>
      <c r="H2385" s="38">
        <f>G2385*SUMIF('Manual Inputs'!$B$11:$B$22,'Expanded kW'!A2385,'Manual Inputs'!$C$11:$C$22)</f>
        <v>158974.77934255311</v>
      </c>
    </row>
    <row r="2386" spans="1:8" x14ac:dyDescent="0.2">
      <c r="A2386">
        <f t="shared" si="222"/>
        <v>7</v>
      </c>
      <c r="B2386" t="b">
        <f t="shared" si="223"/>
        <v>0</v>
      </c>
      <c r="C2386" t="str">
        <f t="shared" si="224"/>
        <v>ON</v>
      </c>
      <c r="D2386" s="4">
        <f t="shared" si="226"/>
        <v>43655.333333327551</v>
      </c>
      <c r="E2386" t="str">
        <f t="shared" si="227"/>
        <v>LRKPCIGS</v>
      </c>
      <c r="F2386" s="39">
        <v>10262.431640625</v>
      </c>
      <c r="G2386">
        <f t="shared" si="225"/>
        <v>1.4050928304592432E-3</v>
      </c>
      <c r="H2386" s="38">
        <f>G2386*SUMIF('Manual Inputs'!$B$11:$B$22,'Expanded kW'!A2386,'Manual Inputs'!$C$11:$C$22)</f>
        <v>160246.10693661246</v>
      </c>
    </row>
    <row r="2387" spans="1:8" x14ac:dyDescent="0.2">
      <c r="A2387">
        <f t="shared" si="222"/>
        <v>7</v>
      </c>
      <c r="B2387" t="b">
        <f t="shared" si="223"/>
        <v>0</v>
      </c>
      <c r="C2387" t="str">
        <f t="shared" si="224"/>
        <v>ON</v>
      </c>
      <c r="D2387" s="4">
        <f t="shared" si="226"/>
        <v>43655.374999994216</v>
      </c>
      <c r="E2387" t="str">
        <f t="shared" si="227"/>
        <v>LRKPCIGS</v>
      </c>
      <c r="F2387" s="39">
        <v>10209.43359375</v>
      </c>
      <c r="G2387">
        <f t="shared" si="225"/>
        <v>1.3978365408877135E-3</v>
      </c>
      <c r="H2387" s="38">
        <f>G2387*SUMIF('Manual Inputs'!$B$11:$B$22,'Expanded kW'!A2387,'Manual Inputs'!$C$11:$C$22)</f>
        <v>159418.55153996131</v>
      </c>
    </row>
    <row r="2388" spans="1:8" x14ac:dyDescent="0.2">
      <c r="A2388">
        <f t="shared" si="222"/>
        <v>7</v>
      </c>
      <c r="B2388" t="b">
        <f t="shared" si="223"/>
        <v>0</v>
      </c>
      <c r="C2388" t="str">
        <f t="shared" si="224"/>
        <v>ON</v>
      </c>
      <c r="D2388" s="4">
        <f t="shared" si="226"/>
        <v>43655.41666666088</v>
      </c>
      <c r="E2388" t="str">
        <f t="shared" si="227"/>
        <v>LRKPCIGS</v>
      </c>
      <c r="F2388" s="39">
        <v>10375.69140625</v>
      </c>
      <c r="G2388">
        <f t="shared" si="225"/>
        <v>1.420599923732265E-3</v>
      </c>
      <c r="H2388" s="38">
        <f>G2388*SUMIF('Manual Inputs'!$B$11:$B$22,'Expanded kW'!A2388,'Manual Inputs'!$C$11:$C$22)</f>
        <v>162014.63871831153</v>
      </c>
    </row>
    <row r="2389" spans="1:8" x14ac:dyDescent="0.2">
      <c r="A2389">
        <f t="shared" si="222"/>
        <v>7</v>
      </c>
      <c r="B2389" t="b">
        <f t="shared" si="223"/>
        <v>0</v>
      </c>
      <c r="C2389" t="str">
        <f t="shared" si="224"/>
        <v>ON</v>
      </c>
      <c r="D2389" s="4">
        <f t="shared" si="226"/>
        <v>43655.458333327544</v>
      </c>
      <c r="E2389" t="str">
        <f t="shared" si="227"/>
        <v>LRKPCIGS</v>
      </c>
      <c r="F2389" s="39">
        <v>10349.0029296875</v>
      </c>
      <c r="G2389">
        <f t="shared" si="225"/>
        <v>1.4169458397503166E-3</v>
      </c>
      <c r="H2389" s="38">
        <f>G2389*SUMIF('Manual Inputs'!$B$11:$B$22,'Expanded kW'!A2389,'Manual Inputs'!$C$11:$C$22)</f>
        <v>161597.90274198796</v>
      </c>
    </row>
    <row r="2390" spans="1:8" x14ac:dyDescent="0.2">
      <c r="A2390">
        <f t="shared" si="222"/>
        <v>7</v>
      </c>
      <c r="B2390" t="b">
        <f t="shared" si="223"/>
        <v>0</v>
      </c>
      <c r="C2390" t="str">
        <f t="shared" si="224"/>
        <v>ON</v>
      </c>
      <c r="D2390" s="4">
        <f t="shared" si="226"/>
        <v>43655.499999994208</v>
      </c>
      <c r="E2390" t="str">
        <f t="shared" si="227"/>
        <v>LRKPCIGS</v>
      </c>
      <c r="F2390" s="39">
        <v>10418.1787109375</v>
      </c>
      <c r="G2390">
        <f t="shared" si="225"/>
        <v>1.4264171227443998E-3</v>
      </c>
      <c r="H2390" s="38">
        <f>G2390*SUMIF('Manual Inputs'!$B$11:$B$22,'Expanded kW'!A2390,'Manual Inputs'!$C$11:$C$22)</f>
        <v>162678.07068149751</v>
      </c>
    </row>
    <row r="2391" spans="1:8" x14ac:dyDescent="0.2">
      <c r="A2391">
        <f t="shared" si="222"/>
        <v>7</v>
      </c>
      <c r="B2391" t="b">
        <f t="shared" si="223"/>
        <v>0</v>
      </c>
      <c r="C2391" t="str">
        <f t="shared" si="224"/>
        <v>ON</v>
      </c>
      <c r="D2391" s="4">
        <f t="shared" si="226"/>
        <v>43655.541666660873</v>
      </c>
      <c r="E2391" t="str">
        <f t="shared" si="227"/>
        <v>LRKPCIGS</v>
      </c>
      <c r="F2391" s="39">
        <v>10413.208984375</v>
      </c>
      <c r="G2391">
        <f t="shared" si="225"/>
        <v>1.4257366868197726E-3</v>
      </c>
      <c r="H2391" s="38">
        <f>G2391*SUMIF('Manual Inputs'!$B$11:$B$22,'Expanded kW'!A2391,'Manual Inputs'!$C$11:$C$22)</f>
        <v>162600.46925504535</v>
      </c>
    </row>
    <row r="2392" spans="1:8" x14ac:dyDescent="0.2">
      <c r="A2392">
        <f t="shared" si="222"/>
        <v>7</v>
      </c>
      <c r="B2392" t="b">
        <f t="shared" si="223"/>
        <v>0</v>
      </c>
      <c r="C2392" t="str">
        <f t="shared" si="224"/>
        <v>ON</v>
      </c>
      <c r="D2392" s="4">
        <f t="shared" si="226"/>
        <v>43655.583333327537</v>
      </c>
      <c r="E2392" t="str">
        <f t="shared" si="227"/>
        <v>LRKPCIGS</v>
      </c>
      <c r="F2392" s="39">
        <v>10394.25</v>
      </c>
      <c r="G2392">
        <f t="shared" si="225"/>
        <v>1.4231408953006702E-3</v>
      </c>
      <c r="H2392" s="38">
        <f>G2392*SUMIF('Manual Inputs'!$B$11:$B$22,'Expanded kW'!A2392,'Manual Inputs'!$C$11:$C$22)</f>
        <v>162304.42797126819</v>
      </c>
    </row>
    <row r="2393" spans="1:8" x14ac:dyDescent="0.2">
      <c r="A2393">
        <f t="shared" si="222"/>
        <v>7</v>
      </c>
      <c r="B2393" t="b">
        <f t="shared" si="223"/>
        <v>0</v>
      </c>
      <c r="C2393" t="str">
        <f t="shared" si="224"/>
        <v>ON</v>
      </c>
      <c r="D2393" s="4">
        <f t="shared" si="226"/>
        <v>43655.624999994201</v>
      </c>
      <c r="E2393" t="str">
        <f t="shared" si="227"/>
        <v>LRKPCIGS</v>
      </c>
      <c r="F2393" s="39">
        <v>10377.3359375</v>
      </c>
      <c r="G2393">
        <f t="shared" si="225"/>
        <v>1.4208250866517133E-3</v>
      </c>
      <c r="H2393" s="38">
        <f>G2393*SUMIF('Manual Inputs'!$B$11:$B$22,'Expanded kW'!A2393,'Manual Inputs'!$C$11:$C$22)</f>
        <v>162040.31779124244</v>
      </c>
    </row>
    <row r="2394" spans="1:8" x14ac:dyDescent="0.2">
      <c r="A2394">
        <f t="shared" si="222"/>
        <v>7</v>
      </c>
      <c r="B2394" t="b">
        <f t="shared" si="223"/>
        <v>0</v>
      </c>
      <c r="C2394" t="str">
        <f t="shared" si="224"/>
        <v>ON</v>
      </c>
      <c r="D2394" s="4">
        <f t="shared" si="226"/>
        <v>43655.666666660865</v>
      </c>
      <c r="E2394" t="str">
        <f t="shared" si="227"/>
        <v>LRKPCIGS</v>
      </c>
      <c r="F2394" s="39">
        <v>10392.8427734375</v>
      </c>
      <c r="G2394">
        <f t="shared" si="225"/>
        <v>1.4229482232300497E-3</v>
      </c>
      <c r="H2394" s="38">
        <f>G2394*SUMIF('Manual Inputs'!$B$11:$B$22,'Expanded kW'!A2394,'Manual Inputs'!$C$11:$C$22)</f>
        <v>162282.4543702626</v>
      </c>
    </row>
    <row r="2395" spans="1:8" x14ac:dyDescent="0.2">
      <c r="A2395">
        <f t="shared" si="222"/>
        <v>7</v>
      </c>
      <c r="B2395" t="b">
        <f t="shared" si="223"/>
        <v>0</v>
      </c>
      <c r="C2395" t="str">
        <f t="shared" si="224"/>
        <v>ON</v>
      </c>
      <c r="D2395" s="4">
        <f t="shared" si="226"/>
        <v>43655.70833332753</v>
      </c>
      <c r="E2395" t="str">
        <f t="shared" si="227"/>
        <v>LRKPCIGS</v>
      </c>
      <c r="F2395" s="39">
        <v>10279.8212890625</v>
      </c>
      <c r="G2395">
        <f t="shared" si="225"/>
        <v>1.4074737545130525E-3</v>
      </c>
      <c r="H2395" s="38">
        <f>G2395*SUMIF('Manual Inputs'!$B$11:$B$22,'Expanded kW'!A2395,'Manual Inputs'!$C$11:$C$22)</f>
        <v>160517.64330934448</v>
      </c>
    </row>
    <row r="2396" spans="1:8" x14ac:dyDescent="0.2">
      <c r="A2396">
        <f t="shared" si="222"/>
        <v>7</v>
      </c>
      <c r="B2396" t="b">
        <f t="shared" si="223"/>
        <v>0</v>
      </c>
      <c r="C2396" t="str">
        <f t="shared" si="224"/>
        <v>ON</v>
      </c>
      <c r="D2396" s="4">
        <f t="shared" si="226"/>
        <v>43655.749999994194</v>
      </c>
      <c r="E2396" t="str">
        <f t="shared" si="227"/>
        <v>LRKPCIGS</v>
      </c>
      <c r="F2396" s="39">
        <v>10113.359375</v>
      </c>
      <c r="G2396">
        <f t="shared" si="225"/>
        <v>1.3846824268643652E-3</v>
      </c>
      <c r="H2396" s="38">
        <f>G2396*SUMIF('Manual Inputs'!$B$11:$B$22,'Expanded kW'!A2396,'Manual Inputs'!$C$11:$C$22)</f>
        <v>157918.3691201614</v>
      </c>
    </row>
    <row r="2397" spans="1:8" x14ac:dyDescent="0.2">
      <c r="A2397">
        <f t="shared" si="222"/>
        <v>7</v>
      </c>
      <c r="B2397" t="b">
        <f t="shared" si="223"/>
        <v>0</v>
      </c>
      <c r="C2397" t="str">
        <f t="shared" si="224"/>
        <v>ON</v>
      </c>
      <c r="D2397" s="4">
        <f t="shared" si="226"/>
        <v>43655.791666660858</v>
      </c>
      <c r="E2397" t="str">
        <f t="shared" si="227"/>
        <v>LRKPCIGS</v>
      </c>
      <c r="F2397" s="39">
        <v>10117.29296875</v>
      </c>
      <c r="G2397">
        <f t="shared" si="225"/>
        <v>1.3852209994531643E-3</v>
      </c>
      <c r="H2397" s="38">
        <f>G2397*SUMIF('Manual Inputs'!$B$11:$B$22,'Expanded kW'!A2397,'Manual Inputs'!$C$11:$C$22)</f>
        <v>157979.7915107586</v>
      </c>
    </row>
    <row r="2398" spans="1:8" x14ac:dyDescent="0.2">
      <c r="A2398">
        <f t="shared" si="222"/>
        <v>7</v>
      </c>
      <c r="B2398" t="b">
        <f t="shared" si="223"/>
        <v>0</v>
      </c>
      <c r="C2398" t="str">
        <f t="shared" si="224"/>
        <v>ON</v>
      </c>
      <c r="D2398" s="4">
        <f t="shared" si="226"/>
        <v>43655.833333327522</v>
      </c>
      <c r="E2398" t="str">
        <f t="shared" si="227"/>
        <v>LRKPCIGS</v>
      </c>
      <c r="F2398" s="39">
        <v>10060.287109375</v>
      </c>
      <c r="G2398">
        <f t="shared" si="225"/>
        <v>1.3774159755458768E-3</v>
      </c>
      <c r="H2398" s="38">
        <f>G2398*SUMIF('Manual Inputs'!$B$11:$B$22,'Expanded kW'!A2398,'Manual Inputs'!$C$11:$C$22)</f>
        <v>157089.6548104801</v>
      </c>
    </row>
    <row r="2399" spans="1:8" x14ac:dyDescent="0.2">
      <c r="A2399">
        <f t="shared" si="222"/>
        <v>7</v>
      </c>
      <c r="B2399" t="b">
        <f t="shared" si="223"/>
        <v>0</v>
      </c>
      <c r="C2399" t="str">
        <f t="shared" si="224"/>
        <v>OFF</v>
      </c>
      <c r="D2399" s="4">
        <f t="shared" si="226"/>
        <v>43655.874999994187</v>
      </c>
      <c r="E2399" t="str">
        <f t="shared" si="227"/>
        <v>LRKPCIGS</v>
      </c>
      <c r="F2399" s="39">
        <v>10217.4072265625</v>
      </c>
      <c r="G2399">
        <f t="shared" si="225"/>
        <v>1.398928260149765E-3</v>
      </c>
      <c r="H2399" s="38">
        <f>G2399*SUMIF('Manual Inputs'!$B$11:$B$22,'Expanded kW'!A2399,'Manual Inputs'!$C$11:$C$22)</f>
        <v>159543.05844642263</v>
      </c>
    </row>
    <row r="2400" spans="1:8" x14ac:dyDescent="0.2">
      <c r="A2400">
        <f t="shared" si="222"/>
        <v>7</v>
      </c>
      <c r="B2400" t="b">
        <f t="shared" si="223"/>
        <v>0</v>
      </c>
      <c r="C2400" t="str">
        <f t="shared" si="224"/>
        <v>OFF</v>
      </c>
      <c r="D2400" s="4">
        <f t="shared" si="226"/>
        <v>43655.916666660851</v>
      </c>
      <c r="E2400" t="str">
        <f t="shared" si="227"/>
        <v>LRKPCIGS</v>
      </c>
      <c r="F2400" s="39">
        <v>10347.8486328125</v>
      </c>
      <c r="G2400">
        <f t="shared" si="225"/>
        <v>1.4167877978436729E-3</v>
      </c>
      <c r="H2400" s="38">
        <f>G2400*SUMIF('Manual Inputs'!$B$11:$B$22,'Expanded kW'!A2400,'Manual Inputs'!$C$11:$C$22)</f>
        <v>161579.87859459821</v>
      </c>
    </row>
    <row r="2401" spans="1:8" x14ac:dyDescent="0.2">
      <c r="A2401">
        <f t="shared" si="222"/>
        <v>7</v>
      </c>
      <c r="B2401" t="b">
        <f t="shared" si="223"/>
        <v>0</v>
      </c>
      <c r="C2401" t="str">
        <f t="shared" si="224"/>
        <v>OFF</v>
      </c>
      <c r="D2401" s="4">
        <f t="shared" si="226"/>
        <v>43655.958333327515</v>
      </c>
      <c r="E2401" t="str">
        <f t="shared" si="227"/>
        <v>LRKPCIGS</v>
      </c>
      <c r="F2401" s="39">
        <v>10378.046875</v>
      </c>
      <c r="G2401">
        <f t="shared" si="225"/>
        <v>1.4209224254909997E-3</v>
      </c>
      <c r="H2401" s="38">
        <f>G2401*SUMIF('Manual Inputs'!$B$11:$B$22,'Expanded kW'!A2401,'Manual Inputs'!$C$11:$C$22)</f>
        <v>162051.41895816269</v>
      </c>
    </row>
    <row r="2402" spans="1:8" x14ac:dyDescent="0.2">
      <c r="A2402">
        <f t="shared" si="222"/>
        <v>7</v>
      </c>
      <c r="B2402" t="b">
        <f t="shared" si="223"/>
        <v>0</v>
      </c>
      <c r="C2402" t="str">
        <f t="shared" si="224"/>
        <v>OFF</v>
      </c>
      <c r="D2402" s="4">
        <f t="shared" si="226"/>
        <v>43655.999999994179</v>
      </c>
      <c r="E2402" t="str">
        <f t="shared" si="227"/>
        <v>LRKPCIGS</v>
      </c>
      <c r="F2402" s="39">
        <v>10369.9248046875</v>
      </c>
      <c r="G2402">
        <f t="shared" si="225"/>
        <v>1.4198103827350313E-3</v>
      </c>
      <c r="H2402" s="38">
        <f>G2402*SUMIF('Manual Inputs'!$B$11:$B$22,'Expanded kW'!A2402,'Manual Inputs'!$C$11:$C$22)</f>
        <v>161924.59422564111</v>
      </c>
    </row>
    <row r="2403" spans="1:8" x14ac:dyDescent="0.2">
      <c r="A2403">
        <f t="shared" si="222"/>
        <v>7</v>
      </c>
      <c r="B2403" t="b">
        <f t="shared" si="223"/>
        <v>0</v>
      </c>
      <c r="C2403" t="str">
        <f t="shared" si="224"/>
        <v>OFF</v>
      </c>
      <c r="D2403" s="4">
        <f t="shared" si="226"/>
        <v>43656.041666660843</v>
      </c>
      <c r="E2403" t="str">
        <f t="shared" si="227"/>
        <v>LRKPCIGS</v>
      </c>
      <c r="F2403" s="39">
        <v>10436.283203125</v>
      </c>
      <c r="G2403">
        <f t="shared" si="225"/>
        <v>1.4288959204662827E-3</v>
      </c>
      <c r="H2403" s="38">
        <f>G2403*SUMIF('Manual Inputs'!$B$11:$B$22,'Expanded kW'!A2403,'Manual Inputs'!$C$11:$C$22)</f>
        <v>162960.7692165724</v>
      </c>
    </row>
    <row r="2404" spans="1:8" x14ac:dyDescent="0.2">
      <c r="A2404">
        <f t="shared" si="222"/>
        <v>7</v>
      </c>
      <c r="B2404" t="b">
        <f t="shared" si="223"/>
        <v>0</v>
      </c>
      <c r="C2404" t="str">
        <f t="shared" si="224"/>
        <v>OFF</v>
      </c>
      <c r="D2404" s="4">
        <f t="shared" si="226"/>
        <v>43656.083333327508</v>
      </c>
      <c r="E2404" t="str">
        <f t="shared" si="227"/>
        <v>LRKPCIGS</v>
      </c>
      <c r="F2404" s="39">
        <v>10232.3779296875</v>
      </c>
      <c r="G2404">
        <f t="shared" si="225"/>
        <v>1.4009779914770462E-3</v>
      </c>
      <c r="H2404" s="38">
        <f>G2404*SUMIF('Manual Inputs'!$B$11:$B$22,'Expanded kW'!A2404,'Manual Inputs'!$C$11:$C$22)</f>
        <v>159776.82340368562</v>
      </c>
    </row>
    <row r="2405" spans="1:8" x14ac:dyDescent="0.2">
      <c r="A2405">
        <f t="shared" si="222"/>
        <v>7</v>
      </c>
      <c r="B2405" t="b">
        <f t="shared" si="223"/>
        <v>0</v>
      </c>
      <c r="C2405" t="str">
        <f t="shared" si="224"/>
        <v>OFF</v>
      </c>
      <c r="D2405" s="4">
        <f t="shared" si="226"/>
        <v>43656.124999994172</v>
      </c>
      <c r="E2405" t="str">
        <f t="shared" si="227"/>
        <v>LRKPCIGS</v>
      </c>
      <c r="F2405" s="39">
        <v>10118.916015625</v>
      </c>
      <c r="G2405">
        <f t="shared" si="225"/>
        <v>1.3854432208142823E-3</v>
      </c>
      <c r="H2405" s="38">
        <f>G2405*SUMIF('Manual Inputs'!$B$11:$B$22,'Expanded kW'!A2405,'Manual Inputs'!$C$11:$C$22)</f>
        <v>158005.13510886501</v>
      </c>
    </row>
    <row r="2406" spans="1:8" x14ac:dyDescent="0.2">
      <c r="A2406">
        <f t="shared" si="222"/>
        <v>7</v>
      </c>
      <c r="B2406" t="b">
        <f t="shared" si="223"/>
        <v>0</v>
      </c>
      <c r="C2406" t="str">
        <f t="shared" si="224"/>
        <v>OFF</v>
      </c>
      <c r="D2406" s="4">
        <f t="shared" si="226"/>
        <v>43656.166666660836</v>
      </c>
      <c r="E2406" t="str">
        <f t="shared" si="227"/>
        <v>LRKPCIGS</v>
      </c>
      <c r="F2406" s="39">
        <v>10082.83984375</v>
      </c>
      <c r="G2406">
        <f t="shared" si="225"/>
        <v>1.3805038095492841E-3</v>
      </c>
      <c r="H2406" s="38">
        <f>G2406*SUMIF('Manual Inputs'!$B$11:$B$22,'Expanded kW'!A2406,'Manual Inputs'!$C$11:$C$22)</f>
        <v>157441.81188308488</v>
      </c>
    </row>
    <row r="2407" spans="1:8" x14ac:dyDescent="0.2">
      <c r="A2407">
        <f t="shared" si="222"/>
        <v>7</v>
      </c>
      <c r="B2407" t="b">
        <f t="shared" si="223"/>
        <v>0</v>
      </c>
      <c r="C2407" t="str">
        <f t="shared" si="224"/>
        <v>OFF</v>
      </c>
      <c r="D2407" s="4">
        <f t="shared" si="226"/>
        <v>43656.2083333275</v>
      </c>
      <c r="E2407" t="str">
        <f t="shared" si="227"/>
        <v>LRKPCIGS</v>
      </c>
      <c r="F2407" s="39">
        <v>10100.9892578125</v>
      </c>
      <c r="G2407">
        <f t="shared" si="225"/>
        <v>1.3829887578022209E-3</v>
      </c>
      <c r="H2407" s="38">
        <f>G2407*SUMIF('Manual Inputs'!$B$11:$B$22,'Expanded kW'!A2407,'Manual Inputs'!$C$11:$C$22)</f>
        <v>157725.21186552013</v>
      </c>
    </row>
    <row r="2408" spans="1:8" x14ac:dyDescent="0.2">
      <c r="A2408">
        <f t="shared" si="222"/>
        <v>7</v>
      </c>
      <c r="B2408" t="b">
        <f t="shared" si="223"/>
        <v>0</v>
      </c>
      <c r="C2408" t="str">
        <f t="shared" si="224"/>
        <v>OFF</v>
      </c>
      <c r="D2408" s="4">
        <f t="shared" si="226"/>
        <v>43656.249999994165</v>
      </c>
      <c r="E2408" t="str">
        <f t="shared" si="227"/>
        <v>LRKPCIGS</v>
      </c>
      <c r="F2408" s="39">
        <v>10173.599609375</v>
      </c>
      <c r="G2408">
        <f t="shared" si="225"/>
        <v>1.392930289007527E-3</v>
      </c>
      <c r="H2408" s="38">
        <f>G2408*SUMIF('Manual Inputs'!$B$11:$B$22,'Expanded kW'!A2408,'Manual Inputs'!$C$11:$C$22)</f>
        <v>158859.01003038479</v>
      </c>
    </row>
    <row r="2409" spans="1:8" x14ac:dyDescent="0.2">
      <c r="A2409">
        <f t="shared" si="222"/>
        <v>7</v>
      </c>
      <c r="B2409" t="b">
        <f t="shared" si="223"/>
        <v>0</v>
      </c>
      <c r="C2409" t="str">
        <f t="shared" si="224"/>
        <v>ON</v>
      </c>
      <c r="D2409" s="4">
        <f t="shared" si="226"/>
        <v>43656.291666660829</v>
      </c>
      <c r="E2409" t="str">
        <f t="shared" si="227"/>
        <v>LRKPCIGS</v>
      </c>
      <c r="F2409" s="39">
        <v>10430.65234375</v>
      </c>
      <c r="G2409">
        <f t="shared" si="225"/>
        <v>1.4281249647694072E-3</v>
      </c>
      <c r="H2409" s="38">
        <f>G2409*SUMIF('Manual Inputs'!$B$11:$B$22,'Expanded kW'!A2409,'Manual Inputs'!$C$11:$C$22)</f>
        <v>162872.84431483867</v>
      </c>
    </row>
    <row r="2410" spans="1:8" x14ac:dyDescent="0.2">
      <c r="A2410">
        <f t="shared" si="222"/>
        <v>7</v>
      </c>
      <c r="B2410" t="b">
        <f t="shared" si="223"/>
        <v>0</v>
      </c>
      <c r="C2410" t="str">
        <f t="shared" si="224"/>
        <v>ON</v>
      </c>
      <c r="D2410" s="4">
        <f t="shared" si="226"/>
        <v>43656.333333327493</v>
      </c>
      <c r="E2410" t="str">
        <f t="shared" si="227"/>
        <v>LRKPCIGS</v>
      </c>
      <c r="F2410" s="39">
        <v>10495.9482421875</v>
      </c>
      <c r="G2410">
        <f t="shared" si="225"/>
        <v>1.4370650290705164E-3</v>
      </c>
      <c r="H2410" s="38">
        <f>G2410*SUMIF('Manual Inputs'!$B$11:$B$22,'Expanded kW'!A2410,'Manual Inputs'!$C$11:$C$22)</f>
        <v>163892.42855081224</v>
      </c>
    </row>
    <row r="2411" spans="1:8" x14ac:dyDescent="0.2">
      <c r="A2411">
        <f t="shared" si="222"/>
        <v>7</v>
      </c>
      <c r="B2411" t="b">
        <f t="shared" si="223"/>
        <v>0</v>
      </c>
      <c r="C2411" t="str">
        <f t="shared" si="224"/>
        <v>ON</v>
      </c>
      <c r="D2411" s="4">
        <f t="shared" si="226"/>
        <v>43656.374999994157</v>
      </c>
      <c r="E2411" t="str">
        <f t="shared" si="227"/>
        <v>LRKPCIGS</v>
      </c>
      <c r="F2411" s="39">
        <v>10436.8203125</v>
      </c>
      <c r="G2411">
        <f t="shared" si="225"/>
        <v>1.4289694594245349E-3</v>
      </c>
      <c r="H2411" s="38">
        <f>G2411*SUMIF('Manual Inputs'!$B$11:$B$22,'Expanded kW'!A2411,'Manual Inputs'!$C$11:$C$22)</f>
        <v>162969.15608718523</v>
      </c>
    </row>
    <row r="2412" spans="1:8" x14ac:dyDescent="0.2">
      <c r="A2412">
        <f t="shared" si="222"/>
        <v>7</v>
      </c>
      <c r="B2412" t="b">
        <f t="shared" si="223"/>
        <v>0</v>
      </c>
      <c r="C2412" t="str">
        <f t="shared" si="224"/>
        <v>ON</v>
      </c>
      <c r="D2412" s="4">
        <f t="shared" si="226"/>
        <v>43656.416666660822</v>
      </c>
      <c r="E2412" t="str">
        <f t="shared" si="227"/>
        <v>LRKPCIGS</v>
      </c>
      <c r="F2412" s="39">
        <v>10308.009765625</v>
      </c>
      <c r="G2412">
        <f t="shared" si="225"/>
        <v>1.4113332127493195E-3</v>
      </c>
      <c r="H2412" s="38">
        <f>G2412*SUMIF('Manual Inputs'!$B$11:$B$22,'Expanded kW'!A2412,'Manual Inputs'!$C$11:$C$22)</f>
        <v>160957.80152796133</v>
      </c>
    </row>
    <row r="2413" spans="1:8" x14ac:dyDescent="0.2">
      <c r="A2413">
        <f t="shared" si="222"/>
        <v>7</v>
      </c>
      <c r="B2413" t="b">
        <f t="shared" si="223"/>
        <v>0</v>
      </c>
      <c r="C2413" t="str">
        <f t="shared" si="224"/>
        <v>ON</v>
      </c>
      <c r="D2413" s="4">
        <f t="shared" si="226"/>
        <v>43656.458333327486</v>
      </c>
      <c r="E2413" t="str">
        <f t="shared" si="227"/>
        <v>LRKPCIGS</v>
      </c>
      <c r="F2413" s="39">
        <v>10244.2119140625</v>
      </c>
      <c r="G2413">
        <f t="shared" si="225"/>
        <v>1.4025982552881352E-3</v>
      </c>
      <c r="H2413" s="38">
        <f>G2413*SUMIF('Manual Inputs'!$B$11:$B$22,'Expanded kW'!A2413,'Manual Inputs'!$C$11:$C$22)</f>
        <v>159961.60903656969</v>
      </c>
    </row>
    <row r="2414" spans="1:8" x14ac:dyDescent="0.2">
      <c r="A2414">
        <f t="shared" si="222"/>
        <v>7</v>
      </c>
      <c r="B2414" t="b">
        <f t="shared" si="223"/>
        <v>0</v>
      </c>
      <c r="C2414" t="str">
        <f t="shared" si="224"/>
        <v>ON</v>
      </c>
      <c r="D2414" s="4">
        <f t="shared" si="226"/>
        <v>43656.49999999415</v>
      </c>
      <c r="E2414" t="str">
        <f t="shared" si="227"/>
        <v>LRKPCIGS</v>
      </c>
      <c r="F2414" s="39">
        <v>10136.7724609375</v>
      </c>
      <c r="G2414">
        <f t="shared" si="225"/>
        <v>1.3878880569081725E-3</v>
      </c>
      <c r="H2414" s="38">
        <f>G2414*SUMIF('Manual Inputs'!$B$11:$B$22,'Expanded kW'!A2414,'Manual Inputs'!$C$11:$C$22)</f>
        <v>158283.96043460234</v>
      </c>
    </row>
    <row r="2415" spans="1:8" x14ac:dyDescent="0.2">
      <c r="A2415">
        <f t="shared" si="222"/>
        <v>7</v>
      </c>
      <c r="B2415" t="b">
        <f t="shared" si="223"/>
        <v>0</v>
      </c>
      <c r="C2415" t="str">
        <f t="shared" si="224"/>
        <v>ON</v>
      </c>
      <c r="D2415" s="4">
        <f t="shared" si="226"/>
        <v>43656.541666660814</v>
      </c>
      <c r="E2415" t="str">
        <f t="shared" si="227"/>
        <v>LRKPCIGS</v>
      </c>
      <c r="F2415" s="39">
        <v>10176.12890625</v>
      </c>
      <c r="G2415">
        <f t="shared" si="225"/>
        <v>1.393276590647296E-3</v>
      </c>
      <c r="H2415" s="38">
        <f>G2415*SUMIF('Manual Inputs'!$B$11:$B$22,'Expanded kW'!A2415,'Manual Inputs'!$C$11:$C$22)</f>
        <v>158898.50456654336</v>
      </c>
    </row>
    <row r="2416" spans="1:8" x14ac:dyDescent="0.2">
      <c r="A2416">
        <f t="shared" si="222"/>
        <v>7</v>
      </c>
      <c r="B2416" t="b">
        <f t="shared" si="223"/>
        <v>0</v>
      </c>
      <c r="C2416" t="str">
        <f t="shared" si="224"/>
        <v>ON</v>
      </c>
      <c r="D2416" s="4">
        <f t="shared" si="226"/>
        <v>43656.583333327479</v>
      </c>
      <c r="E2416" t="str">
        <f t="shared" si="227"/>
        <v>LRKPCIGS</v>
      </c>
      <c r="F2416" s="39">
        <v>10136.009765625</v>
      </c>
      <c r="G2416">
        <f t="shared" si="225"/>
        <v>1.3877836315874545E-3</v>
      </c>
      <c r="H2416" s="38">
        <f>G2416*SUMIF('Manual Inputs'!$B$11:$B$22,'Expanded kW'!A2416,'Manual Inputs'!$C$11:$C$22)</f>
        <v>158272.05107833212</v>
      </c>
    </row>
    <row r="2417" spans="1:8" x14ac:dyDescent="0.2">
      <c r="A2417">
        <f t="shared" si="222"/>
        <v>7</v>
      </c>
      <c r="B2417" t="b">
        <f t="shared" si="223"/>
        <v>0</v>
      </c>
      <c r="C2417" t="str">
        <f t="shared" si="224"/>
        <v>ON</v>
      </c>
      <c r="D2417" s="4">
        <f t="shared" si="226"/>
        <v>43656.624999994143</v>
      </c>
      <c r="E2417" t="str">
        <f t="shared" si="227"/>
        <v>LRKPCIGS</v>
      </c>
      <c r="F2417" s="39">
        <v>10199.9287109375</v>
      </c>
      <c r="G2417">
        <f t="shared" si="225"/>
        <v>1.396535168741045E-3</v>
      </c>
      <c r="H2417" s="38">
        <f>G2417*SUMIF('Manual Inputs'!$B$11:$B$22,'Expanded kW'!A2417,'Manual Inputs'!$C$11:$C$22)</f>
        <v>159270.1344278256</v>
      </c>
    </row>
    <row r="2418" spans="1:8" x14ac:dyDescent="0.2">
      <c r="A2418">
        <f t="shared" si="222"/>
        <v>7</v>
      </c>
      <c r="B2418" t="b">
        <f t="shared" si="223"/>
        <v>0</v>
      </c>
      <c r="C2418" t="str">
        <f t="shared" si="224"/>
        <v>ON</v>
      </c>
      <c r="D2418" s="4">
        <f t="shared" si="226"/>
        <v>43656.666666660807</v>
      </c>
      <c r="E2418" t="str">
        <f t="shared" si="227"/>
        <v>LRKPCIGS</v>
      </c>
      <c r="F2418" s="39">
        <v>10399.8994140625</v>
      </c>
      <c r="G2418">
        <f t="shared" si="225"/>
        <v>1.4239143914342857E-3</v>
      </c>
      <c r="H2418" s="38">
        <f>G2418*SUMIF('Manual Inputs'!$B$11:$B$22,'Expanded kW'!A2418,'Manual Inputs'!$C$11:$C$22)</f>
        <v>162392.64260125949</v>
      </c>
    </row>
    <row r="2419" spans="1:8" x14ac:dyDescent="0.2">
      <c r="A2419">
        <f t="shared" si="222"/>
        <v>7</v>
      </c>
      <c r="B2419" t="b">
        <f t="shared" si="223"/>
        <v>0</v>
      </c>
      <c r="C2419" t="str">
        <f t="shared" si="224"/>
        <v>ON</v>
      </c>
      <c r="D2419" s="4">
        <f t="shared" si="226"/>
        <v>43656.708333327471</v>
      </c>
      <c r="E2419" t="str">
        <f t="shared" si="227"/>
        <v>LRKPCIGS</v>
      </c>
      <c r="F2419" s="39">
        <v>10367.0224609375</v>
      </c>
      <c r="G2419">
        <f t="shared" si="225"/>
        <v>1.4194130049460761E-3</v>
      </c>
      <c r="H2419" s="38">
        <f>G2419*SUMIF('Manual Inputs'!$B$11:$B$22,'Expanded kW'!A2419,'Manual Inputs'!$C$11:$C$22)</f>
        <v>161879.27462662049</v>
      </c>
    </row>
    <row r="2420" spans="1:8" x14ac:dyDescent="0.2">
      <c r="A2420">
        <f t="shared" si="222"/>
        <v>7</v>
      </c>
      <c r="B2420" t="b">
        <f t="shared" si="223"/>
        <v>0</v>
      </c>
      <c r="C2420" t="str">
        <f t="shared" si="224"/>
        <v>ON</v>
      </c>
      <c r="D2420" s="4">
        <f t="shared" si="226"/>
        <v>43656.749999994136</v>
      </c>
      <c r="E2420" t="str">
        <f t="shared" si="227"/>
        <v>LRKPCIGS</v>
      </c>
      <c r="F2420" s="39">
        <v>10210.70703125</v>
      </c>
      <c r="G2420">
        <f t="shared" si="225"/>
        <v>1.3980108950723692E-3</v>
      </c>
      <c r="H2420" s="38">
        <f>G2420*SUMIF('Manual Inputs'!$B$11:$B$22,'Expanded kW'!A2420,'Manual Inputs'!$C$11:$C$22)</f>
        <v>159438.43604774153</v>
      </c>
    </row>
    <row r="2421" spans="1:8" x14ac:dyDescent="0.2">
      <c r="A2421">
        <f t="shared" si="222"/>
        <v>7</v>
      </c>
      <c r="B2421" t="b">
        <f t="shared" si="223"/>
        <v>0</v>
      </c>
      <c r="C2421" t="str">
        <f t="shared" si="224"/>
        <v>ON</v>
      </c>
      <c r="D2421" s="4">
        <f t="shared" si="226"/>
        <v>43656.7916666608</v>
      </c>
      <c r="E2421" t="str">
        <f t="shared" si="227"/>
        <v>LRKPCIGS</v>
      </c>
      <c r="F2421" s="39">
        <v>10047.9423828125</v>
      </c>
      <c r="G2421">
        <f t="shared" si="225"/>
        <v>1.3757257828708499E-3</v>
      </c>
      <c r="H2421" s="38">
        <f>G2421*SUMIF('Manual Inputs'!$B$11:$B$22,'Expanded kW'!A2421,'Manual Inputs'!$C$11:$C$22)</f>
        <v>156896.894026086</v>
      </c>
    </row>
    <row r="2422" spans="1:8" x14ac:dyDescent="0.2">
      <c r="A2422">
        <f t="shared" si="222"/>
        <v>7</v>
      </c>
      <c r="B2422" t="b">
        <f t="shared" si="223"/>
        <v>0</v>
      </c>
      <c r="C2422" t="str">
        <f t="shared" si="224"/>
        <v>ON</v>
      </c>
      <c r="D2422" s="4">
        <f t="shared" si="226"/>
        <v>43656.833333327464</v>
      </c>
      <c r="E2422" t="str">
        <f t="shared" si="227"/>
        <v>LRKPCIGS</v>
      </c>
      <c r="F2422" s="39">
        <v>10063.56640625</v>
      </c>
      <c r="G2422">
        <f t="shared" si="225"/>
        <v>1.3778649643128051E-3</v>
      </c>
      <c r="H2422" s="38">
        <f>G2422*SUMIF('Manual Inputs'!$B$11:$B$22,'Expanded kW'!A2422,'Manual Inputs'!$C$11:$C$22)</f>
        <v>157140.86046778533</v>
      </c>
    </row>
    <row r="2423" spans="1:8" x14ac:dyDescent="0.2">
      <c r="A2423">
        <f t="shared" si="222"/>
        <v>7</v>
      </c>
      <c r="B2423" t="b">
        <f t="shared" si="223"/>
        <v>0</v>
      </c>
      <c r="C2423" t="str">
        <f t="shared" si="224"/>
        <v>OFF</v>
      </c>
      <c r="D2423" s="4">
        <f t="shared" si="226"/>
        <v>43656.874999994128</v>
      </c>
      <c r="E2423" t="str">
        <f t="shared" si="227"/>
        <v>LRKPCIGS</v>
      </c>
      <c r="F2423" s="39">
        <v>10437.2646484375</v>
      </c>
      <c r="G2423">
        <f t="shared" si="225"/>
        <v>1.4290302961990889E-3</v>
      </c>
      <c r="H2423" s="38">
        <f>G2423*SUMIF('Manual Inputs'!$B$11:$B$22,'Expanded kW'!A2423,'Manual Inputs'!$C$11:$C$22)</f>
        <v>162976.0943165104</v>
      </c>
    </row>
    <row r="2424" spans="1:8" x14ac:dyDescent="0.2">
      <c r="A2424">
        <f t="shared" si="222"/>
        <v>7</v>
      </c>
      <c r="B2424" t="b">
        <f t="shared" si="223"/>
        <v>0</v>
      </c>
      <c r="C2424" t="str">
        <f t="shared" si="224"/>
        <v>OFF</v>
      </c>
      <c r="D2424" s="4">
        <f t="shared" si="226"/>
        <v>43656.916666660793</v>
      </c>
      <c r="E2424" t="str">
        <f t="shared" si="227"/>
        <v>LRKPCIGS</v>
      </c>
      <c r="F2424" s="39">
        <v>10657.53125</v>
      </c>
      <c r="G2424">
        <f t="shared" si="225"/>
        <v>1.4591883555638812E-3</v>
      </c>
      <c r="H2424" s="38">
        <f>G2424*SUMIF('Manual Inputs'!$B$11:$B$22,'Expanded kW'!A2424,'Manual Inputs'!$C$11:$C$22)</f>
        <v>166415.51945711958</v>
      </c>
    </row>
    <row r="2425" spans="1:8" x14ac:dyDescent="0.2">
      <c r="A2425">
        <f t="shared" si="222"/>
        <v>7</v>
      </c>
      <c r="B2425" t="b">
        <f t="shared" si="223"/>
        <v>0</v>
      </c>
      <c r="C2425" t="str">
        <f t="shared" si="224"/>
        <v>OFF</v>
      </c>
      <c r="D2425" s="4">
        <f t="shared" si="226"/>
        <v>43656.958333327457</v>
      </c>
      <c r="E2425" t="str">
        <f t="shared" si="227"/>
        <v>LRKPCIGS</v>
      </c>
      <c r="F2425" s="39">
        <v>10686.8447265625</v>
      </c>
      <c r="G2425">
        <f t="shared" si="225"/>
        <v>1.4632018444908871E-3</v>
      </c>
      <c r="H2425" s="38">
        <f>G2425*SUMIF('Manual Inputs'!$B$11:$B$22,'Expanded kW'!A2425,'Manual Inputs'!$C$11:$C$22)</f>
        <v>166873.24435745634</v>
      </c>
    </row>
    <row r="2426" spans="1:8" x14ac:dyDescent="0.2">
      <c r="A2426">
        <f t="shared" si="222"/>
        <v>7</v>
      </c>
      <c r="B2426" t="b">
        <f t="shared" si="223"/>
        <v>0</v>
      </c>
      <c r="C2426" t="str">
        <f t="shared" si="224"/>
        <v>OFF</v>
      </c>
      <c r="D2426" s="4">
        <f t="shared" si="226"/>
        <v>43656.999999994121</v>
      </c>
      <c r="E2426" t="str">
        <f t="shared" si="227"/>
        <v>LRKPCIGS</v>
      </c>
      <c r="F2426" s="39">
        <v>10755.3134765625</v>
      </c>
      <c r="G2426">
        <f t="shared" si="225"/>
        <v>1.4725763234744711E-3</v>
      </c>
      <c r="H2426" s="38">
        <f>G2426*SUMIF('Manual Inputs'!$B$11:$B$22,'Expanded kW'!A2426,'Manual Inputs'!$C$11:$C$22)</f>
        <v>167942.37212546828</v>
      </c>
    </row>
    <row r="2427" spans="1:8" x14ac:dyDescent="0.2">
      <c r="A2427">
        <f t="shared" si="222"/>
        <v>7</v>
      </c>
      <c r="B2427" t="b">
        <f t="shared" si="223"/>
        <v>0</v>
      </c>
      <c r="C2427" t="str">
        <f t="shared" si="224"/>
        <v>OFF</v>
      </c>
      <c r="D2427" s="4">
        <f t="shared" si="226"/>
        <v>43657.041666660785</v>
      </c>
      <c r="E2427" t="str">
        <f t="shared" si="227"/>
        <v>LRKPCIGS</v>
      </c>
      <c r="F2427" s="39">
        <v>10672.1142578125</v>
      </c>
      <c r="G2427">
        <f t="shared" si="225"/>
        <v>1.4611850051340241E-3</v>
      </c>
      <c r="H2427" s="38">
        <f>G2427*SUMIF('Manual Inputs'!$B$11:$B$22,'Expanded kW'!A2427,'Manual Inputs'!$C$11:$C$22)</f>
        <v>166643.23061868566</v>
      </c>
    </row>
    <row r="2428" spans="1:8" x14ac:dyDescent="0.2">
      <c r="A2428">
        <f t="shared" si="222"/>
        <v>7</v>
      </c>
      <c r="B2428" t="b">
        <f t="shared" si="223"/>
        <v>0</v>
      </c>
      <c r="C2428" t="str">
        <f t="shared" si="224"/>
        <v>OFF</v>
      </c>
      <c r="D2428" s="4">
        <f t="shared" si="226"/>
        <v>43657.08333332745</v>
      </c>
      <c r="E2428" t="str">
        <f t="shared" si="227"/>
        <v>LRKPCIGS</v>
      </c>
      <c r="F2428" s="39">
        <v>10647.7841796875</v>
      </c>
      <c r="G2428">
        <f t="shared" si="225"/>
        <v>1.4578538240324007E-3</v>
      </c>
      <c r="H2428" s="38">
        <f>G2428*SUMIF('Manual Inputs'!$B$11:$B$22,'Expanded kW'!A2428,'Manual Inputs'!$C$11:$C$22)</f>
        <v>166263.32062878023</v>
      </c>
    </row>
    <row r="2429" spans="1:8" x14ac:dyDescent="0.2">
      <c r="A2429">
        <f t="shared" si="222"/>
        <v>7</v>
      </c>
      <c r="B2429" t="b">
        <f t="shared" si="223"/>
        <v>0</v>
      </c>
      <c r="C2429" t="str">
        <f t="shared" si="224"/>
        <v>OFF</v>
      </c>
      <c r="D2429" s="4">
        <f t="shared" si="226"/>
        <v>43657.124999994114</v>
      </c>
      <c r="E2429" t="str">
        <f t="shared" si="227"/>
        <v>LRKPCIGS</v>
      </c>
      <c r="F2429" s="39">
        <v>10628.6640625</v>
      </c>
      <c r="G2429">
        <f t="shared" si="225"/>
        <v>1.455235970825823E-3</v>
      </c>
      <c r="H2429" s="38">
        <f>G2429*SUMIF('Manual Inputs'!$B$11:$B$22,'Expanded kW'!A2429,'Manual Inputs'!$C$11:$C$22)</f>
        <v>165964.76328381925</v>
      </c>
    </row>
    <row r="2430" spans="1:8" x14ac:dyDescent="0.2">
      <c r="A2430">
        <f t="shared" si="222"/>
        <v>7</v>
      </c>
      <c r="B2430" t="b">
        <f t="shared" si="223"/>
        <v>0</v>
      </c>
      <c r="C2430" t="str">
        <f t="shared" si="224"/>
        <v>OFF</v>
      </c>
      <c r="D2430" s="4">
        <f t="shared" si="226"/>
        <v>43657.166666660778</v>
      </c>
      <c r="E2430" t="str">
        <f t="shared" si="227"/>
        <v>LRKPCIGS</v>
      </c>
      <c r="F2430" s="39">
        <v>10523.1162109375</v>
      </c>
      <c r="G2430">
        <f t="shared" si="225"/>
        <v>1.4407847632861045E-3</v>
      </c>
      <c r="H2430" s="38">
        <f>G2430*SUMIF('Manual Inputs'!$B$11:$B$22,'Expanded kW'!A2430,'Manual Inputs'!$C$11:$C$22)</f>
        <v>164316.65171526471</v>
      </c>
    </row>
    <row r="2431" spans="1:8" x14ac:dyDescent="0.2">
      <c r="A2431">
        <f t="shared" si="222"/>
        <v>7</v>
      </c>
      <c r="B2431" t="b">
        <f t="shared" si="223"/>
        <v>0</v>
      </c>
      <c r="C2431" t="str">
        <f t="shared" si="224"/>
        <v>OFF</v>
      </c>
      <c r="D2431" s="4">
        <f t="shared" si="226"/>
        <v>43657.208333327442</v>
      </c>
      <c r="E2431" t="str">
        <f t="shared" si="227"/>
        <v>LRKPCIGS</v>
      </c>
      <c r="F2431" s="39">
        <v>10463.9169921875</v>
      </c>
      <c r="G2431">
        <f t="shared" si="225"/>
        <v>1.432679433014755E-3</v>
      </c>
      <c r="H2431" s="38">
        <f>G2431*SUMIF('Manual Inputs'!$B$11:$B$22,'Expanded kW'!A2431,'Manual Inputs'!$C$11:$C$22)</f>
        <v>163392.26608517455</v>
      </c>
    </row>
    <row r="2432" spans="1:8" x14ac:dyDescent="0.2">
      <c r="A2432">
        <f t="shared" si="222"/>
        <v>7</v>
      </c>
      <c r="B2432" t="b">
        <f t="shared" si="223"/>
        <v>0</v>
      </c>
      <c r="C2432" t="str">
        <f t="shared" si="224"/>
        <v>OFF</v>
      </c>
      <c r="D2432" s="4">
        <f t="shared" si="226"/>
        <v>43657.249999994106</v>
      </c>
      <c r="E2432" t="str">
        <f t="shared" si="227"/>
        <v>LRKPCIGS</v>
      </c>
      <c r="F2432" s="39">
        <v>10249.4140625</v>
      </c>
      <c r="G2432">
        <f t="shared" si="225"/>
        <v>1.403310513525606E-3</v>
      </c>
      <c r="H2432" s="38">
        <f>G2432*SUMIF('Manual Inputs'!$B$11:$B$22,'Expanded kW'!A2432,'Manual Inputs'!$C$11:$C$22)</f>
        <v>160042.83969066883</v>
      </c>
    </row>
    <row r="2433" spans="1:8" x14ac:dyDescent="0.2">
      <c r="A2433">
        <f t="shared" si="222"/>
        <v>7</v>
      </c>
      <c r="B2433" t="b">
        <f t="shared" si="223"/>
        <v>0</v>
      </c>
      <c r="C2433" t="str">
        <f t="shared" si="224"/>
        <v>ON</v>
      </c>
      <c r="D2433" s="4">
        <f t="shared" si="226"/>
        <v>43657.291666660771</v>
      </c>
      <c r="E2433" t="str">
        <f t="shared" si="227"/>
        <v>LRKPCIGS</v>
      </c>
      <c r="F2433" s="39">
        <v>10054.349609375</v>
      </c>
      <c r="G2433">
        <f t="shared" si="225"/>
        <v>1.376603035789199E-3</v>
      </c>
      <c r="H2433" s="38">
        <f>G2433*SUMIF('Manual Inputs'!$B$11:$B$22,'Expanded kW'!A2433,'Manual Inputs'!$C$11:$C$22)</f>
        <v>156996.9417680692</v>
      </c>
    </row>
    <row r="2434" spans="1:8" x14ac:dyDescent="0.2">
      <c r="A2434">
        <f t="shared" ref="A2434:A2497" si="228">MONTH(D2434)</f>
        <v>7</v>
      </c>
      <c r="B2434" t="b">
        <f t="shared" ref="B2434:B2497" si="229">IF(ISNA(VLOOKUP(DATE(YEAR(D2434),MONTH(D2434),DAY(D2434)),Holidays,1,FALSE)),FALSE,TRUE)</f>
        <v>0</v>
      </c>
      <c r="C2434" t="str">
        <f t="shared" ref="C2434:C2497" si="230">IF(OR(HOUR(D2434)&lt;PkStart,HOUR(D2434)&gt;OPkStart-1,WEEKDAY(D2434,2)&gt;5,B2434)=TRUE,"OFF","ON")</f>
        <v>ON</v>
      </c>
      <c r="D2434" s="4">
        <f t="shared" si="226"/>
        <v>43657.333333327435</v>
      </c>
      <c r="E2434" t="str">
        <f t="shared" si="227"/>
        <v>LRKPCIGS</v>
      </c>
      <c r="F2434" s="39">
        <v>10041.5986328125</v>
      </c>
      <c r="G2434">
        <f t="shared" ref="G2434:G2497" si="231">IF(SUMIF($A$2:$A$8785,A2434,$F$2:$F$8785)=0,0,F2434/SUMIF($A$2:$A$8785,A2434,$F$2:$F$8785))</f>
        <v>1.3748572209202942E-3</v>
      </c>
      <c r="H2434" s="38">
        <f>G2434*SUMIF('Manual Inputs'!$B$11:$B$22,'Expanded kW'!A2434,'Manual Inputs'!$C$11:$C$22)</f>
        <v>156797.83745972067</v>
      </c>
    </row>
    <row r="2435" spans="1:8" x14ac:dyDescent="0.2">
      <c r="A2435">
        <f t="shared" si="228"/>
        <v>7</v>
      </c>
      <c r="B2435" t="b">
        <f t="shared" si="229"/>
        <v>0</v>
      </c>
      <c r="C2435" t="str">
        <f t="shared" si="230"/>
        <v>ON</v>
      </c>
      <c r="D2435" s="4">
        <f t="shared" si="226"/>
        <v>43657.374999994099</v>
      </c>
      <c r="E2435" t="str">
        <f t="shared" si="227"/>
        <v>LRKPCIGS</v>
      </c>
      <c r="F2435" s="39">
        <v>10068.9453125</v>
      </c>
      <c r="G2435">
        <f t="shared" si="231"/>
        <v>1.3786014235529006E-3</v>
      </c>
      <c r="H2435" s="38">
        <f>G2435*SUMIF('Manual Inputs'!$B$11:$B$22,'Expanded kW'!A2435,'Manual Inputs'!$C$11:$C$22)</f>
        <v>157224.85116475885</v>
      </c>
    </row>
    <row r="2436" spans="1:8" x14ac:dyDescent="0.2">
      <c r="A2436">
        <f t="shared" si="228"/>
        <v>7</v>
      </c>
      <c r="B2436" t="b">
        <f t="shared" si="229"/>
        <v>0</v>
      </c>
      <c r="C2436" t="str">
        <f t="shared" si="230"/>
        <v>ON</v>
      </c>
      <c r="D2436" s="4">
        <f t="shared" ref="D2436:D2499" si="232">+D2435+1/24</f>
        <v>43657.416666660763</v>
      </c>
      <c r="E2436" t="str">
        <f t="shared" ref="E2436:E2499" si="233">+E2435</f>
        <v>LRKPCIGS</v>
      </c>
      <c r="F2436" s="39">
        <v>10100.28125</v>
      </c>
      <c r="G2436">
        <f t="shared" si="231"/>
        <v>1.3828918200845251E-3</v>
      </c>
      <c r="H2436" s="38">
        <f>G2436*SUMIF('Manual Inputs'!$B$11:$B$22,'Expanded kW'!A2436,'Manual Inputs'!$C$11:$C$22)</f>
        <v>157714.15644516688</v>
      </c>
    </row>
    <row r="2437" spans="1:8" x14ac:dyDescent="0.2">
      <c r="A2437">
        <f t="shared" si="228"/>
        <v>7</v>
      </c>
      <c r="B2437" t="b">
        <f t="shared" si="229"/>
        <v>0</v>
      </c>
      <c r="C2437" t="str">
        <f t="shared" si="230"/>
        <v>ON</v>
      </c>
      <c r="D2437" s="4">
        <f t="shared" si="232"/>
        <v>43657.458333327428</v>
      </c>
      <c r="E2437" t="str">
        <f t="shared" si="233"/>
        <v>LRKPCIGS</v>
      </c>
      <c r="F2437" s="39">
        <v>10135.978515625</v>
      </c>
      <c r="G2437">
        <f t="shared" si="231"/>
        <v>1.3877793529571563E-3</v>
      </c>
      <c r="H2437" s="38">
        <f>G2437*SUMIF('Manual Inputs'!$B$11:$B$22,'Expanded kW'!A2437,'Manual Inputs'!$C$11:$C$22)</f>
        <v>158271.56311495104</v>
      </c>
    </row>
    <row r="2438" spans="1:8" x14ac:dyDescent="0.2">
      <c r="A2438">
        <f t="shared" si="228"/>
        <v>7</v>
      </c>
      <c r="B2438" t="b">
        <f t="shared" si="229"/>
        <v>0</v>
      </c>
      <c r="C2438" t="str">
        <f t="shared" si="230"/>
        <v>ON</v>
      </c>
      <c r="D2438" s="4">
        <f t="shared" si="232"/>
        <v>43657.499999994092</v>
      </c>
      <c r="E2438" t="str">
        <f t="shared" si="233"/>
        <v>LRKPCIGS</v>
      </c>
      <c r="F2438" s="39">
        <v>10179.1064453125</v>
      </c>
      <c r="G2438">
        <f t="shared" si="231"/>
        <v>1.3936842638904061E-3</v>
      </c>
      <c r="H2438" s="38">
        <f>G2438*SUMIF('Manual Inputs'!$B$11:$B$22,'Expanded kW'!A2438,'Manual Inputs'!$C$11:$C$22)</f>
        <v>158944.99832744975</v>
      </c>
    </row>
    <row r="2439" spans="1:8" x14ac:dyDescent="0.2">
      <c r="A2439">
        <f t="shared" si="228"/>
        <v>7</v>
      </c>
      <c r="B2439" t="b">
        <f t="shared" si="229"/>
        <v>0</v>
      </c>
      <c r="C2439" t="str">
        <f t="shared" si="230"/>
        <v>ON</v>
      </c>
      <c r="D2439" s="4">
        <f t="shared" si="232"/>
        <v>43657.541666660756</v>
      </c>
      <c r="E2439" t="str">
        <f t="shared" si="233"/>
        <v>LRKPCIGS</v>
      </c>
      <c r="F2439" s="39">
        <v>10289.4306640625</v>
      </c>
      <c r="G2439">
        <f t="shared" si="231"/>
        <v>1.408789433329781E-3</v>
      </c>
      <c r="H2439" s="38">
        <f>G2439*SUMIF('Manual Inputs'!$B$11:$B$22,'Expanded kW'!A2439,'Manual Inputs'!$C$11:$C$22)</f>
        <v>160667.6920490358</v>
      </c>
    </row>
    <row r="2440" spans="1:8" x14ac:dyDescent="0.2">
      <c r="A2440">
        <f t="shared" si="228"/>
        <v>7</v>
      </c>
      <c r="B2440" t="b">
        <f t="shared" si="229"/>
        <v>0</v>
      </c>
      <c r="C2440" t="str">
        <f t="shared" si="230"/>
        <v>ON</v>
      </c>
      <c r="D2440" s="4">
        <f t="shared" si="232"/>
        <v>43657.58333332742</v>
      </c>
      <c r="E2440" t="str">
        <f t="shared" si="233"/>
        <v>LRKPCIGS</v>
      </c>
      <c r="F2440" s="39">
        <v>10137.310546875</v>
      </c>
      <c r="G2440">
        <f t="shared" si="231"/>
        <v>1.3879617295736214E-3</v>
      </c>
      <c r="H2440" s="38">
        <f>G2440*SUMIF('Manual Inputs'!$B$11:$B$22,'Expanded kW'!A2440,'Manual Inputs'!$C$11:$C$22)</f>
        <v>158292.36255407083</v>
      </c>
    </row>
    <row r="2441" spans="1:8" x14ac:dyDescent="0.2">
      <c r="A2441">
        <f t="shared" si="228"/>
        <v>7</v>
      </c>
      <c r="B2441" t="b">
        <f t="shared" si="229"/>
        <v>0</v>
      </c>
      <c r="C2441" t="str">
        <f t="shared" si="230"/>
        <v>ON</v>
      </c>
      <c r="D2441" s="4">
        <f t="shared" si="232"/>
        <v>43657.624999994085</v>
      </c>
      <c r="E2441" t="str">
        <f t="shared" si="233"/>
        <v>LRKPCIGS</v>
      </c>
      <c r="F2441" s="39">
        <v>10185.59765625</v>
      </c>
      <c r="G2441">
        <f t="shared" si="231"/>
        <v>1.394573015627682E-3</v>
      </c>
      <c r="H2441" s="38">
        <f>G2441*SUMIF('Manual Inputs'!$B$11:$B$22,'Expanded kW'!A2441,'Manual Inputs'!$C$11:$C$22)</f>
        <v>159046.35747101967</v>
      </c>
    </row>
    <row r="2442" spans="1:8" x14ac:dyDescent="0.2">
      <c r="A2442">
        <f t="shared" si="228"/>
        <v>7</v>
      </c>
      <c r="B2442" t="b">
        <f t="shared" si="229"/>
        <v>0</v>
      </c>
      <c r="C2442" t="str">
        <f t="shared" si="230"/>
        <v>ON</v>
      </c>
      <c r="D2442" s="4">
        <f t="shared" si="232"/>
        <v>43657.666666660749</v>
      </c>
      <c r="E2442" t="str">
        <f t="shared" si="233"/>
        <v>LRKPCIGS</v>
      </c>
      <c r="F2442" s="39">
        <v>10186.509765625</v>
      </c>
      <c r="G2442">
        <f t="shared" si="231"/>
        <v>1.3946978981495138E-3</v>
      </c>
      <c r="H2442" s="38">
        <f>G2442*SUMIF('Manual Inputs'!$B$11:$B$22,'Expanded kW'!A2442,'Manual Inputs'!$C$11:$C$22)</f>
        <v>159060.59990220584</v>
      </c>
    </row>
    <row r="2443" spans="1:8" x14ac:dyDescent="0.2">
      <c r="A2443">
        <f t="shared" si="228"/>
        <v>7</v>
      </c>
      <c r="B2443" t="b">
        <f t="shared" si="229"/>
        <v>0</v>
      </c>
      <c r="C2443" t="str">
        <f t="shared" si="230"/>
        <v>ON</v>
      </c>
      <c r="D2443" s="4">
        <f t="shared" si="232"/>
        <v>43657.708333327413</v>
      </c>
      <c r="E2443" t="str">
        <f t="shared" si="233"/>
        <v>LRKPCIGS</v>
      </c>
      <c r="F2443" s="39">
        <v>10087.939453125</v>
      </c>
      <c r="G2443">
        <f t="shared" si="231"/>
        <v>1.3812020285310885E-3</v>
      </c>
      <c r="H2443" s="38">
        <f>G2443*SUMIF('Manual Inputs'!$B$11:$B$22,'Expanded kW'!A2443,'Manual Inputs'!$C$11:$C$22)</f>
        <v>157521.44140733976</v>
      </c>
    </row>
    <row r="2444" spans="1:8" x14ac:dyDescent="0.2">
      <c r="A2444">
        <f t="shared" si="228"/>
        <v>7</v>
      </c>
      <c r="B2444" t="b">
        <f t="shared" si="229"/>
        <v>0</v>
      </c>
      <c r="C2444" t="str">
        <f t="shared" si="230"/>
        <v>ON</v>
      </c>
      <c r="D2444" s="4">
        <f t="shared" si="232"/>
        <v>43657.749999994077</v>
      </c>
      <c r="E2444" t="str">
        <f t="shared" si="233"/>
        <v>LRKPCIGS</v>
      </c>
      <c r="F2444" s="39">
        <v>9824.8701171875</v>
      </c>
      <c r="G2444">
        <f t="shared" si="231"/>
        <v>1.3451835827295881E-3</v>
      </c>
      <c r="H2444" s="38">
        <f>G2444*SUMIF('Manual Inputs'!$B$11:$B$22,'Expanded kW'!A2444,'Manual Inputs'!$C$11:$C$22)</f>
        <v>153413.65892316657</v>
      </c>
    </row>
    <row r="2445" spans="1:8" x14ac:dyDescent="0.2">
      <c r="A2445">
        <f t="shared" si="228"/>
        <v>7</v>
      </c>
      <c r="B2445" t="b">
        <f t="shared" si="229"/>
        <v>0</v>
      </c>
      <c r="C2445" t="str">
        <f t="shared" si="230"/>
        <v>ON</v>
      </c>
      <c r="D2445" s="4">
        <f t="shared" si="232"/>
        <v>43657.791666660742</v>
      </c>
      <c r="E2445" t="str">
        <f t="shared" si="233"/>
        <v>LRKPCIGS</v>
      </c>
      <c r="F2445" s="39">
        <v>9953.5302734375</v>
      </c>
      <c r="G2445">
        <f t="shared" si="231"/>
        <v>1.3627992384964928E-3</v>
      </c>
      <c r="H2445" s="38">
        <f>G2445*SUMIF('Manual Inputs'!$B$11:$B$22,'Expanded kW'!A2445,'Manual Inputs'!$C$11:$C$22)</f>
        <v>155422.66515861888</v>
      </c>
    </row>
    <row r="2446" spans="1:8" x14ac:dyDescent="0.2">
      <c r="A2446">
        <f t="shared" si="228"/>
        <v>7</v>
      </c>
      <c r="B2446" t="b">
        <f t="shared" si="229"/>
        <v>0</v>
      </c>
      <c r="C2446" t="str">
        <f t="shared" si="230"/>
        <v>ON</v>
      </c>
      <c r="D2446" s="4">
        <f t="shared" si="232"/>
        <v>43657.833333327406</v>
      </c>
      <c r="E2446" t="str">
        <f t="shared" si="233"/>
        <v>LRKPCIGS</v>
      </c>
      <c r="F2446" s="39">
        <v>10122.37890625</v>
      </c>
      <c r="G2446">
        <f t="shared" si="231"/>
        <v>1.3859173465342132E-3</v>
      </c>
      <c r="H2446" s="38">
        <f>G2446*SUMIF('Manual Inputs'!$B$11:$B$22,'Expanded kW'!A2446,'Manual Inputs'!$C$11:$C$22)</f>
        <v>158059.20755103425</v>
      </c>
    </row>
    <row r="2447" spans="1:8" x14ac:dyDescent="0.2">
      <c r="A2447">
        <f t="shared" si="228"/>
        <v>7</v>
      </c>
      <c r="B2447" t="b">
        <f t="shared" si="229"/>
        <v>0</v>
      </c>
      <c r="C2447" t="str">
        <f t="shared" si="230"/>
        <v>OFF</v>
      </c>
      <c r="D2447" s="4">
        <f t="shared" si="232"/>
        <v>43657.87499999407</v>
      </c>
      <c r="E2447" t="str">
        <f t="shared" si="233"/>
        <v>LRKPCIGS</v>
      </c>
      <c r="F2447" s="39">
        <v>10384.212890625</v>
      </c>
      <c r="G2447">
        <f t="shared" si="231"/>
        <v>1.4217666527317338E-3</v>
      </c>
      <c r="H2447" s="38">
        <f>G2447*SUMIF('Manual Inputs'!$B$11:$B$22,'Expanded kW'!A2447,'Manual Inputs'!$C$11:$C$22)</f>
        <v>162147.70023279794</v>
      </c>
    </row>
    <row r="2448" spans="1:8" x14ac:dyDescent="0.2">
      <c r="A2448">
        <f t="shared" si="228"/>
        <v>7</v>
      </c>
      <c r="B2448" t="b">
        <f t="shared" si="229"/>
        <v>0</v>
      </c>
      <c r="C2448" t="str">
        <f t="shared" si="230"/>
        <v>OFF</v>
      </c>
      <c r="D2448" s="4">
        <f t="shared" si="232"/>
        <v>43657.916666660734</v>
      </c>
      <c r="E2448" t="str">
        <f t="shared" si="233"/>
        <v>LRKPCIGS</v>
      </c>
      <c r="F2448" s="39">
        <v>10775.3837890625</v>
      </c>
      <c r="G2448">
        <f t="shared" si="231"/>
        <v>1.4753242737835569E-3</v>
      </c>
      <c r="H2448" s="38">
        <f>G2448*SUMIF('Manual Inputs'!$B$11:$B$22,'Expanded kW'!A2448,'Manual Inputs'!$C$11:$C$22)</f>
        <v>168255.76660698614</v>
      </c>
    </row>
    <row r="2449" spans="1:8" x14ac:dyDescent="0.2">
      <c r="A2449">
        <f t="shared" si="228"/>
        <v>7</v>
      </c>
      <c r="B2449" t="b">
        <f t="shared" si="229"/>
        <v>0</v>
      </c>
      <c r="C2449" t="str">
        <f t="shared" si="230"/>
        <v>OFF</v>
      </c>
      <c r="D2449" s="4">
        <f t="shared" si="232"/>
        <v>43657.958333327399</v>
      </c>
      <c r="E2449" t="str">
        <f t="shared" si="233"/>
        <v>LRKPCIGS</v>
      </c>
      <c r="F2449" s="39">
        <v>10823.41796875</v>
      </c>
      <c r="G2449">
        <f t="shared" si="231"/>
        <v>1.4819009296736406E-3</v>
      </c>
      <c r="H2449" s="38">
        <f>G2449*SUMIF('Manual Inputs'!$B$11:$B$22,'Expanded kW'!A2449,'Manual Inputs'!$C$11:$C$22)</f>
        <v>169005.81207031911</v>
      </c>
    </row>
    <row r="2450" spans="1:8" x14ac:dyDescent="0.2">
      <c r="A2450">
        <f t="shared" si="228"/>
        <v>7</v>
      </c>
      <c r="B2450" t="b">
        <f t="shared" si="229"/>
        <v>0</v>
      </c>
      <c r="C2450" t="str">
        <f t="shared" si="230"/>
        <v>OFF</v>
      </c>
      <c r="D2450" s="4">
        <f t="shared" si="232"/>
        <v>43657.999999994063</v>
      </c>
      <c r="E2450" t="str">
        <f t="shared" si="233"/>
        <v>LRKPCIGS</v>
      </c>
      <c r="F2450" s="39">
        <v>10791.2939453125</v>
      </c>
      <c r="G2450">
        <f t="shared" si="231"/>
        <v>1.4775026314341809E-3</v>
      </c>
      <c r="H2450" s="38">
        <f>G2450*SUMIF('Manual Inputs'!$B$11:$B$22,'Expanded kW'!A2450,'Manual Inputs'!$C$11:$C$22)</f>
        <v>168504.20096339373</v>
      </c>
    </row>
    <row r="2451" spans="1:8" x14ac:dyDescent="0.2">
      <c r="A2451">
        <f t="shared" si="228"/>
        <v>7</v>
      </c>
      <c r="B2451" t="b">
        <f t="shared" si="229"/>
        <v>0</v>
      </c>
      <c r="C2451" t="str">
        <f t="shared" si="230"/>
        <v>OFF</v>
      </c>
      <c r="D2451" s="4">
        <f t="shared" si="232"/>
        <v>43658.041666660727</v>
      </c>
      <c r="E2451" t="str">
        <f t="shared" si="233"/>
        <v>LRKPCIGS</v>
      </c>
      <c r="F2451" s="39">
        <v>10601.0107421875</v>
      </c>
      <c r="G2451">
        <f t="shared" si="231"/>
        <v>1.4514497841334143E-3</v>
      </c>
      <c r="H2451" s="38">
        <f>G2451*SUMIF('Manual Inputs'!$B$11:$B$22,'Expanded kW'!A2451,'Manual Inputs'!$C$11:$C$22)</f>
        <v>165532.9614381039</v>
      </c>
    </row>
    <row r="2452" spans="1:8" x14ac:dyDescent="0.2">
      <c r="A2452">
        <f t="shared" si="228"/>
        <v>7</v>
      </c>
      <c r="B2452" t="b">
        <f t="shared" si="229"/>
        <v>0</v>
      </c>
      <c r="C2452" t="str">
        <f t="shared" si="230"/>
        <v>OFF</v>
      </c>
      <c r="D2452" s="4">
        <f t="shared" si="232"/>
        <v>43658.083333327391</v>
      </c>
      <c r="E2452" t="str">
        <f t="shared" si="233"/>
        <v>LRKPCIGS</v>
      </c>
      <c r="F2452" s="39">
        <v>10592.8701171875</v>
      </c>
      <c r="G2452">
        <f t="shared" si="231"/>
        <v>1.4503352009407062E-3</v>
      </c>
      <c r="H2452" s="38">
        <f>G2452*SUMIF('Manual Inputs'!$B$11:$B$22,'Expanded kW'!A2452,'Manual Inputs'!$C$11:$C$22)</f>
        <v>165405.84697732478</v>
      </c>
    </row>
    <row r="2453" spans="1:8" x14ac:dyDescent="0.2">
      <c r="A2453">
        <f t="shared" si="228"/>
        <v>7</v>
      </c>
      <c r="B2453" t="b">
        <f t="shared" si="229"/>
        <v>0</v>
      </c>
      <c r="C2453" t="str">
        <f t="shared" si="230"/>
        <v>OFF</v>
      </c>
      <c r="D2453" s="4">
        <f t="shared" si="232"/>
        <v>43658.124999994056</v>
      </c>
      <c r="E2453" t="str">
        <f t="shared" si="233"/>
        <v>LRKPCIGS</v>
      </c>
      <c r="F2453" s="39">
        <v>10559.1279296875</v>
      </c>
      <c r="G2453">
        <f t="shared" si="231"/>
        <v>1.4457153498761124E-3</v>
      </c>
      <c r="H2453" s="38">
        <f>G2453*SUMIF('Manual Inputs'!$B$11:$B$22,'Expanded kW'!A2453,'Manual Inputs'!$C$11:$C$22)</f>
        <v>164878.9685165713</v>
      </c>
    </row>
    <row r="2454" spans="1:8" x14ac:dyDescent="0.2">
      <c r="A2454">
        <f t="shared" si="228"/>
        <v>7</v>
      </c>
      <c r="B2454" t="b">
        <f t="shared" si="229"/>
        <v>0</v>
      </c>
      <c r="C2454" t="str">
        <f t="shared" si="230"/>
        <v>OFF</v>
      </c>
      <c r="D2454" s="4">
        <f t="shared" si="232"/>
        <v>43658.16666666072</v>
      </c>
      <c r="E2454" t="str">
        <f t="shared" si="233"/>
        <v>LRKPCIGS</v>
      </c>
      <c r="F2454" s="39">
        <v>10458.236328125</v>
      </c>
      <c r="G2454">
        <f t="shared" si="231"/>
        <v>1.4319016582508414E-3</v>
      </c>
      <c r="H2454" s="38">
        <f>G2454*SUMIF('Manual Inputs'!$B$11:$B$22,'Expanded kW'!A2454,'Manual Inputs'!$C$11:$C$22)</f>
        <v>163303.56349180217</v>
      </c>
    </row>
    <row r="2455" spans="1:8" x14ac:dyDescent="0.2">
      <c r="A2455">
        <f t="shared" si="228"/>
        <v>7</v>
      </c>
      <c r="B2455" t="b">
        <f t="shared" si="229"/>
        <v>0</v>
      </c>
      <c r="C2455" t="str">
        <f t="shared" si="230"/>
        <v>OFF</v>
      </c>
      <c r="D2455" s="4">
        <f t="shared" si="232"/>
        <v>43658.208333327384</v>
      </c>
      <c r="E2455" t="str">
        <f t="shared" si="233"/>
        <v>LRKPCIGS</v>
      </c>
      <c r="F2455" s="39">
        <v>10406.7578125</v>
      </c>
      <c r="G2455">
        <f t="shared" si="231"/>
        <v>1.4248534170775665E-3</v>
      </c>
      <c r="H2455" s="38">
        <f>G2455*SUMIF('Manual Inputs'!$B$11:$B$22,'Expanded kW'!A2455,'Manual Inputs'!$C$11:$C$22)</f>
        <v>162499.73531455747</v>
      </c>
    </row>
    <row r="2456" spans="1:8" x14ac:dyDescent="0.2">
      <c r="A2456">
        <f t="shared" si="228"/>
        <v>7</v>
      </c>
      <c r="B2456" t="b">
        <f t="shared" si="229"/>
        <v>0</v>
      </c>
      <c r="C2456" t="str">
        <f t="shared" si="230"/>
        <v>OFF</v>
      </c>
      <c r="D2456" s="4">
        <f t="shared" si="232"/>
        <v>43658.249999994048</v>
      </c>
      <c r="E2456" t="str">
        <f t="shared" si="233"/>
        <v>LRKPCIGS</v>
      </c>
      <c r="F2456" s="39">
        <v>10411.1416015625</v>
      </c>
      <c r="G2456">
        <f t="shared" si="231"/>
        <v>1.4254536286841004E-3</v>
      </c>
      <c r="H2456" s="38">
        <f>G2456*SUMIF('Manual Inputs'!$B$11:$B$22,'Expanded kW'!A2456,'Manual Inputs'!$C$11:$C$22)</f>
        <v>162568.1874276138</v>
      </c>
    </row>
    <row r="2457" spans="1:8" x14ac:dyDescent="0.2">
      <c r="A2457">
        <f t="shared" si="228"/>
        <v>7</v>
      </c>
      <c r="B2457" t="b">
        <f t="shared" si="229"/>
        <v>0</v>
      </c>
      <c r="C2457" t="str">
        <f t="shared" si="230"/>
        <v>ON</v>
      </c>
      <c r="D2457" s="4">
        <f t="shared" si="232"/>
        <v>43658.291666660713</v>
      </c>
      <c r="E2457" t="str">
        <f t="shared" si="233"/>
        <v>LRKPCIGS</v>
      </c>
      <c r="F2457" s="39">
        <v>10476.3515625</v>
      </c>
      <c r="G2457">
        <f t="shared" si="231"/>
        <v>1.4343819267518894E-3</v>
      </c>
      <c r="H2457" s="38">
        <f>G2457*SUMIF('Manual Inputs'!$B$11:$B$22,'Expanded kW'!A2457,'Manual Inputs'!$C$11:$C$22)</f>
        <v>163586.42976428932</v>
      </c>
    </row>
    <row r="2458" spans="1:8" x14ac:dyDescent="0.2">
      <c r="A2458">
        <f t="shared" si="228"/>
        <v>7</v>
      </c>
      <c r="B2458" t="b">
        <f t="shared" si="229"/>
        <v>0</v>
      </c>
      <c r="C2458" t="str">
        <f t="shared" si="230"/>
        <v>ON</v>
      </c>
      <c r="D2458" s="4">
        <f t="shared" si="232"/>
        <v>43658.333333327377</v>
      </c>
      <c r="E2458" t="str">
        <f t="shared" si="233"/>
        <v>LRKPCIGS</v>
      </c>
      <c r="F2458" s="39">
        <v>10555.2099609375</v>
      </c>
      <c r="G2458">
        <f t="shared" si="231"/>
        <v>1.4451789166024626E-3</v>
      </c>
      <c r="H2458" s="38">
        <f>G2458*SUMIF('Manual Inputs'!$B$11:$B$22,'Expanded kW'!A2458,'Manual Inputs'!$C$11:$C$22)</f>
        <v>164817.79010766462</v>
      </c>
    </row>
    <row r="2459" spans="1:8" x14ac:dyDescent="0.2">
      <c r="A2459">
        <f t="shared" si="228"/>
        <v>7</v>
      </c>
      <c r="B2459" t="b">
        <f t="shared" si="229"/>
        <v>0</v>
      </c>
      <c r="C2459" t="str">
        <f t="shared" si="230"/>
        <v>ON</v>
      </c>
      <c r="D2459" s="4">
        <f t="shared" si="232"/>
        <v>43658.374999994041</v>
      </c>
      <c r="E2459" t="str">
        <f t="shared" si="233"/>
        <v>LRKPCIGS</v>
      </c>
      <c r="F2459" s="39">
        <v>10515.337890625</v>
      </c>
      <c r="G2459">
        <f t="shared" si="231"/>
        <v>1.4397197854634173E-3</v>
      </c>
      <c r="H2459" s="38">
        <f>G2459*SUMIF('Manual Inputs'!$B$11:$B$22,'Expanded kW'!A2459,'Manual Inputs'!$C$11:$C$22)</f>
        <v>164195.19457993531</v>
      </c>
    </row>
    <row r="2460" spans="1:8" x14ac:dyDescent="0.2">
      <c r="A2460">
        <f t="shared" si="228"/>
        <v>7</v>
      </c>
      <c r="B2460" t="b">
        <f t="shared" si="229"/>
        <v>0</v>
      </c>
      <c r="C2460" t="str">
        <f t="shared" si="230"/>
        <v>ON</v>
      </c>
      <c r="D2460" s="4">
        <f t="shared" si="232"/>
        <v>43658.416666660705</v>
      </c>
      <c r="E2460" t="str">
        <f t="shared" si="233"/>
        <v>LRKPCIGS</v>
      </c>
      <c r="F2460" s="39">
        <v>10383.1484375</v>
      </c>
      <c r="G2460">
        <f t="shared" si="231"/>
        <v>1.4216209118871979E-3</v>
      </c>
      <c r="H2460" s="38">
        <f>G2460*SUMIF('Manual Inputs'!$B$11:$B$22,'Expanded kW'!A2460,'Manual Inputs'!$C$11:$C$22)</f>
        <v>162131.07898012889</v>
      </c>
    </row>
    <row r="2461" spans="1:8" x14ac:dyDescent="0.2">
      <c r="A2461">
        <f t="shared" si="228"/>
        <v>7</v>
      </c>
      <c r="B2461" t="b">
        <f t="shared" si="229"/>
        <v>0</v>
      </c>
      <c r="C2461" t="str">
        <f t="shared" si="230"/>
        <v>ON</v>
      </c>
      <c r="D2461" s="4">
        <f t="shared" si="232"/>
        <v>43658.458333327369</v>
      </c>
      <c r="E2461" t="str">
        <f t="shared" si="233"/>
        <v>LRKPCIGS</v>
      </c>
      <c r="F2461" s="39">
        <v>10401.2294921875</v>
      </c>
      <c r="G2461">
        <f t="shared" si="231"/>
        <v>1.4240965006363572E-3</v>
      </c>
      <c r="H2461" s="38">
        <f>G2461*SUMIF('Manual Inputs'!$B$11:$B$22,'Expanded kW'!A2461,'Manual Inputs'!$C$11:$C$22)</f>
        <v>162413.41154266798</v>
      </c>
    </row>
    <row r="2462" spans="1:8" x14ac:dyDescent="0.2">
      <c r="A2462">
        <f t="shared" si="228"/>
        <v>7</v>
      </c>
      <c r="B2462" t="b">
        <f t="shared" si="229"/>
        <v>0</v>
      </c>
      <c r="C2462" t="str">
        <f t="shared" si="230"/>
        <v>ON</v>
      </c>
      <c r="D2462" s="4">
        <f t="shared" si="232"/>
        <v>43658.499999994034</v>
      </c>
      <c r="E2462" t="str">
        <f t="shared" si="233"/>
        <v>LRKPCIGS</v>
      </c>
      <c r="F2462" s="39">
        <v>10481.0517578125</v>
      </c>
      <c r="G2462">
        <f t="shared" si="231"/>
        <v>1.4350254594901937E-3</v>
      </c>
      <c r="H2462" s="38">
        <f>G2462*SUMIF('Manual Inputs'!$B$11:$B$22,'Expanded kW'!A2462,'Manual Inputs'!$C$11:$C$22)</f>
        <v>163659.8225065794</v>
      </c>
    </row>
    <row r="2463" spans="1:8" x14ac:dyDescent="0.2">
      <c r="A2463">
        <f t="shared" si="228"/>
        <v>7</v>
      </c>
      <c r="B2463" t="b">
        <f t="shared" si="229"/>
        <v>0</v>
      </c>
      <c r="C2463" t="str">
        <f t="shared" si="230"/>
        <v>ON</v>
      </c>
      <c r="D2463" s="4">
        <f t="shared" si="232"/>
        <v>43658.541666660698</v>
      </c>
      <c r="E2463" t="str">
        <f t="shared" si="233"/>
        <v>LRKPCIGS</v>
      </c>
      <c r="F2463" s="39">
        <v>10478.0859375</v>
      </c>
      <c r="G2463">
        <f t="shared" si="231"/>
        <v>1.4346193907334452E-3</v>
      </c>
      <c r="H2463" s="38">
        <f>G2463*SUMIF('Manual Inputs'!$B$11:$B$22,'Expanded kW'!A2463,'Manual Inputs'!$C$11:$C$22)</f>
        <v>163613.51173194093</v>
      </c>
    </row>
    <row r="2464" spans="1:8" x14ac:dyDescent="0.2">
      <c r="A2464">
        <f t="shared" si="228"/>
        <v>7</v>
      </c>
      <c r="B2464" t="b">
        <f t="shared" si="229"/>
        <v>0</v>
      </c>
      <c r="C2464" t="str">
        <f t="shared" si="230"/>
        <v>ON</v>
      </c>
      <c r="D2464" s="4">
        <f t="shared" si="232"/>
        <v>43658.583333327362</v>
      </c>
      <c r="E2464" t="str">
        <f t="shared" si="233"/>
        <v>LRKPCIGS</v>
      </c>
      <c r="F2464" s="39">
        <v>10563.9560546875</v>
      </c>
      <c r="G2464">
        <f t="shared" si="231"/>
        <v>1.4463763982572005E-3</v>
      </c>
      <c r="H2464" s="38">
        <f>G2464*SUMIF('Manual Inputs'!$B$11:$B$22,'Expanded kW'!A2464,'Manual Inputs'!$C$11:$C$22)</f>
        <v>164954.35885895279</v>
      </c>
    </row>
    <row r="2465" spans="1:8" x14ac:dyDescent="0.2">
      <c r="A2465">
        <f t="shared" si="228"/>
        <v>7</v>
      </c>
      <c r="B2465" t="b">
        <f t="shared" si="229"/>
        <v>0</v>
      </c>
      <c r="C2465" t="str">
        <f t="shared" si="230"/>
        <v>ON</v>
      </c>
      <c r="D2465" s="4">
        <f t="shared" si="232"/>
        <v>43658.624999994026</v>
      </c>
      <c r="E2465" t="str">
        <f t="shared" si="233"/>
        <v>LRKPCIGS</v>
      </c>
      <c r="F2465" s="39">
        <v>10485.0966796875</v>
      </c>
      <c r="G2465">
        <f t="shared" si="231"/>
        <v>1.4355792746994305E-3</v>
      </c>
      <c r="H2465" s="38">
        <f>G2465*SUMIF('Manual Inputs'!$B$11:$B$22,'Expanded kW'!A2465,'Manual Inputs'!$C$11:$C$22)</f>
        <v>163722.98326672183</v>
      </c>
    </row>
    <row r="2466" spans="1:8" x14ac:dyDescent="0.2">
      <c r="A2466">
        <f t="shared" si="228"/>
        <v>7</v>
      </c>
      <c r="B2466" t="b">
        <f t="shared" si="229"/>
        <v>0</v>
      </c>
      <c r="C2466" t="str">
        <f t="shared" si="230"/>
        <v>ON</v>
      </c>
      <c r="D2466" s="4">
        <f t="shared" si="232"/>
        <v>43658.666666660691</v>
      </c>
      <c r="E2466" t="str">
        <f t="shared" si="233"/>
        <v>LRKPCIGS</v>
      </c>
      <c r="F2466" s="39">
        <v>10377.3955078125</v>
      </c>
      <c r="G2466">
        <f t="shared" si="231"/>
        <v>1.4208332427907194E-3</v>
      </c>
      <c r="H2466" s="38">
        <f>G2466*SUMIF('Manual Inputs'!$B$11:$B$22,'Expanded kW'!A2466,'Manual Inputs'!$C$11:$C$22)</f>
        <v>162041.24797143767</v>
      </c>
    </row>
    <row r="2467" spans="1:8" x14ac:dyDescent="0.2">
      <c r="A2467">
        <f t="shared" si="228"/>
        <v>7</v>
      </c>
      <c r="B2467" t="b">
        <f t="shared" si="229"/>
        <v>0</v>
      </c>
      <c r="C2467" t="str">
        <f t="shared" si="230"/>
        <v>ON</v>
      </c>
      <c r="D2467" s="4">
        <f t="shared" si="232"/>
        <v>43658.708333327355</v>
      </c>
      <c r="E2467" t="str">
        <f t="shared" si="233"/>
        <v>LRKPCIGS</v>
      </c>
      <c r="F2467" s="39">
        <v>10259.693359375</v>
      </c>
      <c r="G2467">
        <f t="shared" si="231"/>
        <v>1.4047179154793544E-3</v>
      </c>
      <c r="H2467" s="38">
        <f>G2467*SUMIF('Manual Inputs'!$B$11:$B$22,'Expanded kW'!A2467,'Manual Inputs'!$C$11:$C$22)</f>
        <v>160203.34914534271</v>
      </c>
    </row>
    <row r="2468" spans="1:8" x14ac:dyDescent="0.2">
      <c r="A2468">
        <f t="shared" si="228"/>
        <v>7</v>
      </c>
      <c r="B2468" t="b">
        <f t="shared" si="229"/>
        <v>0</v>
      </c>
      <c r="C2468" t="str">
        <f t="shared" si="230"/>
        <v>ON</v>
      </c>
      <c r="D2468" s="4">
        <f t="shared" si="232"/>
        <v>43658.749999994019</v>
      </c>
      <c r="E2468" t="str">
        <f t="shared" si="233"/>
        <v>LRKPCIGS</v>
      </c>
      <c r="F2468" s="39">
        <v>10345.6318359375</v>
      </c>
      <c r="G2468">
        <f t="shared" si="231"/>
        <v>1.4164842825068872E-3</v>
      </c>
      <c r="H2468" s="38">
        <f>G2468*SUMIF('Manual Inputs'!$B$11:$B$22,'Expanded kW'!A2468,'Manual Inputs'!$C$11:$C$22)</f>
        <v>161545.26369225074</v>
      </c>
    </row>
    <row r="2469" spans="1:8" x14ac:dyDescent="0.2">
      <c r="A2469">
        <f t="shared" si="228"/>
        <v>7</v>
      </c>
      <c r="B2469" t="b">
        <f t="shared" si="229"/>
        <v>0</v>
      </c>
      <c r="C2469" t="str">
        <f t="shared" si="230"/>
        <v>ON</v>
      </c>
      <c r="D2469" s="4">
        <f t="shared" si="232"/>
        <v>43658.791666660683</v>
      </c>
      <c r="E2469" t="str">
        <f t="shared" si="233"/>
        <v>LRKPCIGS</v>
      </c>
      <c r="F2469" s="39">
        <v>10353.30859375</v>
      </c>
      <c r="G2469">
        <f t="shared" si="231"/>
        <v>1.4175353547811048E-3</v>
      </c>
      <c r="H2469" s="38">
        <f>G2469*SUMIF('Manual Inputs'!$B$11:$B$22,'Expanded kW'!A2469,'Manual Inputs'!$C$11:$C$22)</f>
        <v>161665.13494659151</v>
      </c>
    </row>
    <row r="2470" spans="1:8" x14ac:dyDescent="0.2">
      <c r="A2470">
        <f t="shared" si="228"/>
        <v>7</v>
      </c>
      <c r="B2470" t="b">
        <f t="shared" si="229"/>
        <v>0</v>
      </c>
      <c r="C2470" t="str">
        <f t="shared" si="230"/>
        <v>ON</v>
      </c>
      <c r="D2470" s="4">
        <f t="shared" si="232"/>
        <v>43658.833333327348</v>
      </c>
      <c r="E2470" t="str">
        <f t="shared" si="233"/>
        <v>LRKPCIGS</v>
      </c>
      <c r="F2470" s="39">
        <v>10178.419921875</v>
      </c>
      <c r="G2470">
        <f t="shared" si="231"/>
        <v>1.3935902677310404E-3</v>
      </c>
      <c r="H2470" s="38">
        <f>G2470*SUMIF('Manual Inputs'!$B$11:$B$22,'Expanded kW'!A2470,'Manual Inputs'!$C$11:$C$22)</f>
        <v>158934.278381921</v>
      </c>
    </row>
    <row r="2471" spans="1:8" x14ac:dyDescent="0.2">
      <c r="A2471">
        <f t="shared" si="228"/>
        <v>7</v>
      </c>
      <c r="B2471" t="b">
        <f t="shared" si="229"/>
        <v>0</v>
      </c>
      <c r="C2471" t="str">
        <f t="shared" si="230"/>
        <v>OFF</v>
      </c>
      <c r="D2471" s="4">
        <f t="shared" si="232"/>
        <v>43658.874999994012</v>
      </c>
      <c r="E2471" t="str">
        <f t="shared" si="233"/>
        <v>LRKPCIGS</v>
      </c>
      <c r="F2471" s="39">
        <v>9951.498046875</v>
      </c>
      <c r="G2471">
        <f t="shared" si="231"/>
        <v>1.3625209938199062E-3</v>
      </c>
      <c r="H2471" s="38">
        <f>G2471*SUMIF('Manual Inputs'!$B$11:$B$22,'Expanded kW'!A2471,'Manual Inputs'!$C$11:$C$22)</f>
        <v>155390.93228999106</v>
      </c>
    </row>
    <row r="2472" spans="1:8" x14ac:dyDescent="0.2">
      <c r="A2472">
        <f t="shared" si="228"/>
        <v>7</v>
      </c>
      <c r="B2472" t="b">
        <f t="shared" si="229"/>
        <v>0</v>
      </c>
      <c r="C2472" t="str">
        <f t="shared" si="230"/>
        <v>OFF</v>
      </c>
      <c r="D2472" s="4">
        <f t="shared" si="232"/>
        <v>43658.916666660676</v>
      </c>
      <c r="E2472" t="str">
        <f t="shared" si="233"/>
        <v>LRKPCIGS</v>
      </c>
      <c r="F2472" s="39">
        <v>9969.4814453125</v>
      </c>
      <c r="G2472">
        <f t="shared" si="231"/>
        <v>1.3649832118493833E-3</v>
      </c>
      <c r="H2472" s="38">
        <f>G2472*SUMIF('Manual Inputs'!$B$11:$B$22,'Expanded kW'!A2472,'Manual Inputs'!$C$11:$C$22)</f>
        <v>155671.73996696417</v>
      </c>
    </row>
    <row r="2473" spans="1:8" x14ac:dyDescent="0.2">
      <c r="A2473">
        <f t="shared" si="228"/>
        <v>7</v>
      </c>
      <c r="B2473" t="b">
        <f t="shared" si="229"/>
        <v>0</v>
      </c>
      <c r="C2473" t="str">
        <f t="shared" si="230"/>
        <v>OFF</v>
      </c>
      <c r="D2473" s="4">
        <f t="shared" si="232"/>
        <v>43658.95833332734</v>
      </c>
      <c r="E2473" t="str">
        <f t="shared" si="233"/>
        <v>LRKPCIGS</v>
      </c>
      <c r="F2473" s="39">
        <v>10011.689453125</v>
      </c>
      <c r="G2473">
        <f t="shared" si="231"/>
        <v>1.3707621706032268E-3</v>
      </c>
      <c r="H2473" s="38">
        <f>G2473*SUMIF('Manual Inputs'!$B$11:$B$22,'Expanded kW'!A2473,'Manual Inputs'!$C$11:$C$22)</f>
        <v>156330.81075743146</v>
      </c>
    </row>
    <row r="2474" spans="1:8" x14ac:dyDescent="0.2">
      <c r="A2474">
        <f t="shared" si="228"/>
        <v>7</v>
      </c>
      <c r="B2474" t="b">
        <f t="shared" si="229"/>
        <v>0</v>
      </c>
      <c r="C2474" t="str">
        <f t="shared" si="230"/>
        <v>OFF</v>
      </c>
      <c r="D2474" s="4">
        <f t="shared" si="232"/>
        <v>43658.999999994005</v>
      </c>
      <c r="E2474" t="str">
        <f t="shared" si="233"/>
        <v>LRKPCIGS</v>
      </c>
      <c r="F2474" s="39">
        <v>9901.6650390625</v>
      </c>
      <c r="G2474">
        <f t="shared" si="231"/>
        <v>1.3556980492732764E-3</v>
      </c>
      <c r="H2474" s="38">
        <f>G2474*SUMIF('Manual Inputs'!$B$11:$B$22,'Expanded kW'!A2474,'Manual Inputs'!$C$11:$C$22)</f>
        <v>154612.79843453295</v>
      </c>
    </row>
    <row r="2475" spans="1:8" x14ac:dyDescent="0.2">
      <c r="A2475">
        <f t="shared" si="228"/>
        <v>7</v>
      </c>
      <c r="B2475" t="b">
        <f t="shared" si="229"/>
        <v>0</v>
      </c>
      <c r="C2475" t="str">
        <f t="shared" si="230"/>
        <v>OFF</v>
      </c>
      <c r="D2475" s="4">
        <f t="shared" si="232"/>
        <v>43659.041666660669</v>
      </c>
      <c r="E2475" t="str">
        <f t="shared" si="233"/>
        <v>LRKPCIGS</v>
      </c>
      <c r="F2475" s="39">
        <v>9884.19921875</v>
      </c>
      <c r="G2475">
        <f t="shared" si="231"/>
        <v>1.3533066960581149E-3</v>
      </c>
      <c r="H2475" s="38">
        <f>G2475*SUMIF('Manual Inputs'!$B$11:$B$22,'Expanded kW'!A2475,'Manual Inputs'!$C$11:$C$22)</f>
        <v>154340.07265105945</v>
      </c>
    </row>
    <row r="2476" spans="1:8" x14ac:dyDescent="0.2">
      <c r="A2476">
        <f t="shared" si="228"/>
        <v>7</v>
      </c>
      <c r="B2476" t="b">
        <f t="shared" si="229"/>
        <v>0</v>
      </c>
      <c r="C2476" t="str">
        <f t="shared" si="230"/>
        <v>OFF</v>
      </c>
      <c r="D2476" s="4">
        <f t="shared" si="232"/>
        <v>43659.083333327333</v>
      </c>
      <c r="E2476" t="str">
        <f t="shared" si="233"/>
        <v>LRKPCIGS</v>
      </c>
      <c r="F2476" s="39">
        <v>9703.3486328125</v>
      </c>
      <c r="G2476">
        <f t="shared" si="231"/>
        <v>1.3285453265714522E-3</v>
      </c>
      <c r="H2476" s="38">
        <f>G2476*SUMIF('Manual Inputs'!$B$11:$B$22,'Expanded kW'!A2476,'Manual Inputs'!$C$11:$C$22)</f>
        <v>151516.12182258655</v>
      </c>
    </row>
    <row r="2477" spans="1:8" x14ac:dyDescent="0.2">
      <c r="A2477">
        <f t="shared" si="228"/>
        <v>7</v>
      </c>
      <c r="B2477" t="b">
        <f t="shared" si="229"/>
        <v>0</v>
      </c>
      <c r="C2477" t="str">
        <f t="shared" si="230"/>
        <v>OFF</v>
      </c>
      <c r="D2477" s="4">
        <f t="shared" si="232"/>
        <v>43659.124999993997</v>
      </c>
      <c r="E2477" t="str">
        <f t="shared" si="233"/>
        <v>LRKPCIGS</v>
      </c>
      <c r="F2477" s="39">
        <v>9669.7158203125</v>
      </c>
      <c r="G2477">
        <f t="shared" si="231"/>
        <v>1.3239404507129026E-3</v>
      </c>
      <c r="H2477" s="38">
        <f>G2477*SUMIF('Manual Inputs'!$B$11:$B$22,'Expanded kW'!A2477,'Manual Inputs'!$C$11:$C$22)</f>
        <v>150990.95123366697</v>
      </c>
    </row>
    <row r="2478" spans="1:8" x14ac:dyDescent="0.2">
      <c r="A2478">
        <f t="shared" si="228"/>
        <v>7</v>
      </c>
      <c r="B2478" t="b">
        <f t="shared" si="229"/>
        <v>0</v>
      </c>
      <c r="C2478" t="str">
        <f t="shared" si="230"/>
        <v>OFF</v>
      </c>
      <c r="D2478" s="4">
        <f t="shared" si="232"/>
        <v>43659.166666660662</v>
      </c>
      <c r="E2478" t="str">
        <f t="shared" si="233"/>
        <v>LRKPCIGS</v>
      </c>
      <c r="F2478" s="39">
        <v>9728.1962890625</v>
      </c>
      <c r="G2478">
        <f t="shared" si="231"/>
        <v>1.3319473724873912E-3</v>
      </c>
      <c r="H2478" s="38">
        <f>G2478*SUMIF('Manual Inputs'!$B$11:$B$22,'Expanded kW'!A2478,'Manual Inputs'!$C$11:$C$22)</f>
        <v>151904.11370599162</v>
      </c>
    </row>
    <row r="2479" spans="1:8" x14ac:dyDescent="0.2">
      <c r="A2479">
        <f t="shared" si="228"/>
        <v>7</v>
      </c>
      <c r="B2479" t="b">
        <f t="shared" si="229"/>
        <v>0</v>
      </c>
      <c r="C2479" t="str">
        <f t="shared" si="230"/>
        <v>OFF</v>
      </c>
      <c r="D2479" s="4">
        <f t="shared" si="232"/>
        <v>43659.208333327326</v>
      </c>
      <c r="E2479" t="str">
        <f t="shared" si="233"/>
        <v>LRKPCIGS</v>
      </c>
      <c r="F2479" s="39">
        <v>9711.2978515625</v>
      </c>
      <c r="G2479">
        <f t="shared" si="231"/>
        <v>1.3296337031535833E-3</v>
      </c>
      <c r="H2479" s="38">
        <f>G2479*SUMIF('Manual Inputs'!$B$11:$B$22,'Expanded kW'!A2479,'Manual Inputs'!$C$11:$C$22)</f>
        <v>151640.2475076564</v>
      </c>
    </row>
    <row r="2480" spans="1:8" x14ac:dyDescent="0.2">
      <c r="A2480">
        <f t="shared" si="228"/>
        <v>7</v>
      </c>
      <c r="B2480" t="b">
        <f t="shared" si="229"/>
        <v>0</v>
      </c>
      <c r="C2480" t="str">
        <f t="shared" si="230"/>
        <v>OFF</v>
      </c>
      <c r="D2480" s="4">
        <f t="shared" si="232"/>
        <v>43659.24999999399</v>
      </c>
      <c r="E2480" t="str">
        <f t="shared" si="233"/>
        <v>LRKPCIGS</v>
      </c>
      <c r="F2480" s="39">
        <v>9786.68359375</v>
      </c>
      <c r="G2480">
        <f t="shared" si="231"/>
        <v>1.3399552302122573E-3</v>
      </c>
      <c r="H2480" s="38">
        <f>G2480*SUMIF('Manual Inputs'!$B$11:$B$22,'Expanded kW'!A2480,'Manual Inputs'!$C$11:$C$22)</f>
        <v>152817.38292030586</v>
      </c>
    </row>
    <row r="2481" spans="1:8" x14ac:dyDescent="0.2">
      <c r="A2481">
        <f t="shared" si="228"/>
        <v>7</v>
      </c>
      <c r="B2481" t="b">
        <f t="shared" si="229"/>
        <v>0</v>
      </c>
      <c r="C2481" t="str">
        <f t="shared" si="230"/>
        <v>OFF</v>
      </c>
      <c r="D2481" s="4">
        <f t="shared" si="232"/>
        <v>43659.291666660654</v>
      </c>
      <c r="E2481" t="str">
        <f t="shared" si="233"/>
        <v>LRKPCIGS</v>
      </c>
      <c r="F2481" s="39">
        <v>9960.654296875</v>
      </c>
      <c r="G2481">
        <f t="shared" si="231"/>
        <v>1.3637746324973092E-3</v>
      </c>
      <c r="H2481" s="38">
        <f>G2481*SUMIF('Manual Inputs'!$B$11:$B$22,'Expanded kW'!A2481,'Manual Inputs'!$C$11:$C$22)</f>
        <v>155533.90556065628</v>
      </c>
    </row>
    <row r="2482" spans="1:8" x14ac:dyDescent="0.2">
      <c r="A2482">
        <f t="shared" si="228"/>
        <v>7</v>
      </c>
      <c r="B2482" t="b">
        <f t="shared" si="229"/>
        <v>0</v>
      </c>
      <c r="C2482" t="str">
        <f t="shared" si="230"/>
        <v>OFF</v>
      </c>
      <c r="D2482" s="4">
        <f t="shared" si="232"/>
        <v>43659.333333327319</v>
      </c>
      <c r="E2482" t="str">
        <f t="shared" si="233"/>
        <v>LRKPCIGS</v>
      </c>
      <c r="F2482" s="39">
        <v>9997.9873046875</v>
      </c>
      <c r="G2482">
        <f t="shared" si="231"/>
        <v>1.3688861249246175E-3</v>
      </c>
      <c r="H2482" s="38">
        <f>G2482*SUMIF('Manual Inputs'!$B$11:$B$22,'Expanded kW'!A2482,'Manual Inputs'!$C$11:$C$22)</f>
        <v>156116.85406367041</v>
      </c>
    </row>
    <row r="2483" spans="1:8" x14ac:dyDescent="0.2">
      <c r="A2483">
        <f t="shared" si="228"/>
        <v>7</v>
      </c>
      <c r="B2483" t="b">
        <f t="shared" si="229"/>
        <v>0</v>
      </c>
      <c r="C2483" t="str">
        <f t="shared" si="230"/>
        <v>OFF</v>
      </c>
      <c r="D2483" s="4">
        <f t="shared" si="232"/>
        <v>43659.374999993983</v>
      </c>
      <c r="E2483" t="str">
        <f t="shared" si="233"/>
        <v>LRKPCIGS</v>
      </c>
      <c r="F2483" s="39">
        <v>10034.3115234375</v>
      </c>
      <c r="G2483">
        <f t="shared" si="231"/>
        <v>1.3738594978176084E-3</v>
      </c>
      <c r="H2483" s="38">
        <f>G2483*SUMIF('Manual Inputs'!$B$11:$B$22,'Expanded kW'!A2483,'Manual Inputs'!$C$11:$C$22)</f>
        <v>156684.0504987881</v>
      </c>
    </row>
    <row r="2484" spans="1:8" x14ac:dyDescent="0.2">
      <c r="A2484">
        <f t="shared" si="228"/>
        <v>7</v>
      </c>
      <c r="B2484" t="b">
        <f t="shared" si="229"/>
        <v>0</v>
      </c>
      <c r="C2484" t="str">
        <f t="shared" si="230"/>
        <v>OFF</v>
      </c>
      <c r="D2484" s="4">
        <f t="shared" si="232"/>
        <v>43659.416666660647</v>
      </c>
      <c r="E2484" t="str">
        <f t="shared" si="233"/>
        <v>LRKPCIGS</v>
      </c>
      <c r="F2484" s="39">
        <v>10047.0908203125</v>
      </c>
      <c r="G2484">
        <f t="shared" si="231"/>
        <v>1.3756091901952212E-3</v>
      </c>
      <c r="H2484" s="38">
        <f>G2484*SUMIF('Manual Inputs'!$B$11:$B$22,'Expanded kW'!A2484,'Manual Inputs'!$C$11:$C$22)</f>
        <v>156883.59702395074</v>
      </c>
    </row>
    <row r="2485" spans="1:8" x14ac:dyDescent="0.2">
      <c r="A2485">
        <f t="shared" si="228"/>
        <v>7</v>
      </c>
      <c r="B2485" t="b">
        <f t="shared" si="229"/>
        <v>0</v>
      </c>
      <c r="C2485" t="str">
        <f t="shared" si="230"/>
        <v>OFF</v>
      </c>
      <c r="D2485" s="4">
        <f t="shared" si="232"/>
        <v>43659.458333327311</v>
      </c>
      <c r="E2485" t="str">
        <f t="shared" si="233"/>
        <v>LRKPCIGS</v>
      </c>
      <c r="F2485" s="39">
        <v>10059.7080078125</v>
      </c>
      <c r="G2485">
        <f t="shared" si="231"/>
        <v>1.3773366871781614E-3</v>
      </c>
      <c r="H2485" s="38">
        <f>G2485*SUMIF('Manual Inputs'!$B$11:$B$22,'Expanded kW'!A2485,'Manual Inputs'!$C$11:$C$22)</f>
        <v>157080.6122390739</v>
      </c>
    </row>
    <row r="2486" spans="1:8" x14ac:dyDescent="0.2">
      <c r="A2486">
        <f t="shared" si="228"/>
        <v>7</v>
      </c>
      <c r="B2486" t="b">
        <f t="shared" si="229"/>
        <v>0</v>
      </c>
      <c r="C2486" t="str">
        <f t="shared" si="230"/>
        <v>OFF</v>
      </c>
      <c r="D2486" s="4">
        <f t="shared" si="232"/>
        <v>43659.499999993976</v>
      </c>
      <c r="E2486" t="str">
        <f t="shared" si="233"/>
        <v>LRKPCIGS</v>
      </c>
      <c r="F2486" s="39">
        <v>10073.7978515625</v>
      </c>
      <c r="G2486">
        <f t="shared" si="231"/>
        <v>1.3792658146139093E-3</v>
      </c>
      <c r="H2486" s="38">
        <f>G2486*SUMIF('Manual Inputs'!$B$11:$B$22,'Expanded kW'!A2486,'Manual Inputs'!$C$11:$C$22)</f>
        <v>157300.62272853186</v>
      </c>
    </row>
    <row r="2487" spans="1:8" x14ac:dyDescent="0.2">
      <c r="A2487">
        <f t="shared" si="228"/>
        <v>7</v>
      </c>
      <c r="B2487" t="b">
        <f t="shared" si="229"/>
        <v>0</v>
      </c>
      <c r="C2487" t="str">
        <f t="shared" si="230"/>
        <v>OFF</v>
      </c>
      <c r="D2487" s="4">
        <f t="shared" si="232"/>
        <v>43659.54166666064</v>
      </c>
      <c r="E2487" t="str">
        <f t="shared" si="233"/>
        <v>LRKPCIGS</v>
      </c>
      <c r="F2487" s="39">
        <v>10083.330078125</v>
      </c>
      <c r="G2487">
        <f t="shared" si="231"/>
        <v>1.3805709305620888E-3</v>
      </c>
      <c r="H2487" s="38">
        <f>G2487*SUMIF('Manual Inputs'!$B$11:$B$22,'Expanded kW'!A2487,'Manual Inputs'!$C$11:$C$22)</f>
        <v>157449.46680862605</v>
      </c>
    </row>
    <row r="2488" spans="1:8" x14ac:dyDescent="0.2">
      <c r="A2488">
        <f t="shared" si="228"/>
        <v>7</v>
      </c>
      <c r="B2488" t="b">
        <f t="shared" si="229"/>
        <v>0</v>
      </c>
      <c r="C2488" t="str">
        <f t="shared" si="230"/>
        <v>OFF</v>
      </c>
      <c r="D2488" s="4">
        <f t="shared" si="232"/>
        <v>43659.583333327304</v>
      </c>
      <c r="E2488" t="str">
        <f t="shared" si="233"/>
        <v>LRKPCIGS</v>
      </c>
      <c r="F2488" s="39">
        <v>10006.767578125</v>
      </c>
      <c r="G2488">
        <f t="shared" si="231"/>
        <v>1.3700882863312441E-3</v>
      </c>
      <c r="H2488" s="38">
        <f>G2488*SUMIF('Manual Inputs'!$B$11:$B$22,'Expanded kW'!A2488,'Manual Inputs'!$C$11:$C$22)</f>
        <v>156253.95652490668</v>
      </c>
    </row>
    <row r="2489" spans="1:8" x14ac:dyDescent="0.2">
      <c r="A2489">
        <f t="shared" si="228"/>
        <v>7</v>
      </c>
      <c r="B2489" t="b">
        <f t="shared" si="229"/>
        <v>0</v>
      </c>
      <c r="C2489" t="str">
        <f t="shared" si="230"/>
        <v>OFF</v>
      </c>
      <c r="D2489" s="4">
        <f t="shared" si="232"/>
        <v>43659.624999993968</v>
      </c>
      <c r="E2489" t="str">
        <f t="shared" si="233"/>
        <v>LRKPCIGS</v>
      </c>
      <c r="F2489" s="39">
        <v>9832.7158203125</v>
      </c>
      <c r="G2489">
        <f t="shared" si="231"/>
        <v>1.346257786348856E-3</v>
      </c>
      <c r="H2489" s="38">
        <f>G2489*SUMIF('Manual Inputs'!$B$11:$B$22,'Expanded kW'!A2489,'Manual Inputs'!$C$11:$C$22)</f>
        <v>153536.16822953647</v>
      </c>
    </row>
    <row r="2490" spans="1:8" x14ac:dyDescent="0.2">
      <c r="A2490">
        <f t="shared" si="228"/>
        <v>7</v>
      </c>
      <c r="B2490" t="b">
        <f t="shared" si="229"/>
        <v>0</v>
      </c>
      <c r="C2490" t="str">
        <f t="shared" si="230"/>
        <v>OFF</v>
      </c>
      <c r="D2490" s="4">
        <f t="shared" si="232"/>
        <v>43659.666666660632</v>
      </c>
      <c r="E2490" t="str">
        <f t="shared" si="233"/>
        <v>LRKPCIGS</v>
      </c>
      <c r="F2490" s="39">
        <v>9849.033203125</v>
      </c>
      <c r="G2490">
        <f t="shared" si="231"/>
        <v>1.3484918999005547E-3</v>
      </c>
      <c r="H2490" s="38">
        <f>G2490*SUMIF('Manual Inputs'!$B$11:$B$22,'Expanded kW'!A2490,'Manual Inputs'!$C$11:$C$22)</f>
        <v>153790.96135875417</v>
      </c>
    </row>
    <row r="2491" spans="1:8" x14ac:dyDescent="0.2">
      <c r="A2491">
        <f t="shared" si="228"/>
        <v>7</v>
      </c>
      <c r="B2491" t="b">
        <f t="shared" si="229"/>
        <v>0</v>
      </c>
      <c r="C2491" t="str">
        <f t="shared" si="230"/>
        <v>OFF</v>
      </c>
      <c r="D2491" s="4">
        <f t="shared" si="232"/>
        <v>43659.708333327297</v>
      </c>
      <c r="E2491" t="str">
        <f t="shared" si="233"/>
        <v>LRKPCIGS</v>
      </c>
      <c r="F2491" s="39">
        <v>9924.3642578125</v>
      </c>
      <c r="G2491">
        <f t="shared" si="231"/>
        <v>1.358805939356207E-3</v>
      </c>
      <c r="H2491" s="38">
        <f>G2491*SUMIF('Manual Inputs'!$B$11:$B$22,'Expanded kW'!A2491,'Manual Inputs'!$C$11:$C$22)</f>
        <v>154967.24283548669</v>
      </c>
    </row>
    <row r="2492" spans="1:8" x14ac:dyDescent="0.2">
      <c r="A2492">
        <f t="shared" si="228"/>
        <v>7</v>
      </c>
      <c r="B2492" t="b">
        <f t="shared" si="229"/>
        <v>0</v>
      </c>
      <c r="C2492" t="str">
        <f t="shared" si="230"/>
        <v>OFF</v>
      </c>
      <c r="D2492" s="4">
        <f t="shared" si="232"/>
        <v>43659.749999993961</v>
      </c>
      <c r="E2492" t="str">
        <f t="shared" si="233"/>
        <v>LRKPCIGS</v>
      </c>
      <c r="F2492" s="39">
        <v>9881.0498046875</v>
      </c>
      <c r="G2492">
        <f t="shared" si="231"/>
        <v>1.352875490348364E-3</v>
      </c>
      <c r="H2492" s="38">
        <f>G2492*SUMIF('Manual Inputs'!$B$11:$B$22,'Expanded kW'!A2492,'Manual Inputs'!$C$11:$C$22)</f>
        <v>154290.89509155697</v>
      </c>
    </row>
    <row r="2493" spans="1:8" x14ac:dyDescent="0.2">
      <c r="A2493">
        <f t="shared" si="228"/>
        <v>7</v>
      </c>
      <c r="B2493" t="b">
        <f t="shared" si="229"/>
        <v>0</v>
      </c>
      <c r="C2493" t="str">
        <f t="shared" si="230"/>
        <v>OFF</v>
      </c>
      <c r="D2493" s="4">
        <f t="shared" si="232"/>
        <v>43659.791666660625</v>
      </c>
      <c r="E2493" t="str">
        <f t="shared" si="233"/>
        <v>LRKPCIGS</v>
      </c>
      <c r="F2493" s="39">
        <v>9871.341796875</v>
      </c>
      <c r="G2493">
        <f t="shared" si="231"/>
        <v>1.3515463071047565E-3</v>
      </c>
      <c r="H2493" s="38">
        <f>G2493*SUMIF('Manual Inputs'!$B$11:$B$22,'Expanded kW'!A2493,'Manual Inputs'!$C$11:$C$22)</f>
        <v>154139.30621744404</v>
      </c>
    </row>
    <row r="2494" spans="1:8" x14ac:dyDescent="0.2">
      <c r="A2494">
        <f t="shared" si="228"/>
        <v>7</v>
      </c>
      <c r="B2494" t="b">
        <f t="shared" si="229"/>
        <v>0</v>
      </c>
      <c r="C2494" t="str">
        <f t="shared" si="230"/>
        <v>OFF</v>
      </c>
      <c r="D2494" s="4">
        <f t="shared" si="232"/>
        <v>43659.833333327289</v>
      </c>
      <c r="E2494" t="str">
        <f t="shared" si="233"/>
        <v>LRKPCIGS</v>
      </c>
      <c r="F2494" s="39">
        <v>9885.1328125</v>
      </c>
      <c r="G2494">
        <f t="shared" si="231"/>
        <v>1.3534345201382768E-3</v>
      </c>
      <c r="H2494" s="38">
        <f>G2494*SUMIF('Manual Inputs'!$B$11:$B$22,'Expanded kW'!A2494,'Manual Inputs'!$C$11:$C$22)</f>
        <v>154354.65055707013</v>
      </c>
    </row>
    <row r="2495" spans="1:8" x14ac:dyDescent="0.2">
      <c r="A2495">
        <f t="shared" si="228"/>
        <v>7</v>
      </c>
      <c r="B2495" t="b">
        <f t="shared" si="229"/>
        <v>0</v>
      </c>
      <c r="C2495" t="str">
        <f t="shared" si="230"/>
        <v>OFF</v>
      </c>
      <c r="D2495" s="4">
        <f t="shared" si="232"/>
        <v>43659.874999993954</v>
      </c>
      <c r="E2495" t="str">
        <f t="shared" si="233"/>
        <v>LRKPCIGS</v>
      </c>
      <c r="F2495" s="39">
        <v>9882.671875</v>
      </c>
      <c r="G2495">
        <f t="shared" si="231"/>
        <v>1.3530975780022853E-3</v>
      </c>
      <c r="H2495" s="38">
        <f>G2495*SUMIF('Manual Inputs'!$B$11:$B$22,'Expanded kW'!A2495,'Manual Inputs'!$C$11:$C$22)</f>
        <v>154316.22344080772</v>
      </c>
    </row>
    <row r="2496" spans="1:8" x14ac:dyDescent="0.2">
      <c r="A2496">
        <f t="shared" si="228"/>
        <v>7</v>
      </c>
      <c r="B2496" t="b">
        <f t="shared" si="229"/>
        <v>0</v>
      </c>
      <c r="C2496" t="str">
        <f t="shared" si="230"/>
        <v>OFF</v>
      </c>
      <c r="D2496" s="4">
        <f t="shared" si="232"/>
        <v>43659.916666660618</v>
      </c>
      <c r="E2496" t="str">
        <f t="shared" si="233"/>
        <v>LRKPCIGS</v>
      </c>
      <c r="F2496" s="39">
        <v>9826.3681640625</v>
      </c>
      <c r="G2496">
        <f t="shared" si="231"/>
        <v>1.3453886895695129E-3</v>
      </c>
      <c r="H2496" s="38">
        <f>G2496*SUMIF('Manual Inputs'!$B$11:$B$22,'Expanded kW'!A2496,'Manual Inputs'!$C$11:$C$22)</f>
        <v>153437.0506677485</v>
      </c>
    </row>
    <row r="2497" spans="1:8" x14ac:dyDescent="0.2">
      <c r="A2497">
        <f t="shared" si="228"/>
        <v>7</v>
      </c>
      <c r="B2497" t="b">
        <f t="shared" si="229"/>
        <v>0</v>
      </c>
      <c r="C2497" t="str">
        <f t="shared" si="230"/>
        <v>OFF</v>
      </c>
      <c r="D2497" s="4">
        <f t="shared" si="232"/>
        <v>43659.958333327282</v>
      </c>
      <c r="E2497" t="str">
        <f t="shared" si="233"/>
        <v>LRKPCIGS</v>
      </c>
      <c r="F2497" s="39">
        <v>9788.779296875</v>
      </c>
      <c r="G2497">
        <f t="shared" si="231"/>
        <v>1.3402421658566374E-3</v>
      </c>
      <c r="H2497" s="38">
        <f>G2497*SUMIF('Manual Inputs'!$B$11:$B$22,'Expanded kW'!A2497,'Manual Inputs'!$C$11:$C$22)</f>
        <v>152850.10696455152</v>
      </c>
    </row>
    <row r="2498" spans="1:8" x14ac:dyDescent="0.2">
      <c r="A2498">
        <f t="shared" ref="A2498:A2561" si="234">MONTH(D2498)</f>
        <v>7</v>
      </c>
      <c r="B2498" t="b">
        <f t="shared" ref="B2498:B2561" si="235">IF(ISNA(VLOOKUP(DATE(YEAR(D2498),MONTH(D2498),DAY(D2498)),Holidays,1,FALSE)),FALSE,TRUE)</f>
        <v>0</v>
      </c>
      <c r="C2498" t="str">
        <f t="shared" ref="C2498:C2561" si="236">IF(OR(HOUR(D2498)&lt;PkStart,HOUR(D2498)&gt;OPkStart-1,WEEKDAY(D2498,2)&gt;5,B2498)=TRUE,"OFF","ON")</f>
        <v>OFF</v>
      </c>
      <c r="D2498" s="4">
        <f t="shared" si="232"/>
        <v>43659.999999993946</v>
      </c>
      <c r="E2498" t="str">
        <f t="shared" si="233"/>
        <v>LRKPCIGS</v>
      </c>
      <c r="F2498" s="39">
        <v>9736.876953125</v>
      </c>
      <c r="G2498">
        <f t="shared" ref="G2498:G2561" si="237">IF(SUMIF($A$2:$A$8785,A2498,$F$2:$F$8785)=0,0,F2498/SUMIF($A$2:$A$8785,A2498,$F$2:$F$8785))</f>
        <v>1.3331358957599417E-3</v>
      </c>
      <c r="H2498" s="38">
        <f>G2498*SUMIF('Manual Inputs'!$B$11:$B$22,'Expanded kW'!A2498,'Manual Inputs'!$C$11:$C$22)</f>
        <v>152039.66078395053</v>
      </c>
    </row>
    <row r="2499" spans="1:8" x14ac:dyDescent="0.2">
      <c r="A2499">
        <f t="shared" si="234"/>
        <v>7</v>
      </c>
      <c r="B2499" t="b">
        <f t="shared" si="235"/>
        <v>0</v>
      </c>
      <c r="C2499" t="str">
        <f t="shared" si="236"/>
        <v>OFF</v>
      </c>
      <c r="D2499" s="4">
        <f t="shared" si="232"/>
        <v>43660.041666660611</v>
      </c>
      <c r="E2499" t="str">
        <f t="shared" si="233"/>
        <v>LRKPCIGS</v>
      </c>
      <c r="F2499" s="39">
        <v>9677.162109375</v>
      </c>
      <c r="G2499">
        <f t="shared" si="237"/>
        <v>1.3249599680886703E-3</v>
      </c>
      <c r="H2499" s="38">
        <f>G2499*SUMIF('Manual Inputs'!$B$11:$B$22,'Expanded kW'!A2499,'Manual Inputs'!$C$11:$C$22)</f>
        <v>151107.22375807207</v>
      </c>
    </row>
    <row r="2500" spans="1:8" x14ac:dyDescent="0.2">
      <c r="A2500">
        <f t="shared" si="234"/>
        <v>7</v>
      </c>
      <c r="B2500" t="b">
        <f t="shared" si="235"/>
        <v>0</v>
      </c>
      <c r="C2500" t="str">
        <f t="shared" si="236"/>
        <v>OFF</v>
      </c>
      <c r="D2500" s="4">
        <f t="shared" ref="D2500:D2563" si="238">+D2499+1/24</f>
        <v>43660.083333327275</v>
      </c>
      <c r="E2500" t="str">
        <f t="shared" ref="E2500:E2563" si="239">+E2499</f>
        <v>LRKPCIGS</v>
      </c>
      <c r="F2500" s="39">
        <v>9593.50390625</v>
      </c>
      <c r="G2500">
        <f t="shared" si="237"/>
        <v>1.313505807365717E-3</v>
      </c>
      <c r="H2500" s="38">
        <f>G2500*SUMIF('Manual Inputs'!$B$11:$B$22,'Expanded kW'!A2500,'Manual Inputs'!$C$11:$C$22)</f>
        <v>149800.91528912942</v>
      </c>
    </row>
    <row r="2501" spans="1:8" x14ac:dyDescent="0.2">
      <c r="A2501">
        <f t="shared" si="234"/>
        <v>7</v>
      </c>
      <c r="B2501" t="b">
        <f t="shared" si="235"/>
        <v>0</v>
      </c>
      <c r="C2501" t="str">
        <f t="shared" si="236"/>
        <v>OFF</v>
      </c>
      <c r="D2501" s="4">
        <f t="shared" si="238"/>
        <v>43660.124999993939</v>
      </c>
      <c r="E2501" t="str">
        <f t="shared" si="239"/>
        <v>LRKPCIGS</v>
      </c>
      <c r="F2501" s="39">
        <v>9629.9814453125</v>
      </c>
      <c r="G2501">
        <f t="shared" si="237"/>
        <v>1.318500172288609E-3</v>
      </c>
      <c r="H2501" s="38">
        <f>G2501*SUMIF('Manual Inputs'!$B$11:$B$22,'Expanded kW'!A2501,'Manual Inputs'!$C$11:$C$22)</f>
        <v>150370.50579458565</v>
      </c>
    </row>
    <row r="2502" spans="1:8" x14ac:dyDescent="0.2">
      <c r="A2502">
        <f t="shared" si="234"/>
        <v>7</v>
      </c>
      <c r="B2502" t="b">
        <f t="shared" si="235"/>
        <v>0</v>
      </c>
      <c r="C2502" t="str">
        <f t="shared" si="236"/>
        <v>OFF</v>
      </c>
      <c r="D2502" s="4">
        <f t="shared" si="238"/>
        <v>43660.166666660603</v>
      </c>
      <c r="E2502" t="str">
        <f t="shared" si="239"/>
        <v>LRKPCIGS</v>
      </c>
      <c r="F2502" s="39">
        <v>9623.4599609375</v>
      </c>
      <c r="G2502">
        <f t="shared" si="237"/>
        <v>1.3176072756282318E-3</v>
      </c>
      <c r="H2502" s="38">
        <f>G2502*SUMIF('Manual Inputs'!$B$11:$B$22,'Expanded kW'!A2502,'Manual Inputs'!$C$11:$C$22)</f>
        <v>150268.67393649026</v>
      </c>
    </row>
    <row r="2503" spans="1:8" x14ac:dyDescent="0.2">
      <c r="A2503">
        <f t="shared" si="234"/>
        <v>7</v>
      </c>
      <c r="B2503" t="b">
        <f t="shared" si="235"/>
        <v>0</v>
      </c>
      <c r="C2503" t="str">
        <f t="shared" si="236"/>
        <v>OFF</v>
      </c>
      <c r="D2503" s="4">
        <f t="shared" si="238"/>
        <v>43660.208333327268</v>
      </c>
      <c r="E2503" t="str">
        <f t="shared" si="239"/>
        <v>LRKPCIGS</v>
      </c>
      <c r="F2503" s="39">
        <v>9550.216796875</v>
      </c>
      <c r="G2503">
        <f t="shared" si="237"/>
        <v>1.307579102159385E-3</v>
      </c>
      <c r="H2503" s="38">
        <f>G2503*SUMIF('Manual Inputs'!$B$11:$B$22,'Expanded kW'!A2503,'Manual Inputs'!$C$11:$C$22)</f>
        <v>149124.99451315816</v>
      </c>
    </row>
    <row r="2504" spans="1:8" x14ac:dyDescent="0.2">
      <c r="A2504">
        <f t="shared" si="234"/>
        <v>7</v>
      </c>
      <c r="B2504" t="b">
        <f t="shared" si="235"/>
        <v>0</v>
      </c>
      <c r="C2504" t="str">
        <f t="shared" si="236"/>
        <v>OFF</v>
      </c>
      <c r="D2504" s="4">
        <f t="shared" si="238"/>
        <v>43660.249999993932</v>
      </c>
      <c r="E2504" t="str">
        <f t="shared" si="239"/>
        <v>LRKPCIGS</v>
      </c>
      <c r="F2504" s="39">
        <v>9507.6484375</v>
      </c>
      <c r="G2504">
        <f t="shared" si="237"/>
        <v>1.301750805449914E-3</v>
      </c>
      <c r="H2504" s="38">
        <f>G2504*SUMIF('Manual Inputs'!$B$11:$B$22,'Expanded kW'!A2504,'Manual Inputs'!$C$11:$C$22)</f>
        <v>148460.29689495242</v>
      </c>
    </row>
    <row r="2505" spans="1:8" x14ac:dyDescent="0.2">
      <c r="A2505">
        <f t="shared" si="234"/>
        <v>7</v>
      </c>
      <c r="B2505" t="b">
        <f t="shared" si="235"/>
        <v>0</v>
      </c>
      <c r="C2505" t="str">
        <f t="shared" si="236"/>
        <v>OFF</v>
      </c>
      <c r="D2505" s="4">
        <f t="shared" si="238"/>
        <v>43660.291666660596</v>
      </c>
      <c r="E2505" t="str">
        <f t="shared" si="239"/>
        <v>LRKPCIGS</v>
      </c>
      <c r="F2505" s="39">
        <v>9511.1767578125</v>
      </c>
      <c r="G2505">
        <f t="shared" si="237"/>
        <v>1.3022338895520319E-3</v>
      </c>
      <c r="H2505" s="38">
        <f>G2505*SUMIF('Manual Inputs'!$B$11:$B$22,'Expanded kW'!A2505,'Manual Inputs'!$C$11:$C$22)</f>
        <v>148515.3910104509</v>
      </c>
    </row>
    <row r="2506" spans="1:8" x14ac:dyDescent="0.2">
      <c r="A2506">
        <f t="shared" si="234"/>
        <v>7</v>
      </c>
      <c r="B2506" t="b">
        <f t="shared" si="235"/>
        <v>0</v>
      </c>
      <c r="C2506" t="str">
        <f t="shared" si="236"/>
        <v>OFF</v>
      </c>
      <c r="D2506" s="4">
        <f t="shared" si="238"/>
        <v>43660.33333332726</v>
      </c>
      <c r="E2506" t="str">
        <f t="shared" si="239"/>
        <v>LRKPCIGS</v>
      </c>
      <c r="F2506" s="39">
        <v>9495.443359375</v>
      </c>
      <c r="G2506">
        <f t="shared" si="237"/>
        <v>1.3000797329040328E-3</v>
      </c>
      <c r="H2506" s="38">
        <f>G2506*SUMIF('Manual Inputs'!$B$11:$B$22,'Expanded kW'!A2506,'Manual Inputs'!$C$11:$C$22)</f>
        <v>148269.71669691769</v>
      </c>
    </row>
    <row r="2507" spans="1:8" x14ac:dyDescent="0.2">
      <c r="A2507">
        <f t="shared" si="234"/>
        <v>7</v>
      </c>
      <c r="B2507" t="b">
        <f t="shared" si="235"/>
        <v>0</v>
      </c>
      <c r="C2507" t="str">
        <f t="shared" si="236"/>
        <v>OFF</v>
      </c>
      <c r="D2507" s="4">
        <f t="shared" si="238"/>
        <v>43660.374999993925</v>
      </c>
      <c r="E2507" t="str">
        <f t="shared" si="239"/>
        <v>LRKPCIGS</v>
      </c>
      <c r="F2507" s="39">
        <v>9550.640625</v>
      </c>
      <c r="G2507">
        <f t="shared" si="237"/>
        <v>1.3076371310828058E-3</v>
      </c>
      <c r="H2507" s="38">
        <f>G2507*SUMIF('Manual Inputs'!$B$11:$B$22,'Expanded kW'!A2507,'Manual Inputs'!$C$11:$C$22)</f>
        <v>149131.61251651446</v>
      </c>
    </row>
    <row r="2508" spans="1:8" x14ac:dyDescent="0.2">
      <c r="A2508">
        <f t="shared" si="234"/>
        <v>7</v>
      </c>
      <c r="B2508" t="b">
        <f t="shared" si="235"/>
        <v>0</v>
      </c>
      <c r="C2508" t="str">
        <f t="shared" si="236"/>
        <v>OFF</v>
      </c>
      <c r="D2508" s="4">
        <f t="shared" si="238"/>
        <v>43660.416666660589</v>
      </c>
      <c r="E2508" t="str">
        <f t="shared" si="239"/>
        <v>LRKPCIGS</v>
      </c>
      <c r="F2508" s="39">
        <v>9559.748046875</v>
      </c>
      <c r="G2508">
        <f t="shared" si="237"/>
        <v>1.3088840844003677E-3</v>
      </c>
      <c r="H2508" s="38">
        <f>G2508*SUMIF('Manual Inputs'!$B$11:$B$22,'Expanded kW'!A2508,'Manual Inputs'!$C$11:$C$22)</f>
        <v>149273.82334439669</v>
      </c>
    </row>
    <row r="2509" spans="1:8" x14ac:dyDescent="0.2">
      <c r="A2509">
        <f t="shared" si="234"/>
        <v>7</v>
      </c>
      <c r="B2509" t="b">
        <f t="shared" si="235"/>
        <v>0</v>
      </c>
      <c r="C2509" t="str">
        <f t="shared" si="236"/>
        <v>OFF</v>
      </c>
      <c r="D2509" s="4">
        <f t="shared" si="238"/>
        <v>43660.458333327253</v>
      </c>
      <c r="E2509" t="str">
        <f t="shared" si="239"/>
        <v>LRKPCIGS</v>
      </c>
      <c r="F2509" s="39">
        <v>9597.384765625</v>
      </c>
      <c r="G2509">
        <f t="shared" si="237"/>
        <v>1.3140371597658875E-3</v>
      </c>
      <c r="H2509" s="38">
        <f>G2509*SUMIF('Manual Inputs'!$B$11:$B$22,'Expanded kW'!A2509,'Manual Inputs'!$C$11:$C$22)</f>
        <v>149861.51424152098</v>
      </c>
    </row>
    <row r="2510" spans="1:8" x14ac:dyDescent="0.2">
      <c r="A2510">
        <f t="shared" si="234"/>
        <v>7</v>
      </c>
      <c r="B2510" t="b">
        <f t="shared" si="235"/>
        <v>0</v>
      </c>
      <c r="C2510" t="str">
        <f t="shared" si="236"/>
        <v>OFF</v>
      </c>
      <c r="D2510" s="4">
        <f t="shared" si="238"/>
        <v>43660.499999993917</v>
      </c>
      <c r="E2510" t="str">
        <f t="shared" si="239"/>
        <v>LRKPCIGS</v>
      </c>
      <c r="F2510" s="39">
        <v>9594.7490234375</v>
      </c>
      <c r="G2510">
        <f t="shared" si="237"/>
        <v>1.3136762840416649E-3</v>
      </c>
      <c r="H2510" s="38">
        <f>G2510*SUMIF('Manual Inputs'!$B$11:$B$22,'Expanded kW'!A2510,'Manual Inputs'!$C$11:$C$22)</f>
        <v>149820.3575800955</v>
      </c>
    </row>
    <row r="2511" spans="1:8" x14ac:dyDescent="0.2">
      <c r="A2511">
        <f t="shared" si="234"/>
        <v>7</v>
      </c>
      <c r="B2511" t="b">
        <f t="shared" si="235"/>
        <v>0</v>
      </c>
      <c r="C2511" t="str">
        <f t="shared" si="236"/>
        <v>OFF</v>
      </c>
      <c r="D2511" s="4">
        <f t="shared" si="238"/>
        <v>43660.541666660582</v>
      </c>
      <c r="E2511" t="str">
        <f t="shared" si="239"/>
        <v>LRKPCIGS</v>
      </c>
      <c r="F2511" s="39">
        <v>9602.357421875</v>
      </c>
      <c r="G2511">
        <f t="shared" si="237"/>
        <v>1.314717996812105E-3</v>
      </c>
      <c r="H2511" s="38">
        <f>G2511*SUMIF('Manual Inputs'!$B$11:$B$22,'Expanded kW'!A2511,'Manual Inputs'!$C$11:$C$22)</f>
        <v>149939.16141454011</v>
      </c>
    </row>
    <row r="2512" spans="1:8" x14ac:dyDescent="0.2">
      <c r="A2512">
        <f t="shared" si="234"/>
        <v>7</v>
      </c>
      <c r="B2512" t="b">
        <f t="shared" si="235"/>
        <v>0</v>
      </c>
      <c r="C2512" t="str">
        <f t="shared" si="236"/>
        <v>OFF</v>
      </c>
      <c r="D2512" s="4">
        <f t="shared" si="238"/>
        <v>43660.583333327246</v>
      </c>
      <c r="E2512" t="str">
        <f t="shared" si="239"/>
        <v>LRKPCIGS</v>
      </c>
      <c r="F2512" s="39">
        <v>9603.10546875</v>
      </c>
      <c r="G2512">
        <f t="shared" si="237"/>
        <v>1.3148204165248708E-3</v>
      </c>
      <c r="H2512" s="38">
        <f>G2512*SUMIF('Manual Inputs'!$B$11:$B$22,'Expanded kW'!A2512,'Manual Inputs'!$C$11:$C$22)</f>
        <v>149950.84203797544</v>
      </c>
    </row>
    <row r="2513" spans="1:8" x14ac:dyDescent="0.2">
      <c r="A2513">
        <f t="shared" si="234"/>
        <v>7</v>
      </c>
      <c r="B2513" t="b">
        <f t="shared" si="235"/>
        <v>0</v>
      </c>
      <c r="C2513" t="str">
        <f t="shared" si="236"/>
        <v>OFF</v>
      </c>
      <c r="D2513" s="4">
        <f t="shared" si="238"/>
        <v>43660.62499999391</v>
      </c>
      <c r="E2513" t="str">
        <f t="shared" si="239"/>
        <v>LRKPCIGS</v>
      </c>
      <c r="F2513" s="39">
        <v>9617.0498046875</v>
      </c>
      <c r="G2513">
        <f t="shared" si="237"/>
        <v>1.3167296215882921E-3</v>
      </c>
      <c r="H2513" s="38">
        <f>G2513*SUMIF('Manual Inputs'!$B$11:$B$22,'Expanded kW'!A2513,'Manual Inputs'!$C$11:$C$22)</f>
        <v>150168.5804479401</v>
      </c>
    </row>
    <row r="2514" spans="1:8" x14ac:dyDescent="0.2">
      <c r="A2514">
        <f t="shared" si="234"/>
        <v>7</v>
      </c>
      <c r="B2514" t="b">
        <f t="shared" si="235"/>
        <v>0</v>
      </c>
      <c r="C2514" t="str">
        <f t="shared" si="236"/>
        <v>OFF</v>
      </c>
      <c r="D2514" s="4">
        <f t="shared" si="238"/>
        <v>43660.666666660574</v>
      </c>
      <c r="E2514" t="str">
        <f t="shared" si="239"/>
        <v>LRKPCIGS</v>
      </c>
      <c r="F2514" s="39">
        <v>9576.2236328125</v>
      </c>
      <c r="G2514">
        <f t="shared" si="237"/>
        <v>1.3111398585179516E-3</v>
      </c>
      <c r="H2514" s="38">
        <f>G2514*SUMIF('Manual Inputs'!$B$11:$B$22,'Expanded kW'!A2514,'Manual Inputs'!$C$11:$C$22)</f>
        <v>149531.08678823125</v>
      </c>
    </row>
    <row r="2515" spans="1:8" x14ac:dyDescent="0.2">
      <c r="A2515">
        <f t="shared" si="234"/>
        <v>7</v>
      </c>
      <c r="B2515" t="b">
        <f t="shared" si="235"/>
        <v>0</v>
      </c>
      <c r="C2515" t="str">
        <f t="shared" si="236"/>
        <v>OFF</v>
      </c>
      <c r="D2515" s="4">
        <f t="shared" si="238"/>
        <v>43660.708333327239</v>
      </c>
      <c r="E2515" t="str">
        <f t="shared" si="239"/>
        <v>LRKPCIGS</v>
      </c>
      <c r="F2515" s="39">
        <v>9604.2666015625</v>
      </c>
      <c r="G2515">
        <f t="shared" si="237"/>
        <v>1.3149793943818921E-3</v>
      </c>
      <c r="H2515" s="38">
        <f>G2515*SUMIF('Manual Inputs'!$B$11:$B$22,'Expanded kW'!A2515,'Manual Inputs'!$C$11:$C$22)</f>
        <v>149968.9729273548</v>
      </c>
    </row>
    <row r="2516" spans="1:8" x14ac:dyDescent="0.2">
      <c r="A2516">
        <f t="shared" si="234"/>
        <v>7</v>
      </c>
      <c r="B2516" t="b">
        <f t="shared" si="235"/>
        <v>0</v>
      </c>
      <c r="C2516" t="str">
        <f t="shared" si="236"/>
        <v>OFF</v>
      </c>
      <c r="D2516" s="4">
        <f t="shared" si="238"/>
        <v>43660.749999993903</v>
      </c>
      <c r="E2516" t="str">
        <f t="shared" si="239"/>
        <v>LRKPCIGS</v>
      </c>
      <c r="F2516" s="39">
        <v>9621.4921875</v>
      </c>
      <c r="G2516">
        <f t="shared" si="237"/>
        <v>1.3173378556266353E-3</v>
      </c>
      <c r="H2516" s="38">
        <f>G2516*SUMIF('Manual Inputs'!$B$11:$B$22,'Expanded kW'!A2516,'Manual Inputs'!$C$11:$C$22)</f>
        <v>150237.94749233598</v>
      </c>
    </row>
    <row r="2517" spans="1:8" x14ac:dyDescent="0.2">
      <c r="A2517">
        <f t="shared" si="234"/>
        <v>7</v>
      </c>
      <c r="B2517" t="b">
        <f t="shared" si="235"/>
        <v>0</v>
      </c>
      <c r="C2517" t="str">
        <f t="shared" si="236"/>
        <v>OFF</v>
      </c>
      <c r="D2517" s="4">
        <f t="shared" si="238"/>
        <v>43660.791666660567</v>
      </c>
      <c r="E2517" t="str">
        <f t="shared" si="239"/>
        <v>LRKPCIGS</v>
      </c>
      <c r="F2517" s="39">
        <v>9593.8349609375</v>
      </c>
      <c r="G2517">
        <f t="shared" si="237"/>
        <v>1.3135511341054395E-3</v>
      </c>
      <c r="H2517" s="38">
        <f>G2517*SUMIF('Manual Inputs'!$B$11:$B$22,'Expanded kW'!A2517,'Manual Inputs'!$C$11:$C$22)</f>
        <v>149806.08465119803</v>
      </c>
    </row>
    <row r="2518" spans="1:8" x14ac:dyDescent="0.2">
      <c r="A2518">
        <f t="shared" si="234"/>
        <v>7</v>
      </c>
      <c r="B2518" t="b">
        <f t="shared" si="235"/>
        <v>0</v>
      </c>
      <c r="C2518" t="str">
        <f t="shared" si="236"/>
        <v>OFF</v>
      </c>
      <c r="D2518" s="4">
        <f t="shared" si="238"/>
        <v>43660.833333327231</v>
      </c>
      <c r="E2518" t="str">
        <f t="shared" si="239"/>
        <v>LRKPCIGS</v>
      </c>
      <c r="F2518" s="39">
        <v>9609.1455078125</v>
      </c>
      <c r="G2518">
        <f t="shared" si="237"/>
        <v>1.3156473955372148E-3</v>
      </c>
      <c r="H2518" s="38">
        <f>G2518*SUMIF('Manual Inputs'!$B$11:$B$22,'Expanded kW'!A2518,'Manual Inputs'!$C$11:$C$22)</f>
        <v>150045.15621023058</v>
      </c>
    </row>
    <row r="2519" spans="1:8" x14ac:dyDescent="0.2">
      <c r="A2519">
        <f t="shared" si="234"/>
        <v>7</v>
      </c>
      <c r="B2519" t="b">
        <f t="shared" si="235"/>
        <v>0</v>
      </c>
      <c r="C2519" t="str">
        <f t="shared" si="236"/>
        <v>OFF</v>
      </c>
      <c r="D2519" s="4">
        <f t="shared" si="238"/>
        <v>43660.874999993895</v>
      </c>
      <c r="E2519" t="str">
        <f t="shared" si="239"/>
        <v>LRKPCIGS</v>
      </c>
      <c r="F2519" s="39">
        <v>9643.1806640625</v>
      </c>
      <c r="G2519">
        <f t="shared" si="237"/>
        <v>1.3203073587608552E-3</v>
      </c>
      <c r="H2519" s="38">
        <f>G2519*SUMIF('Manual Inputs'!$B$11:$B$22,'Expanded kW'!A2519,'Manual Inputs'!$C$11:$C$22)</f>
        <v>150576.60932768197</v>
      </c>
    </row>
    <row r="2520" spans="1:8" x14ac:dyDescent="0.2">
      <c r="A2520">
        <f t="shared" si="234"/>
        <v>7</v>
      </c>
      <c r="B2520" t="b">
        <f t="shared" si="235"/>
        <v>0</v>
      </c>
      <c r="C2520" t="str">
        <f t="shared" si="236"/>
        <v>OFF</v>
      </c>
      <c r="D2520" s="4">
        <f t="shared" si="238"/>
        <v>43660.91666666056</v>
      </c>
      <c r="E2520" t="str">
        <f t="shared" si="239"/>
        <v>LRKPCIGS</v>
      </c>
      <c r="F2520" s="39">
        <v>9615.30859375</v>
      </c>
      <c r="G2520">
        <f t="shared" si="237"/>
        <v>1.3164912216563586E-3</v>
      </c>
      <c r="H2520" s="38">
        <f>G2520*SUMIF('Manual Inputs'!$B$11:$B$22,'Expanded kW'!A2520,'Manual Inputs'!$C$11:$C$22)</f>
        <v>150141.39173829887</v>
      </c>
    </row>
    <row r="2521" spans="1:8" x14ac:dyDescent="0.2">
      <c r="A2521">
        <f t="shared" si="234"/>
        <v>7</v>
      </c>
      <c r="B2521" t="b">
        <f t="shared" si="235"/>
        <v>0</v>
      </c>
      <c r="C2521" t="str">
        <f t="shared" si="236"/>
        <v>OFF</v>
      </c>
      <c r="D2521" s="4">
        <f t="shared" si="238"/>
        <v>43660.958333327224</v>
      </c>
      <c r="E2521" t="str">
        <f t="shared" si="239"/>
        <v>LRKPCIGS</v>
      </c>
      <c r="F2521" s="39">
        <v>9615.748046875</v>
      </c>
      <c r="G2521">
        <f t="shared" si="237"/>
        <v>1.3165513898949284E-3</v>
      </c>
      <c r="H2521" s="38">
        <f>G2521*SUMIF('Manual Inputs'!$B$11:$B$22,'Expanded kW'!A2521,'Manual Inputs'!$C$11:$C$22)</f>
        <v>150148.25372334573</v>
      </c>
    </row>
    <row r="2522" spans="1:8" x14ac:dyDescent="0.2">
      <c r="A2522">
        <f t="shared" si="234"/>
        <v>7</v>
      </c>
      <c r="B2522" t="b">
        <f t="shared" si="235"/>
        <v>0</v>
      </c>
      <c r="C2522" t="str">
        <f t="shared" si="236"/>
        <v>OFF</v>
      </c>
      <c r="D2522" s="4">
        <f t="shared" si="238"/>
        <v>43660.999999993888</v>
      </c>
      <c r="E2522" t="str">
        <f t="shared" si="239"/>
        <v>LRKPCIGS</v>
      </c>
      <c r="F2522" s="39">
        <v>9654.5224609375</v>
      </c>
      <c r="G2522">
        <f t="shared" si="237"/>
        <v>1.3218602341447459E-3</v>
      </c>
      <c r="H2522" s="38">
        <f>G2522*SUMIF('Manual Inputs'!$B$11:$B$22,'Expanded kW'!A2522,'Manual Inputs'!$C$11:$C$22)</f>
        <v>150753.70953731358</v>
      </c>
    </row>
    <row r="2523" spans="1:8" x14ac:dyDescent="0.2">
      <c r="A2523">
        <f t="shared" si="234"/>
        <v>7</v>
      </c>
      <c r="B2523" t="b">
        <f t="shared" si="235"/>
        <v>0</v>
      </c>
      <c r="C2523" t="str">
        <f t="shared" si="236"/>
        <v>OFF</v>
      </c>
      <c r="D2523" s="4">
        <f t="shared" si="238"/>
        <v>43661.041666660552</v>
      </c>
      <c r="E2523" t="str">
        <f t="shared" si="239"/>
        <v>LRKPCIGS</v>
      </c>
      <c r="F2523" s="39">
        <v>9655.166015625</v>
      </c>
      <c r="G2523">
        <f t="shared" si="237"/>
        <v>1.3219483471874516E-3</v>
      </c>
      <c r="H2523" s="38">
        <f>G2523*SUMIF('Manual Inputs'!$B$11:$B$22,'Expanded kW'!A2523,'Manual Inputs'!$C$11:$C$22)</f>
        <v>150763.75853319329</v>
      </c>
    </row>
    <row r="2524" spans="1:8" x14ac:dyDescent="0.2">
      <c r="A2524">
        <f t="shared" si="234"/>
        <v>7</v>
      </c>
      <c r="B2524" t="b">
        <f t="shared" si="235"/>
        <v>0</v>
      </c>
      <c r="C2524" t="str">
        <f t="shared" si="236"/>
        <v>OFF</v>
      </c>
      <c r="D2524" s="4">
        <f t="shared" si="238"/>
        <v>43661.083333327217</v>
      </c>
      <c r="E2524" t="str">
        <f t="shared" si="239"/>
        <v>LRKPCIGS</v>
      </c>
      <c r="F2524" s="39">
        <v>9591.5615234375</v>
      </c>
      <c r="G2524">
        <f t="shared" si="237"/>
        <v>1.313239863751238E-3</v>
      </c>
      <c r="H2524" s="38">
        <f>G2524*SUMIF('Manual Inputs'!$B$11:$B$22,'Expanded kW'!A2524,'Manual Inputs'!$C$11:$C$22)</f>
        <v>149770.5853152223</v>
      </c>
    </row>
    <row r="2525" spans="1:8" x14ac:dyDescent="0.2">
      <c r="A2525">
        <f t="shared" si="234"/>
        <v>7</v>
      </c>
      <c r="B2525" t="b">
        <f t="shared" si="235"/>
        <v>0</v>
      </c>
      <c r="C2525" t="str">
        <f t="shared" si="236"/>
        <v>OFF</v>
      </c>
      <c r="D2525" s="4">
        <f t="shared" si="238"/>
        <v>43661.124999993881</v>
      </c>
      <c r="E2525" t="str">
        <f t="shared" si="239"/>
        <v>LRKPCIGS</v>
      </c>
      <c r="F2525" s="39">
        <v>9578.3603515625</v>
      </c>
      <c r="G2525">
        <f t="shared" si="237"/>
        <v>1.3114324098645982E-3</v>
      </c>
      <c r="H2525" s="38">
        <f>G2525*SUMIF('Manual Inputs'!$B$11:$B$22,'Expanded kW'!A2525,'Manual Inputs'!$C$11:$C$22)</f>
        <v>149564.45128441465</v>
      </c>
    </row>
    <row r="2526" spans="1:8" x14ac:dyDescent="0.2">
      <c r="A2526">
        <f t="shared" si="234"/>
        <v>7</v>
      </c>
      <c r="B2526" t="b">
        <f t="shared" si="235"/>
        <v>0</v>
      </c>
      <c r="C2526" t="str">
        <f t="shared" si="236"/>
        <v>OFF</v>
      </c>
      <c r="D2526" s="4">
        <f t="shared" si="238"/>
        <v>43661.166666660545</v>
      </c>
      <c r="E2526" t="str">
        <f t="shared" si="239"/>
        <v>LRKPCIGS</v>
      </c>
      <c r="F2526" s="39">
        <v>9613.400390625</v>
      </c>
      <c r="G2526">
        <f t="shared" si="237"/>
        <v>1.3162299577937683E-3</v>
      </c>
      <c r="H2526" s="38">
        <f>G2526*SUMIF('Manual Inputs'!$B$11:$B$22,'Expanded kW'!A2526,'Manual Inputs'!$C$11:$C$22)</f>
        <v>150111.59547433985</v>
      </c>
    </row>
    <row r="2527" spans="1:8" x14ac:dyDescent="0.2">
      <c r="A2527">
        <f t="shared" si="234"/>
        <v>7</v>
      </c>
      <c r="B2527" t="b">
        <f t="shared" si="235"/>
        <v>0</v>
      </c>
      <c r="C2527" t="str">
        <f t="shared" si="236"/>
        <v>OFF</v>
      </c>
      <c r="D2527" s="4">
        <f t="shared" si="238"/>
        <v>43661.208333327209</v>
      </c>
      <c r="E2527" t="str">
        <f t="shared" si="239"/>
        <v>LRKPCIGS</v>
      </c>
      <c r="F2527" s="39">
        <v>9670.19921875</v>
      </c>
      <c r="G2527">
        <f t="shared" si="237"/>
        <v>1.3240066357753295E-3</v>
      </c>
      <c r="H2527" s="38">
        <f>G2527*SUMIF('Manual Inputs'!$B$11:$B$22,'Expanded kW'!A2527,'Manual Inputs'!$C$11:$C$22)</f>
        <v>150998.49941721853</v>
      </c>
    </row>
    <row r="2528" spans="1:8" x14ac:dyDescent="0.2">
      <c r="A2528">
        <f t="shared" si="234"/>
        <v>7</v>
      </c>
      <c r="B2528" t="b">
        <f t="shared" si="235"/>
        <v>0</v>
      </c>
      <c r="C2528" t="str">
        <f t="shared" si="236"/>
        <v>OFF</v>
      </c>
      <c r="D2528" s="4">
        <f t="shared" si="238"/>
        <v>43661.249999993874</v>
      </c>
      <c r="E2528" t="str">
        <f t="shared" si="239"/>
        <v>LRKPCIGS</v>
      </c>
      <c r="F2528" s="39">
        <v>9696.6728515625</v>
      </c>
      <c r="G2528">
        <f t="shared" si="237"/>
        <v>1.3276313041739769E-3</v>
      </c>
      <c r="H2528" s="38">
        <f>G2528*SUMIF('Manual Inputs'!$B$11:$B$22,'Expanded kW'!A2528,'Manual Inputs'!$C$11:$C$22)</f>
        <v>151411.88064529691</v>
      </c>
    </row>
    <row r="2529" spans="1:8" x14ac:dyDescent="0.2">
      <c r="A2529">
        <f t="shared" si="234"/>
        <v>7</v>
      </c>
      <c r="B2529" t="b">
        <f t="shared" si="235"/>
        <v>0</v>
      </c>
      <c r="C2529" t="str">
        <f t="shared" si="236"/>
        <v>ON</v>
      </c>
      <c r="D2529" s="4">
        <f t="shared" si="238"/>
        <v>43661.291666660538</v>
      </c>
      <c r="E2529" t="str">
        <f t="shared" si="239"/>
        <v>LRKPCIGS</v>
      </c>
      <c r="F2529" s="39">
        <v>9631.4013671875</v>
      </c>
      <c r="G2529">
        <f t="shared" si="237"/>
        <v>1.3186945825527882E-3</v>
      </c>
      <c r="H2529" s="38">
        <f>G2529*SUMIF('Manual Inputs'!$B$11:$B$22,'Expanded kW'!A2529,'Manual Inputs'!$C$11:$C$22)</f>
        <v>150392.67763071484</v>
      </c>
    </row>
    <row r="2530" spans="1:8" x14ac:dyDescent="0.2">
      <c r="A2530">
        <f t="shared" si="234"/>
        <v>7</v>
      </c>
      <c r="B2530" t="b">
        <f t="shared" si="235"/>
        <v>0</v>
      </c>
      <c r="C2530" t="str">
        <f t="shared" si="236"/>
        <v>ON</v>
      </c>
      <c r="D2530" s="4">
        <f t="shared" si="238"/>
        <v>43661.333333327202</v>
      </c>
      <c r="E2530" t="str">
        <f t="shared" si="239"/>
        <v>LRKPCIGS</v>
      </c>
      <c r="F2530" s="39">
        <v>9760.1162109375</v>
      </c>
      <c r="G2530">
        <f t="shared" si="237"/>
        <v>1.336317725922715E-3</v>
      </c>
      <c r="H2530" s="38">
        <f>G2530*SUMIF('Manual Inputs'!$B$11:$B$22,'Expanded kW'!A2530,'Manual Inputs'!$C$11:$C$22)</f>
        <v>152402.53780208412</v>
      </c>
    </row>
    <row r="2531" spans="1:8" x14ac:dyDescent="0.2">
      <c r="A2531">
        <f t="shared" si="234"/>
        <v>7</v>
      </c>
      <c r="B2531" t="b">
        <f t="shared" si="235"/>
        <v>0</v>
      </c>
      <c r="C2531" t="str">
        <f t="shared" si="236"/>
        <v>ON</v>
      </c>
      <c r="D2531" s="4">
        <f t="shared" si="238"/>
        <v>43661.374999993866</v>
      </c>
      <c r="E2531" t="str">
        <f t="shared" si="239"/>
        <v>LRKPCIGS</v>
      </c>
      <c r="F2531" s="39">
        <v>9733.326171875</v>
      </c>
      <c r="G2531">
        <f t="shared" si="237"/>
        <v>1.332649736392297E-3</v>
      </c>
      <c r="H2531" s="38">
        <f>G2531*SUMIF('Manual Inputs'!$B$11:$B$22,'Expanded kW'!A2531,'Manual Inputs'!$C$11:$C$22)</f>
        <v>151984.21594477192</v>
      </c>
    </row>
    <row r="2532" spans="1:8" x14ac:dyDescent="0.2">
      <c r="A2532">
        <f t="shared" si="234"/>
        <v>7</v>
      </c>
      <c r="B2532" t="b">
        <f t="shared" si="235"/>
        <v>0</v>
      </c>
      <c r="C2532" t="str">
        <f t="shared" si="236"/>
        <v>ON</v>
      </c>
      <c r="D2532" s="4">
        <f t="shared" si="238"/>
        <v>43661.416666660531</v>
      </c>
      <c r="E2532" t="str">
        <f t="shared" si="239"/>
        <v>LRKPCIGS</v>
      </c>
      <c r="F2532" s="39">
        <v>9875.072265625</v>
      </c>
      <c r="G2532">
        <f t="shared" si="237"/>
        <v>1.3520570685966165E-3</v>
      </c>
      <c r="H2532" s="38">
        <f>G2532*SUMIF('Manual Inputs'!$B$11:$B$22,'Expanded kW'!A2532,'Manual Inputs'!$C$11:$C$22)</f>
        <v>154197.55684606402</v>
      </c>
    </row>
    <row r="2533" spans="1:8" x14ac:dyDescent="0.2">
      <c r="A2533">
        <f t="shared" si="234"/>
        <v>7</v>
      </c>
      <c r="B2533" t="b">
        <f t="shared" si="235"/>
        <v>0</v>
      </c>
      <c r="C2533" t="str">
        <f t="shared" si="236"/>
        <v>ON</v>
      </c>
      <c r="D2533" s="4">
        <f t="shared" si="238"/>
        <v>43661.458333327195</v>
      </c>
      <c r="E2533" t="str">
        <f t="shared" si="239"/>
        <v>LRKPCIGS</v>
      </c>
      <c r="F2533" s="39">
        <v>9780.9814453125</v>
      </c>
      <c r="G2533">
        <f t="shared" si="237"/>
        <v>1.3391745138900137E-3</v>
      </c>
      <c r="H2533" s="38">
        <f>G2533*SUMIF('Manual Inputs'!$B$11:$B$22,'Expanded kW'!A2533,'Manual Inputs'!$C$11:$C$22)</f>
        <v>152728.34485210894</v>
      </c>
    </row>
    <row r="2534" spans="1:8" x14ac:dyDescent="0.2">
      <c r="A2534">
        <f t="shared" si="234"/>
        <v>7</v>
      </c>
      <c r="B2534" t="b">
        <f t="shared" si="235"/>
        <v>0</v>
      </c>
      <c r="C2534" t="str">
        <f t="shared" si="236"/>
        <v>ON</v>
      </c>
      <c r="D2534" s="4">
        <f t="shared" si="238"/>
        <v>43661.499999993859</v>
      </c>
      <c r="E2534" t="str">
        <f t="shared" si="239"/>
        <v>LRKPCIGS</v>
      </c>
      <c r="F2534" s="39">
        <v>9780.3291015625</v>
      </c>
      <c r="G2534">
        <f t="shared" si="237"/>
        <v>1.3390851974825367E-3</v>
      </c>
      <c r="H2534" s="38">
        <f>G2534*SUMIF('Manual Inputs'!$B$11:$B$22,'Expanded kW'!A2534,'Manual Inputs'!$C$11:$C$22)</f>
        <v>152718.15861652826</v>
      </c>
    </row>
    <row r="2535" spans="1:8" x14ac:dyDescent="0.2">
      <c r="A2535">
        <f t="shared" si="234"/>
        <v>7</v>
      </c>
      <c r="B2535" t="b">
        <f t="shared" si="235"/>
        <v>0</v>
      </c>
      <c r="C2535" t="str">
        <f t="shared" si="236"/>
        <v>ON</v>
      </c>
      <c r="D2535" s="4">
        <f t="shared" si="238"/>
        <v>43661.541666660523</v>
      </c>
      <c r="E2535" t="str">
        <f t="shared" si="239"/>
        <v>LRKPCIGS</v>
      </c>
      <c r="F2535" s="39">
        <v>9737.58984375</v>
      </c>
      <c r="G2535">
        <f t="shared" si="237"/>
        <v>1.3332335020136219E-3</v>
      </c>
      <c r="H2535" s="38">
        <f>G2535*SUMIF('Manual Inputs'!$B$11:$B$22,'Expanded kW'!A2535,'Manual Inputs'!$C$11:$C$22)</f>
        <v>152050.79244858213</v>
      </c>
    </row>
    <row r="2536" spans="1:8" x14ac:dyDescent="0.2">
      <c r="A2536">
        <f t="shared" si="234"/>
        <v>7</v>
      </c>
      <c r="B2536" t="b">
        <f t="shared" si="235"/>
        <v>0</v>
      </c>
      <c r="C2536" t="str">
        <f t="shared" si="236"/>
        <v>ON</v>
      </c>
      <c r="D2536" s="4">
        <f t="shared" si="238"/>
        <v>43661.583333327188</v>
      </c>
      <c r="E2536" t="str">
        <f t="shared" si="239"/>
        <v>LRKPCIGS</v>
      </c>
      <c r="F2536" s="39">
        <v>9728.052734375</v>
      </c>
      <c r="G2536">
        <f t="shared" si="237"/>
        <v>1.3319277175294583E-3</v>
      </c>
      <c r="H2536" s="38">
        <f>G2536*SUMIF('Manual Inputs'!$B$11:$B$22,'Expanded kW'!A2536,'Manual Inputs'!$C$11:$C$22)</f>
        <v>151901.87212420962</v>
      </c>
    </row>
    <row r="2537" spans="1:8" x14ac:dyDescent="0.2">
      <c r="A2537">
        <f t="shared" si="234"/>
        <v>7</v>
      </c>
      <c r="B2537" t="b">
        <f t="shared" si="235"/>
        <v>0</v>
      </c>
      <c r="C2537" t="str">
        <f t="shared" si="236"/>
        <v>ON</v>
      </c>
      <c r="D2537" s="4">
        <f t="shared" si="238"/>
        <v>43661.624999993852</v>
      </c>
      <c r="E2537" t="str">
        <f t="shared" si="239"/>
        <v>LRKPCIGS</v>
      </c>
      <c r="F2537" s="39">
        <v>9772.5029296875</v>
      </c>
      <c r="G2537">
        <f t="shared" si="237"/>
        <v>1.3380136680072052E-3</v>
      </c>
      <c r="H2537" s="38">
        <f>G2537*SUMIF('Manual Inputs'!$B$11:$B$22,'Expanded kW'!A2537,'Manual Inputs'!$C$11:$C$22)</f>
        <v>152595.95428727157</v>
      </c>
    </row>
    <row r="2538" spans="1:8" x14ac:dyDescent="0.2">
      <c r="A2538">
        <f t="shared" si="234"/>
        <v>7</v>
      </c>
      <c r="B2538" t="b">
        <f t="shared" si="235"/>
        <v>0</v>
      </c>
      <c r="C2538" t="str">
        <f t="shared" si="236"/>
        <v>ON</v>
      </c>
      <c r="D2538" s="4">
        <f t="shared" si="238"/>
        <v>43661.666666660516</v>
      </c>
      <c r="E2538" t="str">
        <f t="shared" si="239"/>
        <v>LRKPCIGS</v>
      </c>
      <c r="F2538" s="39">
        <v>9878.68359375</v>
      </c>
      <c r="G2538">
        <f t="shared" si="237"/>
        <v>1.3525515178104642E-3</v>
      </c>
      <c r="H2538" s="38">
        <f>G2538*SUMIF('Manual Inputs'!$B$11:$B$22,'Expanded kW'!A2538,'Manual Inputs'!$C$11:$C$22)</f>
        <v>154253.94711429355</v>
      </c>
    </row>
    <row r="2539" spans="1:8" x14ac:dyDescent="0.2">
      <c r="A2539">
        <f t="shared" si="234"/>
        <v>7</v>
      </c>
      <c r="B2539" t="b">
        <f t="shared" si="235"/>
        <v>0</v>
      </c>
      <c r="C2539" t="str">
        <f t="shared" si="236"/>
        <v>ON</v>
      </c>
      <c r="D2539" s="4">
        <f t="shared" si="238"/>
        <v>43661.70833332718</v>
      </c>
      <c r="E2539" t="str">
        <f t="shared" si="239"/>
        <v>LRKPCIGS</v>
      </c>
      <c r="F2539" s="39">
        <v>9815.86328125</v>
      </c>
      <c r="G2539">
        <f t="shared" si="237"/>
        <v>1.3439504012532988E-3</v>
      </c>
      <c r="H2539" s="38">
        <f>G2539*SUMIF('Manual Inputs'!$B$11:$B$22,'Expanded kW'!A2539,'Manual Inputs'!$C$11:$C$22)</f>
        <v>153273.01872741728</v>
      </c>
    </row>
    <row r="2540" spans="1:8" x14ac:dyDescent="0.2">
      <c r="A2540">
        <f t="shared" si="234"/>
        <v>7</v>
      </c>
      <c r="B2540" t="b">
        <f t="shared" si="235"/>
        <v>0</v>
      </c>
      <c r="C2540" t="str">
        <f t="shared" si="236"/>
        <v>ON</v>
      </c>
      <c r="D2540" s="4">
        <f t="shared" si="238"/>
        <v>43661.749999993845</v>
      </c>
      <c r="E2540" t="str">
        <f t="shared" si="239"/>
        <v>LRKPCIGS</v>
      </c>
      <c r="F2540" s="39">
        <v>9817.42578125</v>
      </c>
      <c r="G2540">
        <f t="shared" si="237"/>
        <v>1.3441643327682139E-3</v>
      </c>
      <c r="H2540" s="38">
        <f>G2540*SUMIF('Manual Inputs'!$B$11:$B$22,'Expanded kW'!A2540,'Manual Inputs'!$C$11:$C$22)</f>
        <v>153297.41689647277</v>
      </c>
    </row>
    <row r="2541" spans="1:8" x14ac:dyDescent="0.2">
      <c r="A2541">
        <f t="shared" si="234"/>
        <v>7</v>
      </c>
      <c r="B2541" t="b">
        <f t="shared" si="235"/>
        <v>0</v>
      </c>
      <c r="C2541" t="str">
        <f t="shared" si="236"/>
        <v>ON</v>
      </c>
      <c r="D2541" s="4">
        <f t="shared" si="238"/>
        <v>43661.791666660509</v>
      </c>
      <c r="E2541" t="str">
        <f t="shared" si="239"/>
        <v>LRKPCIGS</v>
      </c>
      <c r="F2541" s="39">
        <v>9749.6025390625</v>
      </c>
      <c r="G2541">
        <f t="shared" si="237"/>
        <v>1.3348782342417294E-3</v>
      </c>
      <c r="H2541" s="38">
        <f>G2541*SUMIF('Manual Inputs'!$B$11:$B$22,'Expanded kW'!A2541,'Manual Inputs'!$C$11:$C$22)</f>
        <v>152238.36862205193</v>
      </c>
    </row>
    <row r="2542" spans="1:8" x14ac:dyDescent="0.2">
      <c r="A2542">
        <f t="shared" si="234"/>
        <v>7</v>
      </c>
      <c r="B2542" t="b">
        <f t="shared" si="235"/>
        <v>0</v>
      </c>
      <c r="C2542" t="str">
        <f t="shared" si="236"/>
        <v>ON</v>
      </c>
      <c r="D2542" s="4">
        <f t="shared" si="238"/>
        <v>43661.833333327173</v>
      </c>
      <c r="E2542" t="str">
        <f t="shared" si="239"/>
        <v>LRKPCIGS</v>
      </c>
      <c r="F2542" s="39">
        <v>9811.6201171875</v>
      </c>
      <c r="G2542">
        <f t="shared" si="237"/>
        <v>1.3433694434831071E-3</v>
      </c>
      <c r="H2542" s="38">
        <f>G2542*SUMIF('Manual Inputs'!$B$11:$B$22,'Expanded kW'!A2542,'Manual Inputs'!$C$11:$C$22)</f>
        <v>153206.76244957594</v>
      </c>
    </row>
    <row r="2543" spans="1:8" x14ac:dyDescent="0.2">
      <c r="A2543">
        <f t="shared" si="234"/>
        <v>7</v>
      </c>
      <c r="B2543" t="b">
        <f t="shared" si="235"/>
        <v>0</v>
      </c>
      <c r="C2543" t="str">
        <f t="shared" si="236"/>
        <v>OFF</v>
      </c>
      <c r="D2543" s="4">
        <f t="shared" si="238"/>
        <v>43661.874999993837</v>
      </c>
      <c r="E2543" t="str">
        <f t="shared" si="239"/>
        <v>LRKPCIGS</v>
      </c>
      <c r="F2543" s="39">
        <v>9944.8720703125</v>
      </c>
      <c r="G2543">
        <f t="shared" si="237"/>
        <v>1.3616137904894688E-3</v>
      </c>
      <c r="H2543" s="38">
        <f>G2543*SUMIF('Manual Inputs'!$B$11:$B$22,'Expanded kW'!A2543,'Manual Inputs'!$C$11:$C$22)</f>
        <v>155287.46880434008</v>
      </c>
    </row>
    <row r="2544" spans="1:8" x14ac:dyDescent="0.2">
      <c r="A2544">
        <f t="shared" si="234"/>
        <v>7</v>
      </c>
      <c r="B2544" t="b">
        <f t="shared" si="235"/>
        <v>0</v>
      </c>
      <c r="C2544" t="str">
        <f t="shared" si="236"/>
        <v>OFF</v>
      </c>
      <c r="D2544" s="4">
        <f t="shared" si="238"/>
        <v>43661.916666660502</v>
      </c>
      <c r="E2544" t="str">
        <f t="shared" si="239"/>
        <v>LRKPCIGS</v>
      </c>
      <c r="F2544" s="39">
        <v>10123.15234375</v>
      </c>
      <c r="G2544">
        <f t="shared" si="237"/>
        <v>1.3860232426340961E-3</v>
      </c>
      <c r="H2544" s="38">
        <f>G2544*SUMIF('Manual Inputs'!$B$11:$B$22,'Expanded kW'!A2544,'Manual Inputs'!$C$11:$C$22)</f>
        <v>158071.28464471671</v>
      </c>
    </row>
    <row r="2545" spans="1:8" x14ac:dyDescent="0.2">
      <c r="A2545">
        <f t="shared" si="234"/>
        <v>7</v>
      </c>
      <c r="B2545" t="b">
        <f t="shared" si="235"/>
        <v>0</v>
      </c>
      <c r="C2545" t="str">
        <f t="shared" si="236"/>
        <v>OFF</v>
      </c>
      <c r="D2545" s="4">
        <f t="shared" si="238"/>
        <v>43661.958333327166</v>
      </c>
      <c r="E2545" t="str">
        <f t="shared" si="239"/>
        <v>LRKPCIGS</v>
      </c>
      <c r="F2545" s="39">
        <v>10223.375</v>
      </c>
      <c r="G2545">
        <f t="shared" si="237"/>
        <v>1.3997453448295442E-3</v>
      </c>
      <c r="H2545" s="38">
        <f>G2545*SUMIF('Manual Inputs'!$B$11:$B$22,'Expanded kW'!A2545,'Manual Inputs'!$C$11:$C$22)</f>
        <v>159636.24420335898</v>
      </c>
    </row>
    <row r="2546" spans="1:8" x14ac:dyDescent="0.2">
      <c r="A2546">
        <f t="shared" si="234"/>
        <v>7</v>
      </c>
      <c r="B2546" t="b">
        <f t="shared" si="235"/>
        <v>0</v>
      </c>
      <c r="C2546" t="str">
        <f t="shared" si="236"/>
        <v>OFF</v>
      </c>
      <c r="D2546" s="4">
        <f t="shared" si="238"/>
        <v>43661.99999999383</v>
      </c>
      <c r="E2546" t="str">
        <f t="shared" si="239"/>
        <v>LRKPCIGS</v>
      </c>
      <c r="F2546" s="39">
        <v>10096.9169921875</v>
      </c>
      <c r="G2546">
        <f t="shared" si="237"/>
        <v>1.3824311987914732E-3</v>
      </c>
      <c r="H2546" s="38">
        <f>G2546*SUMIF('Manual Inputs'!$B$11:$B$22,'Expanded kW'!A2546,'Manual Inputs'!$C$11:$C$22)</f>
        <v>157661.62413741928</v>
      </c>
    </row>
    <row r="2547" spans="1:8" x14ac:dyDescent="0.2">
      <c r="A2547">
        <f t="shared" si="234"/>
        <v>7</v>
      </c>
      <c r="B2547" t="b">
        <f t="shared" si="235"/>
        <v>0</v>
      </c>
      <c r="C2547" t="str">
        <f t="shared" si="236"/>
        <v>OFF</v>
      </c>
      <c r="D2547" s="4">
        <f t="shared" si="238"/>
        <v>43662.041666660494</v>
      </c>
      <c r="E2547" t="str">
        <f t="shared" si="239"/>
        <v>LRKPCIGS</v>
      </c>
      <c r="F2547" s="39">
        <v>10022.259765625</v>
      </c>
      <c r="G2547">
        <f t="shared" si="237"/>
        <v>1.3722094173016283E-3</v>
      </c>
      <c r="H2547" s="38">
        <f>G2547*SUMIF('Manual Inputs'!$B$11:$B$22,'Expanded kW'!A2547,'Manual Inputs'!$C$11:$C$22)</f>
        <v>156495.86437109191</v>
      </c>
    </row>
    <row r="2548" spans="1:8" x14ac:dyDescent="0.2">
      <c r="A2548">
        <f t="shared" si="234"/>
        <v>7</v>
      </c>
      <c r="B2548" t="b">
        <f t="shared" si="235"/>
        <v>0</v>
      </c>
      <c r="C2548" t="str">
        <f t="shared" si="236"/>
        <v>OFF</v>
      </c>
      <c r="D2548" s="4">
        <f t="shared" si="238"/>
        <v>43662.083333327158</v>
      </c>
      <c r="E2548" t="str">
        <f t="shared" si="239"/>
        <v>LRKPCIGS</v>
      </c>
      <c r="F2548" s="39">
        <v>9934.943359375</v>
      </c>
      <c r="G2548">
        <f t="shared" si="237"/>
        <v>1.3602543894193795E-3</v>
      </c>
      <c r="H2548" s="38">
        <f>G2548*SUMIF('Manual Inputs'!$B$11:$B$22,'Expanded kW'!A2548,'Manual Inputs'!$C$11:$C$22)</f>
        <v>155132.43368884805</v>
      </c>
    </row>
    <row r="2549" spans="1:8" x14ac:dyDescent="0.2">
      <c r="A2549">
        <f t="shared" si="234"/>
        <v>7</v>
      </c>
      <c r="B2549" t="b">
        <f t="shared" si="235"/>
        <v>0</v>
      </c>
      <c r="C2549" t="str">
        <f t="shared" si="236"/>
        <v>OFF</v>
      </c>
      <c r="D2549" s="4">
        <f t="shared" si="238"/>
        <v>43662.124999993823</v>
      </c>
      <c r="E2549" t="str">
        <f t="shared" si="239"/>
        <v>LRKPCIGS</v>
      </c>
      <c r="F2549" s="39">
        <v>9891.3564453125</v>
      </c>
      <c r="G2549">
        <f t="shared" si="237"/>
        <v>1.3542866361036235E-3</v>
      </c>
      <c r="H2549" s="38">
        <f>G2549*SUMIF('Manual Inputs'!$B$11:$B$22,'Expanded kW'!A2549,'Manual Inputs'!$C$11:$C$22)</f>
        <v>154451.83151418931</v>
      </c>
    </row>
    <row r="2550" spans="1:8" x14ac:dyDescent="0.2">
      <c r="A2550">
        <f t="shared" si="234"/>
        <v>7</v>
      </c>
      <c r="B2550" t="b">
        <f t="shared" si="235"/>
        <v>0</v>
      </c>
      <c r="C2550" t="str">
        <f t="shared" si="236"/>
        <v>OFF</v>
      </c>
      <c r="D2550" s="4">
        <f t="shared" si="238"/>
        <v>43662.166666660487</v>
      </c>
      <c r="E2550" t="str">
        <f t="shared" si="239"/>
        <v>LRKPCIGS</v>
      </c>
      <c r="F2550" s="39">
        <v>9878.2685546875</v>
      </c>
      <c r="G2550">
        <f t="shared" si="237"/>
        <v>1.352494692251815E-3</v>
      </c>
      <c r="H2550" s="38">
        <f>G2550*SUMIF('Manual Inputs'!$B$11:$B$22,'Expanded kW'!A2550,'Manual Inputs'!$C$11:$C$22)</f>
        <v>154247.46635063819</v>
      </c>
    </row>
    <row r="2551" spans="1:8" x14ac:dyDescent="0.2">
      <c r="A2551">
        <f t="shared" si="234"/>
        <v>7</v>
      </c>
      <c r="B2551" t="b">
        <f t="shared" si="235"/>
        <v>0</v>
      </c>
      <c r="C2551" t="str">
        <f t="shared" si="236"/>
        <v>OFF</v>
      </c>
      <c r="D2551" s="4">
        <f t="shared" si="238"/>
        <v>43662.208333327151</v>
      </c>
      <c r="E2551" t="str">
        <f t="shared" si="239"/>
        <v>LRKPCIGS</v>
      </c>
      <c r="F2551" s="39">
        <v>9837.837890625</v>
      </c>
      <c r="G2551">
        <f t="shared" si="237"/>
        <v>1.3469590805961873E-3</v>
      </c>
      <c r="H2551" s="38">
        <f>G2551*SUMIF('Manual Inputs'!$B$11:$B$22,'Expanded kW'!A2551,'Manual Inputs'!$C$11:$C$22)</f>
        <v>153616.14847747152</v>
      </c>
    </row>
    <row r="2552" spans="1:8" x14ac:dyDescent="0.2">
      <c r="A2552">
        <f t="shared" si="234"/>
        <v>7</v>
      </c>
      <c r="B2552" t="b">
        <f t="shared" si="235"/>
        <v>0</v>
      </c>
      <c r="C2552" t="str">
        <f t="shared" si="236"/>
        <v>OFF</v>
      </c>
      <c r="D2552" s="4">
        <f t="shared" si="238"/>
        <v>43662.249999993815</v>
      </c>
      <c r="E2552" t="str">
        <f t="shared" si="239"/>
        <v>LRKPCIGS</v>
      </c>
      <c r="F2552" s="39">
        <v>9567.720703125</v>
      </c>
      <c r="G2552">
        <f t="shared" si="237"/>
        <v>1.3099756699552225E-3</v>
      </c>
      <c r="H2552" s="38">
        <f>G2552*SUMIF('Manual Inputs'!$B$11:$B$22,'Expanded kW'!A2552,'Manual Inputs'!$C$11:$C$22)</f>
        <v>149398.31500200237</v>
      </c>
    </row>
    <row r="2553" spans="1:8" x14ac:dyDescent="0.2">
      <c r="A2553">
        <f t="shared" si="234"/>
        <v>7</v>
      </c>
      <c r="B2553" t="b">
        <f t="shared" si="235"/>
        <v>0</v>
      </c>
      <c r="C2553" t="str">
        <f t="shared" si="236"/>
        <v>ON</v>
      </c>
      <c r="D2553" s="4">
        <f t="shared" si="238"/>
        <v>43662.29166666048</v>
      </c>
      <c r="E2553" t="str">
        <f t="shared" si="239"/>
        <v>LRKPCIGS</v>
      </c>
      <c r="F2553" s="39">
        <v>9550.931640625</v>
      </c>
      <c r="G2553">
        <f t="shared" si="237"/>
        <v>1.3076769758274588E-3</v>
      </c>
      <c r="H2553" s="38">
        <f>G2553*SUMIF('Manual Inputs'!$B$11:$B$22,'Expanded kW'!A2553,'Manual Inputs'!$C$11:$C$22)</f>
        <v>149136.15667550106</v>
      </c>
    </row>
    <row r="2554" spans="1:8" x14ac:dyDescent="0.2">
      <c r="A2554">
        <f t="shared" si="234"/>
        <v>7</v>
      </c>
      <c r="B2554" t="b">
        <f t="shared" si="235"/>
        <v>0</v>
      </c>
      <c r="C2554" t="str">
        <f t="shared" si="236"/>
        <v>ON</v>
      </c>
      <c r="D2554" s="4">
        <f t="shared" si="238"/>
        <v>43662.333333327144</v>
      </c>
      <c r="E2554" t="str">
        <f t="shared" si="239"/>
        <v>LRKPCIGS</v>
      </c>
      <c r="F2554" s="39">
        <v>9749.6943359375</v>
      </c>
      <c r="G2554">
        <f t="shared" si="237"/>
        <v>1.3348908027182305E-3</v>
      </c>
      <c r="H2554" s="38">
        <f>G2554*SUMIF('Manual Inputs'!$B$11:$B$22,'Expanded kW'!A2554,'Manual Inputs'!$C$11:$C$22)</f>
        <v>152239.80201448392</v>
      </c>
    </row>
    <row r="2555" spans="1:8" x14ac:dyDescent="0.2">
      <c r="A2555">
        <f t="shared" si="234"/>
        <v>7</v>
      </c>
      <c r="B2555" t="b">
        <f t="shared" si="235"/>
        <v>0</v>
      </c>
      <c r="C2555" t="str">
        <f t="shared" si="236"/>
        <v>ON</v>
      </c>
      <c r="D2555" s="4">
        <f t="shared" si="238"/>
        <v>43662.374999993808</v>
      </c>
      <c r="E2555" t="str">
        <f t="shared" si="239"/>
        <v>LRKPCIGS</v>
      </c>
      <c r="F2555" s="39">
        <v>9724.3701171875</v>
      </c>
      <c r="G2555">
        <f t="shared" si="237"/>
        <v>1.3314235076902425E-3</v>
      </c>
      <c r="H2555" s="38">
        <f>G2555*SUMIF('Manual Inputs'!$B$11:$B$22,'Expanded kW'!A2555,'Manual Inputs'!$C$11:$C$22)</f>
        <v>151844.36868951694</v>
      </c>
    </row>
    <row r="2556" spans="1:8" x14ac:dyDescent="0.2">
      <c r="A2556">
        <f t="shared" si="234"/>
        <v>7</v>
      </c>
      <c r="B2556" t="b">
        <f t="shared" si="235"/>
        <v>0</v>
      </c>
      <c r="C2556" t="str">
        <f t="shared" si="236"/>
        <v>ON</v>
      </c>
      <c r="D2556" s="4">
        <f t="shared" si="238"/>
        <v>43662.416666660472</v>
      </c>
      <c r="E2556" t="str">
        <f t="shared" si="239"/>
        <v>LRKPCIGS</v>
      </c>
      <c r="F2556" s="39">
        <v>9819.763671875</v>
      </c>
      <c r="G2556">
        <f t="shared" si="237"/>
        <v>1.3444844277974057E-3</v>
      </c>
      <c r="H2556" s="38">
        <f>G2556*SUMIF('Manual Inputs'!$B$11:$B$22,'Expanded kW'!A2556,'Manual Inputs'!$C$11:$C$22)</f>
        <v>153333.92265692205</v>
      </c>
    </row>
    <row r="2557" spans="1:8" x14ac:dyDescent="0.2">
      <c r="A2557">
        <f t="shared" si="234"/>
        <v>7</v>
      </c>
      <c r="B2557" t="b">
        <f t="shared" si="235"/>
        <v>0</v>
      </c>
      <c r="C2557" t="str">
        <f t="shared" si="236"/>
        <v>ON</v>
      </c>
      <c r="D2557" s="4">
        <f t="shared" si="238"/>
        <v>43662.458333327137</v>
      </c>
      <c r="E2557" t="str">
        <f t="shared" si="239"/>
        <v>LRKPCIGS</v>
      </c>
      <c r="F2557" s="39">
        <v>9884.8828125</v>
      </c>
      <c r="G2557">
        <f t="shared" si="237"/>
        <v>1.3534002910958903E-3</v>
      </c>
      <c r="H2557" s="38">
        <f>G2557*SUMIF('Manual Inputs'!$B$11:$B$22,'Expanded kW'!A2557,'Manual Inputs'!$C$11:$C$22)</f>
        <v>154350.74685002124</v>
      </c>
    </row>
    <row r="2558" spans="1:8" x14ac:dyDescent="0.2">
      <c r="A2558">
        <f t="shared" si="234"/>
        <v>7</v>
      </c>
      <c r="B2558" t="b">
        <f t="shared" si="235"/>
        <v>0</v>
      </c>
      <c r="C2558" t="str">
        <f t="shared" si="236"/>
        <v>ON</v>
      </c>
      <c r="D2558" s="4">
        <f t="shared" si="238"/>
        <v>43662.499999993801</v>
      </c>
      <c r="E2558" t="str">
        <f t="shared" si="239"/>
        <v>LRKPCIGS</v>
      </c>
      <c r="F2558" s="39">
        <v>9862.57421875</v>
      </c>
      <c r="G2558">
        <f t="shared" si="237"/>
        <v>1.3503458838916885E-3</v>
      </c>
      <c r="H2558" s="38">
        <f>G2558*SUMIF('Manual Inputs'!$B$11:$B$22,'Expanded kW'!A2558,'Manual Inputs'!$C$11:$C$22)</f>
        <v>154002.40199133137</v>
      </c>
    </row>
    <row r="2559" spans="1:8" x14ac:dyDescent="0.2">
      <c r="A2559">
        <f t="shared" si="234"/>
        <v>7</v>
      </c>
      <c r="B2559" t="b">
        <f t="shared" si="235"/>
        <v>0</v>
      </c>
      <c r="C2559" t="str">
        <f t="shared" si="236"/>
        <v>ON</v>
      </c>
      <c r="D2559" s="4">
        <f t="shared" si="238"/>
        <v>43662.541666660465</v>
      </c>
      <c r="E2559" t="str">
        <f t="shared" si="239"/>
        <v>LRKPCIGS</v>
      </c>
      <c r="F2559" s="39">
        <v>9822.6767578125</v>
      </c>
      <c r="G2559">
        <f t="shared" si="237"/>
        <v>1.3448832763655258E-3</v>
      </c>
      <c r="H2559" s="38">
        <f>G2559*SUMIF('Manual Inputs'!$B$11:$B$22,'Expanded kW'!A2559,'Manual Inputs'!$C$11:$C$22)</f>
        <v>153379.4099933549</v>
      </c>
    </row>
    <row r="2560" spans="1:8" x14ac:dyDescent="0.2">
      <c r="A2560">
        <f t="shared" si="234"/>
        <v>7</v>
      </c>
      <c r="B2560" t="b">
        <f t="shared" si="235"/>
        <v>0</v>
      </c>
      <c r="C2560" t="str">
        <f t="shared" si="236"/>
        <v>ON</v>
      </c>
      <c r="D2560" s="4">
        <f t="shared" si="238"/>
        <v>43662.583333327129</v>
      </c>
      <c r="E2560" t="str">
        <f t="shared" si="239"/>
        <v>LRKPCIGS</v>
      </c>
      <c r="F2560" s="39">
        <v>9831.220703125</v>
      </c>
      <c r="G2560">
        <f t="shared" si="237"/>
        <v>1.3460530806305214E-3</v>
      </c>
      <c r="H2560" s="38">
        <f>G2560*SUMIF('Manual Inputs'!$B$11:$B$22,'Expanded kW'!A2560,'Manual Inputs'!$C$11:$C$22)</f>
        <v>153512.82223152148</v>
      </c>
    </row>
    <row r="2561" spans="1:8" x14ac:dyDescent="0.2">
      <c r="A2561">
        <f t="shared" si="234"/>
        <v>7</v>
      </c>
      <c r="B2561" t="b">
        <f t="shared" si="235"/>
        <v>0</v>
      </c>
      <c r="C2561" t="str">
        <f t="shared" si="236"/>
        <v>ON</v>
      </c>
      <c r="D2561" s="4">
        <f t="shared" si="238"/>
        <v>43662.624999993794</v>
      </c>
      <c r="E2561" t="str">
        <f t="shared" si="239"/>
        <v>LRKPCIGS</v>
      </c>
      <c r="F2561" s="39">
        <v>9819.900390625</v>
      </c>
      <c r="G2561">
        <f t="shared" si="237"/>
        <v>1.3445031468049609E-3</v>
      </c>
      <c r="H2561" s="38">
        <f>G2561*SUMIF('Manual Inputs'!$B$11:$B$22,'Expanded kW'!A2561,'Manual Inputs'!$C$11:$C$22)</f>
        <v>153336.05749671441</v>
      </c>
    </row>
    <row r="2562" spans="1:8" x14ac:dyDescent="0.2">
      <c r="A2562">
        <f t="shared" ref="A2562:A2625" si="240">MONTH(D2562)</f>
        <v>7</v>
      </c>
      <c r="B2562" t="b">
        <f t="shared" ref="B2562:B2625" si="241">IF(ISNA(VLOOKUP(DATE(YEAR(D2562),MONTH(D2562),DAY(D2562)),Holidays,1,FALSE)),FALSE,TRUE)</f>
        <v>0</v>
      </c>
      <c r="C2562" t="str">
        <f t="shared" ref="C2562:C2625" si="242">IF(OR(HOUR(D2562)&lt;PkStart,HOUR(D2562)&gt;OPkStart-1,WEEKDAY(D2562,2)&gt;5,B2562)=TRUE,"OFF","ON")</f>
        <v>ON</v>
      </c>
      <c r="D2562" s="4">
        <f t="shared" si="238"/>
        <v>43662.666666660458</v>
      </c>
      <c r="E2562" t="str">
        <f t="shared" si="239"/>
        <v>LRKPCIGS</v>
      </c>
      <c r="F2562" s="39">
        <v>9753.1337890625</v>
      </c>
      <c r="G2562">
        <f t="shared" ref="G2562:G2625" si="243">IF(SUMIF($A$2:$A$8785,A2562,$F$2:$F$8785)=0,0,F2562/SUMIF($A$2:$A$8785,A2562,$F$2:$F$8785))</f>
        <v>1.3353617194654377E-3</v>
      </c>
      <c r="H2562" s="38">
        <f>G2562*SUMIF('Manual Inputs'!$B$11:$B$22,'Expanded kW'!A2562,'Manual Inputs'!$C$11:$C$22)</f>
        <v>152293.50848411734</v>
      </c>
    </row>
    <row r="2563" spans="1:8" x14ac:dyDescent="0.2">
      <c r="A2563">
        <f t="shared" si="240"/>
        <v>7</v>
      </c>
      <c r="B2563" t="b">
        <f t="shared" si="241"/>
        <v>0</v>
      </c>
      <c r="C2563" t="str">
        <f t="shared" si="242"/>
        <v>ON</v>
      </c>
      <c r="D2563" s="4">
        <f t="shared" si="238"/>
        <v>43662.708333327122</v>
      </c>
      <c r="E2563" t="str">
        <f t="shared" si="239"/>
        <v>LRKPCIGS</v>
      </c>
      <c r="F2563" s="39">
        <v>9677.1328125</v>
      </c>
      <c r="G2563">
        <f t="shared" si="243"/>
        <v>1.3249559568727655E-3</v>
      </c>
      <c r="H2563" s="38">
        <f>G2563*SUMIF('Manual Inputs'!$B$11:$B$22,'Expanded kW'!A2563,'Manual Inputs'!$C$11:$C$22)</f>
        <v>151106.76629240226</v>
      </c>
    </row>
    <row r="2564" spans="1:8" x14ac:dyDescent="0.2">
      <c r="A2564">
        <f t="shared" si="240"/>
        <v>7</v>
      </c>
      <c r="B2564" t="b">
        <f t="shared" si="241"/>
        <v>0</v>
      </c>
      <c r="C2564" t="str">
        <f t="shared" si="242"/>
        <v>ON</v>
      </c>
      <c r="D2564" s="4">
        <f t="shared" ref="D2564:D2627" si="244">+D2563+1/24</f>
        <v>43662.749999993786</v>
      </c>
      <c r="E2564" t="str">
        <f t="shared" ref="E2564:E2627" si="245">+E2563</f>
        <v>LRKPCIGS</v>
      </c>
      <c r="F2564" s="39">
        <v>9712.603515625</v>
      </c>
      <c r="G2564">
        <f t="shared" si="243"/>
        <v>1.3298124696757342E-3</v>
      </c>
      <c r="H2564" s="38">
        <f>G2564*SUMIF('Manual Inputs'!$B$11:$B$22,'Expanded kW'!A2564,'Manual Inputs'!$C$11:$C$22)</f>
        <v>151660.6352276734</v>
      </c>
    </row>
    <row r="2565" spans="1:8" x14ac:dyDescent="0.2">
      <c r="A2565">
        <f t="shared" si="240"/>
        <v>7</v>
      </c>
      <c r="B2565" t="b">
        <f t="shared" si="241"/>
        <v>0</v>
      </c>
      <c r="C2565" t="str">
        <f t="shared" si="242"/>
        <v>ON</v>
      </c>
      <c r="D2565" s="4">
        <f t="shared" si="244"/>
        <v>43662.791666660451</v>
      </c>
      <c r="E2565" t="str">
        <f t="shared" si="245"/>
        <v>LRKPCIGS</v>
      </c>
      <c r="F2565" s="39">
        <v>9809.7568359375</v>
      </c>
      <c r="G2565">
        <f t="shared" si="243"/>
        <v>1.3431143301515709E-3</v>
      </c>
      <c r="H2565" s="38">
        <f>G2565*SUMIF('Manual Inputs'!$B$11:$B$22,'Expanded kW'!A2565,'Manual Inputs'!$C$11:$C$22)</f>
        <v>153177.66763297727</v>
      </c>
    </row>
    <row r="2566" spans="1:8" x14ac:dyDescent="0.2">
      <c r="A2566">
        <f t="shared" si="240"/>
        <v>7</v>
      </c>
      <c r="B2566" t="b">
        <f t="shared" si="241"/>
        <v>0</v>
      </c>
      <c r="C2566" t="str">
        <f t="shared" si="242"/>
        <v>ON</v>
      </c>
      <c r="D2566" s="4">
        <f t="shared" si="244"/>
        <v>43662.833333327115</v>
      </c>
      <c r="E2566" t="str">
        <f t="shared" si="245"/>
        <v>LRKPCIGS</v>
      </c>
      <c r="F2566" s="39">
        <v>9769.7490234375</v>
      </c>
      <c r="G2566">
        <f t="shared" si="243"/>
        <v>1.3376366137121671E-3</v>
      </c>
      <c r="H2566" s="38">
        <f>G2566*SUMIF('Manual Inputs'!$B$11:$B$22,'Expanded kW'!A2566,'Manual Inputs'!$C$11:$C$22)</f>
        <v>152552.95251431124</v>
      </c>
    </row>
    <row r="2567" spans="1:8" x14ac:dyDescent="0.2">
      <c r="A2567">
        <f t="shared" si="240"/>
        <v>7</v>
      </c>
      <c r="B2567" t="b">
        <f t="shared" si="241"/>
        <v>0</v>
      </c>
      <c r="C2567" t="str">
        <f t="shared" si="242"/>
        <v>OFF</v>
      </c>
      <c r="D2567" s="4">
        <f t="shared" si="244"/>
        <v>43662.874999993779</v>
      </c>
      <c r="E2567" t="str">
        <f t="shared" si="245"/>
        <v>LRKPCIGS</v>
      </c>
      <c r="F2567" s="39">
        <v>9878.986328125</v>
      </c>
      <c r="G2567">
        <f t="shared" si="243"/>
        <v>1.3525929670414791E-3</v>
      </c>
      <c r="H2567" s="38">
        <f>G2567*SUMIF('Manual Inputs'!$B$11:$B$22,'Expanded kW'!A2567,'Manual Inputs'!$C$11:$C$22)</f>
        <v>154258.67425954808</v>
      </c>
    </row>
    <row r="2568" spans="1:8" x14ac:dyDescent="0.2">
      <c r="A2568">
        <f t="shared" si="240"/>
        <v>7</v>
      </c>
      <c r="B2568" t="b">
        <f t="shared" si="241"/>
        <v>0</v>
      </c>
      <c r="C2568" t="str">
        <f t="shared" si="242"/>
        <v>OFF</v>
      </c>
      <c r="D2568" s="4">
        <f t="shared" si="244"/>
        <v>43662.916666660443</v>
      </c>
      <c r="E2568" t="str">
        <f t="shared" si="245"/>
        <v>LRKPCIGS</v>
      </c>
      <c r="F2568" s="39">
        <v>9974.701171875</v>
      </c>
      <c r="G2568">
        <f t="shared" si="243"/>
        <v>1.3656978768163968E-3</v>
      </c>
      <c r="H2568" s="38">
        <f>G2568*SUMIF('Manual Inputs'!$B$11:$B$22,'Expanded kW'!A2568,'Manual Inputs'!$C$11:$C$22)</f>
        <v>155753.2451004652</v>
      </c>
    </row>
    <row r="2569" spans="1:8" x14ac:dyDescent="0.2">
      <c r="A2569">
        <f t="shared" si="240"/>
        <v>7</v>
      </c>
      <c r="B2569" t="b">
        <f t="shared" si="241"/>
        <v>0</v>
      </c>
      <c r="C2569" t="str">
        <f t="shared" si="242"/>
        <v>OFF</v>
      </c>
      <c r="D2569" s="4">
        <f t="shared" si="244"/>
        <v>43662.958333327108</v>
      </c>
      <c r="E2569" t="str">
        <f t="shared" si="245"/>
        <v>LRKPCIGS</v>
      </c>
      <c r="F2569" s="39">
        <v>10088.33203125</v>
      </c>
      <c r="G2569">
        <f t="shared" si="243"/>
        <v>1.3812557788242109E-3</v>
      </c>
      <c r="H2569" s="38">
        <f>G2569*SUMIF('Manual Inputs'!$B$11:$B$22,'Expanded kW'!A2569,'Manual Inputs'!$C$11:$C$22)</f>
        <v>157527.57144731496</v>
      </c>
    </row>
    <row r="2570" spans="1:8" x14ac:dyDescent="0.2">
      <c r="A2570">
        <f t="shared" si="240"/>
        <v>7</v>
      </c>
      <c r="B2570" t="b">
        <f t="shared" si="241"/>
        <v>0</v>
      </c>
      <c r="C2570" t="str">
        <f t="shared" si="242"/>
        <v>OFF</v>
      </c>
      <c r="D2570" s="4">
        <f t="shared" si="244"/>
        <v>43662.999999993772</v>
      </c>
      <c r="E2570" t="str">
        <f t="shared" si="245"/>
        <v>LRKPCIGS</v>
      </c>
      <c r="F2570" s="39">
        <v>10000.1396484375</v>
      </c>
      <c r="G2570">
        <f t="shared" si="243"/>
        <v>1.3691808155864131E-3</v>
      </c>
      <c r="H2570" s="38">
        <f>G2570*SUMIF('Manual Inputs'!$B$11:$B$22,'Expanded kW'!A2570,'Manual Inputs'!$C$11:$C$22)</f>
        <v>156150.46254154437</v>
      </c>
    </row>
    <row r="2571" spans="1:8" x14ac:dyDescent="0.2">
      <c r="A2571">
        <f t="shared" si="240"/>
        <v>7</v>
      </c>
      <c r="B2571" t="b">
        <f t="shared" si="241"/>
        <v>0</v>
      </c>
      <c r="C2571" t="str">
        <f t="shared" si="242"/>
        <v>OFF</v>
      </c>
      <c r="D2571" s="4">
        <f t="shared" si="244"/>
        <v>43663.041666660436</v>
      </c>
      <c r="E2571" t="str">
        <f t="shared" si="245"/>
        <v>LRKPCIGS</v>
      </c>
      <c r="F2571" s="39">
        <v>9937.251953125</v>
      </c>
      <c r="G2571">
        <f t="shared" si="243"/>
        <v>1.3605704732326668E-3</v>
      </c>
      <c r="H2571" s="38">
        <f>G2571*SUMIF('Manual Inputs'!$B$11:$B$22,'Expanded kW'!A2571,'Manual Inputs'!$C$11:$C$22)</f>
        <v>155168.48198362757</v>
      </c>
    </row>
    <row r="2572" spans="1:8" x14ac:dyDescent="0.2">
      <c r="A2572">
        <f t="shared" si="240"/>
        <v>7</v>
      </c>
      <c r="B2572" t="b">
        <f t="shared" si="241"/>
        <v>0</v>
      </c>
      <c r="C2572" t="str">
        <f t="shared" si="242"/>
        <v>OFF</v>
      </c>
      <c r="D2572" s="4">
        <f t="shared" si="244"/>
        <v>43663.0833333271</v>
      </c>
      <c r="E2572" t="str">
        <f t="shared" si="245"/>
        <v>LRKPCIGS</v>
      </c>
      <c r="F2572" s="39">
        <v>9863.1181640625</v>
      </c>
      <c r="G2572">
        <f t="shared" si="243"/>
        <v>1.3504203588003184E-3</v>
      </c>
      <c r="H2572" s="38">
        <f>G2572*SUMIF('Manual Inputs'!$B$11:$B$22,'Expanded kW'!A2572,'Manual Inputs'!$C$11:$C$22)</f>
        <v>154010.89560393381</v>
      </c>
    </row>
    <row r="2573" spans="1:8" x14ac:dyDescent="0.2">
      <c r="A2573">
        <f t="shared" si="240"/>
        <v>7</v>
      </c>
      <c r="B2573" t="b">
        <f t="shared" si="241"/>
        <v>0</v>
      </c>
      <c r="C2573" t="str">
        <f t="shared" si="242"/>
        <v>OFF</v>
      </c>
      <c r="D2573" s="4">
        <f t="shared" si="244"/>
        <v>43663.124999993765</v>
      </c>
      <c r="E2573" t="str">
        <f t="shared" si="245"/>
        <v>LRKPCIGS</v>
      </c>
      <c r="F2573" s="39">
        <v>9775.4716796875</v>
      </c>
      <c r="G2573">
        <f t="shared" si="243"/>
        <v>1.338420137885544E-3</v>
      </c>
      <c r="H2573" s="38">
        <f>G2573*SUMIF('Manual Inputs'!$B$11:$B$22,'Expanded kW'!A2573,'Manual Inputs'!$C$11:$C$22)</f>
        <v>152642.31080847699</v>
      </c>
    </row>
    <row r="2574" spans="1:8" x14ac:dyDescent="0.2">
      <c r="A2574">
        <f t="shared" si="240"/>
        <v>7</v>
      </c>
      <c r="B2574" t="b">
        <f t="shared" si="241"/>
        <v>0</v>
      </c>
      <c r="C2574" t="str">
        <f t="shared" si="242"/>
        <v>OFF</v>
      </c>
      <c r="D2574" s="4">
        <f t="shared" si="244"/>
        <v>43663.166666660429</v>
      </c>
      <c r="E2574" t="str">
        <f t="shared" si="245"/>
        <v>LRKPCIGS</v>
      </c>
      <c r="F2574" s="39">
        <v>9733.4052734375</v>
      </c>
      <c r="G2574">
        <f t="shared" si="243"/>
        <v>1.3326605666752396E-3</v>
      </c>
      <c r="H2574" s="38">
        <f>G2574*SUMIF('Manual Inputs'!$B$11:$B$22,'Expanded kW'!A2574,'Manual Inputs'!$C$11:$C$22)</f>
        <v>151985.45110208035</v>
      </c>
    </row>
    <row r="2575" spans="1:8" x14ac:dyDescent="0.2">
      <c r="A2575">
        <f t="shared" si="240"/>
        <v>7</v>
      </c>
      <c r="B2575" t="b">
        <f t="shared" si="241"/>
        <v>0</v>
      </c>
      <c r="C2575" t="str">
        <f t="shared" si="242"/>
        <v>OFF</v>
      </c>
      <c r="D2575" s="4">
        <f t="shared" si="244"/>
        <v>43663.208333327093</v>
      </c>
      <c r="E2575" t="str">
        <f t="shared" si="245"/>
        <v>LRKPCIGS</v>
      </c>
      <c r="F2575" s="39">
        <v>9728.466796875</v>
      </c>
      <c r="G2575">
        <f t="shared" si="243"/>
        <v>1.3319844093809107E-3</v>
      </c>
      <c r="H2575" s="38">
        <f>G2575*SUMIF('Manual Inputs'!$B$11:$B$22,'Expanded kW'!A2575,'Manual Inputs'!$C$11:$C$22)</f>
        <v>151908.33763900932</v>
      </c>
    </row>
    <row r="2576" spans="1:8" x14ac:dyDescent="0.2">
      <c r="A2576">
        <f t="shared" si="240"/>
        <v>7</v>
      </c>
      <c r="B2576" t="b">
        <f t="shared" si="241"/>
        <v>0</v>
      </c>
      <c r="C2576" t="str">
        <f t="shared" si="242"/>
        <v>OFF</v>
      </c>
      <c r="D2576" s="4">
        <f t="shared" si="244"/>
        <v>43663.249999993757</v>
      </c>
      <c r="E2576" t="str">
        <f t="shared" si="245"/>
        <v>LRKPCIGS</v>
      </c>
      <c r="F2576" s="39">
        <v>9702.0029296875</v>
      </c>
      <c r="G2576">
        <f t="shared" si="243"/>
        <v>1.3283610780542314E-3</v>
      </c>
      <c r="H2576" s="38">
        <f>G2576*SUMIF('Manual Inputs'!$B$11:$B$22,'Expanded kW'!A2576,'Manual Inputs'!$C$11:$C$22)</f>
        <v>151495.1088994875</v>
      </c>
    </row>
    <row r="2577" spans="1:8" x14ac:dyDescent="0.2">
      <c r="A2577">
        <f t="shared" si="240"/>
        <v>7</v>
      </c>
      <c r="B2577" t="b">
        <f t="shared" si="241"/>
        <v>0</v>
      </c>
      <c r="C2577" t="str">
        <f t="shared" si="242"/>
        <v>ON</v>
      </c>
      <c r="D2577" s="4">
        <f t="shared" si="244"/>
        <v>43663.291666660421</v>
      </c>
      <c r="E2577" t="str">
        <f t="shared" si="245"/>
        <v>LRKPCIGS</v>
      </c>
      <c r="F2577" s="39">
        <v>9838.4140625</v>
      </c>
      <c r="G2577">
        <f t="shared" si="243"/>
        <v>1.3470379678423123E-3</v>
      </c>
      <c r="H2577" s="38">
        <f>G2577*SUMIF('Manual Inputs'!$B$11:$B$22,'Expanded kW'!A2577,'Manual Inputs'!$C$11:$C$22)</f>
        <v>153625.14530231073</v>
      </c>
    </row>
    <row r="2578" spans="1:8" x14ac:dyDescent="0.2">
      <c r="A2578">
        <f t="shared" si="240"/>
        <v>7</v>
      </c>
      <c r="B2578" t="b">
        <f t="shared" si="241"/>
        <v>0</v>
      </c>
      <c r="C2578" t="str">
        <f t="shared" si="242"/>
        <v>ON</v>
      </c>
      <c r="D2578" s="4">
        <f t="shared" si="244"/>
        <v>43663.333333327086</v>
      </c>
      <c r="E2578" t="str">
        <f t="shared" si="245"/>
        <v>LRKPCIGS</v>
      </c>
      <c r="F2578" s="39">
        <v>9970.30859375</v>
      </c>
      <c r="G2578">
        <f t="shared" si="243"/>
        <v>1.3650964618450916E-3</v>
      </c>
      <c r="H2578" s="38">
        <f>G2578*SUMIF('Manual Inputs'!$B$11:$B$22,'Expanded kW'!A2578,'Manual Inputs'!$C$11:$C$22)</f>
        <v>155684.65574770793</v>
      </c>
    </row>
    <row r="2579" spans="1:8" x14ac:dyDescent="0.2">
      <c r="A2579">
        <f t="shared" si="240"/>
        <v>7</v>
      </c>
      <c r="B2579" t="b">
        <f t="shared" si="241"/>
        <v>0</v>
      </c>
      <c r="C2579" t="str">
        <f t="shared" si="242"/>
        <v>ON</v>
      </c>
      <c r="D2579" s="4">
        <f t="shared" si="244"/>
        <v>43663.37499999375</v>
      </c>
      <c r="E2579" t="str">
        <f t="shared" si="245"/>
        <v>LRKPCIGS</v>
      </c>
      <c r="F2579" s="39">
        <v>9833.8701171875</v>
      </c>
      <c r="G2579">
        <f t="shared" si="243"/>
        <v>1.3464158282554997E-3</v>
      </c>
      <c r="H2579" s="38">
        <f>G2579*SUMIF('Manual Inputs'!$B$11:$B$22,'Expanded kW'!A2579,'Manual Inputs'!$C$11:$C$22)</f>
        <v>153554.19237692622</v>
      </c>
    </row>
    <row r="2580" spans="1:8" x14ac:dyDescent="0.2">
      <c r="A2580">
        <f t="shared" si="240"/>
        <v>7</v>
      </c>
      <c r="B2580" t="b">
        <f t="shared" si="241"/>
        <v>0</v>
      </c>
      <c r="C2580" t="str">
        <f t="shared" si="242"/>
        <v>ON</v>
      </c>
      <c r="D2580" s="4">
        <f t="shared" si="244"/>
        <v>43663.416666660414</v>
      </c>
      <c r="E2580" t="str">
        <f t="shared" si="245"/>
        <v>LRKPCIGS</v>
      </c>
      <c r="F2580" s="39">
        <v>9851.529296875</v>
      </c>
      <c r="G2580">
        <f t="shared" si="243"/>
        <v>1.3488336554956318E-3</v>
      </c>
      <c r="H2580" s="38">
        <f>G2580*SUMIF('Manual Inputs'!$B$11:$B$22,'Expanded kW'!A2580,'Manual Inputs'!$C$11:$C$22)</f>
        <v>153829.93743382033</v>
      </c>
    </row>
    <row r="2581" spans="1:8" x14ac:dyDescent="0.2">
      <c r="A2581">
        <f t="shared" si="240"/>
        <v>7</v>
      </c>
      <c r="B2581" t="b">
        <f t="shared" si="241"/>
        <v>0</v>
      </c>
      <c r="C2581" t="str">
        <f t="shared" si="242"/>
        <v>ON</v>
      </c>
      <c r="D2581" s="4">
        <f t="shared" si="244"/>
        <v>43663.458333327078</v>
      </c>
      <c r="E2581" t="str">
        <f t="shared" si="245"/>
        <v>LRKPCIGS</v>
      </c>
      <c r="F2581" s="39">
        <v>9944.39453125</v>
      </c>
      <c r="G2581">
        <f t="shared" si="243"/>
        <v>1.3615484076702229E-3</v>
      </c>
      <c r="H2581" s="38">
        <f>G2581*SUMIF('Manual Inputs'!$B$11:$B$22,'Expanded kW'!A2581,'Manual Inputs'!$C$11:$C$22)</f>
        <v>155280.01211392251</v>
      </c>
    </row>
    <row r="2582" spans="1:8" x14ac:dyDescent="0.2">
      <c r="A2582">
        <f t="shared" si="240"/>
        <v>7</v>
      </c>
      <c r="B2582" t="b">
        <f t="shared" si="241"/>
        <v>0</v>
      </c>
      <c r="C2582" t="str">
        <f t="shared" si="242"/>
        <v>ON</v>
      </c>
      <c r="D2582" s="4">
        <f t="shared" si="244"/>
        <v>43663.499999993743</v>
      </c>
      <c r="E2582" t="str">
        <f t="shared" si="245"/>
        <v>LRKPCIGS</v>
      </c>
      <c r="F2582" s="39">
        <v>10029.029296875</v>
      </c>
      <c r="G2582">
        <f t="shared" si="243"/>
        <v>1.3731362755899984E-3</v>
      </c>
      <c r="H2582" s="38">
        <f>G2582*SUMIF('Manual Inputs'!$B$11:$B$22,'Expanded kW'!A2582,'Manual Inputs'!$C$11:$C$22)</f>
        <v>156601.56943852486</v>
      </c>
    </row>
    <row r="2583" spans="1:8" x14ac:dyDescent="0.2">
      <c r="A2583">
        <f t="shared" si="240"/>
        <v>7</v>
      </c>
      <c r="B2583" t="b">
        <f t="shared" si="241"/>
        <v>0</v>
      </c>
      <c r="C2583" t="str">
        <f t="shared" si="242"/>
        <v>ON</v>
      </c>
      <c r="D2583" s="4">
        <f t="shared" si="244"/>
        <v>43663.541666660407</v>
      </c>
      <c r="E2583" t="str">
        <f t="shared" si="245"/>
        <v>LRKPCIGS</v>
      </c>
      <c r="F2583" s="39">
        <v>10046.3642578125</v>
      </c>
      <c r="G2583">
        <f t="shared" si="243"/>
        <v>1.3755097120407855E-3</v>
      </c>
      <c r="H2583" s="38">
        <f>G2583*SUMIF('Manual Inputs'!$B$11:$B$22,'Expanded kW'!A2583,'Manual Inputs'!$C$11:$C$22)</f>
        <v>156872.25187533995</v>
      </c>
    </row>
    <row r="2584" spans="1:8" x14ac:dyDescent="0.2">
      <c r="A2584">
        <f t="shared" si="240"/>
        <v>7</v>
      </c>
      <c r="B2584" t="b">
        <f t="shared" si="241"/>
        <v>0</v>
      </c>
      <c r="C2584" t="str">
        <f t="shared" si="242"/>
        <v>ON</v>
      </c>
      <c r="D2584" s="4">
        <f t="shared" si="244"/>
        <v>43663.583333327071</v>
      </c>
      <c r="E2584" t="str">
        <f t="shared" si="245"/>
        <v>LRKPCIGS</v>
      </c>
      <c r="F2584" s="39">
        <v>9980.21484375</v>
      </c>
      <c r="G2584">
        <f t="shared" si="243"/>
        <v>1.3664527876496538E-3</v>
      </c>
      <c r="H2584" s="38">
        <f>G2584*SUMIF('Manual Inputs'!$B$11:$B$22,'Expanded kW'!A2584,'Manual Inputs'!$C$11:$C$22)</f>
        <v>155839.3401395198</v>
      </c>
    </row>
    <row r="2585" spans="1:8" x14ac:dyDescent="0.2">
      <c r="A2585">
        <f t="shared" si="240"/>
        <v>7</v>
      </c>
      <c r="B2585" t="b">
        <f t="shared" si="241"/>
        <v>0</v>
      </c>
      <c r="C2585" t="str">
        <f t="shared" si="242"/>
        <v>ON</v>
      </c>
      <c r="D2585" s="4">
        <f t="shared" si="244"/>
        <v>43663.624999993735</v>
      </c>
      <c r="E2585" t="str">
        <f t="shared" si="245"/>
        <v>LRKPCIGS</v>
      </c>
      <c r="F2585" s="39">
        <v>9837.779296875</v>
      </c>
      <c r="G2585">
        <f t="shared" si="243"/>
        <v>1.3469510581643781E-3</v>
      </c>
      <c r="H2585" s="38">
        <f>G2585*SUMIF('Manual Inputs'!$B$11:$B$22,'Expanded kW'!A2585,'Manual Inputs'!$C$11:$C$22)</f>
        <v>153615.23354613196</v>
      </c>
    </row>
    <row r="2586" spans="1:8" x14ac:dyDescent="0.2">
      <c r="A2586">
        <f t="shared" si="240"/>
        <v>7</v>
      </c>
      <c r="B2586" t="b">
        <f t="shared" si="241"/>
        <v>0</v>
      </c>
      <c r="C2586" t="str">
        <f t="shared" si="242"/>
        <v>ON</v>
      </c>
      <c r="D2586" s="4">
        <f t="shared" si="244"/>
        <v>43663.6666666604</v>
      </c>
      <c r="E2586" t="str">
        <f t="shared" si="245"/>
        <v>LRKPCIGS</v>
      </c>
      <c r="F2586" s="39">
        <v>9688.720703125</v>
      </c>
      <c r="G2586">
        <f t="shared" si="243"/>
        <v>1.3265425264702554E-3</v>
      </c>
      <c r="H2586" s="38">
        <f>G2586*SUMIF('Manual Inputs'!$B$11:$B$22,'Expanded kW'!A2586,'Manual Inputs'!$C$11:$C$22)</f>
        <v>151287.7092136601</v>
      </c>
    </row>
    <row r="2587" spans="1:8" x14ac:dyDescent="0.2">
      <c r="A2587">
        <f t="shared" si="240"/>
        <v>7</v>
      </c>
      <c r="B2587" t="b">
        <f t="shared" si="241"/>
        <v>0</v>
      </c>
      <c r="C2587" t="str">
        <f t="shared" si="242"/>
        <v>ON</v>
      </c>
      <c r="D2587" s="4">
        <f t="shared" si="244"/>
        <v>43663.708333327064</v>
      </c>
      <c r="E2587" t="str">
        <f t="shared" si="245"/>
        <v>LRKPCIGS</v>
      </c>
      <c r="F2587" s="39">
        <v>9766.9873046875</v>
      </c>
      <c r="G2587">
        <f t="shared" si="243"/>
        <v>1.3372584897595545E-3</v>
      </c>
      <c r="H2587" s="38">
        <f>G2587*SUMIF('Manual Inputs'!$B$11:$B$22,'Expanded kW'!A2587,'Manual Inputs'!$C$11:$C$22)</f>
        <v>152509.82875050564</v>
      </c>
    </row>
    <row r="2588" spans="1:8" x14ac:dyDescent="0.2">
      <c r="A2588">
        <f t="shared" si="240"/>
        <v>7</v>
      </c>
      <c r="B2588" t="b">
        <f t="shared" si="241"/>
        <v>0</v>
      </c>
      <c r="C2588" t="str">
        <f t="shared" si="242"/>
        <v>ON</v>
      </c>
      <c r="D2588" s="4">
        <f t="shared" si="244"/>
        <v>43663.749999993728</v>
      </c>
      <c r="E2588" t="str">
        <f t="shared" si="245"/>
        <v>LRKPCIGS</v>
      </c>
      <c r="F2588" s="39">
        <v>9645.4658203125</v>
      </c>
      <c r="G2588">
        <f t="shared" si="243"/>
        <v>1.3206202336014186E-3</v>
      </c>
      <c r="H2588" s="38">
        <f>G2588*SUMIF('Manual Inputs'!$B$11:$B$22,'Expanded kW'!A2588,'Manual Inputs'!$C$11:$C$22)</f>
        <v>150612.29164992564</v>
      </c>
    </row>
    <row r="2589" spans="1:8" x14ac:dyDescent="0.2">
      <c r="A2589">
        <f t="shared" si="240"/>
        <v>7</v>
      </c>
      <c r="B2589" t="b">
        <f t="shared" si="241"/>
        <v>0</v>
      </c>
      <c r="C2589" t="str">
        <f t="shared" si="242"/>
        <v>ON</v>
      </c>
      <c r="D2589" s="4">
        <f t="shared" si="244"/>
        <v>43663.791666660392</v>
      </c>
      <c r="E2589" t="str">
        <f t="shared" si="245"/>
        <v>LRKPCIGS</v>
      </c>
      <c r="F2589" s="39">
        <v>9592.2646484375</v>
      </c>
      <c r="G2589">
        <f t="shared" si="243"/>
        <v>1.3133361329329498E-3</v>
      </c>
      <c r="H2589" s="38">
        <f>G2589*SUMIF('Manual Inputs'!$B$11:$B$22,'Expanded kW'!A2589,'Manual Inputs'!$C$11:$C$22)</f>
        <v>149781.56449129726</v>
      </c>
    </row>
    <row r="2590" spans="1:8" x14ac:dyDescent="0.2">
      <c r="A2590">
        <f t="shared" si="240"/>
        <v>7</v>
      </c>
      <c r="B2590" t="b">
        <f t="shared" si="241"/>
        <v>0</v>
      </c>
      <c r="C2590" t="str">
        <f t="shared" si="242"/>
        <v>ON</v>
      </c>
      <c r="D2590" s="4">
        <f t="shared" si="244"/>
        <v>43663.833333327057</v>
      </c>
      <c r="E2590" t="str">
        <f t="shared" si="245"/>
        <v>LRKPCIGS</v>
      </c>
      <c r="F2590" s="39">
        <v>9552.3076171875</v>
      </c>
      <c r="G2590">
        <f t="shared" si="243"/>
        <v>1.3078653692677809E-3</v>
      </c>
      <c r="H2590" s="38">
        <f>G2590*SUMIF('Manual Inputs'!$B$11:$B$22,'Expanded kW'!A2590,'Manual Inputs'!$C$11:$C$22)</f>
        <v>149157.64231312554</v>
      </c>
    </row>
    <row r="2591" spans="1:8" x14ac:dyDescent="0.2">
      <c r="A2591">
        <f t="shared" si="240"/>
        <v>7</v>
      </c>
      <c r="B2591" t="b">
        <f t="shared" si="241"/>
        <v>0</v>
      </c>
      <c r="C2591" t="str">
        <f t="shared" si="242"/>
        <v>OFF</v>
      </c>
      <c r="D2591" s="4">
        <f t="shared" si="244"/>
        <v>43663.874999993721</v>
      </c>
      <c r="E2591" t="str">
        <f t="shared" si="245"/>
        <v>LRKPCIGS</v>
      </c>
      <c r="F2591" s="39">
        <v>9786.6240234375</v>
      </c>
      <c r="G2591">
        <f t="shared" si="243"/>
        <v>1.3399470740732512E-3</v>
      </c>
      <c r="H2591" s="38">
        <f>G2591*SUMIF('Manual Inputs'!$B$11:$B$22,'Expanded kW'!A2591,'Manual Inputs'!$C$11:$C$22)</f>
        <v>152816.4527401106</v>
      </c>
    </row>
    <row r="2592" spans="1:8" x14ac:dyDescent="0.2">
      <c r="A2592">
        <f t="shared" si="240"/>
        <v>7</v>
      </c>
      <c r="B2592" t="b">
        <f t="shared" si="241"/>
        <v>0</v>
      </c>
      <c r="C2592" t="str">
        <f t="shared" si="242"/>
        <v>OFF</v>
      </c>
      <c r="D2592" s="4">
        <f t="shared" si="244"/>
        <v>43663.916666660385</v>
      </c>
      <c r="E2592" t="str">
        <f t="shared" si="245"/>
        <v>LRKPCIGS</v>
      </c>
      <c r="F2592" s="39">
        <v>9904.9443359375</v>
      </c>
      <c r="G2592">
        <f t="shared" si="243"/>
        <v>1.3561470380402047E-3</v>
      </c>
      <c r="H2592" s="38">
        <f>G2592*SUMIF('Manual Inputs'!$B$11:$B$22,'Expanded kW'!A2592,'Manual Inputs'!$C$11:$C$22)</f>
        <v>154664.00409183817</v>
      </c>
    </row>
    <row r="2593" spans="1:8" x14ac:dyDescent="0.2">
      <c r="A2593">
        <f t="shared" si="240"/>
        <v>7</v>
      </c>
      <c r="B2593" t="b">
        <f t="shared" si="241"/>
        <v>0</v>
      </c>
      <c r="C2593" t="str">
        <f t="shared" si="242"/>
        <v>OFF</v>
      </c>
      <c r="D2593" s="4">
        <f t="shared" si="244"/>
        <v>43663.958333327049</v>
      </c>
      <c r="E2593" t="str">
        <f t="shared" si="245"/>
        <v>LRKPCIGS</v>
      </c>
      <c r="F2593" s="39">
        <v>9901.927734375</v>
      </c>
      <c r="G2593">
        <f t="shared" si="243"/>
        <v>1.3557340165092214E-3</v>
      </c>
      <c r="H2593" s="38">
        <f>G2593*SUMIF('Manual Inputs'!$B$11:$B$22,'Expanded kW'!A2593,'Manual Inputs'!$C$11:$C$22)</f>
        <v>154616.90037670539</v>
      </c>
    </row>
    <row r="2594" spans="1:8" x14ac:dyDescent="0.2">
      <c r="A2594">
        <f t="shared" si="240"/>
        <v>7</v>
      </c>
      <c r="B2594" t="b">
        <f t="shared" si="241"/>
        <v>0</v>
      </c>
      <c r="C2594" t="str">
        <f t="shared" si="242"/>
        <v>OFF</v>
      </c>
      <c r="D2594" s="4">
        <f t="shared" si="244"/>
        <v>43663.999999993714</v>
      </c>
      <c r="E2594" t="str">
        <f t="shared" si="245"/>
        <v>LRKPCIGS</v>
      </c>
      <c r="F2594" s="39">
        <v>9806.6640625</v>
      </c>
      <c r="G2594">
        <f t="shared" si="243"/>
        <v>1.3426908794592356E-3</v>
      </c>
      <c r="H2594" s="38">
        <f>G2594*SUMIF('Manual Inputs'!$B$11:$B$22,'Expanded kW'!A2594,'Manual Inputs'!$C$11:$C$22)</f>
        <v>153129.37450710303</v>
      </c>
    </row>
    <row r="2595" spans="1:8" x14ac:dyDescent="0.2">
      <c r="A2595">
        <f t="shared" si="240"/>
        <v>7</v>
      </c>
      <c r="B2595" t="b">
        <f t="shared" si="241"/>
        <v>0</v>
      </c>
      <c r="C2595" t="str">
        <f t="shared" si="242"/>
        <v>OFF</v>
      </c>
      <c r="D2595" s="4">
        <f t="shared" si="244"/>
        <v>43664.041666660378</v>
      </c>
      <c r="E2595" t="str">
        <f t="shared" si="245"/>
        <v>LRKPCIGS</v>
      </c>
      <c r="F2595" s="39">
        <v>9717.2041015625</v>
      </c>
      <c r="G2595">
        <f t="shared" si="243"/>
        <v>1.3304423642799626E-3</v>
      </c>
      <c r="H2595" s="38">
        <f>G2595*SUMIF('Manual Inputs'!$B$11:$B$22,'Expanded kW'!A2595,'Manual Inputs'!$C$11:$C$22)</f>
        <v>151732.47258668617</v>
      </c>
    </row>
    <row r="2596" spans="1:8" x14ac:dyDescent="0.2">
      <c r="A2596">
        <f t="shared" si="240"/>
        <v>7</v>
      </c>
      <c r="B2596" t="b">
        <f t="shared" si="241"/>
        <v>0</v>
      </c>
      <c r="C2596" t="str">
        <f t="shared" si="242"/>
        <v>OFF</v>
      </c>
      <c r="D2596" s="4">
        <f t="shared" si="244"/>
        <v>43664.083333327042</v>
      </c>
      <c r="E2596" t="str">
        <f t="shared" si="245"/>
        <v>LRKPCIGS</v>
      </c>
      <c r="F2596" s="39">
        <v>9592.166015625</v>
      </c>
      <c r="G2596">
        <f t="shared" si="243"/>
        <v>1.3133226285060708E-3</v>
      </c>
      <c r="H2596" s="38">
        <f>G2596*SUMIF('Manual Inputs'!$B$11:$B$22,'Expanded kW'!A2596,'Manual Inputs'!$C$11:$C$22)</f>
        <v>149780.02435687563</v>
      </c>
    </row>
    <row r="2597" spans="1:8" x14ac:dyDescent="0.2">
      <c r="A2597">
        <f t="shared" si="240"/>
        <v>7</v>
      </c>
      <c r="B2597" t="b">
        <f t="shared" si="241"/>
        <v>0</v>
      </c>
      <c r="C2597" t="str">
        <f t="shared" si="242"/>
        <v>OFF</v>
      </c>
      <c r="D2597" s="4">
        <f t="shared" si="244"/>
        <v>43664.124999993706</v>
      </c>
      <c r="E2597" t="str">
        <f t="shared" si="245"/>
        <v>LRKPCIGS</v>
      </c>
      <c r="F2597" s="39">
        <v>9605.875</v>
      </c>
      <c r="G2597">
        <f t="shared" si="243"/>
        <v>1.3151996101350579E-3</v>
      </c>
      <c r="H2597" s="38">
        <f>G2597*SUMIF('Manual Inputs'!$B$11:$B$22,'Expanded kW'!A2597,'Manual Inputs'!$C$11:$C$22)</f>
        <v>149994.08779262629</v>
      </c>
    </row>
    <row r="2598" spans="1:8" x14ac:dyDescent="0.2">
      <c r="A2598">
        <f t="shared" si="240"/>
        <v>7</v>
      </c>
      <c r="B2598" t="b">
        <f t="shared" si="241"/>
        <v>0</v>
      </c>
      <c r="C2598" t="str">
        <f t="shared" si="242"/>
        <v>OFF</v>
      </c>
      <c r="D2598" s="4">
        <f t="shared" si="244"/>
        <v>43664.166666660371</v>
      </c>
      <c r="E2598" t="str">
        <f t="shared" si="245"/>
        <v>LRKPCIGS</v>
      </c>
      <c r="F2598" s="39">
        <v>9742.16796875</v>
      </c>
      <c r="G2598">
        <f t="shared" si="243"/>
        <v>1.3338603213523235E-3</v>
      </c>
      <c r="H2598" s="38">
        <f>G2598*SUMIF('Manual Inputs'!$B$11:$B$22,'Expanded kW'!A2598,'Manual Inputs'!$C$11:$C$22)</f>
        <v>152122.27908391473</v>
      </c>
    </row>
    <row r="2599" spans="1:8" x14ac:dyDescent="0.2">
      <c r="A2599">
        <f t="shared" si="240"/>
        <v>7</v>
      </c>
      <c r="B2599" t="b">
        <f t="shared" si="241"/>
        <v>0</v>
      </c>
      <c r="C2599" t="str">
        <f t="shared" si="242"/>
        <v>OFF</v>
      </c>
      <c r="D2599" s="4">
        <f t="shared" si="244"/>
        <v>43664.208333327035</v>
      </c>
      <c r="E2599" t="str">
        <f t="shared" si="245"/>
        <v>LRKPCIGS</v>
      </c>
      <c r="F2599" s="39">
        <v>9827.599609375</v>
      </c>
      <c r="G2599">
        <f t="shared" si="243"/>
        <v>1.3455572943447056E-3</v>
      </c>
      <c r="H2599" s="38">
        <f>G2599*SUMIF('Manual Inputs'!$B$11:$B$22,'Expanded kW'!A2599,'Manual Inputs'!$C$11:$C$22)</f>
        <v>153456.27947473538</v>
      </c>
    </row>
    <row r="2600" spans="1:8" x14ac:dyDescent="0.2">
      <c r="A2600">
        <f t="shared" si="240"/>
        <v>7</v>
      </c>
      <c r="B2600" t="b">
        <f t="shared" si="241"/>
        <v>0</v>
      </c>
      <c r="C2600" t="str">
        <f t="shared" si="242"/>
        <v>OFF</v>
      </c>
      <c r="D2600" s="4">
        <f t="shared" si="244"/>
        <v>43664.249999993699</v>
      </c>
      <c r="E2600" t="str">
        <f t="shared" si="245"/>
        <v>LRKPCIGS</v>
      </c>
      <c r="F2600" s="39">
        <v>9604.5078125</v>
      </c>
      <c r="G2600">
        <f t="shared" si="243"/>
        <v>1.3150124200595071E-3</v>
      </c>
      <c r="H2600" s="38">
        <f>G2600*SUMIF('Manual Inputs'!$B$11:$B$22,'Expanded kW'!A2600,'Manual Inputs'!$C$11:$C$22)</f>
        <v>149972.73939470274</v>
      </c>
    </row>
    <row r="2601" spans="1:8" x14ac:dyDescent="0.2">
      <c r="A2601">
        <f t="shared" si="240"/>
        <v>7</v>
      </c>
      <c r="B2601" t="b">
        <f t="shared" si="241"/>
        <v>0</v>
      </c>
      <c r="C2601" t="str">
        <f t="shared" si="242"/>
        <v>ON</v>
      </c>
      <c r="D2601" s="4">
        <f t="shared" si="244"/>
        <v>43664.291666660363</v>
      </c>
      <c r="E2601" t="str">
        <f t="shared" si="245"/>
        <v>LRKPCIGS</v>
      </c>
      <c r="F2601" s="39">
        <v>9546.294921875</v>
      </c>
      <c r="G2601">
        <f t="shared" si="243"/>
        <v>1.3070421340569478E-3</v>
      </c>
      <c r="H2601" s="38">
        <f>G2601*SUMIF('Manual Inputs'!$B$11:$B$22,'Expanded kW'!A2601,'Manual Inputs'!$C$11:$C$22)</f>
        <v>149063.75510882886</v>
      </c>
    </row>
    <row r="2602" spans="1:8" x14ac:dyDescent="0.2">
      <c r="A2602">
        <f t="shared" si="240"/>
        <v>7</v>
      </c>
      <c r="B2602" t="b">
        <f t="shared" si="241"/>
        <v>0</v>
      </c>
      <c r="C2602" t="str">
        <f t="shared" si="242"/>
        <v>ON</v>
      </c>
      <c r="D2602" s="4">
        <f t="shared" si="244"/>
        <v>43664.333333327028</v>
      </c>
      <c r="E2602" t="str">
        <f t="shared" si="245"/>
        <v>LRKPCIGS</v>
      </c>
      <c r="F2602" s="39">
        <v>9629.470703125</v>
      </c>
      <c r="G2602">
        <f t="shared" si="243"/>
        <v>1.318430243424671E-3</v>
      </c>
      <c r="H2602" s="38">
        <f>G2602*SUMIF('Manual Inputs'!$B$11:$B$22,'Expanded kW'!A2602,'Manual Inputs'!$C$11:$C$22)</f>
        <v>150362.53064307562</v>
      </c>
    </row>
    <row r="2603" spans="1:8" x14ac:dyDescent="0.2">
      <c r="A2603">
        <f t="shared" si="240"/>
        <v>7</v>
      </c>
      <c r="B2603" t="b">
        <f t="shared" si="241"/>
        <v>0</v>
      </c>
      <c r="C2603" t="str">
        <f t="shared" si="242"/>
        <v>ON</v>
      </c>
      <c r="D2603" s="4">
        <f t="shared" si="244"/>
        <v>43664.374999993692</v>
      </c>
      <c r="E2603" t="str">
        <f t="shared" si="245"/>
        <v>LRKPCIGS</v>
      </c>
      <c r="F2603" s="39">
        <v>9650.4384765625</v>
      </c>
      <c r="G2603">
        <f t="shared" si="243"/>
        <v>1.3213010706476362E-3</v>
      </c>
      <c r="H2603" s="38">
        <f>G2603*SUMIF('Manual Inputs'!$B$11:$B$22,'Expanded kW'!A2603,'Manual Inputs'!$C$11:$C$22)</f>
        <v>150689.93882294474</v>
      </c>
    </row>
    <row r="2604" spans="1:8" x14ac:dyDescent="0.2">
      <c r="A2604">
        <f t="shared" si="240"/>
        <v>7</v>
      </c>
      <c r="B2604" t="b">
        <f t="shared" si="241"/>
        <v>0</v>
      </c>
      <c r="C2604" t="str">
        <f t="shared" si="242"/>
        <v>ON</v>
      </c>
      <c r="D2604" s="4">
        <f t="shared" si="244"/>
        <v>43664.416666660356</v>
      </c>
      <c r="E2604" t="str">
        <f t="shared" si="245"/>
        <v>LRKPCIGS</v>
      </c>
      <c r="F2604" s="39">
        <v>9658.10546875</v>
      </c>
      <c r="G2604">
        <f t="shared" si="243"/>
        <v>1.3223508058498859E-3</v>
      </c>
      <c r="H2604" s="38">
        <f>G2604*SUMIF('Manual Inputs'!$B$11:$B$22,'Expanded kW'!A2604,'Manual Inputs'!$C$11:$C$22)</f>
        <v>150809.65758872897</v>
      </c>
    </row>
    <row r="2605" spans="1:8" x14ac:dyDescent="0.2">
      <c r="A2605">
        <f t="shared" si="240"/>
        <v>7</v>
      </c>
      <c r="B2605" t="b">
        <f t="shared" si="241"/>
        <v>0</v>
      </c>
      <c r="C2605" t="str">
        <f t="shared" si="242"/>
        <v>ON</v>
      </c>
      <c r="D2605" s="4">
        <f t="shared" si="244"/>
        <v>43664.45833332702</v>
      </c>
      <c r="E2605" t="str">
        <f t="shared" si="245"/>
        <v>LRKPCIGS</v>
      </c>
      <c r="F2605" s="39">
        <v>9755.1513671875</v>
      </c>
      <c r="G2605">
        <f t="shared" si="243"/>
        <v>1.335637958534072E-3</v>
      </c>
      <c r="H2605" s="38">
        <f>G2605*SUMIF('Manual Inputs'!$B$11:$B$22,'Expanded kW'!A2605,'Manual Inputs'!$C$11:$C$22)</f>
        <v>152325.01261991027</v>
      </c>
    </row>
    <row r="2606" spans="1:8" x14ac:dyDescent="0.2">
      <c r="A2606">
        <f t="shared" si="240"/>
        <v>7</v>
      </c>
      <c r="B2606" t="b">
        <f t="shared" si="241"/>
        <v>0</v>
      </c>
      <c r="C2606" t="str">
        <f t="shared" si="242"/>
        <v>ON</v>
      </c>
      <c r="D2606" s="4">
        <f t="shared" si="244"/>
        <v>43664.499999993684</v>
      </c>
      <c r="E2606" t="str">
        <f t="shared" si="245"/>
        <v>LRKPCIGS</v>
      </c>
      <c r="F2606" s="39">
        <v>9705.8212890625</v>
      </c>
      <c r="G2606">
        <f t="shared" si="243"/>
        <v>1.3288838731938053E-3</v>
      </c>
      <c r="H2606" s="38">
        <f>G2606*SUMIF('Manual Inputs'!$B$11:$B$22,'Expanded kW'!A2606,'Manual Inputs'!$C$11:$C$22)</f>
        <v>151554.73192511685</v>
      </c>
    </row>
    <row r="2607" spans="1:8" x14ac:dyDescent="0.2">
      <c r="A2607">
        <f t="shared" si="240"/>
        <v>7</v>
      </c>
      <c r="B2607" t="b">
        <f t="shared" si="241"/>
        <v>0</v>
      </c>
      <c r="C2607" t="str">
        <f t="shared" si="242"/>
        <v>ON</v>
      </c>
      <c r="D2607" s="4">
        <f t="shared" si="244"/>
        <v>43664.541666660349</v>
      </c>
      <c r="E2607" t="str">
        <f t="shared" si="245"/>
        <v>LRKPCIGS</v>
      </c>
      <c r="F2607" s="39">
        <v>9744.8037109375</v>
      </c>
      <c r="G2607">
        <f t="shared" si="243"/>
        <v>1.3342211970765461E-3</v>
      </c>
      <c r="H2607" s="38">
        <f>G2607*SUMIF('Manual Inputs'!$B$11:$B$22,'Expanded kW'!A2607,'Manual Inputs'!$C$11:$C$22)</f>
        <v>152163.43574534022</v>
      </c>
    </row>
    <row r="2608" spans="1:8" x14ac:dyDescent="0.2">
      <c r="A2608">
        <f t="shared" si="240"/>
        <v>7</v>
      </c>
      <c r="B2608" t="b">
        <f t="shared" si="241"/>
        <v>0</v>
      </c>
      <c r="C2608" t="str">
        <f t="shared" si="242"/>
        <v>ON</v>
      </c>
      <c r="D2608" s="4">
        <f t="shared" si="244"/>
        <v>43664.583333327013</v>
      </c>
      <c r="E2608" t="str">
        <f t="shared" si="245"/>
        <v>LRKPCIGS</v>
      </c>
      <c r="F2608" s="39">
        <v>9652.384765625</v>
      </c>
      <c r="G2608">
        <f t="shared" si="243"/>
        <v>1.3215675490909026E-3</v>
      </c>
      <c r="H2608" s="38">
        <f>G2608*SUMIF('Manual Inputs'!$B$11:$B$22,'Expanded kW'!A2608,'Manual Inputs'!$C$11:$C$22)</f>
        <v>150720.32979227451</v>
      </c>
    </row>
    <row r="2609" spans="1:8" x14ac:dyDescent="0.2">
      <c r="A2609">
        <f t="shared" si="240"/>
        <v>7</v>
      </c>
      <c r="B2609" t="b">
        <f t="shared" si="241"/>
        <v>0</v>
      </c>
      <c r="C2609" t="str">
        <f t="shared" si="242"/>
        <v>ON</v>
      </c>
      <c r="D2609" s="4">
        <f t="shared" si="244"/>
        <v>43664.624999993677</v>
      </c>
      <c r="E2609" t="str">
        <f t="shared" si="245"/>
        <v>LRKPCIGS</v>
      </c>
      <c r="F2609" s="39">
        <v>9592.98828125</v>
      </c>
      <c r="G2609">
        <f t="shared" si="243"/>
        <v>1.3134352099657949E-3</v>
      </c>
      <c r="H2609" s="38">
        <f>G2609*SUMIF('Manual Inputs'!$B$11:$B$22,'Expanded kW'!A2609,'Manual Inputs'!$C$11:$C$22)</f>
        <v>149792.8638933411</v>
      </c>
    </row>
    <row r="2610" spans="1:8" x14ac:dyDescent="0.2">
      <c r="A2610">
        <f t="shared" si="240"/>
        <v>7</v>
      </c>
      <c r="B2610" t="b">
        <f t="shared" si="241"/>
        <v>0</v>
      </c>
      <c r="C2610" t="str">
        <f t="shared" si="242"/>
        <v>ON</v>
      </c>
      <c r="D2610" s="4">
        <f t="shared" si="244"/>
        <v>43664.666666660341</v>
      </c>
      <c r="E2610" t="str">
        <f t="shared" si="245"/>
        <v>LRKPCIGS</v>
      </c>
      <c r="F2610" s="39">
        <v>9561.8896484375</v>
      </c>
      <c r="G2610">
        <f t="shared" si="243"/>
        <v>1.3091773042829982E-3</v>
      </c>
      <c r="H2610" s="38">
        <f>G2610*SUMIF('Manual Inputs'!$B$11:$B$22,'Expanded kW'!A2610,'Manual Inputs'!$C$11:$C$22)</f>
        <v>149307.26408485838</v>
      </c>
    </row>
    <row r="2611" spans="1:8" x14ac:dyDescent="0.2">
      <c r="A2611">
        <f t="shared" si="240"/>
        <v>7</v>
      </c>
      <c r="B2611" t="b">
        <f t="shared" si="241"/>
        <v>0</v>
      </c>
      <c r="C2611" t="str">
        <f t="shared" si="242"/>
        <v>ON</v>
      </c>
      <c r="D2611" s="4">
        <f t="shared" si="244"/>
        <v>43664.708333327006</v>
      </c>
      <c r="E2611" t="str">
        <f t="shared" si="245"/>
        <v>LRKPCIGS</v>
      </c>
      <c r="F2611" s="39">
        <v>9614.7216796875</v>
      </c>
      <c r="G2611">
        <f t="shared" si="243"/>
        <v>1.3164108636310684E-3</v>
      </c>
      <c r="H2611" s="38">
        <f>G2611*SUMIF('Manual Inputs'!$B$11:$B$22,'Expanded kW'!A2611,'Manual Inputs'!$C$11:$C$22)</f>
        <v>150132.2271760474</v>
      </c>
    </row>
    <row r="2612" spans="1:8" x14ac:dyDescent="0.2">
      <c r="A2612">
        <f t="shared" si="240"/>
        <v>7</v>
      </c>
      <c r="B2612" t="b">
        <f t="shared" si="241"/>
        <v>0</v>
      </c>
      <c r="C2612" t="str">
        <f t="shared" si="242"/>
        <v>ON</v>
      </c>
      <c r="D2612" s="4">
        <f t="shared" si="244"/>
        <v>43664.74999999367</v>
      </c>
      <c r="E2612" t="str">
        <f t="shared" si="245"/>
        <v>LRKPCIGS</v>
      </c>
      <c r="F2612" s="39">
        <v>9623.0634765625</v>
      </c>
      <c r="G2612">
        <f t="shared" si="243"/>
        <v>1.317552990506322E-3</v>
      </c>
      <c r="H2612" s="38">
        <f>G2612*SUMIF('Manual Inputs'!$B$11:$B$22,'Expanded kW'!A2612,'Manual Inputs'!$C$11:$C$22)</f>
        <v>150262.48290109244</v>
      </c>
    </row>
    <row r="2613" spans="1:8" x14ac:dyDescent="0.2">
      <c r="A2613">
        <f t="shared" si="240"/>
        <v>7</v>
      </c>
      <c r="B2613" t="b">
        <f t="shared" si="241"/>
        <v>0</v>
      </c>
      <c r="C2613" t="str">
        <f t="shared" si="242"/>
        <v>ON</v>
      </c>
      <c r="D2613" s="4">
        <f t="shared" si="244"/>
        <v>43664.791666660334</v>
      </c>
      <c r="E2613" t="str">
        <f t="shared" si="245"/>
        <v>LRKPCIGS</v>
      </c>
      <c r="F2613" s="39">
        <v>9668.9755859375</v>
      </c>
      <c r="G2613">
        <f t="shared" si="243"/>
        <v>1.3238391006577114E-3</v>
      </c>
      <c r="H2613" s="38">
        <f>G2613*SUMIF('Manual Inputs'!$B$11:$B$22,'Expanded kW'!A2613,'Manual Inputs'!$C$11:$C$22)</f>
        <v>150979.39260107692</v>
      </c>
    </row>
    <row r="2614" spans="1:8" x14ac:dyDescent="0.2">
      <c r="A2614">
        <f t="shared" si="240"/>
        <v>7</v>
      </c>
      <c r="B2614" t="b">
        <f t="shared" si="241"/>
        <v>0</v>
      </c>
      <c r="C2614" t="str">
        <f t="shared" si="242"/>
        <v>ON</v>
      </c>
      <c r="D2614" s="4">
        <f t="shared" si="244"/>
        <v>43664.833333326998</v>
      </c>
      <c r="E2614" t="str">
        <f t="shared" si="245"/>
        <v>LRKPCIGS</v>
      </c>
      <c r="F2614" s="39">
        <v>9449.009765625</v>
      </c>
      <c r="G2614">
        <f t="shared" si="243"/>
        <v>1.2937222231095404E-3</v>
      </c>
      <c r="H2614" s="38">
        <f>G2614*SUMIF('Manual Inputs'!$B$11:$B$22,'Expanded kW'!A2614,'Manual Inputs'!$C$11:$C$22)</f>
        <v>147544.66410801094</v>
      </c>
    </row>
    <row r="2615" spans="1:8" x14ac:dyDescent="0.2">
      <c r="A2615">
        <f t="shared" si="240"/>
        <v>7</v>
      </c>
      <c r="B2615" t="b">
        <f t="shared" si="241"/>
        <v>0</v>
      </c>
      <c r="C2615" t="str">
        <f t="shared" si="242"/>
        <v>OFF</v>
      </c>
      <c r="D2615" s="4">
        <f t="shared" si="244"/>
        <v>43664.874999993663</v>
      </c>
      <c r="E2615" t="str">
        <f t="shared" si="245"/>
        <v>LRKPCIGS</v>
      </c>
      <c r="F2615" s="39">
        <v>9660.353515625</v>
      </c>
      <c r="G2615">
        <f t="shared" si="243"/>
        <v>1.32265859981697E-3</v>
      </c>
      <c r="H2615" s="38">
        <f>G2615*SUMIF('Manual Inputs'!$B$11:$B$22,'Expanded kW'!A2615,'Manual Inputs'!$C$11:$C$22)</f>
        <v>150844.76045445754</v>
      </c>
    </row>
    <row r="2616" spans="1:8" x14ac:dyDescent="0.2">
      <c r="A2616">
        <f t="shared" si="240"/>
        <v>7</v>
      </c>
      <c r="B2616" t="b">
        <f t="shared" si="241"/>
        <v>0</v>
      </c>
      <c r="C2616" t="str">
        <f t="shared" si="242"/>
        <v>OFF</v>
      </c>
      <c r="D2616" s="4">
        <f t="shared" si="244"/>
        <v>43664.916666660327</v>
      </c>
      <c r="E2616" t="str">
        <f t="shared" si="245"/>
        <v>LRKPCIGS</v>
      </c>
      <c r="F2616" s="39">
        <v>9928.4130859375</v>
      </c>
      <c r="G2616">
        <f t="shared" si="243"/>
        <v>1.359360289394231E-3</v>
      </c>
      <c r="H2616" s="38">
        <f>G2616*SUMIF('Manual Inputs'!$B$11:$B$22,'Expanded kW'!A2616,'Manual Inputs'!$C$11:$C$22)</f>
        <v>155030.46459105177</v>
      </c>
    </row>
    <row r="2617" spans="1:8" x14ac:dyDescent="0.2">
      <c r="A2617">
        <f t="shared" si="240"/>
        <v>7</v>
      </c>
      <c r="B2617" t="b">
        <f t="shared" si="241"/>
        <v>0</v>
      </c>
      <c r="C2617" t="str">
        <f t="shared" si="242"/>
        <v>OFF</v>
      </c>
      <c r="D2617" s="4">
        <f t="shared" si="244"/>
        <v>43664.958333326991</v>
      </c>
      <c r="E2617" t="str">
        <f t="shared" si="245"/>
        <v>LRKPCIGS</v>
      </c>
      <c r="F2617" s="39">
        <v>9943.568359375</v>
      </c>
      <c r="G2617">
        <f t="shared" si="243"/>
        <v>1.3614352913817115E-3</v>
      </c>
      <c r="H2617" s="38">
        <f>G2617*SUMIF('Manual Inputs'!$B$11:$B$22,'Expanded kW'!A2617,'Manual Inputs'!$C$11:$C$22)</f>
        <v>155267.11158203441</v>
      </c>
    </row>
    <row r="2618" spans="1:8" x14ac:dyDescent="0.2">
      <c r="A2618">
        <f t="shared" si="240"/>
        <v>7</v>
      </c>
      <c r="B2618" t="b">
        <f t="shared" si="241"/>
        <v>0</v>
      </c>
      <c r="C2618" t="str">
        <f t="shared" si="242"/>
        <v>OFF</v>
      </c>
      <c r="D2618" s="4">
        <f t="shared" si="244"/>
        <v>43664.999999993655</v>
      </c>
      <c r="E2618" t="str">
        <f t="shared" si="245"/>
        <v>LRKPCIGS</v>
      </c>
      <c r="F2618" s="39">
        <v>9900.533203125</v>
      </c>
      <c r="G2618">
        <f t="shared" si="243"/>
        <v>1.3555430826321596E-3</v>
      </c>
      <c r="H2618" s="38">
        <f>G2618*SUMIF('Manual Inputs'!$B$11:$B$22,'Expanded kW'!A2618,'Manual Inputs'!$C$11:$C$22)</f>
        <v>154595.12501082337</v>
      </c>
    </row>
    <row r="2619" spans="1:8" x14ac:dyDescent="0.2">
      <c r="A2619">
        <f t="shared" si="240"/>
        <v>7</v>
      </c>
      <c r="B2619" t="b">
        <f t="shared" si="241"/>
        <v>0</v>
      </c>
      <c r="C2619" t="str">
        <f t="shared" si="242"/>
        <v>OFF</v>
      </c>
      <c r="D2619" s="4">
        <f t="shared" si="244"/>
        <v>43665.04166666032</v>
      </c>
      <c r="E2619" t="str">
        <f t="shared" si="245"/>
        <v>LRKPCIGS</v>
      </c>
      <c r="F2619" s="39">
        <v>9909.4189453125</v>
      </c>
      <c r="G2619">
        <f t="shared" si="243"/>
        <v>1.3567596844160431E-3</v>
      </c>
      <c r="H2619" s="38">
        <f>G2619*SUMIF('Manual Inputs'!$B$11:$B$22,'Expanded kW'!A2619,'Manual Inputs'!$C$11:$C$22)</f>
        <v>154733.87434847085</v>
      </c>
    </row>
    <row r="2620" spans="1:8" x14ac:dyDescent="0.2">
      <c r="A2620">
        <f t="shared" si="240"/>
        <v>7</v>
      </c>
      <c r="B2620" t="b">
        <f t="shared" si="241"/>
        <v>0</v>
      </c>
      <c r="C2620" t="str">
        <f t="shared" si="242"/>
        <v>OFF</v>
      </c>
      <c r="D2620" s="4">
        <f t="shared" si="244"/>
        <v>43665.083333326984</v>
      </c>
      <c r="E2620" t="str">
        <f t="shared" si="245"/>
        <v>LRKPCIGS</v>
      </c>
      <c r="F2620" s="39">
        <v>9825.4140625</v>
      </c>
      <c r="G2620">
        <f t="shared" si="243"/>
        <v>1.345258057638218E-3</v>
      </c>
      <c r="H2620" s="38">
        <f>G2620*SUMIF('Manual Inputs'!$B$11:$B$22,'Expanded kW'!A2620,'Manual Inputs'!$C$11:$C$22)</f>
        <v>153422.15253576901</v>
      </c>
    </row>
    <row r="2621" spans="1:8" x14ac:dyDescent="0.2">
      <c r="A2621">
        <f t="shared" si="240"/>
        <v>7</v>
      </c>
      <c r="B2621" t="b">
        <f t="shared" si="241"/>
        <v>0</v>
      </c>
      <c r="C2621" t="str">
        <f t="shared" si="242"/>
        <v>OFF</v>
      </c>
      <c r="D2621" s="4">
        <f t="shared" si="244"/>
        <v>43665.124999993648</v>
      </c>
      <c r="E2621" t="str">
        <f t="shared" si="245"/>
        <v>LRKPCIGS</v>
      </c>
      <c r="F2621" s="39">
        <v>9887.57421875</v>
      </c>
      <c r="G2621">
        <f t="shared" si="243"/>
        <v>1.3537687881303318E-3</v>
      </c>
      <c r="H2621" s="38">
        <f>G2621*SUMIF('Manual Inputs'!$B$11:$B$22,'Expanded kW'!A2621,'Manual Inputs'!$C$11:$C$22)</f>
        <v>154392.77269621936</v>
      </c>
    </row>
    <row r="2622" spans="1:8" x14ac:dyDescent="0.2">
      <c r="A2622">
        <f t="shared" si="240"/>
        <v>7</v>
      </c>
      <c r="B2622" t="b">
        <f t="shared" si="241"/>
        <v>0</v>
      </c>
      <c r="C2622" t="str">
        <f t="shared" si="242"/>
        <v>OFF</v>
      </c>
      <c r="D2622" s="4">
        <f t="shared" si="244"/>
        <v>43665.166666660312</v>
      </c>
      <c r="E2622" t="str">
        <f t="shared" si="245"/>
        <v>LRKPCIGS</v>
      </c>
      <c r="F2622" s="39">
        <v>9859.142578125</v>
      </c>
      <c r="G2622">
        <f t="shared" si="243"/>
        <v>1.349876036802056E-3</v>
      </c>
      <c r="H2622" s="38">
        <f>G2622*SUMIF('Manual Inputs'!$B$11:$B$22,'Expanded kW'!A2622,'Manual Inputs'!$C$11:$C$22)</f>
        <v>153948.81751254323</v>
      </c>
    </row>
    <row r="2623" spans="1:8" x14ac:dyDescent="0.2">
      <c r="A2623">
        <f t="shared" si="240"/>
        <v>7</v>
      </c>
      <c r="B2623" t="b">
        <f t="shared" si="241"/>
        <v>0</v>
      </c>
      <c r="C2623" t="str">
        <f t="shared" si="242"/>
        <v>OFF</v>
      </c>
      <c r="D2623" s="4">
        <f t="shared" si="244"/>
        <v>43665.208333326977</v>
      </c>
      <c r="E2623" t="str">
        <f t="shared" si="245"/>
        <v>LRKPCIGS</v>
      </c>
      <c r="F2623" s="39">
        <v>9880.3955078125</v>
      </c>
      <c r="G2623">
        <f t="shared" si="243"/>
        <v>1.3527859065264932E-3</v>
      </c>
      <c r="H2623" s="38">
        <f>G2623*SUMIF('Manual Inputs'!$B$11:$B$22,'Expanded kW'!A2623,'Manual Inputs'!$C$11:$C$22)</f>
        <v>154280.678358265</v>
      </c>
    </row>
    <row r="2624" spans="1:8" x14ac:dyDescent="0.2">
      <c r="A2624">
        <f t="shared" si="240"/>
        <v>7</v>
      </c>
      <c r="B2624" t="b">
        <f t="shared" si="241"/>
        <v>0</v>
      </c>
      <c r="C2624" t="str">
        <f t="shared" si="242"/>
        <v>OFF</v>
      </c>
      <c r="D2624" s="4">
        <f t="shared" si="244"/>
        <v>43665.249999993641</v>
      </c>
      <c r="E2624" t="str">
        <f t="shared" si="245"/>
        <v>LRKPCIGS</v>
      </c>
      <c r="F2624" s="39">
        <v>9829.8076171875</v>
      </c>
      <c r="G2624">
        <f t="shared" si="243"/>
        <v>1.3458596063167202E-3</v>
      </c>
      <c r="H2624" s="38">
        <f>G2624*SUMIF('Manual Inputs'!$B$11:$B$22,'Expanded kW'!A2624,'Manual Inputs'!$C$11:$C$22)</f>
        <v>153490.75713738194</v>
      </c>
    </row>
    <row r="2625" spans="1:8" x14ac:dyDescent="0.2">
      <c r="A2625">
        <f t="shared" si="240"/>
        <v>7</v>
      </c>
      <c r="B2625" t="b">
        <f t="shared" si="241"/>
        <v>0</v>
      </c>
      <c r="C2625" t="str">
        <f t="shared" si="242"/>
        <v>ON</v>
      </c>
      <c r="D2625" s="4">
        <f t="shared" si="244"/>
        <v>43665.291666660305</v>
      </c>
      <c r="E2625" t="str">
        <f t="shared" si="245"/>
        <v>LRKPCIGS</v>
      </c>
      <c r="F2625" s="39">
        <v>9752.345703125</v>
      </c>
      <c r="G2625">
        <f t="shared" si="243"/>
        <v>1.3352538177576023E-3</v>
      </c>
      <c r="H2625" s="38">
        <f>G2625*SUMIF('Manual Inputs'!$B$11:$B$22,'Expanded kW'!A2625,'Manual Inputs'!$C$11:$C$22)</f>
        <v>152281.20265759996</v>
      </c>
    </row>
    <row r="2626" spans="1:8" x14ac:dyDescent="0.2">
      <c r="A2626">
        <f t="shared" ref="A2626:A2689" si="246">MONTH(D2626)</f>
        <v>7</v>
      </c>
      <c r="B2626" t="b">
        <f t="shared" ref="B2626:B2689" si="247">IF(ISNA(VLOOKUP(DATE(YEAR(D2626),MONTH(D2626),DAY(D2626)),Holidays,1,FALSE)),FALSE,TRUE)</f>
        <v>0</v>
      </c>
      <c r="C2626" t="str">
        <f t="shared" ref="C2626:C2689" si="248">IF(OR(HOUR(D2626)&lt;PkStart,HOUR(D2626)&gt;OPkStart-1,WEEKDAY(D2626,2)&gt;5,B2626)=TRUE,"OFF","ON")</f>
        <v>ON</v>
      </c>
      <c r="D2626" s="4">
        <f t="shared" si="244"/>
        <v>43665.333333326969</v>
      </c>
      <c r="E2626" t="str">
        <f t="shared" si="245"/>
        <v>LRKPCIGS</v>
      </c>
      <c r="F2626" s="39">
        <v>9931.923828125</v>
      </c>
      <c r="G2626">
        <f t="shared" ref="G2626:G2689" si="249">IF(SUMIF($A$2:$A$8785,A2626,$F$2:$F$8785)=0,0,F2626/SUMIF($A$2:$A$8785,A2626,$F$2:$F$8785))</f>
        <v>1.3598409667668061E-3</v>
      </c>
      <c r="H2626" s="38">
        <f>G2626*SUMIF('Manual Inputs'!$B$11:$B$22,'Expanded kW'!A2626,'Manual Inputs'!$C$11:$C$22)</f>
        <v>155085.28422714834</v>
      </c>
    </row>
    <row r="2627" spans="1:8" x14ac:dyDescent="0.2">
      <c r="A2627">
        <f t="shared" si="246"/>
        <v>7</v>
      </c>
      <c r="B2627" t="b">
        <f t="shared" si="247"/>
        <v>0</v>
      </c>
      <c r="C2627" t="str">
        <f t="shared" si="248"/>
        <v>ON</v>
      </c>
      <c r="D2627" s="4">
        <f t="shared" si="244"/>
        <v>43665.374999993634</v>
      </c>
      <c r="E2627" t="str">
        <f t="shared" si="245"/>
        <v>LRKPCIGS</v>
      </c>
      <c r="F2627" s="39">
        <v>9966.94140625</v>
      </c>
      <c r="G2627">
        <f t="shared" si="249"/>
        <v>1.3646354394304492E-3</v>
      </c>
      <c r="H2627" s="38">
        <f>G2627*SUMIF('Manual Inputs'!$B$11:$B$22,'Expanded kW'!A2627,'Manual Inputs'!$C$11:$C$22)</f>
        <v>155632.07769339334</v>
      </c>
    </row>
    <row r="2628" spans="1:8" x14ac:dyDescent="0.2">
      <c r="A2628">
        <f t="shared" si="246"/>
        <v>7</v>
      </c>
      <c r="B2628" t="b">
        <f t="shared" si="247"/>
        <v>0</v>
      </c>
      <c r="C2628" t="str">
        <f t="shared" si="248"/>
        <v>ON</v>
      </c>
      <c r="D2628" s="4">
        <f t="shared" ref="D2628:D2691" si="250">+D2627+1/24</f>
        <v>43665.416666660298</v>
      </c>
      <c r="E2628" t="str">
        <f t="shared" ref="E2628:E2691" si="251">+E2627</f>
        <v>LRKPCIGS</v>
      </c>
      <c r="F2628" s="39">
        <v>10059.5673828125</v>
      </c>
      <c r="G2628">
        <f t="shared" si="249"/>
        <v>1.3773174333418191E-3</v>
      </c>
      <c r="H2628" s="38">
        <f>G2628*SUMIF('Manual Inputs'!$B$11:$B$22,'Expanded kW'!A2628,'Manual Inputs'!$C$11:$C$22)</f>
        <v>157078.41640385892</v>
      </c>
    </row>
    <row r="2629" spans="1:8" x14ac:dyDescent="0.2">
      <c r="A2629">
        <f t="shared" si="246"/>
        <v>7</v>
      </c>
      <c r="B2629" t="b">
        <f t="shared" si="247"/>
        <v>0</v>
      </c>
      <c r="C2629" t="str">
        <f t="shared" si="248"/>
        <v>ON</v>
      </c>
      <c r="D2629" s="4">
        <f t="shared" si="250"/>
        <v>43665.458333326962</v>
      </c>
      <c r="E2629" t="str">
        <f t="shared" si="251"/>
        <v>LRKPCIGS</v>
      </c>
      <c r="F2629" s="39">
        <v>10020.6328125</v>
      </c>
      <c r="G2629">
        <f t="shared" si="249"/>
        <v>1.3719866611117228E-3</v>
      </c>
      <c r="H2629" s="38">
        <f>G2629*SUMIF('Manual Inputs'!$B$11:$B$22,'Expanded kW'!A2629,'Manual Inputs'!$C$11:$C$22)</f>
        <v>156470.45977756288</v>
      </c>
    </row>
    <row r="2630" spans="1:8" x14ac:dyDescent="0.2">
      <c r="A2630">
        <f t="shared" si="246"/>
        <v>7</v>
      </c>
      <c r="B2630" t="b">
        <f t="shared" si="247"/>
        <v>0</v>
      </c>
      <c r="C2630" t="str">
        <f t="shared" si="248"/>
        <v>ON</v>
      </c>
      <c r="D2630" s="4">
        <f t="shared" si="250"/>
        <v>43665.499999993626</v>
      </c>
      <c r="E2630" t="str">
        <f t="shared" si="251"/>
        <v>LRKPCIGS</v>
      </c>
      <c r="F2630" s="39">
        <v>9933.7529296875</v>
      </c>
      <c r="G2630">
        <f t="shared" si="249"/>
        <v>1.3600914003464536E-3</v>
      </c>
      <c r="H2630" s="38">
        <f>G2630*SUMIF('Manual Inputs'!$B$11:$B$22,'Expanded kW'!A2630,'Manual Inputs'!$C$11:$C$22)</f>
        <v>155113.8453337989</v>
      </c>
    </row>
    <row r="2631" spans="1:8" x14ac:dyDescent="0.2">
      <c r="A2631">
        <f t="shared" si="246"/>
        <v>7</v>
      </c>
      <c r="B2631" t="b">
        <f t="shared" si="247"/>
        <v>0</v>
      </c>
      <c r="C2631" t="str">
        <f t="shared" si="248"/>
        <v>ON</v>
      </c>
      <c r="D2631" s="4">
        <f t="shared" si="250"/>
        <v>43665.541666660291</v>
      </c>
      <c r="E2631" t="str">
        <f t="shared" si="251"/>
        <v>LRKPCIGS</v>
      </c>
      <c r="F2631" s="39">
        <v>10042.486328125</v>
      </c>
      <c r="G2631">
        <f t="shared" si="249"/>
        <v>1.3749787607622054E-3</v>
      </c>
      <c r="H2631" s="38">
        <f>G2631*SUMIF('Manual Inputs'!$B$11:$B$22,'Expanded kW'!A2631,'Manual Inputs'!$C$11:$C$22)</f>
        <v>156811.69866951535</v>
      </c>
    </row>
    <row r="2632" spans="1:8" x14ac:dyDescent="0.2">
      <c r="A2632">
        <f t="shared" si="246"/>
        <v>7</v>
      </c>
      <c r="B2632" t="b">
        <f t="shared" si="247"/>
        <v>0</v>
      </c>
      <c r="C2632" t="str">
        <f t="shared" si="248"/>
        <v>ON</v>
      </c>
      <c r="D2632" s="4">
        <f t="shared" si="250"/>
        <v>43665.583333326955</v>
      </c>
      <c r="E2632" t="str">
        <f t="shared" si="251"/>
        <v>LRKPCIGS</v>
      </c>
      <c r="F2632" s="39">
        <v>9943.7900390625</v>
      </c>
      <c r="G2632">
        <f t="shared" si="249"/>
        <v>1.3614656429153901E-3</v>
      </c>
      <c r="H2632" s="38">
        <f>G2632*SUMIF('Manual Inputs'!$B$11:$B$22,'Expanded kW'!A2632,'Manual Inputs'!$C$11:$C$22)</f>
        <v>155270.57307226915</v>
      </c>
    </row>
    <row r="2633" spans="1:8" x14ac:dyDescent="0.2">
      <c r="A2633">
        <f t="shared" si="246"/>
        <v>7</v>
      </c>
      <c r="B2633" t="b">
        <f t="shared" si="247"/>
        <v>0</v>
      </c>
      <c r="C2633" t="str">
        <f t="shared" si="248"/>
        <v>ON</v>
      </c>
      <c r="D2633" s="4">
        <f t="shared" si="250"/>
        <v>43665.624999993619</v>
      </c>
      <c r="E2633" t="str">
        <f t="shared" si="251"/>
        <v>LRKPCIGS</v>
      </c>
      <c r="F2633" s="39">
        <v>9743.3681640625</v>
      </c>
      <c r="G2633">
        <f t="shared" si="249"/>
        <v>1.3340246474972176E-3</v>
      </c>
      <c r="H2633" s="38">
        <f>G2633*SUMIF('Manual Inputs'!$B$11:$B$22,'Expanded kW'!A2633,'Manual Inputs'!$C$11:$C$22)</f>
        <v>152141.01992752048</v>
      </c>
    </row>
    <row r="2634" spans="1:8" x14ac:dyDescent="0.2">
      <c r="A2634">
        <f t="shared" si="246"/>
        <v>7</v>
      </c>
      <c r="B2634" t="b">
        <f t="shared" si="247"/>
        <v>0</v>
      </c>
      <c r="C2634" t="str">
        <f t="shared" si="248"/>
        <v>ON</v>
      </c>
      <c r="D2634" s="4">
        <f t="shared" si="250"/>
        <v>43665.666666660283</v>
      </c>
      <c r="E2634" t="str">
        <f t="shared" si="251"/>
        <v>LRKPCIGS</v>
      </c>
      <c r="F2634" s="39">
        <v>9763.6005859375</v>
      </c>
      <c r="G2634">
        <f t="shared" si="249"/>
        <v>1.3367947932009759E-3</v>
      </c>
      <c r="H2634" s="38">
        <f>G2634*SUMIF('Manual Inputs'!$B$11:$B$22,'Expanded kW'!A2634,'Manual Inputs'!$C$11:$C$22)</f>
        <v>152456.94571907786</v>
      </c>
    </row>
    <row r="2635" spans="1:8" x14ac:dyDescent="0.2">
      <c r="A2635">
        <f t="shared" si="246"/>
        <v>7</v>
      </c>
      <c r="B2635" t="b">
        <f t="shared" si="247"/>
        <v>0</v>
      </c>
      <c r="C2635" t="str">
        <f t="shared" si="248"/>
        <v>ON</v>
      </c>
      <c r="D2635" s="4">
        <f t="shared" si="250"/>
        <v>43665.708333326947</v>
      </c>
      <c r="E2635" t="str">
        <f t="shared" si="251"/>
        <v>LRKPCIGS</v>
      </c>
      <c r="F2635" s="39">
        <v>9810.048828125</v>
      </c>
      <c r="G2635">
        <f t="shared" si="249"/>
        <v>1.3431543086034206E-3</v>
      </c>
      <c r="H2635" s="38">
        <f>G2635*SUMIF('Manual Inputs'!$B$11:$B$22,'Expanded kW'!A2635,'Manual Inputs'!$C$11:$C$22)</f>
        <v>153182.2270408195</v>
      </c>
    </row>
    <row r="2636" spans="1:8" x14ac:dyDescent="0.2">
      <c r="A2636">
        <f t="shared" si="246"/>
        <v>7</v>
      </c>
      <c r="B2636" t="b">
        <f t="shared" si="247"/>
        <v>0</v>
      </c>
      <c r="C2636" t="str">
        <f t="shared" si="248"/>
        <v>ON</v>
      </c>
      <c r="D2636" s="4">
        <f t="shared" si="250"/>
        <v>43665.749999993612</v>
      </c>
      <c r="E2636" t="str">
        <f t="shared" si="251"/>
        <v>LRKPCIGS</v>
      </c>
      <c r="F2636" s="39">
        <v>9776.11328125</v>
      </c>
      <c r="G2636">
        <f t="shared" si="249"/>
        <v>1.3385079835138561E-3</v>
      </c>
      <c r="H2636" s="38">
        <f>G2636*SUMIF('Manual Inputs'!$B$11:$B$22,'Expanded kW'!A2636,'Manual Inputs'!$C$11:$C$22)</f>
        <v>152652.32930664541</v>
      </c>
    </row>
    <row r="2637" spans="1:8" x14ac:dyDescent="0.2">
      <c r="A2637">
        <f t="shared" si="246"/>
        <v>7</v>
      </c>
      <c r="B2637" t="b">
        <f t="shared" si="247"/>
        <v>0</v>
      </c>
      <c r="C2637" t="str">
        <f t="shared" si="248"/>
        <v>ON</v>
      </c>
      <c r="D2637" s="4">
        <f t="shared" si="250"/>
        <v>43665.791666660276</v>
      </c>
      <c r="E2637" t="str">
        <f t="shared" si="251"/>
        <v>LRKPCIGS</v>
      </c>
      <c r="F2637" s="39">
        <v>9804.650390625</v>
      </c>
      <c r="G2637">
        <f t="shared" si="249"/>
        <v>1.3424151752193885E-3</v>
      </c>
      <c r="H2637" s="38">
        <f>G2637*SUMIF('Manual Inputs'!$B$11:$B$22,'Expanded kW'!A2637,'Manual Inputs'!$C$11:$C$22)</f>
        <v>153097.93136673275</v>
      </c>
    </row>
    <row r="2638" spans="1:8" x14ac:dyDescent="0.2">
      <c r="A2638">
        <f t="shared" si="246"/>
        <v>7</v>
      </c>
      <c r="B2638" t="b">
        <f t="shared" si="247"/>
        <v>0</v>
      </c>
      <c r="C2638" t="str">
        <f t="shared" si="248"/>
        <v>ON</v>
      </c>
      <c r="D2638" s="4">
        <f t="shared" si="250"/>
        <v>43665.83333332694</v>
      </c>
      <c r="E2638" t="str">
        <f t="shared" si="251"/>
        <v>LRKPCIGS</v>
      </c>
      <c r="F2638" s="39">
        <v>9830.185546875</v>
      </c>
      <c r="G2638">
        <f t="shared" si="249"/>
        <v>1.3459113510018901E-3</v>
      </c>
      <c r="H2638" s="38">
        <f>G2638*SUMIF('Manual Inputs'!$B$11:$B$22,'Expanded kW'!A2638,'Manual Inputs'!$C$11:$C$22)</f>
        <v>153496.65844452221</v>
      </c>
    </row>
    <row r="2639" spans="1:8" x14ac:dyDescent="0.2">
      <c r="A2639">
        <f t="shared" si="246"/>
        <v>7</v>
      </c>
      <c r="B2639" t="b">
        <f t="shared" si="247"/>
        <v>0</v>
      </c>
      <c r="C2639" t="str">
        <f t="shared" si="248"/>
        <v>OFF</v>
      </c>
      <c r="D2639" s="4">
        <f t="shared" si="250"/>
        <v>43665.874999993604</v>
      </c>
      <c r="E2639" t="str">
        <f t="shared" si="251"/>
        <v>LRKPCIGS</v>
      </c>
      <c r="F2639" s="39">
        <v>9981.3896484375</v>
      </c>
      <c r="G2639">
        <f t="shared" si="249"/>
        <v>1.3666136374074307E-3</v>
      </c>
      <c r="H2639" s="38">
        <f>G2639*SUMIF('Manual Inputs'!$B$11:$B$22,'Expanded kW'!A2639,'Manual Inputs'!$C$11:$C$22)</f>
        <v>155857.68451287839</v>
      </c>
    </row>
    <row r="2640" spans="1:8" x14ac:dyDescent="0.2">
      <c r="A2640">
        <f t="shared" si="246"/>
        <v>7</v>
      </c>
      <c r="B2640" t="b">
        <f t="shared" si="247"/>
        <v>0</v>
      </c>
      <c r="C2640" t="str">
        <f t="shared" si="248"/>
        <v>OFF</v>
      </c>
      <c r="D2640" s="4">
        <f t="shared" si="250"/>
        <v>43665.916666660269</v>
      </c>
      <c r="E2640" t="str">
        <f t="shared" si="251"/>
        <v>LRKPCIGS</v>
      </c>
      <c r="F2640" s="39">
        <v>9912.67578125</v>
      </c>
      <c r="G2640">
        <f t="shared" si="249"/>
        <v>1.3572055979174445E-3</v>
      </c>
      <c r="H2640" s="38">
        <f>G2640*SUMIF('Manual Inputs'!$B$11:$B$22,'Expanded kW'!A2640,'Manual Inputs'!$C$11:$C$22)</f>
        <v>154784.72928209591</v>
      </c>
    </row>
    <row r="2641" spans="1:8" x14ac:dyDescent="0.2">
      <c r="A2641">
        <f t="shared" si="246"/>
        <v>7</v>
      </c>
      <c r="B2641" t="b">
        <f t="shared" si="247"/>
        <v>0</v>
      </c>
      <c r="C2641" t="str">
        <f t="shared" si="248"/>
        <v>OFF</v>
      </c>
      <c r="D2641" s="4">
        <f t="shared" si="250"/>
        <v>43665.958333326933</v>
      </c>
      <c r="E2641" t="str">
        <f t="shared" si="251"/>
        <v>LRKPCIGS</v>
      </c>
      <c r="F2641" s="39">
        <v>9915.6201171875</v>
      </c>
      <c r="G2641">
        <f t="shared" si="249"/>
        <v>1.3576087251158627E-3</v>
      </c>
      <c r="H2641" s="38">
        <f>G2641*SUMIF('Manual Inputs'!$B$11:$B$22,'Expanded kW'!A2641,'Manual Inputs'!$C$11:$C$22)</f>
        <v>154830.70458190984</v>
      </c>
    </row>
    <row r="2642" spans="1:8" x14ac:dyDescent="0.2">
      <c r="A2642">
        <f t="shared" si="246"/>
        <v>7</v>
      </c>
      <c r="B2642" t="b">
        <f t="shared" si="247"/>
        <v>0</v>
      </c>
      <c r="C2642" t="str">
        <f t="shared" si="248"/>
        <v>OFF</v>
      </c>
      <c r="D2642" s="4">
        <f t="shared" si="250"/>
        <v>43665.999999993597</v>
      </c>
      <c r="E2642" t="str">
        <f t="shared" si="251"/>
        <v>LRKPCIGS</v>
      </c>
      <c r="F2642" s="39">
        <v>9816.4072265625</v>
      </c>
      <c r="G2642">
        <f t="shared" si="249"/>
        <v>1.3440248761619287E-3</v>
      </c>
      <c r="H2642" s="38">
        <f>G2642*SUMIF('Manual Inputs'!$B$11:$B$22,'Expanded kW'!A2642,'Manual Inputs'!$C$11:$C$22)</f>
        <v>153281.51234001972</v>
      </c>
    </row>
    <row r="2643" spans="1:8" x14ac:dyDescent="0.2">
      <c r="A2643">
        <f t="shared" si="246"/>
        <v>7</v>
      </c>
      <c r="B2643" t="b">
        <f t="shared" si="247"/>
        <v>0</v>
      </c>
      <c r="C2643" t="str">
        <f t="shared" si="248"/>
        <v>OFF</v>
      </c>
      <c r="D2643" s="4">
        <f t="shared" si="250"/>
        <v>43666.041666660261</v>
      </c>
      <c r="E2643" t="str">
        <f t="shared" si="251"/>
        <v>LRKPCIGS</v>
      </c>
      <c r="F2643" s="39">
        <v>9723.4697265625</v>
      </c>
      <c r="G2643">
        <f t="shared" si="249"/>
        <v>1.3313002296547725E-3</v>
      </c>
      <c r="H2643" s="38">
        <f>G2643*SUMIF('Manual Inputs'!$B$11:$B$22,'Expanded kW'!A2643,'Manual Inputs'!$C$11:$C$22)</f>
        <v>151830.3092445987</v>
      </c>
    </row>
    <row r="2644" spans="1:8" x14ac:dyDescent="0.2">
      <c r="A2644">
        <f t="shared" si="246"/>
        <v>7</v>
      </c>
      <c r="B2644" t="b">
        <f t="shared" si="247"/>
        <v>0</v>
      </c>
      <c r="C2644" t="str">
        <f t="shared" si="248"/>
        <v>OFF</v>
      </c>
      <c r="D2644" s="4">
        <f t="shared" si="250"/>
        <v>43666.083333326926</v>
      </c>
      <c r="E2644" t="str">
        <f t="shared" si="251"/>
        <v>LRKPCIGS</v>
      </c>
      <c r="F2644" s="39">
        <v>9661.732421875</v>
      </c>
      <c r="G2644">
        <f t="shared" si="249"/>
        <v>1.3228473943788827E-3</v>
      </c>
      <c r="H2644" s="38">
        <f>G2644*SUMIF('Manual Inputs'!$B$11:$B$22,'Expanded kW'!A2644,'Manual Inputs'!$C$11:$C$22)</f>
        <v>150866.29183864902</v>
      </c>
    </row>
    <row r="2645" spans="1:8" x14ac:dyDescent="0.2">
      <c r="A2645">
        <f t="shared" si="246"/>
        <v>7</v>
      </c>
      <c r="B2645" t="b">
        <f t="shared" si="247"/>
        <v>0</v>
      </c>
      <c r="C2645" t="str">
        <f t="shared" si="248"/>
        <v>OFF</v>
      </c>
      <c r="D2645" s="4">
        <f t="shared" si="250"/>
        <v>43666.12499999359</v>
      </c>
      <c r="E2645" t="str">
        <f t="shared" si="251"/>
        <v>LRKPCIGS</v>
      </c>
      <c r="F2645" s="39">
        <v>9648.6845703125</v>
      </c>
      <c r="G2645">
        <f t="shared" si="249"/>
        <v>1.3210609325221439E-3</v>
      </c>
      <c r="H2645" s="38">
        <f>G2645*SUMIF('Manual Inputs'!$B$11:$B$22,'Expanded kW'!A2645,'Manual Inputs'!$C$11:$C$22)</f>
        <v>150662.55187817995</v>
      </c>
    </row>
    <row r="2646" spans="1:8" x14ac:dyDescent="0.2">
      <c r="A2646">
        <f t="shared" si="246"/>
        <v>7</v>
      </c>
      <c r="B2646" t="b">
        <f t="shared" si="247"/>
        <v>0</v>
      </c>
      <c r="C2646" t="str">
        <f t="shared" si="248"/>
        <v>OFF</v>
      </c>
      <c r="D2646" s="4">
        <f t="shared" si="250"/>
        <v>43666.166666660254</v>
      </c>
      <c r="E2646" t="str">
        <f t="shared" si="251"/>
        <v>LRKPCIGS</v>
      </c>
      <c r="F2646" s="39">
        <v>9651.51953125</v>
      </c>
      <c r="G2646">
        <f t="shared" si="249"/>
        <v>1.3214490845145181E-3</v>
      </c>
      <c r="H2646" s="38">
        <f>G2646*SUMIF('Manual Inputs'!$B$11:$B$22,'Expanded kW'!A2646,'Manual Inputs'!$C$11:$C$22)</f>
        <v>150706.81930616003</v>
      </c>
    </row>
    <row r="2647" spans="1:8" x14ac:dyDescent="0.2">
      <c r="A2647">
        <f t="shared" si="246"/>
        <v>7</v>
      </c>
      <c r="B2647" t="b">
        <f t="shared" si="247"/>
        <v>0</v>
      </c>
      <c r="C2647" t="str">
        <f t="shared" si="248"/>
        <v>OFF</v>
      </c>
      <c r="D2647" s="4">
        <f t="shared" si="250"/>
        <v>43666.208333326918</v>
      </c>
      <c r="E2647" t="str">
        <f t="shared" si="251"/>
        <v>LRKPCIGS</v>
      </c>
      <c r="F2647" s="39">
        <v>9646.20703125</v>
      </c>
      <c r="G2647">
        <f t="shared" si="249"/>
        <v>1.3207217173638066E-3</v>
      </c>
      <c r="H2647" s="38">
        <f>G2647*SUMIF('Manual Inputs'!$B$11:$B$22,'Expanded kW'!A2647,'Manual Inputs'!$C$11:$C$22)</f>
        <v>150623.86553137132</v>
      </c>
    </row>
    <row r="2648" spans="1:8" x14ac:dyDescent="0.2">
      <c r="A2648">
        <f t="shared" si="246"/>
        <v>7</v>
      </c>
      <c r="B2648" t="b">
        <f t="shared" si="247"/>
        <v>0</v>
      </c>
      <c r="C2648" t="str">
        <f t="shared" si="248"/>
        <v>OFF</v>
      </c>
      <c r="D2648" s="4">
        <f t="shared" si="250"/>
        <v>43666.249999993583</v>
      </c>
      <c r="E2648" t="str">
        <f t="shared" si="251"/>
        <v>LRKPCIGS</v>
      </c>
      <c r="F2648" s="39">
        <v>9672.3544921875</v>
      </c>
      <c r="G2648">
        <f t="shared" si="249"/>
        <v>1.3243017275587155E-3</v>
      </c>
      <c r="H2648" s="38">
        <f>G2648*SUMIF('Manual Inputs'!$B$11:$B$22,'Expanded kW'!A2648,'Manual Inputs'!$C$11:$C$22)</f>
        <v>151032.15364165942</v>
      </c>
    </row>
    <row r="2649" spans="1:8" x14ac:dyDescent="0.2">
      <c r="A2649">
        <f t="shared" si="246"/>
        <v>7</v>
      </c>
      <c r="B2649" t="b">
        <f t="shared" si="247"/>
        <v>0</v>
      </c>
      <c r="C2649" t="str">
        <f t="shared" si="248"/>
        <v>OFF</v>
      </c>
      <c r="D2649" s="4">
        <f t="shared" si="250"/>
        <v>43666.291666660247</v>
      </c>
      <c r="E2649" t="str">
        <f t="shared" si="251"/>
        <v>LRKPCIGS</v>
      </c>
      <c r="F2649" s="39">
        <v>9717.841796875</v>
      </c>
      <c r="G2649">
        <f t="shared" si="249"/>
        <v>1.3305296750794875E-3</v>
      </c>
      <c r="H2649" s="38">
        <f>G2649*SUMIF('Manual Inputs'!$B$11:$B$22,'Expanded kW'!A2649,'Manual Inputs'!$C$11:$C$22)</f>
        <v>151742.43008943196</v>
      </c>
    </row>
    <row r="2650" spans="1:8" x14ac:dyDescent="0.2">
      <c r="A2650">
        <f t="shared" si="246"/>
        <v>7</v>
      </c>
      <c r="B2650" t="b">
        <f t="shared" si="247"/>
        <v>0</v>
      </c>
      <c r="C2650" t="str">
        <f t="shared" si="248"/>
        <v>OFF</v>
      </c>
      <c r="D2650" s="4">
        <f t="shared" si="250"/>
        <v>43666.333333326911</v>
      </c>
      <c r="E2650" t="str">
        <f t="shared" si="251"/>
        <v>LRKPCIGS</v>
      </c>
      <c r="F2650" s="39">
        <v>9766.38671875</v>
      </c>
      <c r="G2650">
        <f t="shared" si="249"/>
        <v>1.3371762598335089E-3</v>
      </c>
      <c r="H2650" s="38">
        <f>G2650*SUMIF('Manual Inputs'!$B$11:$B$22,'Expanded kW'!A2650,'Manual Inputs'!$C$11:$C$22)</f>
        <v>152500.45070427493</v>
      </c>
    </row>
    <row r="2651" spans="1:8" x14ac:dyDescent="0.2">
      <c r="A2651">
        <f t="shared" si="246"/>
        <v>7</v>
      </c>
      <c r="B2651" t="b">
        <f t="shared" si="247"/>
        <v>0</v>
      </c>
      <c r="C2651" t="str">
        <f t="shared" si="248"/>
        <v>OFF</v>
      </c>
      <c r="D2651" s="4">
        <f t="shared" si="250"/>
        <v>43666.374999993575</v>
      </c>
      <c r="E2651" t="str">
        <f t="shared" si="251"/>
        <v>LRKPCIGS</v>
      </c>
      <c r="F2651" s="39">
        <v>9724.1748046875</v>
      </c>
      <c r="G2651">
        <f t="shared" si="249"/>
        <v>1.3313967662508782E-3</v>
      </c>
      <c r="H2651" s="38">
        <f>G2651*SUMIF('Manual Inputs'!$B$11:$B$22,'Expanded kW'!A2651,'Manual Inputs'!$C$11:$C$22)</f>
        <v>151841.31891838502</v>
      </c>
    </row>
    <row r="2652" spans="1:8" x14ac:dyDescent="0.2">
      <c r="A2652">
        <f t="shared" si="246"/>
        <v>7</v>
      </c>
      <c r="B2652" t="b">
        <f t="shared" si="247"/>
        <v>0</v>
      </c>
      <c r="C2652" t="str">
        <f t="shared" si="248"/>
        <v>OFF</v>
      </c>
      <c r="D2652" s="4">
        <f t="shared" si="250"/>
        <v>43666.41666666024</v>
      </c>
      <c r="E2652" t="str">
        <f t="shared" si="251"/>
        <v>LRKPCIGS</v>
      </c>
      <c r="F2652" s="39">
        <v>9717.20703125</v>
      </c>
      <c r="G2652">
        <f t="shared" si="249"/>
        <v>1.3304427654015532E-3</v>
      </c>
      <c r="H2652" s="38">
        <f>G2652*SUMIF('Manual Inputs'!$B$11:$B$22,'Expanded kW'!A2652,'Manual Inputs'!$C$11:$C$22)</f>
        <v>151732.51833325316</v>
      </c>
    </row>
    <row r="2653" spans="1:8" x14ac:dyDescent="0.2">
      <c r="A2653">
        <f t="shared" si="246"/>
        <v>7</v>
      </c>
      <c r="B2653" t="b">
        <f t="shared" si="247"/>
        <v>0</v>
      </c>
      <c r="C2653" t="str">
        <f t="shared" si="248"/>
        <v>OFF</v>
      </c>
      <c r="D2653" s="4">
        <f t="shared" si="250"/>
        <v>43666.458333326904</v>
      </c>
      <c r="E2653" t="str">
        <f t="shared" si="251"/>
        <v>LRKPCIGS</v>
      </c>
      <c r="F2653" s="39">
        <v>9683.76171875</v>
      </c>
      <c r="G2653">
        <f t="shared" si="249"/>
        <v>1.3258635613247933E-3</v>
      </c>
      <c r="H2653" s="38">
        <f>G2653*SUMIF('Manual Inputs'!$B$11:$B$22,'Expanded kW'!A2653,'Manual Inputs'!$C$11:$C$22)</f>
        <v>151210.27552462023</v>
      </c>
    </row>
    <row r="2654" spans="1:8" x14ac:dyDescent="0.2">
      <c r="A2654">
        <f t="shared" si="246"/>
        <v>7</v>
      </c>
      <c r="B2654" t="b">
        <f t="shared" si="247"/>
        <v>0</v>
      </c>
      <c r="C2654" t="str">
        <f t="shared" si="248"/>
        <v>OFF</v>
      </c>
      <c r="D2654" s="4">
        <f t="shared" si="250"/>
        <v>43666.499999993568</v>
      </c>
      <c r="E2654" t="str">
        <f t="shared" si="251"/>
        <v>LRKPCIGS</v>
      </c>
      <c r="F2654" s="39">
        <v>9704.0107421875</v>
      </c>
      <c r="G2654">
        <f t="shared" si="249"/>
        <v>1.3286359800508975E-3</v>
      </c>
      <c r="H2654" s="38">
        <f>G2654*SUMIF('Manual Inputs'!$B$11:$B$22,'Expanded kW'!A2654,'Manual Inputs'!$C$11:$C$22)</f>
        <v>151526.46054672383</v>
      </c>
    </row>
    <row r="2655" spans="1:8" x14ac:dyDescent="0.2">
      <c r="A2655">
        <f t="shared" si="246"/>
        <v>7</v>
      </c>
      <c r="B2655" t="b">
        <f t="shared" si="247"/>
        <v>0</v>
      </c>
      <c r="C2655" t="str">
        <f t="shared" si="248"/>
        <v>OFF</v>
      </c>
      <c r="D2655" s="4">
        <f t="shared" si="250"/>
        <v>43666.541666660232</v>
      </c>
      <c r="E2655" t="str">
        <f t="shared" si="251"/>
        <v>LRKPCIGS</v>
      </c>
      <c r="F2655" s="39">
        <v>9660.91796875</v>
      </c>
      <c r="G2655">
        <f t="shared" si="249"/>
        <v>1.3227358825767331E-3</v>
      </c>
      <c r="H2655" s="38">
        <f>G2655*SUMIF('Manual Inputs'!$B$11:$B$22,'Expanded kW'!A2655,'Manual Inputs'!$C$11:$C$22)</f>
        <v>150853.57429302883</v>
      </c>
    </row>
    <row r="2656" spans="1:8" x14ac:dyDescent="0.2">
      <c r="A2656">
        <f t="shared" si="246"/>
        <v>7</v>
      </c>
      <c r="B2656" t="b">
        <f t="shared" si="247"/>
        <v>0</v>
      </c>
      <c r="C2656" t="str">
        <f t="shared" si="248"/>
        <v>OFF</v>
      </c>
      <c r="D2656" s="4">
        <f t="shared" si="250"/>
        <v>43666.583333326897</v>
      </c>
      <c r="E2656" t="str">
        <f t="shared" si="251"/>
        <v>LRKPCIGS</v>
      </c>
      <c r="F2656" s="39">
        <v>9676.7763671875</v>
      </c>
      <c r="G2656">
        <f t="shared" si="249"/>
        <v>1.3249071537459257E-3</v>
      </c>
      <c r="H2656" s="38">
        <f>G2656*SUMIF('Manual Inputs'!$B$11:$B$22,'Expanded kW'!A2656,'Manual Inputs'!$C$11:$C$22)</f>
        <v>151101.20046008649</v>
      </c>
    </row>
    <row r="2657" spans="1:8" x14ac:dyDescent="0.2">
      <c r="A2657">
        <f t="shared" si="246"/>
        <v>7</v>
      </c>
      <c r="B2657" t="b">
        <f t="shared" si="247"/>
        <v>0</v>
      </c>
      <c r="C2657" t="str">
        <f t="shared" si="248"/>
        <v>OFF</v>
      </c>
      <c r="D2657" s="4">
        <f t="shared" si="250"/>
        <v>43666.624999993561</v>
      </c>
      <c r="E2657" t="str">
        <f t="shared" si="251"/>
        <v>LRKPCIGS</v>
      </c>
      <c r="F2657" s="39">
        <v>9693.6591796875</v>
      </c>
      <c r="G2657">
        <f t="shared" si="249"/>
        <v>1.3272186837645842E-3</v>
      </c>
      <c r="H2657" s="38">
        <f>G2657*SUMIF('Manual Inputs'!$B$11:$B$22,'Expanded kW'!A2657,'Manual Inputs'!$C$11:$C$22)</f>
        <v>151364.82267673113</v>
      </c>
    </row>
    <row r="2658" spans="1:8" x14ac:dyDescent="0.2">
      <c r="A2658">
        <f t="shared" si="246"/>
        <v>7</v>
      </c>
      <c r="B2658" t="b">
        <f t="shared" si="247"/>
        <v>0</v>
      </c>
      <c r="C2658" t="str">
        <f t="shared" si="248"/>
        <v>OFF</v>
      </c>
      <c r="D2658" s="4">
        <f t="shared" si="250"/>
        <v>43666.666666660225</v>
      </c>
      <c r="E2658" t="str">
        <f t="shared" si="251"/>
        <v>LRKPCIGS</v>
      </c>
      <c r="F2658" s="39">
        <v>9675.9462890625</v>
      </c>
      <c r="G2658">
        <f t="shared" si="249"/>
        <v>1.3247935026286268E-3</v>
      </c>
      <c r="H2658" s="38">
        <f>G2658*SUMIF('Manual Inputs'!$B$11:$B$22,'Expanded kW'!A2658,'Manual Inputs'!$C$11:$C$22)</f>
        <v>151088.23893277574</v>
      </c>
    </row>
    <row r="2659" spans="1:8" x14ac:dyDescent="0.2">
      <c r="A2659">
        <f t="shared" si="246"/>
        <v>7</v>
      </c>
      <c r="B2659" t="b">
        <f t="shared" si="247"/>
        <v>0</v>
      </c>
      <c r="C2659" t="str">
        <f t="shared" si="248"/>
        <v>OFF</v>
      </c>
      <c r="D2659" s="4">
        <f t="shared" si="250"/>
        <v>43666.708333326889</v>
      </c>
      <c r="E2659" t="str">
        <f t="shared" si="251"/>
        <v>LRKPCIGS</v>
      </c>
      <c r="F2659" s="39">
        <v>9621.78515625</v>
      </c>
      <c r="G2659">
        <f t="shared" si="249"/>
        <v>1.3173779677856819E-3</v>
      </c>
      <c r="H2659" s="38">
        <f>G2659*SUMIF('Manual Inputs'!$B$11:$B$22,'Expanded kW'!A2659,'Manual Inputs'!$C$11:$C$22)</f>
        <v>150242.5221490339</v>
      </c>
    </row>
    <row r="2660" spans="1:8" x14ac:dyDescent="0.2">
      <c r="A2660">
        <f t="shared" si="246"/>
        <v>7</v>
      </c>
      <c r="B2660" t="b">
        <f t="shared" si="247"/>
        <v>0</v>
      </c>
      <c r="C2660" t="str">
        <f t="shared" si="248"/>
        <v>OFF</v>
      </c>
      <c r="D2660" s="4">
        <f t="shared" si="250"/>
        <v>43666.749999993554</v>
      </c>
      <c r="E2660" t="str">
        <f t="shared" si="251"/>
        <v>LRKPCIGS</v>
      </c>
      <c r="F2660" s="39">
        <v>9612.1806640625</v>
      </c>
      <c r="G2660">
        <f t="shared" si="249"/>
        <v>1.3160629575049375E-3</v>
      </c>
      <c r="H2660" s="38">
        <f>G2660*SUMIF('Manual Inputs'!$B$11:$B$22,'Expanded kW'!A2660,'Manual Inputs'!$C$11:$C$22)</f>
        <v>150092.5496536209</v>
      </c>
    </row>
    <row r="2661" spans="1:8" x14ac:dyDescent="0.2">
      <c r="A2661">
        <f t="shared" si="246"/>
        <v>7</v>
      </c>
      <c r="B2661" t="b">
        <f t="shared" si="247"/>
        <v>0</v>
      </c>
      <c r="C2661" t="str">
        <f t="shared" si="248"/>
        <v>OFF</v>
      </c>
      <c r="D2661" s="4">
        <f t="shared" si="250"/>
        <v>43666.791666660218</v>
      </c>
      <c r="E2661" t="str">
        <f t="shared" si="251"/>
        <v>LRKPCIGS</v>
      </c>
      <c r="F2661" s="39">
        <v>9602.5185546875</v>
      </c>
      <c r="G2661">
        <f t="shared" si="249"/>
        <v>1.3147400584995808E-3</v>
      </c>
      <c r="H2661" s="38">
        <f>G2661*SUMIF('Manual Inputs'!$B$11:$B$22,'Expanded kW'!A2661,'Manual Inputs'!$C$11:$C$22)</f>
        <v>149941.67747572396</v>
      </c>
    </row>
    <row r="2662" spans="1:8" x14ac:dyDescent="0.2">
      <c r="A2662">
        <f t="shared" si="246"/>
        <v>7</v>
      </c>
      <c r="B2662" t="b">
        <f t="shared" si="247"/>
        <v>0</v>
      </c>
      <c r="C2662" t="str">
        <f t="shared" si="248"/>
        <v>OFF</v>
      </c>
      <c r="D2662" s="4">
        <f t="shared" si="250"/>
        <v>43666.833333326882</v>
      </c>
      <c r="E2662" t="str">
        <f t="shared" si="251"/>
        <v>LRKPCIGS</v>
      </c>
      <c r="F2662" s="39">
        <v>9666.037109375</v>
      </c>
      <c r="G2662">
        <f t="shared" si="249"/>
        <v>1.3234367757024741E-3</v>
      </c>
      <c r="H2662" s="38">
        <f>G2662*SUMIF('Manual Inputs'!$B$11:$B$22,'Expanded kW'!A2662,'Manual Inputs'!$C$11:$C$22)</f>
        <v>150933.50879439694</v>
      </c>
    </row>
    <row r="2663" spans="1:8" x14ac:dyDescent="0.2">
      <c r="A2663">
        <f t="shared" si="246"/>
        <v>7</v>
      </c>
      <c r="B2663" t="b">
        <f t="shared" si="247"/>
        <v>0</v>
      </c>
      <c r="C2663" t="str">
        <f t="shared" si="248"/>
        <v>OFF</v>
      </c>
      <c r="D2663" s="4">
        <f t="shared" si="250"/>
        <v>43666.874999993546</v>
      </c>
      <c r="E2663" t="str">
        <f t="shared" si="251"/>
        <v>LRKPCIGS</v>
      </c>
      <c r="F2663" s="39">
        <v>9723.9228515625</v>
      </c>
      <c r="G2663">
        <f t="shared" si="249"/>
        <v>1.3313622697940981E-3</v>
      </c>
      <c r="H2663" s="38">
        <f>G2663*SUMIF('Manual Inputs'!$B$11:$B$22,'Expanded kW'!A2663,'Manual Inputs'!$C$11:$C$22)</f>
        <v>151837.38471362481</v>
      </c>
    </row>
    <row r="2664" spans="1:8" x14ac:dyDescent="0.2">
      <c r="A2664">
        <f t="shared" si="246"/>
        <v>7</v>
      </c>
      <c r="B2664" t="b">
        <f t="shared" si="247"/>
        <v>0</v>
      </c>
      <c r="C2664" t="str">
        <f t="shared" si="248"/>
        <v>OFF</v>
      </c>
      <c r="D2664" s="4">
        <f t="shared" si="250"/>
        <v>43666.91666666021</v>
      </c>
      <c r="E2664" t="str">
        <f t="shared" si="251"/>
        <v>LRKPCIGS</v>
      </c>
      <c r="F2664" s="39">
        <v>9706.431640625</v>
      </c>
      <c r="G2664">
        <f t="shared" si="249"/>
        <v>1.3289674401918191E-3</v>
      </c>
      <c r="H2664" s="38">
        <f>G2664*SUMIF('Manual Inputs'!$B$11:$B$22,'Expanded kW'!A2664,'Manual Inputs'!$C$11:$C$22)</f>
        <v>151564.26245990416</v>
      </c>
    </row>
    <row r="2665" spans="1:8" x14ac:dyDescent="0.2">
      <c r="A2665">
        <f t="shared" si="246"/>
        <v>7</v>
      </c>
      <c r="B2665" t="b">
        <f t="shared" si="247"/>
        <v>0</v>
      </c>
      <c r="C2665" t="str">
        <f t="shared" si="248"/>
        <v>OFF</v>
      </c>
      <c r="D2665" s="4">
        <f t="shared" si="250"/>
        <v>43666.958333326875</v>
      </c>
      <c r="E2665" t="str">
        <f t="shared" si="251"/>
        <v>LRKPCIGS</v>
      </c>
      <c r="F2665" s="39">
        <v>9636.1669921875</v>
      </c>
      <c r="G2665">
        <f t="shared" si="249"/>
        <v>1.3193470736732795E-3</v>
      </c>
      <c r="H2665" s="38">
        <f>G2665*SUMIF('Manual Inputs'!$B$11:$B$22,'Expanded kW'!A2665,'Manual Inputs'!$C$11:$C$22)</f>
        <v>150467.09204633409</v>
      </c>
    </row>
    <row r="2666" spans="1:8" x14ac:dyDescent="0.2">
      <c r="A2666">
        <f t="shared" si="246"/>
        <v>7</v>
      </c>
      <c r="B2666" t="b">
        <f t="shared" si="247"/>
        <v>0</v>
      </c>
      <c r="C2666" t="str">
        <f t="shared" si="248"/>
        <v>OFF</v>
      </c>
      <c r="D2666" s="4">
        <f t="shared" si="250"/>
        <v>43666.999999993539</v>
      </c>
      <c r="E2666" t="str">
        <f t="shared" si="251"/>
        <v>LRKPCIGS</v>
      </c>
      <c r="F2666" s="39">
        <v>9604.2373046875</v>
      </c>
      <c r="G2666">
        <f t="shared" si="249"/>
        <v>1.3149753831659876E-3</v>
      </c>
      <c r="H2666" s="38">
        <f>G2666*SUMIF('Manual Inputs'!$B$11:$B$22,'Expanded kW'!A2666,'Manual Inputs'!$C$11:$C$22)</f>
        <v>149968.51546168502</v>
      </c>
    </row>
    <row r="2667" spans="1:8" x14ac:dyDescent="0.2">
      <c r="A2667">
        <f t="shared" si="246"/>
        <v>7</v>
      </c>
      <c r="B2667" t="b">
        <f t="shared" si="247"/>
        <v>0</v>
      </c>
      <c r="C2667" t="str">
        <f t="shared" si="248"/>
        <v>OFF</v>
      </c>
      <c r="D2667" s="4">
        <f t="shared" si="250"/>
        <v>43667.041666660203</v>
      </c>
      <c r="E2667" t="str">
        <f t="shared" si="251"/>
        <v>LRKPCIGS</v>
      </c>
      <c r="F2667" s="39">
        <v>9574.5263671875</v>
      </c>
      <c r="G2667">
        <f t="shared" si="249"/>
        <v>1.3109074754098749E-3</v>
      </c>
      <c r="H2667" s="38">
        <f>G2667*SUMIF('Manual Inputs'!$B$11:$B$22,'Expanded kW'!A2667,'Manual Inputs'!$C$11:$C$22)</f>
        <v>149504.58427709472</v>
      </c>
    </row>
    <row r="2668" spans="1:8" x14ac:dyDescent="0.2">
      <c r="A2668">
        <f t="shared" si="246"/>
        <v>7</v>
      </c>
      <c r="B2668" t="b">
        <f t="shared" si="247"/>
        <v>0</v>
      </c>
      <c r="C2668" t="str">
        <f t="shared" si="248"/>
        <v>OFF</v>
      </c>
      <c r="D2668" s="4">
        <f t="shared" si="250"/>
        <v>43667.083333326867</v>
      </c>
      <c r="E2668" t="str">
        <f t="shared" si="251"/>
        <v>LRKPCIGS</v>
      </c>
      <c r="F2668" s="39">
        <v>9583.80859375</v>
      </c>
      <c r="G2668">
        <f t="shared" si="249"/>
        <v>1.3121783623156681E-3</v>
      </c>
      <c r="H2668" s="38">
        <f>G2668*SUMIF('Manual Inputs'!$B$11:$B$22,'Expanded kW'!A2668,'Manual Inputs'!$C$11:$C$22)</f>
        <v>149649.52465014005</v>
      </c>
    </row>
    <row r="2669" spans="1:8" x14ac:dyDescent="0.2">
      <c r="A2669">
        <f t="shared" si="246"/>
        <v>7</v>
      </c>
      <c r="B2669" t="b">
        <f t="shared" si="247"/>
        <v>0</v>
      </c>
      <c r="C2669" t="str">
        <f t="shared" si="248"/>
        <v>OFF</v>
      </c>
      <c r="D2669" s="4">
        <f t="shared" si="250"/>
        <v>43667.124999993532</v>
      </c>
      <c r="E2669" t="str">
        <f t="shared" si="251"/>
        <v>LRKPCIGS</v>
      </c>
      <c r="F2669" s="39">
        <v>9586.017578125</v>
      </c>
      <c r="G2669">
        <f t="shared" si="249"/>
        <v>1.3124808079948795E-3</v>
      </c>
      <c r="H2669" s="38">
        <f>G2669*SUMIF('Manual Inputs'!$B$11:$B$22,'Expanded kW'!A2669,'Manual Inputs'!$C$11:$C$22)</f>
        <v>149684.01756164225</v>
      </c>
    </row>
    <row r="2670" spans="1:8" x14ac:dyDescent="0.2">
      <c r="A2670">
        <f t="shared" si="246"/>
        <v>7</v>
      </c>
      <c r="B2670" t="b">
        <f t="shared" si="247"/>
        <v>0</v>
      </c>
      <c r="C2670" t="str">
        <f t="shared" si="248"/>
        <v>OFF</v>
      </c>
      <c r="D2670" s="4">
        <f t="shared" si="250"/>
        <v>43667.166666660196</v>
      </c>
      <c r="E2670" t="str">
        <f t="shared" si="251"/>
        <v>LRKPCIGS</v>
      </c>
      <c r="F2670" s="39">
        <v>9627.3291015625</v>
      </c>
      <c r="G2670">
        <f t="shared" si="249"/>
        <v>1.3181370235420405E-3</v>
      </c>
      <c r="H2670" s="38">
        <f>G2670*SUMIF('Manual Inputs'!$B$11:$B$22,'Expanded kW'!A2670,'Manual Inputs'!$C$11:$C$22)</f>
        <v>150329.08990261395</v>
      </c>
    </row>
    <row r="2671" spans="1:8" x14ac:dyDescent="0.2">
      <c r="A2671">
        <f t="shared" si="246"/>
        <v>7</v>
      </c>
      <c r="B2671" t="b">
        <f t="shared" si="247"/>
        <v>0</v>
      </c>
      <c r="C2671" t="str">
        <f t="shared" si="248"/>
        <v>OFF</v>
      </c>
      <c r="D2671" s="4">
        <f t="shared" si="250"/>
        <v>43667.20833332686</v>
      </c>
      <c r="E2671" t="str">
        <f t="shared" si="251"/>
        <v>LRKPCIGS</v>
      </c>
      <c r="F2671" s="39">
        <v>9640.1103515625</v>
      </c>
      <c r="G2671">
        <f t="shared" si="249"/>
        <v>1.3198869833340467E-3</v>
      </c>
      <c r="H2671" s="38">
        <f>G2671*SUMIF('Manual Inputs'!$B$11:$B$22,'Expanded kW'!A2671,'Manual Inputs'!$C$11:$C$22)</f>
        <v>150528.66692548789</v>
      </c>
    </row>
    <row r="2672" spans="1:8" x14ac:dyDescent="0.2">
      <c r="A2672">
        <f t="shared" si="246"/>
        <v>7</v>
      </c>
      <c r="B2672" t="b">
        <f t="shared" si="247"/>
        <v>0</v>
      </c>
      <c r="C2672" t="str">
        <f t="shared" si="248"/>
        <v>OFF</v>
      </c>
      <c r="D2672" s="4">
        <f t="shared" si="250"/>
        <v>43667.249999993524</v>
      </c>
      <c r="E2672" t="str">
        <f t="shared" si="251"/>
        <v>LRKPCIGS</v>
      </c>
      <c r="F2672" s="39">
        <v>9635.9462890625</v>
      </c>
      <c r="G2672">
        <f t="shared" si="249"/>
        <v>1.3193168558467978E-3</v>
      </c>
      <c r="H2672" s="38">
        <f>G2672*SUMIF('Manual Inputs'!$B$11:$B$22,'Expanded kW'!A2672,'Manual Inputs'!$C$11:$C$22)</f>
        <v>150463.64580495501</v>
      </c>
    </row>
    <row r="2673" spans="1:8" x14ac:dyDescent="0.2">
      <c r="A2673">
        <f t="shared" si="246"/>
        <v>7</v>
      </c>
      <c r="B2673" t="b">
        <f t="shared" si="247"/>
        <v>0</v>
      </c>
      <c r="C2673" t="str">
        <f t="shared" si="248"/>
        <v>OFF</v>
      </c>
      <c r="D2673" s="4">
        <f t="shared" si="250"/>
        <v>43667.291666660189</v>
      </c>
      <c r="E2673" t="str">
        <f t="shared" si="251"/>
        <v>LRKPCIGS</v>
      </c>
      <c r="F2673" s="39">
        <v>9623.560546875</v>
      </c>
      <c r="G2673">
        <f t="shared" si="249"/>
        <v>1.3176210474695044E-3</v>
      </c>
      <c r="H2673" s="38">
        <f>G2673*SUMIF('Manual Inputs'!$B$11:$B$22,'Expanded kW'!A2673,'Manual Inputs'!$C$11:$C$22)</f>
        <v>150270.24456862322</v>
      </c>
    </row>
    <row r="2674" spans="1:8" x14ac:dyDescent="0.2">
      <c r="A2674">
        <f t="shared" si="246"/>
        <v>7</v>
      </c>
      <c r="B2674" t="b">
        <f t="shared" si="247"/>
        <v>0</v>
      </c>
      <c r="C2674" t="str">
        <f t="shared" si="248"/>
        <v>OFF</v>
      </c>
      <c r="D2674" s="4">
        <f t="shared" si="250"/>
        <v>43667.333333326853</v>
      </c>
      <c r="E2674" t="str">
        <f t="shared" si="251"/>
        <v>LRKPCIGS</v>
      </c>
      <c r="F2674" s="39">
        <v>9650.8203125</v>
      </c>
      <c r="G2674">
        <f t="shared" si="249"/>
        <v>1.3213533501615937E-3</v>
      </c>
      <c r="H2674" s="38">
        <f>G2674*SUMIF('Manual Inputs'!$B$11:$B$22,'Expanded kW'!A2674,'Manual Inputs'!$C$11:$C$22)</f>
        <v>150695.90112550769</v>
      </c>
    </row>
    <row r="2675" spans="1:8" x14ac:dyDescent="0.2">
      <c r="A2675">
        <f t="shared" si="246"/>
        <v>7</v>
      </c>
      <c r="B2675" t="b">
        <f t="shared" si="247"/>
        <v>0</v>
      </c>
      <c r="C2675" t="str">
        <f t="shared" si="248"/>
        <v>OFF</v>
      </c>
      <c r="D2675" s="4">
        <f t="shared" si="250"/>
        <v>43667.374999993517</v>
      </c>
      <c r="E2675" t="str">
        <f t="shared" si="251"/>
        <v>LRKPCIGS</v>
      </c>
      <c r="F2675" s="39">
        <v>9634.064453125</v>
      </c>
      <c r="G2675">
        <f t="shared" si="249"/>
        <v>1.3190592020785217E-3</v>
      </c>
      <c r="H2675" s="38">
        <f>G2675*SUMIF('Manual Inputs'!$B$11:$B$22,'Expanded kW'!A2675,'Manual Inputs'!$C$11:$C$22)</f>
        <v>150434.26126009878</v>
      </c>
    </row>
    <row r="2676" spans="1:8" x14ac:dyDescent="0.2">
      <c r="A2676">
        <f t="shared" si="246"/>
        <v>7</v>
      </c>
      <c r="B2676" t="b">
        <f t="shared" si="247"/>
        <v>0</v>
      </c>
      <c r="C2676" t="str">
        <f t="shared" si="248"/>
        <v>OFF</v>
      </c>
      <c r="D2676" s="4">
        <f t="shared" si="250"/>
        <v>43667.416666660181</v>
      </c>
      <c r="E2676" t="str">
        <f t="shared" si="251"/>
        <v>LRKPCIGS</v>
      </c>
      <c r="F2676" s="39">
        <v>9657.158203125</v>
      </c>
      <c r="G2676">
        <f t="shared" si="249"/>
        <v>1.3222211098689685E-3</v>
      </c>
      <c r="H2676" s="38">
        <f>G2676*SUMIF('Manual Inputs'!$B$11:$B$22,'Expanded kW'!A2676,'Manual Inputs'!$C$11:$C$22)</f>
        <v>150794.86619873907</v>
      </c>
    </row>
    <row r="2677" spans="1:8" x14ac:dyDescent="0.2">
      <c r="A2677">
        <f t="shared" si="246"/>
        <v>7</v>
      </c>
      <c r="B2677" t="b">
        <f t="shared" si="247"/>
        <v>0</v>
      </c>
      <c r="C2677" t="str">
        <f t="shared" si="248"/>
        <v>OFF</v>
      </c>
      <c r="D2677" s="4">
        <f t="shared" si="250"/>
        <v>43667.458333326846</v>
      </c>
      <c r="E2677" t="str">
        <f t="shared" si="251"/>
        <v>LRKPCIGS</v>
      </c>
      <c r="F2677" s="39">
        <v>9725.595703125</v>
      </c>
      <c r="G2677">
        <f t="shared" si="249"/>
        <v>1.3315913102222542E-3</v>
      </c>
      <c r="H2677" s="38">
        <f>G2677*SUMIF('Manual Inputs'!$B$11:$B$22,'Expanded kW'!A2677,'Manual Inputs'!$C$11:$C$22)</f>
        <v>151863.50600336987</v>
      </c>
    </row>
    <row r="2678" spans="1:8" x14ac:dyDescent="0.2">
      <c r="A2678">
        <f t="shared" si="246"/>
        <v>7</v>
      </c>
      <c r="B2678" t="b">
        <f t="shared" si="247"/>
        <v>0</v>
      </c>
      <c r="C2678" t="str">
        <f t="shared" si="248"/>
        <v>OFF</v>
      </c>
      <c r="D2678" s="4">
        <f t="shared" si="250"/>
        <v>43667.49999999351</v>
      </c>
      <c r="E2678" t="str">
        <f t="shared" si="251"/>
        <v>LRKPCIGS</v>
      </c>
      <c r="F2678" s="39">
        <v>9656.9453125</v>
      </c>
      <c r="G2678">
        <f t="shared" si="249"/>
        <v>1.3221919617000613E-3</v>
      </c>
      <c r="H2678" s="38">
        <f>G2678*SUMIF('Manual Inputs'!$B$11:$B$22,'Expanded kW'!A2678,'Manual Inputs'!$C$11:$C$22)</f>
        <v>150791.54194820524</v>
      </c>
    </row>
    <row r="2679" spans="1:8" x14ac:dyDescent="0.2">
      <c r="A2679">
        <f t="shared" si="246"/>
        <v>7</v>
      </c>
      <c r="B2679" t="b">
        <f t="shared" si="247"/>
        <v>0</v>
      </c>
      <c r="C2679" t="str">
        <f t="shared" si="248"/>
        <v>OFF</v>
      </c>
      <c r="D2679" s="4">
        <f t="shared" si="250"/>
        <v>43667.541666660174</v>
      </c>
      <c r="E2679" t="str">
        <f t="shared" si="251"/>
        <v>LRKPCIGS</v>
      </c>
      <c r="F2679" s="39">
        <v>9637.453125</v>
      </c>
      <c r="G2679">
        <f t="shared" si="249"/>
        <v>1.3195231660514941E-3</v>
      </c>
      <c r="H2679" s="38">
        <f>G2679*SUMIF('Manual Inputs'!$B$11:$B$22,'Expanded kW'!A2679,'Manual Inputs'!$C$11:$C$22)</f>
        <v>150487.17478923791</v>
      </c>
    </row>
    <row r="2680" spans="1:8" x14ac:dyDescent="0.2">
      <c r="A2680">
        <f t="shared" si="246"/>
        <v>7</v>
      </c>
      <c r="B2680" t="b">
        <f t="shared" si="247"/>
        <v>0</v>
      </c>
      <c r="C2680" t="str">
        <f t="shared" si="248"/>
        <v>OFF</v>
      </c>
      <c r="D2680" s="4">
        <f t="shared" si="250"/>
        <v>43667.583333326838</v>
      </c>
      <c r="E2680" t="str">
        <f t="shared" si="251"/>
        <v>LRKPCIGS</v>
      </c>
      <c r="F2680" s="39">
        <v>9632.2568359375</v>
      </c>
      <c r="G2680">
        <f t="shared" si="249"/>
        <v>1.3188117100572043E-3</v>
      </c>
      <c r="H2680" s="38">
        <f>G2680*SUMIF('Manual Inputs'!$B$11:$B$22,'Expanded kW'!A2680,'Manual Inputs'!$C$11:$C$22)</f>
        <v>150406.03562827272</v>
      </c>
    </row>
    <row r="2681" spans="1:8" x14ac:dyDescent="0.2">
      <c r="A2681">
        <f t="shared" si="246"/>
        <v>7</v>
      </c>
      <c r="B2681" t="b">
        <f t="shared" si="247"/>
        <v>0</v>
      </c>
      <c r="C2681" t="str">
        <f t="shared" si="248"/>
        <v>OFF</v>
      </c>
      <c r="D2681" s="4">
        <f t="shared" si="250"/>
        <v>43667.624999993503</v>
      </c>
      <c r="E2681" t="str">
        <f t="shared" si="251"/>
        <v>LRKPCIGS</v>
      </c>
      <c r="F2681" s="39">
        <v>9648.458984375</v>
      </c>
      <c r="G2681">
        <f t="shared" si="249"/>
        <v>1.321030046159678E-3</v>
      </c>
      <c r="H2681" s="38">
        <f>G2681*SUMIF('Manual Inputs'!$B$11:$B$22,'Expanded kW'!A2681,'Manual Inputs'!$C$11:$C$22)</f>
        <v>150659.02939252256</v>
      </c>
    </row>
    <row r="2682" spans="1:8" x14ac:dyDescent="0.2">
      <c r="A2682">
        <f t="shared" si="246"/>
        <v>7</v>
      </c>
      <c r="B2682" t="b">
        <f t="shared" si="247"/>
        <v>0</v>
      </c>
      <c r="C2682" t="str">
        <f t="shared" si="248"/>
        <v>OFF</v>
      </c>
      <c r="D2682" s="4">
        <f t="shared" si="250"/>
        <v>43667.666666660167</v>
      </c>
      <c r="E2682" t="str">
        <f t="shared" si="251"/>
        <v>LRKPCIGS</v>
      </c>
      <c r="F2682" s="39">
        <v>9562.1591796875</v>
      </c>
      <c r="G2682">
        <f t="shared" si="249"/>
        <v>1.3092142074693212E-3</v>
      </c>
      <c r="H2682" s="38">
        <f>G2682*SUMIF('Manual Inputs'!$B$11:$B$22,'Expanded kW'!A2682,'Manual Inputs'!$C$11:$C$22)</f>
        <v>149311.47276902045</v>
      </c>
    </row>
    <row r="2683" spans="1:8" x14ac:dyDescent="0.2">
      <c r="A2683">
        <f t="shared" si="246"/>
        <v>7</v>
      </c>
      <c r="B2683" t="b">
        <f t="shared" si="247"/>
        <v>0</v>
      </c>
      <c r="C2683" t="str">
        <f t="shared" si="248"/>
        <v>OFF</v>
      </c>
      <c r="D2683" s="4">
        <f t="shared" si="250"/>
        <v>43667.708333326831</v>
      </c>
      <c r="E2683" t="str">
        <f t="shared" si="251"/>
        <v>LRKPCIGS</v>
      </c>
      <c r="F2683" s="39">
        <v>9577.029296875</v>
      </c>
      <c r="G2683">
        <f t="shared" si="249"/>
        <v>1.3112501669553297E-3</v>
      </c>
      <c r="H2683" s="38">
        <f>G2683*SUMIF('Manual Inputs'!$B$11:$B$22,'Expanded kW'!A2683,'Manual Inputs'!$C$11:$C$22)</f>
        <v>149543.66709415047</v>
      </c>
    </row>
    <row r="2684" spans="1:8" x14ac:dyDescent="0.2">
      <c r="A2684">
        <f t="shared" si="246"/>
        <v>7</v>
      </c>
      <c r="B2684" t="b">
        <f t="shared" si="247"/>
        <v>0</v>
      </c>
      <c r="C2684" t="str">
        <f t="shared" si="248"/>
        <v>OFF</v>
      </c>
      <c r="D2684" s="4">
        <f t="shared" si="250"/>
        <v>43667.749999993495</v>
      </c>
      <c r="E2684" t="str">
        <f t="shared" si="251"/>
        <v>LRKPCIGS</v>
      </c>
      <c r="F2684" s="39">
        <v>9485.2109375</v>
      </c>
      <c r="G2684">
        <f t="shared" si="249"/>
        <v>1.2986787488957318E-3</v>
      </c>
      <c r="H2684" s="38">
        <f>G2684*SUMIF('Manual Inputs'!$B$11:$B$22,'Expanded kW'!A2684,'Manual Inputs'!$C$11:$C$22)</f>
        <v>148109.9391873155</v>
      </c>
    </row>
    <row r="2685" spans="1:8" x14ac:dyDescent="0.2">
      <c r="A2685">
        <f t="shared" si="246"/>
        <v>7</v>
      </c>
      <c r="B2685" t="b">
        <f t="shared" si="247"/>
        <v>0</v>
      </c>
      <c r="C2685" t="str">
        <f t="shared" si="248"/>
        <v>OFF</v>
      </c>
      <c r="D2685" s="4">
        <f t="shared" si="250"/>
        <v>43667.79166666016</v>
      </c>
      <c r="E2685" t="str">
        <f t="shared" si="251"/>
        <v>LRKPCIGS</v>
      </c>
      <c r="F2685" s="39">
        <v>9555.0693359375</v>
      </c>
      <c r="G2685">
        <f t="shared" si="249"/>
        <v>1.3082434932203935E-3</v>
      </c>
      <c r="H2685" s="38">
        <f>G2685*SUMIF('Manual Inputs'!$B$11:$B$22,'Expanded kW'!A2685,'Manual Inputs'!$C$11:$C$22)</f>
        <v>149200.76607693115</v>
      </c>
    </row>
    <row r="2686" spans="1:8" x14ac:dyDescent="0.2">
      <c r="A2686">
        <f t="shared" si="246"/>
        <v>7</v>
      </c>
      <c r="B2686" t="b">
        <f t="shared" si="247"/>
        <v>0</v>
      </c>
      <c r="C2686" t="str">
        <f t="shared" si="248"/>
        <v>OFF</v>
      </c>
      <c r="D2686" s="4">
        <f t="shared" si="250"/>
        <v>43667.833333326824</v>
      </c>
      <c r="E2686" t="str">
        <f t="shared" si="251"/>
        <v>LRKPCIGS</v>
      </c>
      <c r="F2686" s="39">
        <v>9515.1103515625</v>
      </c>
      <c r="G2686">
        <f t="shared" si="249"/>
        <v>1.302772462140831E-3</v>
      </c>
      <c r="H2686" s="38">
        <f>G2686*SUMIF('Manual Inputs'!$B$11:$B$22,'Expanded kW'!A2686,'Manual Inputs'!$C$11:$C$22)</f>
        <v>148576.8134010481</v>
      </c>
    </row>
    <row r="2687" spans="1:8" x14ac:dyDescent="0.2">
      <c r="A2687">
        <f t="shared" si="246"/>
        <v>7</v>
      </c>
      <c r="B2687" t="b">
        <f t="shared" si="247"/>
        <v>0</v>
      </c>
      <c r="C2687" t="str">
        <f t="shared" si="248"/>
        <v>OFF</v>
      </c>
      <c r="D2687" s="4">
        <f t="shared" si="250"/>
        <v>43667.874999993488</v>
      </c>
      <c r="E2687" t="str">
        <f t="shared" si="251"/>
        <v>LRKPCIGS</v>
      </c>
      <c r="F2687" s="39">
        <v>9505.56640625</v>
      </c>
      <c r="G2687">
        <f t="shared" si="249"/>
        <v>1.3014657417062896E-3</v>
      </c>
      <c r="H2687" s="38">
        <f>G2687*SUMIF('Manual Inputs'!$B$11:$B$22,'Expanded kW'!A2687,'Manual Inputs'!$C$11:$C$22)</f>
        <v>148427.78633468601</v>
      </c>
    </row>
    <row r="2688" spans="1:8" x14ac:dyDescent="0.2">
      <c r="A2688">
        <f t="shared" si="246"/>
        <v>7</v>
      </c>
      <c r="B2688" t="b">
        <f t="shared" si="247"/>
        <v>0</v>
      </c>
      <c r="C2688" t="str">
        <f t="shared" si="248"/>
        <v>OFF</v>
      </c>
      <c r="D2688" s="4">
        <f t="shared" si="250"/>
        <v>43667.916666660152</v>
      </c>
      <c r="E2688" t="str">
        <f t="shared" si="251"/>
        <v>LRKPCIGS</v>
      </c>
      <c r="F2688" s="39">
        <v>9565.1259765625</v>
      </c>
      <c r="G2688">
        <f t="shared" si="249"/>
        <v>1.3096204099332664E-3</v>
      </c>
      <c r="H2688" s="38">
        <f>G2688*SUMIF('Manual Inputs'!$B$11:$B$22,'Expanded kW'!A2688,'Manual Inputs'!$C$11:$C$22)</f>
        <v>149357.79879251457</v>
      </c>
    </row>
    <row r="2689" spans="1:8" x14ac:dyDescent="0.2">
      <c r="A2689">
        <f t="shared" si="246"/>
        <v>7</v>
      </c>
      <c r="B2689" t="b">
        <f t="shared" si="247"/>
        <v>0</v>
      </c>
      <c r="C2689" t="str">
        <f t="shared" si="248"/>
        <v>OFF</v>
      </c>
      <c r="D2689" s="4">
        <f t="shared" si="250"/>
        <v>43667.958333326817</v>
      </c>
      <c r="E2689" t="str">
        <f t="shared" si="251"/>
        <v>LRKPCIGS</v>
      </c>
      <c r="F2689" s="39">
        <v>9639.2080078125</v>
      </c>
      <c r="G2689">
        <f t="shared" si="249"/>
        <v>1.3197634378841832E-3</v>
      </c>
      <c r="H2689" s="38">
        <f>G2689*SUMIF('Manual Inputs'!$B$11:$B$22,'Expanded kW'!A2689,'Manual Inputs'!$C$11:$C$22)</f>
        <v>150514.57698285836</v>
      </c>
    </row>
    <row r="2690" spans="1:8" x14ac:dyDescent="0.2">
      <c r="A2690">
        <f t="shared" ref="A2690:A2753" si="252">MONTH(D2690)</f>
        <v>7</v>
      </c>
      <c r="B2690" t="b">
        <f t="shared" ref="B2690:B2753" si="253">IF(ISNA(VLOOKUP(DATE(YEAR(D2690),MONTH(D2690),DAY(D2690)),Holidays,1,FALSE)),FALSE,TRUE)</f>
        <v>0</v>
      </c>
      <c r="C2690" t="str">
        <f t="shared" ref="C2690:C2753" si="254">IF(OR(HOUR(D2690)&lt;PkStart,HOUR(D2690)&gt;OPkStart-1,WEEKDAY(D2690,2)&gt;5,B2690)=TRUE,"OFF","ON")</f>
        <v>OFF</v>
      </c>
      <c r="D2690" s="4">
        <f t="shared" si="250"/>
        <v>43667.999999993481</v>
      </c>
      <c r="E2690" t="str">
        <f t="shared" si="251"/>
        <v>LRKPCIGS</v>
      </c>
      <c r="F2690" s="39">
        <v>9680.8154296875</v>
      </c>
      <c r="G2690">
        <f t="shared" ref="G2690:G2753" si="255">IF(SUMIF($A$2:$A$8785,A2690,$F$2:$F$8785)=0,0,F2690/SUMIF($A$2:$A$8785,A2690,$F$2:$F$8785))</f>
        <v>1.3254601667119813E-3</v>
      </c>
      <c r="H2690" s="38">
        <f>G2690*SUMIF('Manual Inputs'!$B$11:$B$22,'Expanded kW'!A2690,'Manual Inputs'!$C$11:$C$22)</f>
        <v>151164.26972709494</v>
      </c>
    </row>
    <row r="2691" spans="1:8" x14ac:dyDescent="0.2">
      <c r="A2691">
        <f t="shared" si="252"/>
        <v>7</v>
      </c>
      <c r="B2691" t="b">
        <f t="shared" si="253"/>
        <v>0</v>
      </c>
      <c r="C2691" t="str">
        <f t="shared" si="254"/>
        <v>OFF</v>
      </c>
      <c r="D2691" s="4">
        <f t="shared" si="250"/>
        <v>43668.041666660145</v>
      </c>
      <c r="E2691" t="str">
        <f t="shared" si="251"/>
        <v>LRKPCIGS</v>
      </c>
      <c r="F2691" s="39">
        <v>9644.5654296875</v>
      </c>
      <c r="G2691">
        <f t="shared" si="255"/>
        <v>1.3204969555659488E-3</v>
      </c>
      <c r="H2691" s="38">
        <f>G2691*SUMIF('Manual Inputs'!$B$11:$B$22,'Expanded kW'!A2691,'Manual Inputs'!$C$11:$C$22)</f>
        <v>150598.2322050074</v>
      </c>
    </row>
    <row r="2692" spans="1:8" x14ac:dyDescent="0.2">
      <c r="A2692">
        <f t="shared" si="252"/>
        <v>7</v>
      </c>
      <c r="B2692" t="b">
        <f t="shared" si="253"/>
        <v>0</v>
      </c>
      <c r="C2692" t="str">
        <f t="shared" si="254"/>
        <v>OFF</v>
      </c>
      <c r="D2692" s="4">
        <f t="shared" ref="D2692:D2755" si="256">+D2691+1/24</f>
        <v>43668.083333326809</v>
      </c>
      <c r="E2692" t="str">
        <f t="shared" ref="E2692:E2755" si="257">+E2691</f>
        <v>LRKPCIGS</v>
      </c>
      <c r="F2692" s="39">
        <v>9634.1103515625</v>
      </c>
      <c r="G2692">
        <f t="shared" si="255"/>
        <v>1.3190654863167724E-3</v>
      </c>
      <c r="H2692" s="38">
        <f>G2692*SUMIF('Manual Inputs'!$B$11:$B$22,'Expanded kW'!A2692,'Manual Inputs'!$C$11:$C$22)</f>
        <v>150434.9779563148</v>
      </c>
    </row>
    <row r="2693" spans="1:8" x14ac:dyDescent="0.2">
      <c r="A2693">
        <f t="shared" si="252"/>
        <v>7</v>
      </c>
      <c r="B2693" t="b">
        <f t="shared" si="253"/>
        <v>0</v>
      </c>
      <c r="C2693" t="str">
        <f t="shared" si="254"/>
        <v>OFF</v>
      </c>
      <c r="D2693" s="4">
        <f t="shared" si="256"/>
        <v>43668.124999993473</v>
      </c>
      <c r="E2693" t="str">
        <f t="shared" si="257"/>
        <v>LRKPCIGS</v>
      </c>
      <c r="F2693" s="39">
        <v>9608.138671875</v>
      </c>
      <c r="G2693">
        <f t="shared" si="255"/>
        <v>1.3155095434172913E-3</v>
      </c>
      <c r="H2693" s="38">
        <f>G2693*SUMIF('Manual Inputs'!$B$11:$B$22,'Expanded kW'!A2693,'Manual Inputs'!$C$11:$C$22)</f>
        <v>150029.43464004545</v>
      </c>
    </row>
    <row r="2694" spans="1:8" x14ac:dyDescent="0.2">
      <c r="A2694">
        <f t="shared" si="252"/>
        <v>7</v>
      </c>
      <c r="B2694" t="b">
        <f t="shared" si="253"/>
        <v>0</v>
      </c>
      <c r="C2694" t="str">
        <f t="shared" si="254"/>
        <v>OFF</v>
      </c>
      <c r="D2694" s="4">
        <f t="shared" si="256"/>
        <v>43668.166666660138</v>
      </c>
      <c r="E2694" t="str">
        <f t="shared" si="257"/>
        <v>LRKPCIGS</v>
      </c>
      <c r="F2694" s="39">
        <v>9601.4365234375</v>
      </c>
      <c r="G2694">
        <f t="shared" si="255"/>
        <v>1.3145919109255021E-3</v>
      </c>
      <c r="H2694" s="38">
        <f>G2694*SUMIF('Manual Inputs'!$B$11:$B$22,'Expanded kW'!A2694,'Manual Inputs'!$C$11:$C$22)</f>
        <v>149924.78174365303</v>
      </c>
    </row>
    <row r="2695" spans="1:8" x14ac:dyDescent="0.2">
      <c r="A2695">
        <f t="shared" si="252"/>
        <v>7</v>
      </c>
      <c r="B2695" t="b">
        <f t="shared" si="253"/>
        <v>0</v>
      </c>
      <c r="C2695" t="str">
        <f t="shared" si="254"/>
        <v>OFF</v>
      </c>
      <c r="D2695" s="4">
        <f t="shared" si="256"/>
        <v>43668.208333326802</v>
      </c>
      <c r="E2695" t="str">
        <f t="shared" si="257"/>
        <v>LRKPCIGS</v>
      </c>
      <c r="F2695" s="39">
        <v>9622.419921875</v>
      </c>
      <c r="G2695">
        <f t="shared" si="255"/>
        <v>1.3174648774636163E-3</v>
      </c>
      <c r="H2695" s="38">
        <f>G2695*SUMIF('Manual Inputs'!$B$11:$B$22,'Expanded kW'!A2695,'Manual Inputs'!$C$11:$C$22)</f>
        <v>150252.4339052127</v>
      </c>
    </row>
    <row r="2696" spans="1:8" x14ac:dyDescent="0.2">
      <c r="A2696">
        <f t="shared" si="252"/>
        <v>7</v>
      </c>
      <c r="B2696" t="b">
        <f t="shared" si="253"/>
        <v>0</v>
      </c>
      <c r="C2696" t="str">
        <f t="shared" si="254"/>
        <v>OFF</v>
      </c>
      <c r="D2696" s="4">
        <f t="shared" si="256"/>
        <v>43668.249999993466</v>
      </c>
      <c r="E2696" t="str">
        <f t="shared" si="257"/>
        <v>LRKPCIGS</v>
      </c>
      <c r="F2696" s="39">
        <v>9655.26171875</v>
      </c>
      <c r="G2696">
        <f t="shared" si="255"/>
        <v>1.3219614504927401E-3</v>
      </c>
      <c r="H2696" s="38">
        <f>G2696*SUMIF('Manual Inputs'!$B$11:$B$22,'Expanded kW'!A2696,'Manual Inputs'!$C$11:$C$22)</f>
        <v>150765.25292104794</v>
      </c>
    </row>
    <row r="2697" spans="1:8" x14ac:dyDescent="0.2">
      <c r="A2697">
        <f t="shared" si="252"/>
        <v>7</v>
      </c>
      <c r="B2697" t="b">
        <f t="shared" si="253"/>
        <v>0</v>
      </c>
      <c r="C2697" t="str">
        <f t="shared" si="254"/>
        <v>ON</v>
      </c>
      <c r="D2697" s="4">
        <f t="shared" si="256"/>
        <v>43668.29166666013</v>
      </c>
      <c r="E2697" t="str">
        <f t="shared" si="257"/>
        <v>LRKPCIGS</v>
      </c>
      <c r="F2697" s="39">
        <v>9612.1181640625</v>
      </c>
      <c r="G2697">
        <f t="shared" si="255"/>
        <v>1.316054400244341E-3</v>
      </c>
      <c r="H2697" s="38">
        <f>G2697*SUMIF('Manual Inputs'!$B$11:$B$22,'Expanded kW'!A2697,'Manual Inputs'!$C$11:$C$22)</f>
        <v>150091.57372685868</v>
      </c>
    </row>
    <row r="2698" spans="1:8" x14ac:dyDescent="0.2">
      <c r="A2698">
        <f t="shared" si="252"/>
        <v>7</v>
      </c>
      <c r="B2698" t="b">
        <f t="shared" si="253"/>
        <v>0</v>
      </c>
      <c r="C2698" t="str">
        <f t="shared" si="254"/>
        <v>ON</v>
      </c>
      <c r="D2698" s="4">
        <f t="shared" si="256"/>
        <v>43668.333333326795</v>
      </c>
      <c r="E2698" t="str">
        <f t="shared" si="257"/>
        <v>LRKPCIGS</v>
      </c>
      <c r="F2698" s="39">
        <v>9766.32421875</v>
      </c>
      <c r="G2698">
        <f t="shared" si="255"/>
        <v>1.3371677025729124E-3</v>
      </c>
      <c r="H2698" s="38">
        <f>G2698*SUMIF('Manual Inputs'!$B$11:$B$22,'Expanded kW'!A2698,'Manual Inputs'!$C$11:$C$22)</f>
        <v>152499.47477751272</v>
      </c>
    </row>
    <row r="2699" spans="1:8" x14ac:dyDescent="0.2">
      <c r="A2699">
        <f t="shared" si="252"/>
        <v>7</v>
      </c>
      <c r="B2699" t="b">
        <f t="shared" si="253"/>
        <v>0</v>
      </c>
      <c r="C2699" t="str">
        <f t="shared" si="254"/>
        <v>ON</v>
      </c>
      <c r="D2699" s="4">
        <f t="shared" si="256"/>
        <v>43668.374999993459</v>
      </c>
      <c r="E2699" t="str">
        <f t="shared" si="257"/>
        <v>LRKPCIGS</v>
      </c>
      <c r="F2699" s="39">
        <v>9746.619140625</v>
      </c>
      <c r="G2699">
        <f t="shared" si="255"/>
        <v>1.3344697587554381E-3</v>
      </c>
      <c r="H2699" s="38">
        <f>G2699*SUMIF('Manual Inputs'!$B$11:$B$22,'Expanded kW'!A2699,'Manual Inputs'!$C$11:$C$22)</f>
        <v>152191.78336801156</v>
      </c>
    </row>
    <row r="2700" spans="1:8" x14ac:dyDescent="0.2">
      <c r="A2700">
        <f t="shared" si="252"/>
        <v>7</v>
      </c>
      <c r="B2700" t="b">
        <f t="shared" si="253"/>
        <v>0</v>
      </c>
      <c r="C2700" t="str">
        <f t="shared" si="254"/>
        <v>ON</v>
      </c>
      <c r="D2700" s="4">
        <f t="shared" si="256"/>
        <v>43668.416666660123</v>
      </c>
      <c r="E2700" t="str">
        <f t="shared" si="257"/>
        <v>LRKPCIGS</v>
      </c>
      <c r="F2700" s="39">
        <v>9799.3486328125</v>
      </c>
      <c r="G2700">
        <f t="shared" si="255"/>
        <v>1.3416892788478418E-3</v>
      </c>
      <c r="H2700" s="38">
        <f>G2700*SUMIF('Manual Inputs'!$B$11:$B$22,'Expanded kW'!A2700,'Manual Inputs'!$C$11:$C$22)</f>
        <v>153015.14532935631</v>
      </c>
    </row>
    <row r="2701" spans="1:8" x14ac:dyDescent="0.2">
      <c r="A2701">
        <f t="shared" si="252"/>
        <v>7</v>
      </c>
      <c r="B2701" t="b">
        <f t="shared" si="253"/>
        <v>0</v>
      </c>
      <c r="C2701" t="str">
        <f t="shared" si="254"/>
        <v>ON</v>
      </c>
      <c r="D2701" s="4">
        <f t="shared" si="256"/>
        <v>43668.458333326787</v>
      </c>
      <c r="E2701" t="str">
        <f t="shared" si="257"/>
        <v>LRKPCIGS</v>
      </c>
      <c r="F2701" s="39">
        <v>9769.9951171875</v>
      </c>
      <c r="G2701">
        <f t="shared" si="255"/>
        <v>1.3376703079257663E-3</v>
      </c>
      <c r="H2701" s="38">
        <f>G2701*SUMIF('Manual Inputs'!$B$11:$B$22,'Expanded kW'!A2701,'Manual Inputs'!$C$11:$C$22)</f>
        <v>152556.79522593747</v>
      </c>
    </row>
    <row r="2702" spans="1:8" x14ac:dyDescent="0.2">
      <c r="A2702">
        <f t="shared" si="252"/>
        <v>7</v>
      </c>
      <c r="B2702" t="b">
        <f t="shared" si="253"/>
        <v>0</v>
      </c>
      <c r="C2702" t="str">
        <f t="shared" si="254"/>
        <v>ON</v>
      </c>
      <c r="D2702" s="4">
        <f t="shared" si="256"/>
        <v>43668.499999993452</v>
      </c>
      <c r="E2702" t="str">
        <f t="shared" si="257"/>
        <v>LRKPCIGS</v>
      </c>
      <c r="F2702" s="39">
        <v>9753.7548828125</v>
      </c>
      <c r="G2702">
        <f t="shared" si="255"/>
        <v>1.3354467572426164E-3</v>
      </c>
      <c r="H2702" s="38">
        <f>G2702*SUMIF('Manual Inputs'!$B$11:$B$22,'Expanded kW'!A2702,'Manual Inputs'!$C$11:$C$22)</f>
        <v>152303.20675631688</v>
      </c>
    </row>
    <row r="2703" spans="1:8" x14ac:dyDescent="0.2">
      <c r="A2703">
        <f t="shared" si="252"/>
        <v>7</v>
      </c>
      <c r="B2703" t="b">
        <f t="shared" si="253"/>
        <v>0</v>
      </c>
      <c r="C2703" t="str">
        <f t="shared" si="254"/>
        <v>ON</v>
      </c>
      <c r="D2703" s="4">
        <f t="shared" si="256"/>
        <v>43668.541666660116</v>
      </c>
      <c r="E2703" t="str">
        <f t="shared" si="257"/>
        <v>LRKPCIGS</v>
      </c>
      <c r="F2703" s="39">
        <v>9669.958984375</v>
      </c>
      <c r="G2703">
        <f t="shared" si="255"/>
        <v>1.3239737438049111E-3</v>
      </c>
      <c r="H2703" s="38">
        <f>G2703*SUMIF('Manual Inputs'!$B$11:$B$22,'Expanded kW'!A2703,'Manual Inputs'!$C$11:$C$22)</f>
        <v>150994.74819872621</v>
      </c>
    </row>
    <row r="2704" spans="1:8" x14ac:dyDescent="0.2">
      <c r="A2704">
        <f t="shared" si="252"/>
        <v>7</v>
      </c>
      <c r="B2704" t="b">
        <f t="shared" si="253"/>
        <v>0</v>
      </c>
      <c r="C2704" t="str">
        <f t="shared" si="254"/>
        <v>ON</v>
      </c>
      <c r="D2704" s="4">
        <f t="shared" si="256"/>
        <v>43668.58333332678</v>
      </c>
      <c r="E2704" t="str">
        <f t="shared" si="257"/>
        <v>LRKPCIGS</v>
      </c>
      <c r="F2704" s="39">
        <v>9647.921875</v>
      </c>
      <c r="G2704">
        <f t="shared" si="255"/>
        <v>1.3209565072014259E-3</v>
      </c>
      <c r="H2704" s="38">
        <f>G2704*SUMIF('Manual Inputs'!$B$11:$B$22,'Expanded kW'!A2704,'Manual Inputs'!$C$11:$C$22)</f>
        <v>150650.64252190973</v>
      </c>
    </row>
    <row r="2705" spans="1:8" x14ac:dyDescent="0.2">
      <c r="A2705">
        <f t="shared" si="252"/>
        <v>7</v>
      </c>
      <c r="B2705" t="b">
        <f t="shared" si="253"/>
        <v>0</v>
      </c>
      <c r="C2705" t="str">
        <f t="shared" si="254"/>
        <v>ON</v>
      </c>
      <c r="D2705" s="4">
        <f t="shared" si="256"/>
        <v>43668.624999993444</v>
      </c>
      <c r="E2705" t="str">
        <f t="shared" si="257"/>
        <v>LRKPCIGS</v>
      </c>
      <c r="F2705" s="39">
        <v>9569.35546875</v>
      </c>
      <c r="G2705">
        <f t="shared" si="255"/>
        <v>1.3101994958027025E-3</v>
      </c>
      <c r="H2705" s="38">
        <f>G2705*SUMIF('Manual Inputs'!$B$11:$B$22,'Expanded kW'!A2705,'Manual Inputs'!$C$11:$C$22)</f>
        <v>149423.84158637669</v>
      </c>
    </row>
    <row r="2706" spans="1:8" x14ac:dyDescent="0.2">
      <c r="A2706">
        <f t="shared" si="252"/>
        <v>7</v>
      </c>
      <c r="B2706" t="b">
        <f t="shared" si="253"/>
        <v>0</v>
      </c>
      <c r="C2706" t="str">
        <f t="shared" si="254"/>
        <v>ON</v>
      </c>
      <c r="D2706" s="4">
        <f t="shared" si="256"/>
        <v>43668.666666660109</v>
      </c>
      <c r="E2706" t="str">
        <f t="shared" si="257"/>
        <v>LRKPCIGS</v>
      </c>
      <c r="F2706" s="39">
        <v>9628.2509765625</v>
      </c>
      <c r="G2706">
        <f t="shared" si="255"/>
        <v>1.3182632431358405E-3</v>
      </c>
      <c r="H2706" s="38">
        <f>G2706*SUMIF('Manual Inputs'!$B$11:$B$22,'Expanded kW'!A2706,'Manual Inputs'!$C$11:$C$22)</f>
        <v>150343.4848223567</v>
      </c>
    </row>
    <row r="2707" spans="1:8" x14ac:dyDescent="0.2">
      <c r="A2707">
        <f t="shared" si="252"/>
        <v>7</v>
      </c>
      <c r="B2707" t="b">
        <f t="shared" si="253"/>
        <v>0</v>
      </c>
      <c r="C2707" t="str">
        <f t="shared" si="254"/>
        <v>ON</v>
      </c>
      <c r="D2707" s="4">
        <f t="shared" si="256"/>
        <v>43668.708333326773</v>
      </c>
      <c r="E2707" t="str">
        <f t="shared" si="257"/>
        <v>LRKPCIGS</v>
      </c>
      <c r="F2707" s="39">
        <v>9636.2333984375</v>
      </c>
      <c r="G2707">
        <f t="shared" si="255"/>
        <v>1.3193561657626634E-3</v>
      </c>
      <c r="H2707" s="38">
        <f>G2707*SUMIF('Manual Inputs'!$B$11:$B$22,'Expanded kW'!A2707,'Manual Inputs'!$C$11:$C$22)</f>
        <v>150468.12896851895</v>
      </c>
    </row>
    <row r="2708" spans="1:8" x14ac:dyDescent="0.2">
      <c r="A2708">
        <f t="shared" si="252"/>
        <v>7</v>
      </c>
      <c r="B2708" t="b">
        <f t="shared" si="253"/>
        <v>0</v>
      </c>
      <c r="C2708" t="str">
        <f t="shared" si="254"/>
        <v>ON</v>
      </c>
      <c r="D2708" s="4">
        <f t="shared" si="256"/>
        <v>43668.749999993437</v>
      </c>
      <c r="E2708" t="str">
        <f t="shared" si="257"/>
        <v>LRKPCIGS</v>
      </c>
      <c r="F2708" s="39">
        <v>9577.4482421875</v>
      </c>
      <c r="G2708">
        <f t="shared" si="255"/>
        <v>1.3113075273427665E-3</v>
      </c>
      <c r="H2708" s="38">
        <f>G2708*SUMIF('Manual Inputs'!$B$11:$B$22,'Expanded kW'!A2708,'Manual Inputs'!$C$11:$C$22)</f>
        <v>149550.20885322851</v>
      </c>
    </row>
    <row r="2709" spans="1:8" x14ac:dyDescent="0.2">
      <c r="A2709">
        <f t="shared" si="252"/>
        <v>7</v>
      </c>
      <c r="B2709" t="b">
        <f t="shared" si="253"/>
        <v>0</v>
      </c>
      <c r="C2709" t="str">
        <f t="shared" si="254"/>
        <v>ON</v>
      </c>
      <c r="D2709" s="4">
        <f t="shared" si="256"/>
        <v>43668.791666660101</v>
      </c>
      <c r="E2709" t="str">
        <f t="shared" si="257"/>
        <v>LRKPCIGS</v>
      </c>
      <c r="F2709" s="39">
        <v>9486.6181640625</v>
      </c>
      <c r="G2709">
        <f t="shared" si="255"/>
        <v>1.2988714209663523E-3</v>
      </c>
      <c r="H2709" s="38">
        <f>G2709*SUMIF('Manual Inputs'!$B$11:$B$22,'Expanded kW'!A2709,'Manual Inputs'!$C$11:$C$22)</f>
        <v>148131.91278832112</v>
      </c>
    </row>
    <row r="2710" spans="1:8" x14ac:dyDescent="0.2">
      <c r="A2710">
        <f t="shared" si="252"/>
        <v>7</v>
      </c>
      <c r="B2710" t="b">
        <f t="shared" si="253"/>
        <v>0</v>
      </c>
      <c r="C2710" t="str">
        <f t="shared" si="254"/>
        <v>ON</v>
      </c>
      <c r="D2710" s="4">
        <f t="shared" si="256"/>
        <v>43668.833333326766</v>
      </c>
      <c r="E2710" t="str">
        <f t="shared" si="257"/>
        <v>LRKPCIGS</v>
      </c>
      <c r="F2710" s="39">
        <v>9345.0556640625</v>
      </c>
      <c r="G2710">
        <f t="shared" si="255"/>
        <v>1.2794892257150354E-3</v>
      </c>
      <c r="H2710" s="38">
        <f>G2710*SUMIF('Manual Inputs'!$B$11:$B$22,'Expanded kW'!A2710,'Manual Inputs'!$C$11:$C$22)</f>
        <v>145921.438671893</v>
      </c>
    </row>
    <row r="2711" spans="1:8" x14ac:dyDescent="0.2">
      <c r="A2711">
        <f t="shared" si="252"/>
        <v>7</v>
      </c>
      <c r="B2711" t="b">
        <f t="shared" si="253"/>
        <v>0</v>
      </c>
      <c r="C2711" t="str">
        <f t="shared" si="254"/>
        <v>OFF</v>
      </c>
      <c r="D2711" s="4">
        <f t="shared" si="256"/>
        <v>43668.87499999343</v>
      </c>
      <c r="E2711" t="str">
        <f t="shared" si="257"/>
        <v>LRKPCIGS</v>
      </c>
      <c r="F2711" s="39">
        <v>9624.130859375</v>
      </c>
      <c r="G2711">
        <f t="shared" si="255"/>
        <v>1.3176991324724485E-3</v>
      </c>
      <c r="H2711" s="38">
        <f>G2711*SUMIF('Manual Inputs'!$B$11:$B$22,'Expanded kW'!A2711,'Manual Inputs'!$C$11:$C$22)</f>
        <v>150279.14990032848</v>
      </c>
    </row>
    <row r="2712" spans="1:8" x14ac:dyDescent="0.2">
      <c r="A2712">
        <f t="shared" si="252"/>
        <v>7</v>
      </c>
      <c r="B2712" t="b">
        <f t="shared" si="253"/>
        <v>0</v>
      </c>
      <c r="C2712" t="str">
        <f t="shared" si="254"/>
        <v>OFF</v>
      </c>
      <c r="D2712" s="4">
        <f t="shared" si="256"/>
        <v>43668.916666660094</v>
      </c>
      <c r="E2712" t="str">
        <f t="shared" si="257"/>
        <v>LRKPCIGS</v>
      </c>
      <c r="F2712" s="39">
        <v>9938.619140625</v>
      </c>
      <c r="G2712">
        <f t="shared" si="255"/>
        <v>1.3607576633082176E-3</v>
      </c>
      <c r="H2712" s="38">
        <f>G2712*SUMIF('Manual Inputs'!$B$11:$B$22,'Expanded kW'!A2712,'Manual Inputs'!$C$11:$C$22)</f>
        <v>155189.83038155112</v>
      </c>
    </row>
    <row r="2713" spans="1:8" x14ac:dyDescent="0.2">
      <c r="A2713">
        <f t="shared" si="252"/>
        <v>7</v>
      </c>
      <c r="B2713" t="b">
        <f t="shared" si="253"/>
        <v>0</v>
      </c>
      <c r="C2713" t="str">
        <f t="shared" si="254"/>
        <v>OFF</v>
      </c>
      <c r="D2713" s="4">
        <f t="shared" si="256"/>
        <v>43668.958333326758</v>
      </c>
      <c r="E2713" t="str">
        <f t="shared" si="257"/>
        <v>LRKPCIGS</v>
      </c>
      <c r="F2713" s="39">
        <v>9939.572265625</v>
      </c>
      <c r="G2713">
        <f t="shared" si="255"/>
        <v>1.3608881615323159E-3</v>
      </c>
      <c r="H2713" s="38">
        <f>G2713*SUMIF('Manual Inputs'!$B$11:$B$22,'Expanded kW'!A2713,'Manual Inputs'!$C$11:$C$22)</f>
        <v>155204.713264675</v>
      </c>
    </row>
    <row r="2714" spans="1:8" x14ac:dyDescent="0.2">
      <c r="A2714">
        <f t="shared" si="252"/>
        <v>7</v>
      </c>
      <c r="B2714" t="b">
        <f t="shared" si="253"/>
        <v>0</v>
      </c>
      <c r="C2714" t="str">
        <f t="shared" si="254"/>
        <v>OFF</v>
      </c>
      <c r="D2714" s="4">
        <f t="shared" si="256"/>
        <v>43668.999999993423</v>
      </c>
      <c r="E2714" t="str">
        <f t="shared" si="257"/>
        <v>LRKPCIGS</v>
      </c>
      <c r="F2714" s="39">
        <v>9863.3251953125</v>
      </c>
      <c r="G2714">
        <f t="shared" si="255"/>
        <v>1.3504487047260446E-3</v>
      </c>
      <c r="H2714" s="38">
        <f>G2714*SUMIF('Manual Inputs'!$B$11:$B$22,'Expanded kW'!A2714,'Manual Inputs'!$C$11:$C$22)</f>
        <v>154014.12836133366</v>
      </c>
    </row>
    <row r="2715" spans="1:8" x14ac:dyDescent="0.2">
      <c r="A2715">
        <f t="shared" si="252"/>
        <v>7</v>
      </c>
      <c r="B2715" t="b">
        <f t="shared" si="253"/>
        <v>0</v>
      </c>
      <c r="C2715" t="str">
        <f t="shared" si="254"/>
        <v>OFF</v>
      </c>
      <c r="D2715" s="4">
        <f t="shared" si="256"/>
        <v>43669.041666660087</v>
      </c>
      <c r="E2715" t="str">
        <f t="shared" si="257"/>
        <v>LRKPCIGS</v>
      </c>
      <c r="F2715" s="39">
        <v>9827.0986328125</v>
      </c>
      <c r="G2715">
        <f t="shared" si="255"/>
        <v>1.3454887025527358E-3</v>
      </c>
      <c r="H2715" s="38">
        <f>G2715*SUMIF('Manual Inputs'!$B$11:$B$22,'Expanded kW'!A2715,'Manual Inputs'!$C$11:$C$22)</f>
        <v>153448.45681178194</v>
      </c>
    </row>
    <row r="2716" spans="1:8" x14ac:dyDescent="0.2">
      <c r="A2716">
        <f t="shared" si="252"/>
        <v>7</v>
      </c>
      <c r="B2716" t="b">
        <f t="shared" si="253"/>
        <v>0</v>
      </c>
      <c r="C2716" t="str">
        <f t="shared" si="254"/>
        <v>OFF</v>
      </c>
      <c r="D2716" s="4">
        <f t="shared" si="256"/>
        <v>43669.083333326751</v>
      </c>
      <c r="E2716" t="str">
        <f t="shared" si="257"/>
        <v>LRKPCIGS</v>
      </c>
      <c r="F2716" s="39">
        <v>9767.37109375</v>
      </c>
      <c r="G2716">
        <f t="shared" si="255"/>
        <v>1.3373110366879056E-3</v>
      </c>
      <c r="H2716" s="38">
        <f>G2716*SUMIF('Manual Inputs'!$B$11:$B$22,'Expanded kW'!A2716,'Manual Inputs'!$C$11:$C$22)</f>
        <v>152515.82155077992</v>
      </c>
    </row>
    <row r="2717" spans="1:8" x14ac:dyDescent="0.2">
      <c r="A2717">
        <f t="shared" si="252"/>
        <v>7</v>
      </c>
      <c r="B2717" t="b">
        <f t="shared" si="253"/>
        <v>0</v>
      </c>
      <c r="C2717" t="str">
        <f t="shared" si="254"/>
        <v>OFF</v>
      </c>
      <c r="D2717" s="4">
        <f t="shared" si="256"/>
        <v>43669.124999993415</v>
      </c>
      <c r="E2717" t="str">
        <f t="shared" si="257"/>
        <v>LRKPCIGS</v>
      </c>
      <c r="F2717" s="39">
        <v>9712.3173828125</v>
      </c>
      <c r="G2717">
        <f t="shared" si="255"/>
        <v>1.3297732934670653E-3</v>
      </c>
      <c r="H2717" s="38">
        <f>G2717*SUMIF('Manual Inputs'!$B$11:$B$22,'Expanded kW'!A2717,'Manual Inputs'!$C$11:$C$22)</f>
        <v>151656.16731296509</v>
      </c>
    </row>
    <row r="2718" spans="1:8" x14ac:dyDescent="0.2">
      <c r="A2718">
        <f t="shared" si="252"/>
        <v>7</v>
      </c>
      <c r="B2718" t="b">
        <f t="shared" si="253"/>
        <v>0</v>
      </c>
      <c r="C2718" t="str">
        <f t="shared" si="254"/>
        <v>OFF</v>
      </c>
      <c r="D2718" s="4">
        <f t="shared" si="256"/>
        <v>43669.166666660079</v>
      </c>
      <c r="E2718" t="str">
        <f t="shared" si="257"/>
        <v>LRKPCIGS</v>
      </c>
      <c r="F2718" s="39">
        <v>9830.609375</v>
      </c>
      <c r="G2718">
        <f t="shared" si="255"/>
        <v>1.3459693799253109E-3</v>
      </c>
      <c r="H2718" s="38">
        <f>G2718*SUMIF('Manual Inputs'!$B$11:$B$22,'Expanded kW'!A2718,'Manual Inputs'!$C$11:$C$22)</f>
        <v>153503.27644787851</v>
      </c>
    </row>
    <row r="2719" spans="1:8" x14ac:dyDescent="0.2">
      <c r="A2719">
        <f t="shared" si="252"/>
        <v>7</v>
      </c>
      <c r="B2719" t="b">
        <f t="shared" si="253"/>
        <v>0</v>
      </c>
      <c r="C2719" t="str">
        <f t="shared" si="254"/>
        <v>OFF</v>
      </c>
      <c r="D2719" s="4">
        <f t="shared" si="256"/>
        <v>43669.208333326744</v>
      </c>
      <c r="E2719" t="str">
        <f t="shared" si="257"/>
        <v>LRKPCIGS</v>
      </c>
      <c r="F2719" s="39">
        <v>9877.1181640625</v>
      </c>
      <c r="G2719">
        <f t="shared" si="255"/>
        <v>1.3523371851739585E-3</v>
      </c>
      <c r="H2719" s="38">
        <f>G2719*SUMIF('Manual Inputs'!$B$11:$B$22,'Expanded kW'!A2719,'Manual Inputs'!$C$11:$C$22)</f>
        <v>154229.50319867107</v>
      </c>
    </row>
    <row r="2720" spans="1:8" x14ac:dyDescent="0.2">
      <c r="A2720">
        <f t="shared" si="252"/>
        <v>7</v>
      </c>
      <c r="B2720" t="b">
        <f t="shared" si="253"/>
        <v>0</v>
      </c>
      <c r="C2720" t="str">
        <f t="shared" si="254"/>
        <v>OFF</v>
      </c>
      <c r="D2720" s="4">
        <f t="shared" si="256"/>
        <v>43669.249999993408</v>
      </c>
      <c r="E2720" t="str">
        <f t="shared" si="257"/>
        <v>LRKPCIGS</v>
      </c>
      <c r="F2720" s="39">
        <v>9754.71484375</v>
      </c>
      <c r="G2720">
        <f t="shared" si="255"/>
        <v>1.3355781914170925E-3</v>
      </c>
      <c r="H2720" s="38">
        <f>G2720*SUMIF('Manual Inputs'!$B$11:$B$22,'Expanded kW'!A2720,'Manual Inputs'!$C$11:$C$22)</f>
        <v>152318.19638143037</v>
      </c>
    </row>
    <row r="2721" spans="1:8" x14ac:dyDescent="0.2">
      <c r="A2721">
        <f t="shared" si="252"/>
        <v>7</v>
      </c>
      <c r="B2721" t="b">
        <f t="shared" si="253"/>
        <v>0</v>
      </c>
      <c r="C2721" t="str">
        <f t="shared" si="254"/>
        <v>ON</v>
      </c>
      <c r="D2721" s="4">
        <f t="shared" si="256"/>
        <v>43669.291666660072</v>
      </c>
      <c r="E2721" t="str">
        <f t="shared" si="257"/>
        <v>LRKPCIGS</v>
      </c>
      <c r="F2721" s="39">
        <v>9595.7451171875</v>
      </c>
      <c r="G2721">
        <f t="shared" si="255"/>
        <v>1.3138126653824233E-3</v>
      </c>
      <c r="H2721" s="38">
        <f>G2721*SUMIF('Manual Inputs'!$B$11:$B$22,'Expanded kW'!A2721,'Manual Inputs'!$C$11:$C$22)</f>
        <v>149835.91141286839</v>
      </c>
    </row>
    <row r="2722" spans="1:8" x14ac:dyDescent="0.2">
      <c r="A2722">
        <f t="shared" si="252"/>
        <v>7</v>
      </c>
      <c r="B2722" t="b">
        <f t="shared" si="253"/>
        <v>0</v>
      </c>
      <c r="C2722" t="str">
        <f t="shared" si="254"/>
        <v>ON</v>
      </c>
      <c r="D2722" s="4">
        <f t="shared" si="256"/>
        <v>43669.333333326736</v>
      </c>
      <c r="E2722" t="str">
        <f t="shared" si="257"/>
        <v>LRKPCIGS</v>
      </c>
      <c r="F2722" s="39">
        <v>9680.2578125</v>
      </c>
      <c r="G2722">
        <f t="shared" si="255"/>
        <v>1.325383819902596E-3</v>
      </c>
      <c r="H2722" s="38">
        <f>G2722*SUMIF('Manual Inputs'!$B$11:$B$22,'Expanded kW'!A2722,'Manual Inputs'!$C$11:$C$22)</f>
        <v>151155.56263051328</v>
      </c>
    </row>
    <row r="2723" spans="1:8" x14ac:dyDescent="0.2">
      <c r="A2723">
        <f t="shared" si="252"/>
        <v>7</v>
      </c>
      <c r="B2723" t="b">
        <f t="shared" si="253"/>
        <v>0</v>
      </c>
      <c r="C2723" t="str">
        <f t="shared" si="254"/>
        <v>ON</v>
      </c>
      <c r="D2723" s="4">
        <f t="shared" si="256"/>
        <v>43669.374999993401</v>
      </c>
      <c r="E2723" t="str">
        <f t="shared" si="257"/>
        <v>LRKPCIGS</v>
      </c>
      <c r="F2723" s="39">
        <v>9688.775390625</v>
      </c>
      <c r="G2723">
        <f t="shared" si="255"/>
        <v>1.3265500140732774E-3</v>
      </c>
      <c r="H2723" s="38">
        <f>G2723*SUMIF('Manual Inputs'!$B$11:$B$22,'Expanded kW'!A2723,'Manual Inputs'!$C$11:$C$22)</f>
        <v>151288.56314957704</v>
      </c>
    </row>
    <row r="2724" spans="1:8" x14ac:dyDescent="0.2">
      <c r="A2724">
        <f t="shared" si="252"/>
        <v>7</v>
      </c>
      <c r="B2724" t="b">
        <f t="shared" si="253"/>
        <v>0</v>
      </c>
      <c r="C2724" t="str">
        <f t="shared" si="254"/>
        <v>ON</v>
      </c>
      <c r="D2724" s="4">
        <f t="shared" si="256"/>
        <v>43669.416666660065</v>
      </c>
      <c r="E2724" t="str">
        <f t="shared" si="257"/>
        <v>LRKPCIGS</v>
      </c>
      <c r="F2724" s="39">
        <v>9653.619140625</v>
      </c>
      <c r="G2724">
        <f t="shared" si="255"/>
        <v>1.3217365549876856E-3</v>
      </c>
      <c r="H2724" s="38">
        <f>G2724*SUMIF('Manual Inputs'!$B$11:$B$22,'Expanded kW'!A2724,'Manual Inputs'!$C$11:$C$22)</f>
        <v>150739.60434582835</v>
      </c>
    </row>
    <row r="2725" spans="1:8" x14ac:dyDescent="0.2">
      <c r="A2725">
        <f t="shared" si="252"/>
        <v>7</v>
      </c>
      <c r="B2725" t="b">
        <f t="shared" si="253"/>
        <v>0</v>
      </c>
      <c r="C2725" t="str">
        <f t="shared" si="254"/>
        <v>ON</v>
      </c>
      <c r="D2725" s="4">
        <f t="shared" si="256"/>
        <v>43669.458333326729</v>
      </c>
      <c r="E2725" t="str">
        <f t="shared" si="257"/>
        <v>LRKPCIGS</v>
      </c>
      <c r="F2725" s="39">
        <v>9754.2314453125</v>
      </c>
      <c r="G2725">
        <f t="shared" si="255"/>
        <v>1.3355120063546656E-3</v>
      </c>
      <c r="H2725" s="38">
        <f>G2725*SUMIF('Manual Inputs'!$B$11:$B$22,'Expanded kW'!A2725,'Manual Inputs'!$C$11:$C$22)</f>
        <v>152310.64819787882</v>
      </c>
    </row>
    <row r="2726" spans="1:8" x14ac:dyDescent="0.2">
      <c r="A2726">
        <f t="shared" si="252"/>
        <v>7</v>
      </c>
      <c r="B2726" t="b">
        <f t="shared" si="253"/>
        <v>0</v>
      </c>
      <c r="C2726" t="str">
        <f t="shared" si="254"/>
        <v>ON</v>
      </c>
      <c r="D2726" s="4">
        <f t="shared" si="256"/>
        <v>43669.499999993393</v>
      </c>
      <c r="E2726" t="str">
        <f t="shared" si="257"/>
        <v>LRKPCIGS</v>
      </c>
      <c r="F2726" s="39">
        <v>9773.3046875</v>
      </c>
      <c r="G2726">
        <f t="shared" si="255"/>
        <v>1.3381234416157961E-3</v>
      </c>
      <c r="H2726" s="38">
        <f>G2726*SUMIF('Manual Inputs'!$B$11:$B$22,'Expanded kW'!A2726,'Manual Inputs'!$C$11:$C$22)</f>
        <v>152608.47359776817</v>
      </c>
    </row>
    <row r="2727" spans="1:8" x14ac:dyDescent="0.2">
      <c r="A2727">
        <f t="shared" si="252"/>
        <v>7</v>
      </c>
      <c r="B2727" t="b">
        <f t="shared" si="253"/>
        <v>0</v>
      </c>
      <c r="C2727" t="str">
        <f t="shared" si="254"/>
        <v>ON</v>
      </c>
      <c r="D2727" s="4">
        <f t="shared" si="256"/>
        <v>43669.541666660058</v>
      </c>
      <c r="E2727" t="str">
        <f t="shared" si="257"/>
        <v>LRKPCIGS</v>
      </c>
      <c r="F2727" s="39">
        <v>9792.865234375</v>
      </c>
      <c r="G2727">
        <f t="shared" si="255"/>
        <v>1.3408015967681407E-3</v>
      </c>
      <c r="H2727" s="38">
        <f>G2727*SUMIF('Manual Inputs'!$B$11:$B$22,'Expanded kW'!A2727,'Manual Inputs'!$C$11:$C$22)</f>
        <v>152913.90817663167</v>
      </c>
    </row>
    <row r="2728" spans="1:8" x14ac:dyDescent="0.2">
      <c r="A2728">
        <f t="shared" si="252"/>
        <v>7</v>
      </c>
      <c r="B2728" t="b">
        <f t="shared" si="253"/>
        <v>0</v>
      </c>
      <c r="C2728" t="str">
        <f t="shared" si="254"/>
        <v>ON</v>
      </c>
      <c r="D2728" s="4">
        <f t="shared" si="256"/>
        <v>43669.583333326722</v>
      </c>
      <c r="E2728" t="str">
        <f t="shared" si="257"/>
        <v>LRKPCIGS</v>
      </c>
      <c r="F2728" s="39">
        <v>9666.6416015625</v>
      </c>
      <c r="G2728">
        <f t="shared" si="255"/>
        <v>1.3235195404573069E-3</v>
      </c>
      <c r="H2728" s="38">
        <f>G2728*SUMIF('Manual Inputs'!$B$11:$B$22,'Expanded kW'!A2728,'Manual Inputs'!$C$11:$C$22)</f>
        <v>150942.94783605027</v>
      </c>
    </row>
    <row r="2729" spans="1:8" x14ac:dyDescent="0.2">
      <c r="A2729">
        <f t="shared" si="252"/>
        <v>7</v>
      </c>
      <c r="B2729" t="b">
        <f t="shared" si="253"/>
        <v>0</v>
      </c>
      <c r="C2729" t="str">
        <f t="shared" si="254"/>
        <v>ON</v>
      </c>
      <c r="D2729" s="4">
        <f t="shared" si="256"/>
        <v>43669.624999993386</v>
      </c>
      <c r="E2729" t="str">
        <f t="shared" si="257"/>
        <v>LRKPCIGS</v>
      </c>
      <c r="F2729" s="39">
        <v>9645.5244140625</v>
      </c>
      <c r="G2729">
        <f t="shared" si="255"/>
        <v>1.3206282560332279E-3</v>
      </c>
      <c r="H2729" s="38">
        <f>G2729*SUMIF('Manual Inputs'!$B$11:$B$22,'Expanded kW'!A2729,'Manual Inputs'!$C$11:$C$22)</f>
        <v>150613.2065812652</v>
      </c>
    </row>
    <row r="2730" spans="1:8" x14ac:dyDescent="0.2">
      <c r="A2730">
        <f t="shared" si="252"/>
        <v>7</v>
      </c>
      <c r="B2730" t="b">
        <f t="shared" si="253"/>
        <v>0</v>
      </c>
      <c r="C2730" t="str">
        <f t="shared" si="254"/>
        <v>ON</v>
      </c>
      <c r="D2730" s="4">
        <f t="shared" si="256"/>
        <v>43669.66666666005</v>
      </c>
      <c r="E2730" t="str">
        <f t="shared" si="257"/>
        <v>LRKPCIGS</v>
      </c>
      <c r="F2730" s="39">
        <v>9680.5400390625</v>
      </c>
      <c r="G2730">
        <f t="shared" si="255"/>
        <v>1.3254224612824776E-3</v>
      </c>
      <c r="H2730" s="38">
        <f>G2730*SUMIF('Manual Inputs'!$B$11:$B$22,'Expanded kW'!A2730,'Manual Inputs'!$C$11:$C$22)</f>
        <v>151159.96954979893</v>
      </c>
    </row>
    <row r="2731" spans="1:8" x14ac:dyDescent="0.2">
      <c r="A2731">
        <f t="shared" si="252"/>
        <v>7</v>
      </c>
      <c r="B2731" t="b">
        <f t="shared" si="253"/>
        <v>0</v>
      </c>
      <c r="C2731" t="str">
        <f t="shared" si="254"/>
        <v>ON</v>
      </c>
      <c r="D2731" s="4">
        <f t="shared" si="256"/>
        <v>43669.708333326715</v>
      </c>
      <c r="E2731" t="str">
        <f t="shared" si="257"/>
        <v>LRKPCIGS</v>
      </c>
      <c r="F2731" s="39">
        <v>9781.955078125</v>
      </c>
      <c r="G2731">
        <f t="shared" si="255"/>
        <v>1.3393078199652453E-3</v>
      </c>
      <c r="H2731" s="38">
        <f>G2731*SUMIF('Manual Inputs'!$B$11:$B$22,'Expanded kW'!A2731,'Manual Inputs'!$C$11:$C$22)</f>
        <v>152743.54796120166</v>
      </c>
    </row>
    <row r="2732" spans="1:8" x14ac:dyDescent="0.2">
      <c r="A2732">
        <f t="shared" si="252"/>
        <v>7</v>
      </c>
      <c r="B2732" t="b">
        <f t="shared" si="253"/>
        <v>0</v>
      </c>
      <c r="C2732" t="str">
        <f t="shared" si="254"/>
        <v>ON</v>
      </c>
      <c r="D2732" s="4">
        <f t="shared" si="256"/>
        <v>43669.749999993379</v>
      </c>
      <c r="E2732" t="str">
        <f t="shared" si="257"/>
        <v>LRKPCIGS</v>
      </c>
      <c r="F2732" s="39">
        <v>9683.0673828125</v>
      </c>
      <c r="G2732">
        <f t="shared" si="255"/>
        <v>1.3257684955078528E-3</v>
      </c>
      <c r="H2732" s="38">
        <f>G2732*SUMIF('Manual Inputs'!$B$11:$B$22,'Expanded kW'!A2732,'Manual Inputs'!$C$11:$C$22)</f>
        <v>151199.43358824617</v>
      </c>
    </row>
    <row r="2733" spans="1:8" x14ac:dyDescent="0.2">
      <c r="A2733">
        <f t="shared" si="252"/>
        <v>7</v>
      </c>
      <c r="B2733" t="b">
        <f t="shared" si="253"/>
        <v>0</v>
      </c>
      <c r="C2733" t="str">
        <f t="shared" si="254"/>
        <v>ON</v>
      </c>
      <c r="D2733" s="4">
        <f t="shared" si="256"/>
        <v>43669.791666660043</v>
      </c>
      <c r="E2733" t="str">
        <f t="shared" si="257"/>
        <v>LRKPCIGS</v>
      </c>
      <c r="F2733" s="39">
        <v>9719.8623046875</v>
      </c>
      <c r="G2733">
        <f t="shared" si="255"/>
        <v>1.3308063152697122E-3</v>
      </c>
      <c r="H2733" s="38">
        <f>G2733*SUMIF('Manual Inputs'!$B$11:$B$22,'Expanded kW'!A2733,'Manual Inputs'!$C$11:$C$22)</f>
        <v>151773.97997179185</v>
      </c>
    </row>
    <row r="2734" spans="1:8" x14ac:dyDescent="0.2">
      <c r="A2734">
        <f t="shared" si="252"/>
        <v>7</v>
      </c>
      <c r="B2734" t="b">
        <f t="shared" si="253"/>
        <v>0</v>
      </c>
      <c r="C2734" t="str">
        <f t="shared" si="254"/>
        <v>ON</v>
      </c>
      <c r="D2734" s="4">
        <f t="shared" si="256"/>
        <v>43669.833333326707</v>
      </c>
      <c r="E2734" t="str">
        <f t="shared" si="257"/>
        <v>LRKPCIGS</v>
      </c>
      <c r="F2734" s="39">
        <v>9753.009765625</v>
      </c>
      <c r="G2734">
        <f t="shared" si="255"/>
        <v>1.3353447386514413E-3</v>
      </c>
      <c r="H2734" s="38">
        <f>G2734*SUMIF('Manual Inputs'!$B$11:$B$22,'Expanded kW'!A2734,'Manual Inputs'!$C$11:$C$22)</f>
        <v>152291.57187944857</v>
      </c>
    </row>
    <row r="2735" spans="1:8" x14ac:dyDescent="0.2">
      <c r="A2735">
        <f t="shared" si="252"/>
        <v>7</v>
      </c>
      <c r="B2735" t="b">
        <f t="shared" si="253"/>
        <v>0</v>
      </c>
      <c r="C2735" t="str">
        <f t="shared" si="254"/>
        <v>OFF</v>
      </c>
      <c r="D2735" s="4">
        <f t="shared" si="256"/>
        <v>43669.874999993372</v>
      </c>
      <c r="E2735" t="str">
        <f t="shared" si="257"/>
        <v>LRKPCIGS</v>
      </c>
      <c r="F2735" s="39">
        <v>9845.1162109375</v>
      </c>
      <c r="G2735">
        <f t="shared" si="255"/>
        <v>1.3479556003341017E-3</v>
      </c>
      <c r="H2735" s="38">
        <f>G2735*SUMIF('Manual Inputs'!$B$11:$B$22,'Expanded kW'!A2735,'Manual Inputs'!$C$11:$C$22)</f>
        <v>153729.79819870318</v>
      </c>
    </row>
    <row r="2736" spans="1:8" x14ac:dyDescent="0.2">
      <c r="A2736">
        <f t="shared" si="252"/>
        <v>7</v>
      </c>
      <c r="B2736" t="b">
        <f t="shared" si="253"/>
        <v>0</v>
      </c>
      <c r="C2736" t="str">
        <f t="shared" si="254"/>
        <v>OFF</v>
      </c>
      <c r="D2736" s="4">
        <f t="shared" si="256"/>
        <v>43669.916666660036</v>
      </c>
      <c r="E2736" t="str">
        <f t="shared" si="257"/>
        <v>LRKPCIGS</v>
      </c>
      <c r="F2736" s="39">
        <v>9921.41796875</v>
      </c>
      <c r="G2736">
        <f t="shared" si="255"/>
        <v>1.358402544743395E-3</v>
      </c>
      <c r="H2736" s="38">
        <f>G2736*SUMIF('Manual Inputs'!$B$11:$B$22,'Expanded kW'!A2736,'Manual Inputs'!$C$11:$C$22)</f>
        <v>154921.23703796143</v>
      </c>
    </row>
    <row r="2737" spans="1:8" x14ac:dyDescent="0.2">
      <c r="A2737">
        <f t="shared" si="252"/>
        <v>7</v>
      </c>
      <c r="B2737" t="b">
        <f t="shared" si="253"/>
        <v>0</v>
      </c>
      <c r="C2737" t="str">
        <f t="shared" si="254"/>
        <v>OFF</v>
      </c>
      <c r="D2737" s="4">
        <f t="shared" si="256"/>
        <v>43669.9583333267</v>
      </c>
      <c r="E2737" t="str">
        <f t="shared" si="257"/>
        <v>LRKPCIGS</v>
      </c>
      <c r="F2737" s="39">
        <v>10020.51953125</v>
      </c>
      <c r="G2737">
        <f t="shared" si="255"/>
        <v>1.3719711510768915E-3</v>
      </c>
      <c r="H2737" s="38">
        <f>G2737*SUMIF('Manual Inputs'!$B$11:$B$22,'Expanded kW'!A2737,'Manual Inputs'!$C$11:$C$22)</f>
        <v>156468.69091030638</v>
      </c>
    </row>
    <row r="2738" spans="1:8" x14ac:dyDescent="0.2">
      <c r="A2738">
        <f t="shared" si="252"/>
        <v>7</v>
      </c>
      <c r="B2738" t="b">
        <f t="shared" si="253"/>
        <v>0</v>
      </c>
      <c r="C2738" t="str">
        <f t="shared" si="254"/>
        <v>OFF</v>
      </c>
      <c r="D2738" s="4">
        <f t="shared" si="256"/>
        <v>43669.999999993364</v>
      </c>
      <c r="E2738" t="str">
        <f t="shared" si="257"/>
        <v>LRKPCIGS</v>
      </c>
      <c r="F2738" s="39">
        <v>9987.4599609375</v>
      </c>
      <c r="G2738">
        <f t="shared" si="255"/>
        <v>1.3674447613428763E-3</v>
      </c>
      <c r="H2738" s="38">
        <f>G2738*SUMIF('Manual Inputs'!$B$11:$B$22,'Expanded kW'!A2738,'Manual Inputs'!$C$11:$C$22)</f>
        <v>155952.471399659</v>
      </c>
    </row>
    <row r="2739" spans="1:8" x14ac:dyDescent="0.2">
      <c r="A2739">
        <f t="shared" si="252"/>
        <v>7</v>
      </c>
      <c r="B2739" t="b">
        <f t="shared" si="253"/>
        <v>0</v>
      </c>
      <c r="C2739" t="str">
        <f t="shared" si="254"/>
        <v>OFF</v>
      </c>
      <c r="D2739" s="4">
        <f t="shared" si="256"/>
        <v>43670.041666660029</v>
      </c>
      <c r="E2739" t="str">
        <f t="shared" si="257"/>
        <v>LRKPCIGS</v>
      </c>
      <c r="F2739" s="39">
        <v>9877.0791015625</v>
      </c>
      <c r="G2739">
        <f t="shared" si="255"/>
        <v>1.3523318368860858E-3</v>
      </c>
      <c r="H2739" s="38">
        <f>G2739*SUMIF('Manual Inputs'!$B$11:$B$22,'Expanded kW'!A2739,'Manual Inputs'!$C$11:$C$22)</f>
        <v>154228.89324444471</v>
      </c>
    </row>
    <row r="2740" spans="1:8" x14ac:dyDescent="0.2">
      <c r="A2740">
        <f t="shared" si="252"/>
        <v>7</v>
      </c>
      <c r="B2740" t="b">
        <f t="shared" si="253"/>
        <v>0</v>
      </c>
      <c r="C2740" t="str">
        <f t="shared" si="254"/>
        <v>OFF</v>
      </c>
      <c r="D2740" s="4">
        <f t="shared" si="256"/>
        <v>43670.083333326693</v>
      </c>
      <c r="E2740" t="str">
        <f t="shared" si="257"/>
        <v>LRKPCIGS</v>
      </c>
      <c r="F2740" s="39">
        <v>9803.205078125</v>
      </c>
      <c r="G2740">
        <f t="shared" si="255"/>
        <v>1.3422172885680921E-3</v>
      </c>
      <c r="H2740" s="38">
        <f>G2740*SUMIF('Manual Inputs'!$B$11:$B$22,'Expanded kW'!A2740,'Manual Inputs'!$C$11:$C$22)</f>
        <v>153075.36306035644</v>
      </c>
    </row>
    <row r="2741" spans="1:8" x14ac:dyDescent="0.2">
      <c r="A2741">
        <f t="shared" si="252"/>
        <v>7</v>
      </c>
      <c r="B2741" t="b">
        <f t="shared" si="253"/>
        <v>0</v>
      </c>
      <c r="C2741" t="str">
        <f t="shared" si="254"/>
        <v>OFF</v>
      </c>
      <c r="D2741" s="4">
        <f t="shared" si="256"/>
        <v>43670.124999993357</v>
      </c>
      <c r="E2741" t="str">
        <f t="shared" si="257"/>
        <v>LRKPCIGS</v>
      </c>
      <c r="F2741" s="39">
        <v>9742.7001953125</v>
      </c>
      <c r="G2741">
        <f t="shared" si="255"/>
        <v>1.3339331917745915E-3</v>
      </c>
      <c r="H2741" s="38">
        <f>G2741*SUMIF('Manual Inputs'!$B$11:$B$22,'Expanded kW'!A2741,'Manual Inputs'!$C$11:$C$22)</f>
        <v>152130.58971024927</v>
      </c>
    </row>
    <row r="2742" spans="1:8" x14ac:dyDescent="0.2">
      <c r="A2742">
        <f t="shared" si="252"/>
        <v>7</v>
      </c>
      <c r="B2742" t="b">
        <f t="shared" si="253"/>
        <v>0</v>
      </c>
      <c r="C2742" t="str">
        <f t="shared" si="254"/>
        <v>OFF</v>
      </c>
      <c r="D2742" s="4">
        <f t="shared" si="256"/>
        <v>43670.166666660021</v>
      </c>
      <c r="E2742" t="str">
        <f t="shared" si="257"/>
        <v>LRKPCIGS</v>
      </c>
      <c r="F2742" s="39">
        <v>9566.4453125</v>
      </c>
      <c r="G2742">
        <f t="shared" si="255"/>
        <v>1.309801048356173E-3</v>
      </c>
      <c r="H2742" s="38">
        <f>G2742*SUMIF('Manual Inputs'!$B$11:$B$22,'Expanded kW'!A2742,'Manual Inputs'!$C$11:$C$22)</f>
        <v>149378.39999651082</v>
      </c>
    </row>
    <row r="2743" spans="1:8" x14ac:dyDescent="0.2">
      <c r="A2743">
        <f t="shared" si="252"/>
        <v>7</v>
      </c>
      <c r="B2743" t="b">
        <f t="shared" si="253"/>
        <v>0</v>
      </c>
      <c r="C2743" t="str">
        <f t="shared" si="254"/>
        <v>OFF</v>
      </c>
      <c r="D2743" s="4">
        <f t="shared" si="256"/>
        <v>43670.208333326686</v>
      </c>
      <c r="E2743" t="str">
        <f t="shared" si="257"/>
        <v>LRKPCIGS</v>
      </c>
      <c r="F2743" s="39">
        <v>9532.92578125</v>
      </c>
      <c r="G2743">
        <f t="shared" si="255"/>
        <v>1.3052116825324547E-3</v>
      </c>
      <c r="H2743" s="38">
        <f>G2743*SUMIF('Manual Inputs'!$B$11:$B$22,'Expanded kW'!A2743,'Manual Inputs'!$C$11:$C$22)</f>
        <v>148854.99827484775</v>
      </c>
    </row>
    <row r="2744" spans="1:8" x14ac:dyDescent="0.2">
      <c r="A2744">
        <f t="shared" si="252"/>
        <v>7</v>
      </c>
      <c r="B2744" t="b">
        <f t="shared" si="253"/>
        <v>0</v>
      </c>
      <c r="C2744" t="str">
        <f t="shared" si="254"/>
        <v>OFF</v>
      </c>
      <c r="D2744" s="4">
        <f t="shared" si="256"/>
        <v>43670.24999999335</v>
      </c>
      <c r="E2744" t="str">
        <f t="shared" si="257"/>
        <v>LRKPCIGS</v>
      </c>
      <c r="F2744" s="39">
        <v>9316.5576171875</v>
      </c>
      <c r="G2744">
        <f t="shared" si="255"/>
        <v>1.2755873822973757E-3</v>
      </c>
      <c r="H2744" s="38">
        <f>G2744*SUMIF('Manual Inputs'!$B$11:$B$22,'Expanded kW'!A2744,'Manual Inputs'!$C$11:$C$22)</f>
        <v>145476.44656603204</v>
      </c>
    </row>
    <row r="2745" spans="1:8" x14ac:dyDescent="0.2">
      <c r="A2745">
        <f t="shared" si="252"/>
        <v>7</v>
      </c>
      <c r="B2745" t="b">
        <f t="shared" si="253"/>
        <v>0</v>
      </c>
      <c r="C2745" t="str">
        <f t="shared" si="254"/>
        <v>ON</v>
      </c>
      <c r="D2745" s="4">
        <f t="shared" si="256"/>
        <v>43670.291666660014</v>
      </c>
      <c r="E2745" t="str">
        <f t="shared" si="257"/>
        <v>LRKPCIGS</v>
      </c>
      <c r="F2745" s="39">
        <v>9553.9443359375</v>
      </c>
      <c r="G2745">
        <f t="shared" si="255"/>
        <v>1.3080894625296545E-3</v>
      </c>
      <c r="H2745" s="38">
        <f>G2745*SUMIF('Manual Inputs'!$B$11:$B$22,'Expanded kW'!A2745,'Manual Inputs'!$C$11:$C$22)</f>
        <v>149183.19939521118</v>
      </c>
    </row>
    <row r="2746" spans="1:8" x14ac:dyDescent="0.2">
      <c r="A2746">
        <f t="shared" si="252"/>
        <v>7</v>
      </c>
      <c r="B2746" t="b">
        <f t="shared" si="253"/>
        <v>0</v>
      </c>
      <c r="C2746" t="str">
        <f t="shared" si="254"/>
        <v>ON</v>
      </c>
      <c r="D2746" s="4">
        <f t="shared" si="256"/>
        <v>43670.333333326678</v>
      </c>
      <c r="E2746" t="str">
        <f t="shared" si="257"/>
        <v>LRKPCIGS</v>
      </c>
      <c r="F2746" s="39">
        <v>9526.60546875</v>
      </c>
      <c r="G2746">
        <f t="shared" si="255"/>
        <v>1.3043463295546228E-3</v>
      </c>
      <c r="H2746" s="38">
        <f>G2746*SUMIF('Manual Inputs'!$B$11:$B$22,'Expanded kW'!A2746,'Manual Inputs'!$C$11:$C$22)</f>
        <v>148756.30768101828</v>
      </c>
    </row>
    <row r="2747" spans="1:8" x14ac:dyDescent="0.2">
      <c r="A2747">
        <f t="shared" si="252"/>
        <v>7</v>
      </c>
      <c r="B2747" t="b">
        <f t="shared" si="253"/>
        <v>0</v>
      </c>
      <c r="C2747" t="str">
        <f t="shared" si="254"/>
        <v>ON</v>
      </c>
      <c r="D2747" s="4">
        <f t="shared" si="256"/>
        <v>43670.374999993342</v>
      </c>
      <c r="E2747" t="str">
        <f t="shared" si="257"/>
        <v>LRKPCIGS</v>
      </c>
      <c r="F2747" s="39">
        <v>9627.41015625</v>
      </c>
      <c r="G2747">
        <f t="shared" si="255"/>
        <v>1.3181481212393767E-3</v>
      </c>
      <c r="H2747" s="38">
        <f>G2747*SUMIF('Manual Inputs'!$B$11:$B$22,'Expanded kW'!A2747,'Manual Inputs'!$C$11:$C$22)</f>
        <v>150330.35555763371</v>
      </c>
    </row>
    <row r="2748" spans="1:8" x14ac:dyDescent="0.2">
      <c r="A2748">
        <f t="shared" si="252"/>
        <v>7</v>
      </c>
      <c r="B2748" t="b">
        <f t="shared" si="253"/>
        <v>0</v>
      </c>
      <c r="C2748" t="str">
        <f t="shared" si="254"/>
        <v>ON</v>
      </c>
      <c r="D2748" s="4">
        <f t="shared" si="256"/>
        <v>43670.416666660007</v>
      </c>
      <c r="E2748" t="str">
        <f t="shared" si="257"/>
        <v>LRKPCIGS</v>
      </c>
      <c r="F2748" s="39">
        <v>9702.533203125</v>
      </c>
      <c r="G2748">
        <f t="shared" si="255"/>
        <v>1.3284336810621058E-3</v>
      </c>
      <c r="H2748" s="38">
        <f>G2748*SUMIF('Manual Inputs'!$B$11:$B$22,'Expanded kW'!A2748,'Manual Inputs'!$C$11:$C$22)</f>
        <v>151503.38902811072</v>
      </c>
    </row>
    <row r="2749" spans="1:8" x14ac:dyDescent="0.2">
      <c r="A2749">
        <f t="shared" si="252"/>
        <v>7</v>
      </c>
      <c r="B2749" t="b">
        <f t="shared" si="253"/>
        <v>0</v>
      </c>
      <c r="C2749" t="str">
        <f t="shared" si="254"/>
        <v>ON</v>
      </c>
      <c r="D2749" s="4">
        <f t="shared" si="256"/>
        <v>43670.458333326671</v>
      </c>
      <c r="E2749" t="str">
        <f t="shared" si="257"/>
        <v>LRKPCIGS</v>
      </c>
      <c r="F2749" s="39">
        <v>9653.875</v>
      </c>
      <c r="G2749">
        <f t="shared" si="255"/>
        <v>1.3217715862732528E-3</v>
      </c>
      <c r="H2749" s="38">
        <f>G2749*SUMIF('Manual Inputs'!$B$11:$B$22,'Expanded kW'!A2749,'Manual Inputs'!$C$11:$C$22)</f>
        <v>150743.59954601119</v>
      </c>
    </row>
    <row r="2750" spans="1:8" x14ac:dyDescent="0.2">
      <c r="A2750">
        <f t="shared" si="252"/>
        <v>7</v>
      </c>
      <c r="B2750" t="b">
        <f t="shared" si="253"/>
        <v>0</v>
      </c>
      <c r="C2750" t="str">
        <f t="shared" si="254"/>
        <v>ON</v>
      </c>
      <c r="D2750" s="4">
        <f t="shared" si="256"/>
        <v>43670.499999993335</v>
      </c>
      <c r="E2750" t="str">
        <f t="shared" si="257"/>
        <v>LRKPCIGS</v>
      </c>
      <c r="F2750" s="39">
        <v>9693.80078125</v>
      </c>
      <c r="G2750">
        <f t="shared" si="255"/>
        <v>1.3272380713081234E-3</v>
      </c>
      <c r="H2750" s="38">
        <f>G2750*SUMIF('Manual Inputs'!$B$11:$B$22,'Expanded kW'!A2750,'Manual Inputs'!$C$11:$C$22)</f>
        <v>151367.03376080177</v>
      </c>
    </row>
    <row r="2751" spans="1:8" x14ac:dyDescent="0.2">
      <c r="A2751">
        <f t="shared" si="252"/>
        <v>7</v>
      </c>
      <c r="B2751" t="b">
        <f t="shared" si="253"/>
        <v>0</v>
      </c>
      <c r="C2751" t="str">
        <f t="shared" si="254"/>
        <v>ON</v>
      </c>
      <c r="D2751" s="4">
        <f t="shared" si="256"/>
        <v>43670.541666659999</v>
      </c>
      <c r="E2751" t="str">
        <f t="shared" si="257"/>
        <v>LRKPCIGS</v>
      </c>
      <c r="F2751" s="39">
        <v>9792.18359375</v>
      </c>
      <c r="G2751">
        <f t="shared" si="255"/>
        <v>1.3407082691447589E-3</v>
      </c>
      <c r="H2751" s="38">
        <f>G2751*SUMIF('Manual Inputs'!$B$11:$B$22,'Expanded kW'!A2751,'Manual Inputs'!$C$11:$C$22)</f>
        <v>152903.26447538121</v>
      </c>
    </row>
    <row r="2752" spans="1:8" x14ac:dyDescent="0.2">
      <c r="A2752">
        <f t="shared" si="252"/>
        <v>7</v>
      </c>
      <c r="B2752" t="b">
        <f t="shared" si="253"/>
        <v>0</v>
      </c>
      <c r="C2752" t="str">
        <f t="shared" si="254"/>
        <v>ON</v>
      </c>
      <c r="D2752" s="4">
        <f t="shared" si="256"/>
        <v>43670.583333326664</v>
      </c>
      <c r="E2752" t="str">
        <f t="shared" si="257"/>
        <v>LRKPCIGS</v>
      </c>
      <c r="F2752" s="39">
        <v>9745.0615234375</v>
      </c>
      <c r="G2752">
        <f t="shared" si="255"/>
        <v>1.3342564957765071E-3</v>
      </c>
      <c r="H2752" s="38">
        <f>G2752*SUMIF('Manual Inputs'!$B$11:$B$22,'Expanded kW'!A2752,'Manual Inputs'!$C$11:$C$22)</f>
        <v>152167.46144323438</v>
      </c>
    </row>
    <row r="2753" spans="1:8" x14ac:dyDescent="0.2">
      <c r="A2753">
        <f t="shared" si="252"/>
        <v>7</v>
      </c>
      <c r="B2753" t="b">
        <f t="shared" si="253"/>
        <v>0</v>
      </c>
      <c r="C2753" t="str">
        <f t="shared" si="254"/>
        <v>ON</v>
      </c>
      <c r="D2753" s="4">
        <f t="shared" si="256"/>
        <v>43670.624999993328</v>
      </c>
      <c r="E2753" t="str">
        <f t="shared" si="257"/>
        <v>LRKPCIGS</v>
      </c>
      <c r="F2753" s="39">
        <v>9629.814453125</v>
      </c>
      <c r="G2753">
        <f t="shared" si="255"/>
        <v>1.3184773083579524E-3</v>
      </c>
      <c r="H2753" s="38">
        <f>G2753*SUMIF('Manual Inputs'!$B$11:$B$22,'Expanded kW'!A2753,'Manual Inputs'!$C$11:$C$22)</f>
        <v>150367.89824026785</v>
      </c>
    </row>
    <row r="2754" spans="1:8" x14ac:dyDescent="0.2">
      <c r="A2754">
        <f t="shared" ref="A2754:A2817" si="258">MONTH(D2754)</f>
        <v>7</v>
      </c>
      <c r="B2754" t="b">
        <f t="shared" ref="B2754:B2817" si="259">IF(ISNA(VLOOKUP(DATE(YEAR(D2754),MONTH(D2754),DAY(D2754)),Holidays,1,FALSE)),FALSE,TRUE)</f>
        <v>0</v>
      </c>
      <c r="C2754" t="str">
        <f t="shared" ref="C2754:C2817" si="260">IF(OR(HOUR(D2754)&lt;PkStart,HOUR(D2754)&gt;OPkStart-1,WEEKDAY(D2754,2)&gt;5,B2754)=TRUE,"OFF","ON")</f>
        <v>ON</v>
      </c>
      <c r="D2754" s="4">
        <f t="shared" si="256"/>
        <v>43670.666666659992</v>
      </c>
      <c r="E2754" t="str">
        <f t="shared" si="257"/>
        <v>LRKPCIGS</v>
      </c>
      <c r="F2754" s="39">
        <v>9504.033203125</v>
      </c>
      <c r="G2754">
        <f t="shared" ref="G2754:G2817" si="261">IF(SUMIF($A$2:$A$8785,A2754,$F$2:$F$8785)=0,0,F2754/SUMIF($A$2:$A$8785,A2754,$F$2:$F$8785))</f>
        <v>1.3012558214072791E-3</v>
      </c>
      <c r="H2754" s="38">
        <f>G2754*SUMIF('Manual Inputs'!$B$11:$B$22,'Expanded kW'!A2754,'Manual Inputs'!$C$11:$C$22)</f>
        <v>148403.8456313003</v>
      </c>
    </row>
    <row r="2755" spans="1:8" x14ac:dyDescent="0.2">
      <c r="A2755">
        <f t="shared" si="258"/>
        <v>7</v>
      </c>
      <c r="B2755" t="b">
        <f t="shared" si="259"/>
        <v>0</v>
      </c>
      <c r="C2755" t="str">
        <f t="shared" si="260"/>
        <v>ON</v>
      </c>
      <c r="D2755" s="4">
        <f t="shared" si="256"/>
        <v>43670.708333326656</v>
      </c>
      <c r="E2755" t="str">
        <f t="shared" si="257"/>
        <v>LRKPCIGS</v>
      </c>
      <c r="F2755" s="39">
        <v>9603.4365234375</v>
      </c>
      <c r="G2755">
        <f t="shared" si="261"/>
        <v>1.3148657432645934E-3</v>
      </c>
      <c r="H2755" s="38">
        <f>G2755*SUMIF('Manual Inputs'!$B$11:$B$22,'Expanded kW'!A2755,'Manual Inputs'!$C$11:$C$22)</f>
        <v>149956.01140004405</v>
      </c>
    </row>
    <row r="2756" spans="1:8" x14ac:dyDescent="0.2">
      <c r="A2756">
        <f t="shared" si="258"/>
        <v>7</v>
      </c>
      <c r="B2756" t="b">
        <f t="shared" si="259"/>
        <v>0</v>
      </c>
      <c r="C2756" t="str">
        <f t="shared" si="260"/>
        <v>ON</v>
      </c>
      <c r="D2756" s="4">
        <f t="shared" ref="D2756:D2819" si="262">+D2755+1/24</f>
        <v>43670.749999993321</v>
      </c>
      <c r="E2756" t="str">
        <f t="shared" ref="E2756:E2819" si="263">+E2755</f>
        <v>LRKPCIGS</v>
      </c>
      <c r="F2756" s="39">
        <v>9544.2734375</v>
      </c>
      <c r="G2756">
        <f t="shared" si="261"/>
        <v>1.3067653601595262E-3</v>
      </c>
      <c r="H2756" s="38">
        <f>G2756*SUMIF('Manual Inputs'!$B$11:$B$22,'Expanded kW'!A2756,'Manual Inputs'!$C$11:$C$22)</f>
        <v>149032.18997761331</v>
      </c>
    </row>
    <row r="2757" spans="1:8" x14ac:dyDescent="0.2">
      <c r="A2757">
        <f t="shared" si="258"/>
        <v>7</v>
      </c>
      <c r="B2757" t="b">
        <f t="shared" si="259"/>
        <v>0</v>
      </c>
      <c r="C2757" t="str">
        <f t="shared" si="260"/>
        <v>ON</v>
      </c>
      <c r="D2757" s="4">
        <f t="shared" si="262"/>
        <v>43670.791666659985</v>
      </c>
      <c r="E2757" t="str">
        <f t="shared" si="263"/>
        <v>LRKPCIGS</v>
      </c>
      <c r="F2757" s="39">
        <v>9494.091796875</v>
      </c>
      <c r="G2757">
        <f t="shared" si="261"/>
        <v>1.2998946821436311E-3</v>
      </c>
      <c r="H2757" s="38">
        <f>G2757*SUMIF('Manual Inputs'!$B$11:$B$22,'Expanded kW'!A2757,'Manual Inputs'!$C$11:$C$22)</f>
        <v>148248.61228068467</v>
      </c>
    </row>
    <row r="2758" spans="1:8" x14ac:dyDescent="0.2">
      <c r="A2758">
        <f t="shared" si="258"/>
        <v>7</v>
      </c>
      <c r="B2758" t="b">
        <f t="shared" si="259"/>
        <v>0</v>
      </c>
      <c r="C2758" t="str">
        <f t="shared" si="260"/>
        <v>ON</v>
      </c>
      <c r="D2758" s="4">
        <f t="shared" si="262"/>
        <v>43670.833333326649</v>
      </c>
      <c r="E2758" t="str">
        <f t="shared" si="263"/>
        <v>LRKPCIGS</v>
      </c>
      <c r="F2758" s="39">
        <v>9514.5234375</v>
      </c>
      <c r="G2758">
        <f t="shared" si="261"/>
        <v>1.3026921041155409E-3</v>
      </c>
      <c r="H2758" s="38">
        <f>G2758*SUMIF('Manual Inputs'!$B$11:$B$22,'Expanded kW'!A2758,'Manual Inputs'!$C$11:$C$22)</f>
        <v>148567.64883879662</v>
      </c>
    </row>
    <row r="2759" spans="1:8" x14ac:dyDescent="0.2">
      <c r="A2759">
        <f t="shared" si="258"/>
        <v>7</v>
      </c>
      <c r="B2759" t="b">
        <f t="shared" si="259"/>
        <v>0</v>
      </c>
      <c r="C2759" t="str">
        <f t="shared" si="260"/>
        <v>OFF</v>
      </c>
      <c r="D2759" s="4">
        <f t="shared" si="262"/>
        <v>43670.874999993313</v>
      </c>
      <c r="E2759" t="str">
        <f t="shared" si="263"/>
        <v>LRKPCIGS</v>
      </c>
      <c r="F2759" s="39">
        <v>9842.9580078125</v>
      </c>
      <c r="G2759">
        <f t="shared" si="261"/>
        <v>1.3476601074291251E-3</v>
      </c>
      <c r="H2759" s="38">
        <f>G2759*SUMIF('Manual Inputs'!$B$11:$B$22,'Expanded kW'!A2759,'Manual Inputs'!$C$11:$C$22)</f>
        <v>153696.09822769527</v>
      </c>
    </row>
    <row r="2760" spans="1:8" x14ac:dyDescent="0.2">
      <c r="A2760">
        <f t="shared" si="258"/>
        <v>7</v>
      </c>
      <c r="B2760" t="b">
        <f t="shared" si="259"/>
        <v>0</v>
      </c>
      <c r="C2760" t="str">
        <f t="shared" si="260"/>
        <v>OFF</v>
      </c>
      <c r="D2760" s="4">
        <f t="shared" si="262"/>
        <v>43670.916666659978</v>
      </c>
      <c r="E2760" t="str">
        <f t="shared" si="263"/>
        <v>LRKPCIGS</v>
      </c>
      <c r="F2760" s="39">
        <v>9910.4970703125</v>
      </c>
      <c r="G2760">
        <f t="shared" si="261"/>
        <v>1.3569072971613345E-3</v>
      </c>
      <c r="H2760" s="38">
        <f>G2760*SUMIF('Manual Inputs'!$B$11:$B$22,'Expanded kW'!A2760,'Manual Inputs'!$C$11:$C$22)</f>
        <v>154750.70908511913</v>
      </c>
    </row>
    <row r="2761" spans="1:8" x14ac:dyDescent="0.2">
      <c r="A2761">
        <f t="shared" si="258"/>
        <v>7</v>
      </c>
      <c r="B2761" t="b">
        <f t="shared" si="259"/>
        <v>0</v>
      </c>
      <c r="C2761" t="str">
        <f t="shared" si="260"/>
        <v>OFF</v>
      </c>
      <c r="D2761" s="4">
        <f t="shared" si="262"/>
        <v>43670.958333326642</v>
      </c>
      <c r="E2761" t="str">
        <f t="shared" si="263"/>
        <v>LRKPCIGS</v>
      </c>
      <c r="F2761" s="39">
        <v>9902.7255859375</v>
      </c>
      <c r="G2761">
        <f t="shared" si="261"/>
        <v>1.355843255289025E-3</v>
      </c>
      <c r="H2761" s="38">
        <f>G2761*SUMIF('Manual Inputs'!$B$11:$B$22,'Expanded kW'!A2761,'Manual Inputs'!$C$11:$C$22)</f>
        <v>154629.35869177934</v>
      </c>
    </row>
    <row r="2762" spans="1:8" x14ac:dyDescent="0.2">
      <c r="A2762">
        <f t="shared" si="258"/>
        <v>7</v>
      </c>
      <c r="B2762" t="b">
        <f t="shared" si="259"/>
        <v>0</v>
      </c>
      <c r="C2762" t="str">
        <f t="shared" si="260"/>
        <v>OFF</v>
      </c>
      <c r="D2762" s="4">
        <f t="shared" si="262"/>
        <v>43670.999999993306</v>
      </c>
      <c r="E2762" t="str">
        <f t="shared" si="263"/>
        <v>LRKPCIGS</v>
      </c>
      <c r="F2762" s="39">
        <v>9883.3994140625</v>
      </c>
      <c r="G2762">
        <f t="shared" si="261"/>
        <v>1.3531971898639178E-3</v>
      </c>
      <c r="H2762" s="38">
        <f>G2762*SUMIF('Manual Inputs'!$B$11:$B$22,'Expanded kW'!A2762,'Manual Inputs'!$C$11:$C$22)</f>
        <v>154327.58383827418</v>
      </c>
    </row>
    <row r="2763" spans="1:8" x14ac:dyDescent="0.2">
      <c r="A2763">
        <f t="shared" si="258"/>
        <v>7</v>
      </c>
      <c r="B2763" t="b">
        <f t="shared" si="259"/>
        <v>0</v>
      </c>
      <c r="C2763" t="str">
        <f t="shared" si="260"/>
        <v>OFF</v>
      </c>
      <c r="D2763" s="4">
        <f t="shared" si="262"/>
        <v>43671.04166665997</v>
      </c>
      <c r="E2763" t="str">
        <f t="shared" si="263"/>
        <v>LRKPCIGS</v>
      </c>
      <c r="F2763" s="39">
        <v>9752.7197265625</v>
      </c>
      <c r="G2763">
        <f t="shared" si="261"/>
        <v>1.3353050276139851E-3</v>
      </c>
      <c r="H2763" s="38">
        <f>G2763*SUMIF('Manual Inputs'!$B$11:$B$22,'Expanded kW'!A2763,'Manual Inputs'!$C$11:$C$22)</f>
        <v>152287.04296931761</v>
      </c>
    </row>
    <row r="2764" spans="1:8" x14ac:dyDescent="0.2">
      <c r="A2764">
        <f t="shared" si="258"/>
        <v>7</v>
      </c>
      <c r="B2764" t="b">
        <f t="shared" si="259"/>
        <v>0</v>
      </c>
      <c r="C2764" t="str">
        <f t="shared" si="260"/>
        <v>OFF</v>
      </c>
      <c r="D2764" s="4">
        <f t="shared" si="262"/>
        <v>43671.083333326635</v>
      </c>
      <c r="E2764" t="str">
        <f t="shared" si="263"/>
        <v>LRKPCIGS</v>
      </c>
      <c r="F2764" s="39">
        <v>9419.2314453125</v>
      </c>
      <c r="G2764">
        <f t="shared" si="261"/>
        <v>1.289645089556847E-3</v>
      </c>
      <c r="H2764" s="38">
        <f>G2764*SUMIF('Manual Inputs'!$B$11:$B$22,'Expanded kW'!A2764,'Manual Inputs'!$C$11:$C$22)</f>
        <v>147079.68075238011</v>
      </c>
    </row>
    <row r="2765" spans="1:8" x14ac:dyDescent="0.2">
      <c r="A2765">
        <f t="shared" si="258"/>
        <v>7</v>
      </c>
      <c r="B2765" t="b">
        <f t="shared" si="259"/>
        <v>0</v>
      </c>
      <c r="C2765" t="str">
        <f t="shared" si="260"/>
        <v>OFF</v>
      </c>
      <c r="D2765" s="4">
        <f t="shared" si="262"/>
        <v>43671.124999993299</v>
      </c>
      <c r="E2765" t="str">
        <f t="shared" si="263"/>
        <v>LRKPCIGS</v>
      </c>
      <c r="F2765" s="39">
        <v>9447.021484375</v>
      </c>
      <c r="G2765">
        <f t="shared" si="261"/>
        <v>1.2934499952568107E-3</v>
      </c>
      <c r="H2765" s="38">
        <f>G2765*SUMIF('Manual Inputs'!$B$11:$B$22,'Expanded kW'!A2765,'Manual Inputs'!$C$11:$C$22)</f>
        <v>147513.61743788782</v>
      </c>
    </row>
    <row r="2766" spans="1:8" x14ac:dyDescent="0.2">
      <c r="A2766">
        <f t="shared" si="258"/>
        <v>7</v>
      </c>
      <c r="B2766" t="b">
        <f t="shared" si="259"/>
        <v>0</v>
      </c>
      <c r="C2766" t="str">
        <f t="shared" si="260"/>
        <v>OFF</v>
      </c>
      <c r="D2766" s="4">
        <f t="shared" si="262"/>
        <v>43671.166666659963</v>
      </c>
      <c r="E2766" t="str">
        <f t="shared" si="263"/>
        <v>LRKPCIGS</v>
      </c>
      <c r="F2766" s="39">
        <v>9566.7294921875</v>
      </c>
      <c r="G2766">
        <f t="shared" si="261"/>
        <v>1.3098399571504482E-3</v>
      </c>
      <c r="H2766" s="38">
        <f>G2766*SUMIF('Manual Inputs'!$B$11:$B$22,'Expanded kW'!A2766,'Manual Inputs'!$C$11:$C$22)</f>
        <v>149382.8374135078</v>
      </c>
    </row>
    <row r="2767" spans="1:8" x14ac:dyDescent="0.2">
      <c r="A2767">
        <f t="shared" si="258"/>
        <v>7</v>
      </c>
      <c r="B2767" t="b">
        <f t="shared" si="259"/>
        <v>0</v>
      </c>
      <c r="C2767" t="str">
        <f t="shared" si="260"/>
        <v>OFF</v>
      </c>
      <c r="D2767" s="4">
        <f t="shared" si="262"/>
        <v>43671.208333326627</v>
      </c>
      <c r="E2767" t="str">
        <f t="shared" si="263"/>
        <v>LRKPCIGS</v>
      </c>
      <c r="F2767" s="39">
        <v>9819.4599609375</v>
      </c>
      <c r="G2767">
        <f t="shared" si="261"/>
        <v>1.3444428448591943E-3</v>
      </c>
      <c r="H2767" s="38">
        <f>G2767*SUMIF('Manual Inputs'!$B$11:$B$22,'Expanded kW'!A2767,'Manual Inputs'!$C$11:$C$22)</f>
        <v>153329.18026281192</v>
      </c>
    </row>
    <row r="2768" spans="1:8" x14ac:dyDescent="0.2">
      <c r="A2768">
        <f t="shared" si="258"/>
        <v>7</v>
      </c>
      <c r="B2768" t="b">
        <f t="shared" si="259"/>
        <v>0</v>
      </c>
      <c r="C2768" t="str">
        <f t="shared" si="260"/>
        <v>OFF</v>
      </c>
      <c r="D2768" s="4">
        <f t="shared" si="262"/>
        <v>43671.249999993292</v>
      </c>
      <c r="E2768" t="str">
        <f t="shared" si="263"/>
        <v>LRKPCIGS</v>
      </c>
      <c r="F2768" s="39">
        <v>9800.7724609375</v>
      </c>
      <c r="G2768">
        <f t="shared" si="261"/>
        <v>1.3418842239408084E-3</v>
      </c>
      <c r="H2768" s="38">
        <f>G2768*SUMIF('Manual Inputs'!$B$11:$B$22,'Expanded kW'!A2768,'Manual Inputs'!$C$11:$C$22)</f>
        <v>153037.37816090815</v>
      </c>
    </row>
    <row r="2769" spans="1:8" x14ac:dyDescent="0.2">
      <c r="A2769">
        <f t="shared" si="258"/>
        <v>7</v>
      </c>
      <c r="B2769" t="b">
        <f t="shared" si="259"/>
        <v>0</v>
      </c>
      <c r="C2769" t="str">
        <f t="shared" si="260"/>
        <v>ON</v>
      </c>
      <c r="D2769" s="4">
        <f t="shared" si="262"/>
        <v>43671.291666659956</v>
      </c>
      <c r="E2769" t="str">
        <f t="shared" si="263"/>
        <v>LRKPCIGS</v>
      </c>
      <c r="F2769" s="39">
        <v>9667.154296875</v>
      </c>
      <c r="G2769">
        <f t="shared" si="261"/>
        <v>1.3235897367356384E-3</v>
      </c>
      <c r="H2769" s="38">
        <f>G2769*SUMIF('Manual Inputs'!$B$11:$B$22,'Expanded kW'!A2769,'Manual Inputs'!$C$11:$C$22)</f>
        <v>150950.9534852716</v>
      </c>
    </row>
    <row r="2770" spans="1:8" x14ac:dyDescent="0.2">
      <c r="A2770">
        <f t="shared" si="258"/>
        <v>7</v>
      </c>
      <c r="B2770" t="b">
        <f t="shared" si="259"/>
        <v>0</v>
      </c>
      <c r="C2770" t="str">
        <f t="shared" si="260"/>
        <v>ON</v>
      </c>
      <c r="D2770" s="4">
        <f t="shared" si="262"/>
        <v>43671.33333332662</v>
      </c>
      <c r="E2770" t="str">
        <f t="shared" si="263"/>
        <v>LRKPCIGS</v>
      </c>
      <c r="F2770" s="39">
        <v>9804.8583984375</v>
      </c>
      <c r="G2770">
        <f t="shared" si="261"/>
        <v>1.3424436548523117E-3</v>
      </c>
      <c r="H2770" s="38">
        <f>G2770*SUMIF('Manual Inputs'!$B$11:$B$22,'Expanded kW'!A2770,'Manual Inputs'!$C$11:$C$22)</f>
        <v>153101.17937298829</v>
      </c>
    </row>
    <row r="2771" spans="1:8" x14ac:dyDescent="0.2">
      <c r="A2771">
        <f t="shared" si="258"/>
        <v>7</v>
      </c>
      <c r="B2771" t="b">
        <f t="shared" si="259"/>
        <v>0</v>
      </c>
      <c r="C2771" t="str">
        <f t="shared" si="260"/>
        <v>ON</v>
      </c>
      <c r="D2771" s="4">
        <f t="shared" si="262"/>
        <v>43671.374999993284</v>
      </c>
      <c r="E2771" t="str">
        <f t="shared" si="263"/>
        <v>LRKPCIGS</v>
      </c>
      <c r="F2771" s="39">
        <v>9823.0849609375</v>
      </c>
      <c r="G2771">
        <f t="shared" si="261"/>
        <v>1.3449391659737975E-3</v>
      </c>
      <c r="H2771" s="38">
        <f>G2771*SUMIF('Manual Inputs'!$B$11:$B$22,'Expanded kW'!A2771,'Manual Inputs'!$C$11:$C$22)</f>
        <v>153385.78401502065</v>
      </c>
    </row>
    <row r="2772" spans="1:8" x14ac:dyDescent="0.2">
      <c r="A2772">
        <f t="shared" si="258"/>
        <v>7</v>
      </c>
      <c r="B2772" t="b">
        <f t="shared" si="259"/>
        <v>0</v>
      </c>
      <c r="C2772" t="str">
        <f t="shared" si="260"/>
        <v>ON</v>
      </c>
      <c r="D2772" s="4">
        <f t="shared" si="262"/>
        <v>43671.416666659949</v>
      </c>
      <c r="E2772" t="str">
        <f t="shared" si="263"/>
        <v>LRKPCIGS</v>
      </c>
      <c r="F2772" s="39">
        <v>9906.4365234375</v>
      </c>
      <c r="G2772">
        <f t="shared" si="261"/>
        <v>1.3563513426369488E-3</v>
      </c>
      <c r="H2772" s="38">
        <f>G2772*SUMIF('Manual Inputs'!$B$11:$B$22,'Expanded kW'!A2772,'Manual Inputs'!$C$11:$C$22)</f>
        <v>154687.30434328617</v>
      </c>
    </row>
    <row r="2773" spans="1:8" x14ac:dyDescent="0.2">
      <c r="A2773">
        <f t="shared" si="258"/>
        <v>7</v>
      </c>
      <c r="B2773" t="b">
        <f t="shared" si="259"/>
        <v>0</v>
      </c>
      <c r="C2773" t="str">
        <f t="shared" si="260"/>
        <v>ON</v>
      </c>
      <c r="D2773" s="4">
        <f t="shared" si="262"/>
        <v>43671.458333326613</v>
      </c>
      <c r="E2773" t="str">
        <f t="shared" si="263"/>
        <v>LRKPCIGS</v>
      </c>
      <c r="F2773" s="39">
        <v>9911.3486328125</v>
      </c>
      <c r="G2773">
        <f t="shared" si="261"/>
        <v>1.3570238898369634E-3</v>
      </c>
      <c r="H2773" s="38">
        <f>G2773*SUMIF('Manual Inputs'!$B$11:$B$22,'Expanded kW'!A2773,'Manual Inputs'!$C$11:$C$22)</f>
        <v>154764.00608725441</v>
      </c>
    </row>
    <row r="2774" spans="1:8" x14ac:dyDescent="0.2">
      <c r="A2774">
        <f t="shared" si="258"/>
        <v>7</v>
      </c>
      <c r="B2774" t="b">
        <f t="shared" si="259"/>
        <v>0</v>
      </c>
      <c r="C2774" t="str">
        <f t="shared" si="260"/>
        <v>ON</v>
      </c>
      <c r="D2774" s="4">
        <f t="shared" si="262"/>
        <v>43671.499999993277</v>
      </c>
      <c r="E2774" t="str">
        <f t="shared" si="263"/>
        <v>LRKPCIGS</v>
      </c>
      <c r="F2774" s="39">
        <v>9834.8486328125</v>
      </c>
      <c r="G2774">
        <f t="shared" si="261"/>
        <v>1.3465498028667152E-3</v>
      </c>
      <c r="H2774" s="38">
        <f>G2774*SUMIF('Manual Inputs'!$B$11:$B$22,'Expanded kW'!A2774,'Manual Inputs'!$C$11:$C$22)</f>
        <v>153569.47173029723</v>
      </c>
    </row>
    <row r="2775" spans="1:8" x14ac:dyDescent="0.2">
      <c r="A2775">
        <f t="shared" si="258"/>
        <v>7</v>
      </c>
      <c r="B2775" t="b">
        <f t="shared" si="259"/>
        <v>0</v>
      </c>
      <c r="C2775" t="str">
        <f t="shared" si="260"/>
        <v>ON</v>
      </c>
      <c r="D2775" s="4">
        <f t="shared" si="262"/>
        <v>43671.541666659941</v>
      </c>
      <c r="E2775" t="str">
        <f t="shared" si="263"/>
        <v>LRKPCIGS</v>
      </c>
      <c r="F2775" s="39">
        <v>9967.0712890625</v>
      </c>
      <c r="G2775">
        <f t="shared" si="261"/>
        <v>1.3646532224876266E-3</v>
      </c>
      <c r="H2775" s="38">
        <f>G2775*SUMIF('Manual Inputs'!$B$11:$B$22,'Expanded kW'!A2775,'Manual Inputs'!$C$11:$C$22)</f>
        <v>155634.10579119608</v>
      </c>
    </row>
    <row r="2776" spans="1:8" x14ac:dyDescent="0.2">
      <c r="A2776">
        <f t="shared" si="258"/>
        <v>7</v>
      </c>
      <c r="B2776" t="b">
        <f t="shared" si="259"/>
        <v>0</v>
      </c>
      <c r="C2776" t="str">
        <f t="shared" si="260"/>
        <v>ON</v>
      </c>
      <c r="D2776" s="4">
        <f t="shared" si="262"/>
        <v>43671.583333326605</v>
      </c>
      <c r="E2776" t="str">
        <f t="shared" si="263"/>
        <v>LRKPCIGS</v>
      </c>
      <c r="F2776" s="39">
        <v>9797.455078125</v>
      </c>
      <c r="G2776">
        <f t="shared" si="261"/>
        <v>1.341430020593204E-3</v>
      </c>
      <c r="H2776" s="38">
        <f>G2776*SUMIF('Manual Inputs'!$B$11:$B$22,'Expanded kW'!A2776,'Manual Inputs'!$C$11:$C$22)</f>
        <v>152985.57779823217</v>
      </c>
    </row>
    <row r="2777" spans="1:8" x14ac:dyDescent="0.2">
      <c r="A2777">
        <f t="shared" si="258"/>
        <v>7</v>
      </c>
      <c r="B2777" t="b">
        <f t="shared" si="259"/>
        <v>0</v>
      </c>
      <c r="C2777" t="str">
        <f t="shared" si="260"/>
        <v>ON</v>
      </c>
      <c r="D2777" s="4">
        <f t="shared" si="262"/>
        <v>43671.62499999327</v>
      </c>
      <c r="E2777" t="str">
        <f t="shared" si="263"/>
        <v>LRKPCIGS</v>
      </c>
      <c r="F2777" s="39">
        <v>9764.7509765625</v>
      </c>
      <c r="G2777">
        <f t="shared" si="261"/>
        <v>1.3369523002788322E-3</v>
      </c>
      <c r="H2777" s="38">
        <f>G2777*SUMIF('Manual Inputs'!$B$11:$B$22,'Expanded kW'!A2777,'Manual Inputs'!$C$11:$C$22)</f>
        <v>152474.90887104496</v>
      </c>
    </row>
    <row r="2778" spans="1:8" x14ac:dyDescent="0.2">
      <c r="A2778">
        <f t="shared" si="258"/>
        <v>7</v>
      </c>
      <c r="B2778" t="b">
        <f t="shared" si="259"/>
        <v>0</v>
      </c>
      <c r="C2778" t="str">
        <f t="shared" si="260"/>
        <v>ON</v>
      </c>
      <c r="D2778" s="4">
        <f t="shared" si="262"/>
        <v>43671.666666659934</v>
      </c>
      <c r="E2778" t="str">
        <f t="shared" si="263"/>
        <v>LRKPCIGS</v>
      </c>
      <c r="F2778" s="39">
        <v>9703.5068359375</v>
      </c>
      <c r="G2778">
        <f t="shared" si="261"/>
        <v>1.3285669871373374E-3</v>
      </c>
      <c r="H2778" s="38">
        <f>G2778*SUMIF('Manual Inputs'!$B$11:$B$22,'Expanded kW'!A2778,'Manual Inputs'!$C$11:$C$22)</f>
        <v>151518.59213720341</v>
      </c>
    </row>
    <row r="2779" spans="1:8" x14ac:dyDescent="0.2">
      <c r="A2779">
        <f t="shared" si="258"/>
        <v>7</v>
      </c>
      <c r="B2779" t="b">
        <f t="shared" si="259"/>
        <v>0</v>
      </c>
      <c r="C2779" t="str">
        <f t="shared" si="260"/>
        <v>ON</v>
      </c>
      <c r="D2779" s="4">
        <f t="shared" si="262"/>
        <v>43671.708333326598</v>
      </c>
      <c r="E2779" t="str">
        <f t="shared" si="263"/>
        <v>LRKPCIGS</v>
      </c>
      <c r="F2779" s="39">
        <v>9621.4130859375</v>
      </c>
      <c r="G2779">
        <f t="shared" si="261"/>
        <v>1.3173270253436927E-3</v>
      </c>
      <c r="H2779" s="38">
        <f>G2779*SUMIF('Manual Inputs'!$B$11:$B$22,'Expanded kW'!A2779,'Manual Inputs'!$C$11:$C$22)</f>
        <v>150236.71233502755</v>
      </c>
    </row>
    <row r="2780" spans="1:8" x14ac:dyDescent="0.2">
      <c r="A2780">
        <f t="shared" si="258"/>
        <v>7</v>
      </c>
      <c r="B2780" t="b">
        <f t="shared" si="259"/>
        <v>0</v>
      </c>
      <c r="C2780" t="str">
        <f t="shared" si="260"/>
        <v>ON</v>
      </c>
      <c r="D2780" s="4">
        <f t="shared" si="262"/>
        <v>43671.749999993262</v>
      </c>
      <c r="E2780" t="str">
        <f t="shared" si="263"/>
        <v>LRKPCIGS</v>
      </c>
      <c r="F2780" s="39">
        <v>9597.279296875</v>
      </c>
      <c r="G2780">
        <f t="shared" si="261"/>
        <v>1.3140227193886307E-3</v>
      </c>
      <c r="H2780" s="38">
        <f>G2780*SUMIF('Manual Inputs'!$B$11:$B$22,'Expanded kW'!A2780,'Manual Inputs'!$C$11:$C$22)</f>
        <v>149859.86736510973</v>
      </c>
    </row>
    <row r="2781" spans="1:8" x14ac:dyDescent="0.2">
      <c r="A2781">
        <f t="shared" si="258"/>
        <v>7</v>
      </c>
      <c r="B2781" t="b">
        <f t="shared" si="259"/>
        <v>0</v>
      </c>
      <c r="C2781" t="str">
        <f t="shared" si="260"/>
        <v>ON</v>
      </c>
      <c r="D2781" s="4">
        <f t="shared" si="262"/>
        <v>43671.791666659927</v>
      </c>
      <c r="E2781" t="str">
        <f t="shared" si="263"/>
        <v>LRKPCIGS</v>
      </c>
      <c r="F2781" s="39">
        <v>9655.5263671875</v>
      </c>
      <c r="G2781">
        <f t="shared" si="261"/>
        <v>1.3219976851430789E-3</v>
      </c>
      <c r="H2781" s="38">
        <f>G2781*SUMIF('Manual Inputs'!$B$11:$B$22,'Expanded kW'!A2781,'Manual Inputs'!$C$11:$C$22)</f>
        <v>150769.38536093172</v>
      </c>
    </row>
    <row r="2782" spans="1:8" x14ac:dyDescent="0.2">
      <c r="A2782">
        <f t="shared" si="258"/>
        <v>7</v>
      </c>
      <c r="B2782" t="b">
        <f t="shared" si="259"/>
        <v>0</v>
      </c>
      <c r="C2782" t="str">
        <f t="shared" si="260"/>
        <v>ON</v>
      </c>
      <c r="D2782" s="4">
        <f t="shared" si="262"/>
        <v>43671.833333326591</v>
      </c>
      <c r="E2782" t="str">
        <f t="shared" si="263"/>
        <v>LRKPCIGS</v>
      </c>
      <c r="F2782" s="39">
        <v>9560.1005859375</v>
      </c>
      <c r="G2782">
        <f t="shared" si="261"/>
        <v>1.3089323526984204E-3</v>
      </c>
      <c r="H2782" s="38">
        <f>G2782*SUMIF('Manual Inputs'!$B$11:$B$22,'Expanded kW'!A2782,'Manual Inputs'!$C$11:$C$22)</f>
        <v>149279.32818128983</v>
      </c>
    </row>
    <row r="2783" spans="1:8" x14ac:dyDescent="0.2">
      <c r="A2783">
        <f t="shared" si="258"/>
        <v>7</v>
      </c>
      <c r="B2783" t="b">
        <f t="shared" si="259"/>
        <v>0</v>
      </c>
      <c r="C2783" t="str">
        <f t="shared" si="260"/>
        <v>OFF</v>
      </c>
      <c r="D2783" s="4">
        <f t="shared" si="262"/>
        <v>43671.874999993255</v>
      </c>
      <c r="E2783" t="str">
        <f t="shared" si="263"/>
        <v>LRKPCIGS</v>
      </c>
      <c r="F2783" s="39">
        <v>9778.5908203125</v>
      </c>
      <c r="G2783">
        <f t="shared" si="261"/>
        <v>1.3388471986721935E-3</v>
      </c>
      <c r="H2783" s="38">
        <f>G2783*SUMIF('Manual Inputs'!$B$11:$B$22,'Expanded kW'!A2783,'Manual Inputs'!$C$11:$C$22)</f>
        <v>152691.01565345403</v>
      </c>
    </row>
    <row r="2784" spans="1:8" x14ac:dyDescent="0.2">
      <c r="A2784">
        <f t="shared" si="258"/>
        <v>7</v>
      </c>
      <c r="B2784" t="b">
        <f t="shared" si="259"/>
        <v>0</v>
      </c>
      <c r="C2784" t="str">
        <f t="shared" si="260"/>
        <v>OFF</v>
      </c>
      <c r="D2784" s="4">
        <f t="shared" si="262"/>
        <v>43671.916666659919</v>
      </c>
      <c r="E2784" t="str">
        <f t="shared" si="263"/>
        <v>LRKPCIGS</v>
      </c>
      <c r="F2784" s="39">
        <v>10012.451171875</v>
      </c>
      <c r="G2784">
        <f t="shared" si="261"/>
        <v>1.370866462216748E-3</v>
      </c>
      <c r="H2784" s="38">
        <f>G2784*SUMIF('Manual Inputs'!$B$11:$B$22,'Expanded kW'!A2784,'Manual Inputs'!$C$11:$C$22)</f>
        <v>156342.70486484602</v>
      </c>
    </row>
    <row r="2785" spans="1:8" x14ac:dyDescent="0.2">
      <c r="A2785">
        <f t="shared" si="258"/>
        <v>7</v>
      </c>
      <c r="B2785" t="b">
        <f t="shared" si="259"/>
        <v>0</v>
      </c>
      <c r="C2785" t="str">
        <f t="shared" si="260"/>
        <v>OFF</v>
      </c>
      <c r="D2785" s="4">
        <f t="shared" si="262"/>
        <v>43671.958333326584</v>
      </c>
      <c r="E2785" t="str">
        <f t="shared" si="263"/>
        <v>LRKPCIGS</v>
      </c>
      <c r="F2785" s="39">
        <v>10069.0234375</v>
      </c>
      <c r="G2785">
        <f t="shared" si="261"/>
        <v>1.3786121201286464E-3</v>
      </c>
      <c r="H2785" s="38">
        <f>G2785*SUMIF('Manual Inputs'!$B$11:$B$22,'Expanded kW'!A2785,'Manual Inputs'!$C$11:$C$22)</f>
        <v>157226.07107321164</v>
      </c>
    </row>
    <row r="2786" spans="1:8" x14ac:dyDescent="0.2">
      <c r="A2786">
        <f t="shared" si="258"/>
        <v>7</v>
      </c>
      <c r="B2786" t="b">
        <f t="shared" si="259"/>
        <v>0</v>
      </c>
      <c r="C2786" t="str">
        <f t="shared" si="260"/>
        <v>OFF</v>
      </c>
      <c r="D2786" s="4">
        <f t="shared" si="262"/>
        <v>43671.999999993248</v>
      </c>
      <c r="E2786" t="str">
        <f t="shared" si="263"/>
        <v>LRKPCIGS</v>
      </c>
      <c r="F2786" s="39">
        <v>10065.3671875</v>
      </c>
      <c r="G2786">
        <f t="shared" si="261"/>
        <v>1.3781115203837448E-3</v>
      </c>
      <c r="H2786" s="38">
        <f>G2786*SUMIF('Manual Inputs'!$B$11:$B$22,'Expanded kW'!A2786,'Manual Inputs'!$C$11:$C$22)</f>
        <v>157168.97935762178</v>
      </c>
    </row>
    <row r="2787" spans="1:8" x14ac:dyDescent="0.2">
      <c r="A2787">
        <f t="shared" si="258"/>
        <v>7</v>
      </c>
      <c r="B2787" t="b">
        <f t="shared" si="259"/>
        <v>0</v>
      </c>
      <c r="C2787" t="str">
        <f t="shared" si="260"/>
        <v>OFF</v>
      </c>
      <c r="D2787" s="4">
        <f t="shared" si="262"/>
        <v>43672.041666659912</v>
      </c>
      <c r="E2787" t="str">
        <f t="shared" si="263"/>
        <v>LRKPCIGS</v>
      </c>
      <c r="F2787" s="39">
        <v>9929.6025390625</v>
      </c>
      <c r="G2787">
        <f t="shared" si="261"/>
        <v>1.3595231447599602E-3</v>
      </c>
      <c r="H2787" s="38">
        <f>G2787*SUMIF('Manual Inputs'!$B$11:$B$22,'Expanded kW'!A2787,'Manual Inputs'!$C$11:$C$22)</f>
        <v>155049.03769724525</v>
      </c>
    </row>
    <row r="2788" spans="1:8" x14ac:dyDescent="0.2">
      <c r="A2788">
        <f t="shared" si="258"/>
        <v>7</v>
      </c>
      <c r="B2788" t="b">
        <f t="shared" si="259"/>
        <v>0</v>
      </c>
      <c r="C2788" t="str">
        <f t="shared" si="260"/>
        <v>OFF</v>
      </c>
      <c r="D2788" s="4">
        <f t="shared" si="262"/>
        <v>43672.083333326576</v>
      </c>
      <c r="E2788" t="str">
        <f t="shared" si="263"/>
        <v>LRKPCIGS</v>
      </c>
      <c r="F2788" s="39">
        <v>9732.64453125</v>
      </c>
      <c r="G2788">
        <f t="shared" si="261"/>
        <v>1.3325564087689153E-3</v>
      </c>
      <c r="H2788" s="38">
        <f>G2788*SUMIF('Manual Inputs'!$B$11:$B$22,'Expanded kW'!A2788,'Manual Inputs'!$C$11:$C$22)</f>
        <v>151973.57224352148</v>
      </c>
    </row>
    <row r="2789" spans="1:8" x14ac:dyDescent="0.2">
      <c r="A2789">
        <f t="shared" si="258"/>
        <v>7</v>
      </c>
      <c r="B2789" t="b">
        <f t="shared" si="259"/>
        <v>0</v>
      </c>
      <c r="C2789" t="str">
        <f t="shared" si="260"/>
        <v>OFF</v>
      </c>
      <c r="D2789" s="4">
        <f t="shared" si="262"/>
        <v>43672.124999993241</v>
      </c>
      <c r="E2789" t="str">
        <f t="shared" si="263"/>
        <v>LRKPCIGS</v>
      </c>
      <c r="F2789" s="39">
        <v>9676.0966796875</v>
      </c>
      <c r="G2789">
        <f t="shared" si="261"/>
        <v>1.3248140935369374E-3</v>
      </c>
      <c r="H2789" s="38">
        <f>G2789*SUMIF('Manual Inputs'!$B$11:$B$22,'Expanded kW'!A2789,'Manual Inputs'!$C$11:$C$22)</f>
        <v>151090.58725654735</v>
      </c>
    </row>
    <row r="2790" spans="1:8" x14ac:dyDescent="0.2">
      <c r="A2790">
        <f t="shared" si="258"/>
        <v>7</v>
      </c>
      <c r="B2790" t="b">
        <f t="shared" si="259"/>
        <v>0</v>
      </c>
      <c r="C2790" t="str">
        <f t="shared" si="260"/>
        <v>OFF</v>
      </c>
      <c r="D2790" s="4">
        <f t="shared" si="262"/>
        <v>43672.166666659905</v>
      </c>
      <c r="E2790" t="str">
        <f t="shared" si="263"/>
        <v>LRKPCIGS</v>
      </c>
      <c r="F2790" s="39">
        <v>9697.541015625</v>
      </c>
      <c r="G2790">
        <f t="shared" si="261"/>
        <v>1.3277501698719517E-3</v>
      </c>
      <c r="H2790" s="38">
        <f>G2790*SUMIF('Manual Inputs'!$B$11:$B$22,'Expanded kW'!A2790,'Manual Inputs'!$C$11:$C$22)</f>
        <v>151425.43687797838</v>
      </c>
    </row>
    <row r="2791" spans="1:8" x14ac:dyDescent="0.2">
      <c r="A2791">
        <f t="shared" si="258"/>
        <v>7</v>
      </c>
      <c r="B2791" t="b">
        <f t="shared" si="259"/>
        <v>0</v>
      </c>
      <c r="C2791" t="str">
        <f t="shared" si="260"/>
        <v>OFF</v>
      </c>
      <c r="D2791" s="4">
        <f t="shared" si="262"/>
        <v>43672.208333326569</v>
      </c>
      <c r="E2791" t="str">
        <f t="shared" si="263"/>
        <v>LRKPCIGS</v>
      </c>
      <c r="F2791" s="39">
        <v>9716.4091796875</v>
      </c>
      <c r="G2791">
        <f t="shared" si="261"/>
        <v>1.3303335266217496E-3</v>
      </c>
      <c r="H2791" s="38">
        <f>G2791*SUMIF('Manual Inputs'!$B$11:$B$22,'Expanded kW'!A2791,'Manual Inputs'!$C$11:$C$22)</f>
        <v>151720.06001817918</v>
      </c>
    </row>
    <row r="2792" spans="1:8" x14ac:dyDescent="0.2">
      <c r="A2792">
        <f t="shared" si="258"/>
        <v>7</v>
      </c>
      <c r="B2792" t="b">
        <f t="shared" si="259"/>
        <v>0</v>
      </c>
      <c r="C2792" t="str">
        <f t="shared" si="260"/>
        <v>OFF</v>
      </c>
      <c r="D2792" s="4">
        <f t="shared" si="262"/>
        <v>43672.249999993233</v>
      </c>
      <c r="E2792" t="str">
        <f t="shared" si="263"/>
        <v>LRKPCIGS</v>
      </c>
      <c r="F2792" s="39">
        <v>9542.677734375</v>
      </c>
      <c r="G2792">
        <f t="shared" si="261"/>
        <v>1.3065468825999192E-3</v>
      </c>
      <c r="H2792" s="38">
        <f>G2792*SUMIF('Manual Inputs'!$B$11:$B$22,'Expanded kW'!A2792,'Manual Inputs'!$C$11:$C$22)</f>
        <v>149007.27334746538</v>
      </c>
    </row>
    <row r="2793" spans="1:8" x14ac:dyDescent="0.2">
      <c r="A2793">
        <f t="shared" si="258"/>
        <v>7</v>
      </c>
      <c r="B2793" t="b">
        <f t="shared" si="259"/>
        <v>0</v>
      </c>
      <c r="C2793" t="str">
        <f t="shared" si="260"/>
        <v>ON</v>
      </c>
      <c r="D2793" s="4">
        <f t="shared" si="262"/>
        <v>43672.291666659898</v>
      </c>
      <c r="E2793" t="str">
        <f t="shared" si="263"/>
        <v>LRKPCIGS</v>
      </c>
      <c r="F2793" s="39">
        <v>9507.0380859375</v>
      </c>
      <c r="G2793">
        <f t="shared" si="261"/>
        <v>1.3016672384519002E-3</v>
      </c>
      <c r="H2793" s="38">
        <f>G2793*SUMIF('Manual Inputs'!$B$11:$B$22,'Expanded kW'!A2793,'Manual Inputs'!$C$11:$C$22)</f>
        <v>148450.76636016511</v>
      </c>
    </row>
    <row r="2794" spans="1:8" x14ac:dyDescent="0.2">
      <c r="A2794">
        <f t="shared" si="258"/>
        <v>7</v>
      </c>
      <c r="B2794" t="b">
        <f t="shared" si="259"/>
        <v>0</v>
      </c>
      <c r="C2794" t="str">
        <f t="shared" si="260"/>
        <v>ON</v>
      </c>
      <c r="D2794" s="4">
        <f t="shared" si="262"/>
        <v>43672.333333326562</v>
      </c>
      <c r="E2794" t="str">
        <f t="shared" si="263"/>
        <v>LRKPCIGS</v>
      </c>
      <c r="F2794" s="39">
        <v>9546.263671875</v>
      </c>
      <c r="G2794">
        <f t="shared" si="261"/>
        <v>1.3070378554266495E-3</v>
      </c>
      <c r="H2794" s="38">
        <f>G2794*SUMIF('Manual Inputs'!$B$11:$B$22,'Expanded kW'!A2794,'Manual Inputs'!$C$11:$C$22)</f>
        <v>149063.26714544775</v>
      </c>
    </row>
    <row r="2795" spans="1:8" x14ac:dyDescent="0.2">
      <c r="A2795">
        <f t="shared" si="258"/>
        <v>7</v>
      </c>
      <c r="B2795" t="b">
        <f t="shared" si="259"/>
        <v>0</v>
      </c>
      <c r="C2795" t="str">
        <f t="shared" si="260"/>
        <v>ON</v>
      </c>
      <c r="D2795" s="4">
        <f t="shared" si="262"/>
        <v>43672.374999993226</v>
      </c>
      <c r="E2795" t="str">
        <f t="shared" si="263"/>
        <v>LRKPCIGS</v>
      </c>
      <c r="F2795" s="39">
        <v>9578.611328125</v>
      </c>
      <c r="G2795">
        <f t="shared" si="261"/>
        <v>1.3114667726141815E-3</v>
      </c>
      <c r="H2795" s="38">
        <f>G2795*SUMIF('Manual Inputs'!$B$11:$B$22,'Expanded kW'!A2795,'Manual Inputs'!$C$11:$C$22)</f>
        <v>149568.3702403192</v>
      </c>
    </row>
    <row r="2796" spans="1:8" x14ac:dyDescent="0.2">
      <c r="A2796">
        <f t="shared" si="258"/>
        <v>7</v>
      </c>
      <c r="B2796" t="b">
        <f t="shared" si="259"/>
        <v>0</v>
      </c>
      <c r="C2796" t="str">
        <f t="shared" si="260"/>
        <v>ON</v>
      </c>
      <c r="D2796" s="4">
        <f t="shared" si="262"/>
        <v>43672.41666665989</v>
      </c>
      <c r="E2796" t="str">
        <f t="shared" si="263"/>
        <v>LRKPCIGS</v>
      </c>
      <c r="F2796" s="39">
        <v>9640.685546875</v>
      </c>
      <c r="G2796">
        <f t="shared" si="261"/>
        <v>1.3199657368729749E-3</v>
      </c>
      <c r="H2796" s="38">
        <f>G2796*SUMIF('Manual Inputs'!$B$11:$B$22,'Expanded kW'!A2796,'Manual Inputs'!$C$11:$C$22)</f>
        <v>150537.64850147147</v>
      </c>
    </row>
    <row r="2797" spans="1:8" x14ac:dyDescent="0.2">
      <c r="A2797">
        <f t="shared" si="258"/>
        <v>7</v>
      </c>
      <c r="B2797" t="b">
        <f t="shared" si="259"/>
        <v>0</v>
      </c>
      <c r="C2797" t="str">
        <f t="shared" si="260"/>
        <v>ON</v>
      </c>
      <c r="D2797" s="4">
        <f t="shared" si="262"/>
        <v>43672.458333326555</v>
      </c>
      <c r="E2797" t="str">
        <f t="shared" si="263"/>
        <v>LRKPCIGS</v>
      </c>
      <c r="F2797" s="39">
        <v>9617.34765625</v>
      </c>
      <c r="G2797">
        <f t="shared" si="261"/>
        <v>1.3167704022833228E-3</v>
      </c>
      <c r="H2797" s="38">
        <f>G2797*SUMIF('Manual Inputs'!$B$11:$B$22,'Expanded kW'!A2797,'Manual Inputs'!$C$11:$C$22)</f>
        <v>150173.23134891631</v>
      </c>
    </row>
    <row r="2798" spans="1:8" x14ac:dyDescent="0.2">
      <c r="A2798">
        <f t="shared" si="258"/>
        <v>7</v>
      </c>
      <c r="B2798" t="b">
        <f t="shared" si="259"/>
        <v>0</v>
      </c>
      <c r="C2798" t="str">
        <f t="shared" si="260"/>
        <v>ON</v>
      </c>
      <c r="D2798" s="4">
        <f t="shared" si="262"/>
        <v>43672.499999993219</v>
      </c>
      <c r="E2798" t="str">
        <f t="shared" si="263"/>
        <v>LRKPCIGS</v>
      </c>
      <c r="F2798" s="39">
        <v>9671.3359375</v>
      </c>
      <c r="G2798">
        <f t="shared" si="261"/>
        <v>1.3241622709524302E-3</v>
      </c>
      <c r="H2798" s="38">
        <f>G2798*SUMIF('Manual Inputs'!$B$11:$B$22,'Expanded kW'!A2798,'Manual Inputs'!$C$11:$C$22)</f>
        <v>151016.24908520639</v>
      </c>
    </row>
    <row r="2799" spans="1:8" x14ac:dyDescent="0.2">
      <c r="A2799">
        <f t="shared" si="258"/>
        <v>7</v>
      </c>
      <c r="B2799" t="b">
        <f t="shared" si="259"/>
        <v>0</v>
      </c>
      <c r="C2799" t="str">
        <f t="shared" si="260"/>
        <v>ON</v>
      </c>
      <c r="D2799" s="4">
        <f t="shared" si="262"/>
        <v>43672.541666659883</v>
      </c>
      <c r="E2799" t="str">
        <f t="shared" si="263"/>
        <v>LRKPCIGS</v>
      </c>
      <c r="F2799" s="39">
        <v>9630.251953125</v>
      </c>
      <c r="G2799">
        <f t="shared" si="261"/>
        <v>1.3185372091821287E-3</v>
      </c>
      <c r="H2799" s="38">
        <f>G2799*SUMIF('Manual Inputs'!$B$11:$B$22,'Expanded kW'!A2799,'Manual Inputs'!$C$11:$C$22)</f>
        <v>150374.72972760338</v>
      </c>
    </row>
    <row r="2800" spans="1:8" x14ac:dyDescent="0.2">
      <c r="A2800">
        <f t="shared" si="258"/>
        <v>7</v>
      </c>
      <c r="B2800" t="b">
        <f t="shared" si="259"/>
        <v>0</v>
      </c>
      <c r="C2800" t="str">
        <f t="shared" si="260"/>
        <v>ON</v>
      </c>
      <c r="D2800" s="4">
        <f t="shared" si="262"/>
        <v>43672.583333326547</v>
      </c>
      <c r="E2800" t="str">
        <f t="shared" si="263"/>
        <v>LRKPCIGS</v>
      </c>
      <c r="F2800" s="39">
        <v>9609.42578125</v>
      </c>
      <c r="G2800">
        <f t="shared" si="261"/>
        <v>1.3156857695027027E-3</v>
      </c>
      <c r="H2800" s="38">
        <f>G2800*SUMIF('Manual Inputs'!$B$11:$B$22,'Expanded kW'!A2800,'Manual Inputs'!$C$11:$C$22)</f>
        <v>150049.5326318049</v>
      </c>
    </row>
    <row r="2801" spans="1:8" x14ac:dyDescent="0.2">
      <c r="A2801">
        <f t="shared" si="258"/>
        <v>7</v>
      </c>
      <c r="B2801" t="b">
        <f t="shared" si="259"/>
        <v>0</v>
      </c>
      <c r="C2801" t="str">
        <f t="shared" si="260"/>
        <v>ON</v>
      </c>
      <c r="D2801" s="4">
        <f t="shared" si="262"/>
        <v>43672.624999993212</v>
      </c>
      <c r="E2801" t="str">
        <f t="shared" si="263"/>
        <v>LRKPCIGS</v>
      </c>
      <c r="F2801" s="39">
        <v>9549.787109375</v>
      </c>
      <c r="G2801">
        <f t="shared" si="261"/>
        <v>1.3075202709927833E-3</v>
      </c>
      <c r="H2801" s="38">
        <f>G2801*SUMIF('Manual Inputs'!$B$11:$B$22,'Expanded kW'!A2801,'Manual Inputs'!$C$11:$C$22)</f>
        <v>149118.28501666788</v>
      </c>
    </row>
    <row r="2802" spans="1:8" x14ac:dyDescent="0.2">
      <c r="A2802">
        <f t="shared" si="258"/>
        <v>7</v>
      </c>
      <c r="B2802" t="b">
        <f t="shared" si="259"/>
        <v>0</v>
      </c>
      <c r="C2802" t="str">
        <f t="shared" si="260"/>
        <v>ON</v>
      </c>
      <c r="D2802" s="4">
        <f t="shared" si="262"/>
        <v>43672.666666659876</v>
      </c>
      <c r="E2802" t="str">
        <f t="shared" si="263"/>
        <v>LRKPCIGS</v>
      </c>
      <c r="F2802" s="39">
        <v>9555.65234375</v>
      </c>
      <c r="G2802">
        <f t="shared" si="261"/>
        <v>1.3083233164168963E-3</v>
      </c>
      <c r="H2802" s="38">
        <f>G2802*SUMIF('Manual Inputs'!$B$11:$B$22,'Expanded kW'!A2802,'Manual Inputs'!$C$11:$C$22)</f>
        <v>149209.86964375997</v>
      </c>
    </row>
    <row r="2803" spans="1:8" x14ac:dyDescent="0.2">
      <c r="A2803">
        <f t="shared" si="258"/>
        <v>7</v>
      </c>
      <c r="B2803" t="b">
        <f t="shared" si="259"/>
        <v>0</v>
      </c>
      <c r="C2803" t="str">
        <f t="shared" si="260"/>
        <v>ON</v>
      </c>
      <c r="D2803" s="4">
        <f t="shared" si="262"/>
        <v>43672.70833332654</v>
      </c>
      <c r="E2803" t="str">
        <f t="shared" si="263"/>
        <v>LRKPCIGS</v>
      </c>
      <c r="F2803" s="39">
        <v>9539.2666015625</v>
      </c>
      <c r="G2803">
        <f t="shared" si="261"/>
        <v>1.3060798433614199E-3</v>
      </c>
      <c r="H2803" s="38">
        <f>G2803*SUMIF('Manual Inputs'!$B$11:$B$22,'Expanded kW'!A2803,'Manual Inputs'!$C$11:$C$22)</f>
        <v>148954.00909464608</v>
      </c>
    </row>
    <row r="2804" spans="1:8" x14ac:dyDescent="0.2">
      <c r="A2804">
        <f t="shared" si="258"/>
        <v>7</v>
      </c>
      <c r="B2804" t="b">
        <f t="shared" si="259"/>
        <v>0</v>
      </c>
      <c r="C2804" t="str">
        <f t="shared" si="260"/>
        <v>ON</v>
      </c>
      <c r="D2804" s="4">
        <f t="shared" si="262"/>
        <v>43672.749999993204</v>
      </c>
      <c r="E2804" t="str">
        <f t="shared" si="263"/>
        <v>LRKPCIGS</v>
      </c>
      <c r="F2804" s="39">
        <v>9478.369140625</v>
      </c>
      <c r="G2804">
        <f t="shared" si="261"/>
        <v>1.2977419962747969E-3</v>
      </c>
      <c r="H2804" s="38">
        <f>G2804*SUMIF('Manual Inputs'!$B$11:$B$22,'Expanded kW'!A2804,'Manual Inputs'!$C$11:$C$22)</f>
        <v>148003.10570456373</v>
      </c>
    </row>
    <row r="2805" spans="1:8" x14ac:dyDescent="0.2">
      <c r="A2805">
        <f t="shared" si="258"/>
        <v>7</v>
      </c>
      <c r="B2805" t="b">
        <f t="shared" si="259"/>
        <v>0</v>
      </c>
      <c r="C2805" t="str">
        <f t="shared" si="260"/>
        <v>ON</v>
      </c>
      <c r="D2805" s="4">
        <f t="shared" si="262"/>
        <v>43672.791666659868</v>
      </c>
      <c r="E2805" t="str">
        <f t="shared" si="263"/>
        <v>LRKPCIGS</v>
      </c>
      <c r="F2805" s="39">
        <v>9483.86328125</v>
      </c>
      <c r="G2805">
        <f t="shared" si="261"/>
        <v>1.2984942329641175E-3</v>
      </c>
      <c r="H2805" s="38">
        <f>G2805*SUMIF('Manual Inputs'!$B$11:$B$22,'Expanded kW'!A2805,'Manual Inputs'!$C$11:$C$22)</f>
        <v>148088.89576650513</v>
      </c>
    </row>
    <row r="2806" spans="1:8" x14ac:dyDescent="0.2">
      <c r="A2806">
        <f t="shared" si="258"/>
        <v>7</v>
      </c>
      <c r="B2806" t="b">
        <f t="shared" si="259"/>
        <v>0</v>
      </c>
      <c r="C2806" t="str">
        <f t="shared" si="260"/>
        <v>ON</v>
      </c>
      <c r="D2806" s="4">
        <f t="shared" si="262"/>
        <v>43672.833333326533</v>
      </c>
      <c r="E2806" t="str">
        <f t="shared" si="263"/>
        <v>LRKPCIGS</v>
      </c>
      <c r="F2806" s="39">
        <v>9451.5947265625</v>
      </c>
      <c r="G2806">
        <f t="shared" si="261"/>
        <v>1.2940761460595281E-3</v>
      </c>
      <c r="H2806" s="38">
        <f>G2806*SUMIF('Manual Inputs'!$B$11:$B$22,'Expanded kW'!A2806,'Manual Inputs'!$C$11:$C$22)</f>
        <v>147585.02782894211</v>
      </c>
    </row>
    <row r="2807" spans="1:8" x14ac:dyDescent="0.2">
      <c r="A2807">
        <f t="shared" si="258"/>
        <v>7</v>
      </c>
      <c r="B2807" t="b">
        <f t="shared" si="259"/>
        <v>0</v>
      </c>
      <c r="C2807" t="str">
        <f t="shared" si="260"/>
        <v>OFF</v>
      </c>
      <c r="D2807" s="4">
        <f t="shared" si="262"/>
        <v>43672.874999993197</v>
      </c>
      <c r="E2807" t="str">
        <f t="shared" si="263"/>
        <v>LRKPCIGS</v>
      </c>
      <c r="F2807" s="39">
        <v>9712.3427734375</v>
      </c>
      <c r="G2807">
        <f t="shared" si="261"/>
        <v>1.3297767698541828E-3</v>
      </c>
      <c r="H2807" s="38">
        <f>G2807*SUMIF('Manual Inputs'!$B$11:$B$22,'Expanded kW'!A2807,'Manual Inputs'!$C$11:$C$22)</f>
        <v>151656.56378321224</v>
      </c>
    </row>
    <row r="2808" spans="1:8" x14ac:dyDescent="0.2">
      <c r="A2808">
        <f t="shared" si="258"/>
        <v>7</v>
      </c>
      <c r="B2808" t="b">
        <f t="shared" si="259"/>
        <v>0</v>
      </c>
      <c r="C2808" t="str">
        <f t="shared" si="260"/>
        <v>OFF</v>
      </c>
      <c r="D2808" s="4">
        <f t="shared" si="262"/>
        <v>43672.916666659861</v>
      </c>
      <c r="E2808" t="str">
        <f t="shared" si="263"/>
        <v>LRKPCIGS</v>
      </c>
      <c r="F2808" s="39">
        <v>9853.3818359375</v>
      </c>
      <c r="G2808">
        <f t="shared" si="261"/>
        <v>1.3490872980480031E-3</v>
      </c>
      <c r="H2808" s="38">
        <f>G2808*SUMIF('Manual Inputs'!$B$11:$B$22,'Expanded kW'!A2808,'Manual Inputs'!$C$11:$C$22)</f>
        <v>153858.86451300673</v>
      </c>
    </row>
    <row r="2809" spans="1:8" x14ac:dyDescent="0.2">
      <c r="A2809">
        <f t="shared" si="258"/>
        <v>7</v>
      </c>
      <c r="B2809" t="b">
        <f t="shared" si="259"/>
        <v>0</v>
      </c>
      <c r="C2809" t="str">
        <f t="shared" si="260"/>
        <v>OFF</v>
      </c>
      <c r="D2809" s="4">
        <f t="shared" si="262"/>
        <v>43672.958333326525</v>
      </c>
      <c r="E2809" t="str">
        <f t="shared" si="263"/>
        <v>LRKPCIGS</v>
      </c>
      <c r="F2809" s="39">
        <v>9817.4736328125</v>
      </c>
      <c r="G2809">
        <f t="shared" si="261"/>
        <v>1.3441708844208582E-3</v>
      </c>
      <c r="H2809" s="38">
        <f>G2809*SUMIF('Manual Inputs'!$B$11:$B$22,'Expanded kW'!A2809,'Manual Inputs'!$C$11:$C$22)</f>
        <v>153298.1640904001</v>
      </c>
    </row>
    <row r="2810" spans="1:8" x14ac:dyDescent="0.2">
      <c r="A2810">
        <f t="shared" si="258"/>
        <v>7</v>
      </c>
      <c r="B2810" t="b">
        <f t="shared" si="259"/>
        <v>0</v>
      </c>
      <c r="C2810" t="str">
        <f t="shared" si="260"/>
        <v>OFF</v>
      </c>
      <c r="D2810" s="4">
        <f t="shared" si="262"/>
        <v>43672.99999999319</v>
      </c>
      <c r="E2810" t="str">
        <f t="shared" si="263"/>
        <v>LRKPCIGS</v>
      </c>
      <c r="F2810" s="39">
        <v>9892.3427734375</v>
      </c>
      <c r="G2810">
        <f t="shared" si="261"/>
        <v>1.3544216803724135E-3</v>
      </c>
      <c r="H2810" s="38">
        <f>G2810*SUMIF('Manual Inputs'!$B$11:$B$22,'Expanded kW'!A2810,'Manual Inputs'!$C$11:$C$22)</f>
        <v>154467.23285840559</v>
      </c>
    </row>
    <row r="2811" spans="1:8" x14ac:dyDescent="0.2">
      <c r="A2811">
        <f t="shared" si="258"/>
        <v>7</v>
      </c>
      <c r="B2811" t="b">
        <f t="shared" si="259"/>
        <v>0</v>
      </c>
      <c r="C2811" t="str">
        <f t="shared" si="260"/>
        <v>OFF</v>
      </c>
      <c r="D2811" s="4">
        <f t="shared" si="262"/>
        <v>43673.041666659854</v>
      </c>
      <c r="E2811" t="str">
        <f t="shared" si="263"/>
        <v>LRKPCIGS</v>
      </c>
      <c r="F2811" s="39">
        <v>9909.791015625</v>
      </c>
      <c r="G2811">
        <f t="shared" si="261"/>
        <v>1.3568106268580322E-3</v>
      </c>
      <c r="H2811" s="38">
        <f>G2811*SUMIF('Manual Inputs'!$B$11:$B$22,'Expanded kW'!A2811,'Manual Inputs'!$C$11:$C$22)</f>
        <v>154739.68416247721</v>
      </c>
    </row>
    <row r="2812" spans="1:8" x14ac:dyDescent="0.2">
      <c r="A2812">
        <f t="shared" si="258"/>
        <v>7</v>
      </c>
      <c r="B2812" t="b">
        <f t="shared" si="259"/>
        <v>0</v>
      </c>
      <c r="C2812" t="str">
        <f t="shared" si="260"/>
        <v>OFF</v>
      </c>
      <c r="D2812" s="4">
        <f t="shared" si="262"/>
        <v>43673.083333326518</v>
      </c>
      <c r="E2812" t="str">
        <f t="shared" si="263"/>
        <v>LRKPCIGS</v>
      </c>
      <c r="F2812" s="39">
        <v>9707.958984375</v>
      </c>
      <c r="G2812">
        <f t="shared" si="261"/>
        <v>1.3291765582476489E-3</v>
      </c>
      <c r="H2812" s="38">
        <f>G2812*SUMIF('Manual Inputs'!$B$11:$B$22,'Expanded kW'!A2812,'Manual Inputs'!$C$11:$C$22)</f>
        <v>151588.11167015592</v>
      </c>
    </row>
    <row r="2813" spans="1:8" x14ac:dyDescent="0.2">
      <c r="A2813">
        <f t="shared" si="258"/>
        <v>7</v>
      </c>
      <c r="B2813" t="b">
        <f t="shared" si="259"/>
        <v>0</v>
      </c>
      <c r="C2813" t="str">
        <f t="shared" si="260"/>
        <v>OFF</v>
      </c>
      <c r="D2813" s="4">
        <f t="shared" si="262"/>
        <v>43673.124999993182</v>
      </c>
      <c r="E2813" t="str">
        <f t="shared" si="263"/>
        <v>LRKPCIGS</v>
      </c>
      <c r="F2813" s="39">
        <v>9588.5087890625</v>
      </c>
      <c r="G2813">
        <f t="shared" si="261"/>
        <v>1.3128218950539724E-3</v>
      </c>
      <c r="H2813" s="38">
        <f>G2813*SUMIF('Manual Inputs'!$B$11:$B$22,'Expanded kW'!A2813,'Manual Inputs'!$C$11:$C$22)</f>
        <v>149722.9173924301</v>
      </c>
    </row>
    <row r="2814" spans="1:8" x14ac:dyDescent="0.2">
      <c r="A2814">
        <f t="shared" si="258"/>
        <v>7</v>
      </c>
      <c r="B2814" t="b">
        <f t="shared" si="259"/>
        <v>0</v>
      </c>
      <c r="C2814" t="str">
        <f t="shared" si="260"/>
        <v>OFF</v>
      </c>
      <c r="D2814" s="4">
        <f t="shared" si="262"/>
        <v>43673.166666659847</v>
      </c>
      <c r="E2814" t="str">
        <f t="shared" si="263"/>
        <v>LRKPCIGS</v>
      </c>
      <c r="F2814" s="39">
        <v>9703.6513671875</v>
      </c>
      <c r="G2814">
        <f t="shared" si="261"/>
        <v>1.3285867758024671E-3</v>
      </c>
      <c r="H2814" s="38">
        <f>G2814*SUMIF('Manual Inputs'!$B$11:$B$22,'Expanded kW'!A2814,'Manual Inputs'!$C$11:$C$22)</f>
        <v>151520.84896784107</v>
      </c>
    </row>
    <row r="2815" spans="1:8" x14ac:dyDescent="0.2">
      <c r="A2815">
        <f t="shared" si="258"/>
        <v>7</v>
      </c>
      <c r="B2815" t="b">
        <f t="shared" si="259"/>
        <v>0</v>
      </c>
      <c r="C2815" t="str">
        <f t="shared" si="260"/>
        <v>OFF</v>
      </c>
      <c r="D2815" s="4">
        <f t="shared" si="262"/>
        <v>43673.208333326511</v>
      </c>
      <c r="E2815" t="str">
        <f t="shared" si="263"/>
        <v>LRKPCIGS</v>
      </c>
      <c r="F2815" s="39">
        <v>9596.4794921875</v>
      </c>
      <c r="G2815">
        <f t="shared" si="261"/>
        <v>1.3139132131944336E-3</v>
      </c>
      <c r="H2815" s="38">
        <f>G2815*SUMIF('Manual Inputs'!$B$11:$B$22,'Expanded kW'!A2815,'Manual Inputs'!$C$11:$C$22)</f>
        <v>149847.37855232446</v>
      </c>
    </row>
    <row r="2816" spans="1:8" x14ac:dyDescent="0.2">
      <c r="A2816">
        <f t="shared" si="258"/>
        <v>7</v>
      </c>
      <c r="B2816" t="b">
        <f t="shared" si="259"/>
        <v>0</v>
      </c>
      <c r="C2816" t="str">
        <f t="shared" si="260"/>
        <v>OFF</v>
      </c>
      <c r="D2816" s="4">
        <f t="shared" si="262"/>
        <v>43673.249999993175</v>
      </c>
      <c r="E2816" t="str">
        <f t="shared" si="263"/>
        <v>LRKPCIGS</v>
      </c>
      <c r="F2816" s="39">
        <v>9634.94921875</v>
      </c>
      <c r="G2816">
        <f t="shared" si="261"/>
        <v>1.3191803407988426E-3</v>
      </c>
      <c r="H2816" s="38">
        <f>G2816*SUMIF('Manual Inputs'!$B$11:$B$22,'Expanded kW'!A2816,'Manual Inputs'!$C$11:$C$22)</f>
        <v>150448.07672332649</v>
      </c>
    </row>
    <row r="2817" spans="1:8" x14ac:dyDescent="0.2">
      <c r="A2817">
        <f t="shared" si="258"/>
        <v>7</v>
      </c>
      <c r="B2817" t="b">
        <f t="shared" si="259"/>
        <v>0</v>
      </c>
      <c r="C2817" t="str">
        <f t="shared" si="260"/>
        <v>OFF</v>
      </c>
      <c r="D2817" s="4">
        <f t="shared" si="262"/>
        <v>43673.291666659839</v>
      </c>
      <c r="E2817" t="str">
        <f t="shared" si="263"/>
        <v>LRKPCIGS</v>
      </c>
      <c r="F2817" s="39">
        <v>9861.7783203125</v>
      </c>
      <c r="G2817">
        <f t="shared" si="261"/>
        <v>1.3502369125262786E-3</v>
      </c>
      <c r="H2817" s="38">
        <f>G2817*SUMIF('Manual Inputs'!$B$11:$B$22,'Expanded kW'!A2817,'Manual Inputs'!$C$11:$C$22)</f>
        <v>153989.97417396872</v>
      </c>
    </row>
    <row r="2818" spans="1:8" x14ac:dyDescent="0.2">
      <c r="A2818">
        <f t="shared" ref="A2818:A2881" si="264">MONTH(D2818)</f>
        <v>7</v>
      </c>
      <c r="B2818" t="b">
        <f t="shared" ref="B2818:B2881" si="265">IF(ISNA(VLOOKUP(DATE(YEAR(D2818),MONTH(D2818),DAY(D2818)),Holidays,1,FALSE)),FALSE,TRUE)</f>
        <v>0</v>
      </c>
      <c r="C2818" t="str">
        <f t="shared" ref="C2818:C2881" si="266">IF(OR(HOUR(D2818)&lt;PkStart,HOUR(D2818)&gt;OPkStart-1,WEEKDAY(D2818,2)&gt;5,B2818)=TRUE,"OFF","ON")</f>
        <v>OFF</v>
      </c>
      <c r="D2818" s="4">
        <f t="shared" si="262"/>
        <v>43673.333333326504</v>
      </c>
      <c r="E2818" t="str">
        <f t="shared" si="263"/>
        <v>LRKPCIGS</v>
      </c>
      <c r="F2818" s="39">
        <v>9888.3974609375</v>
      </c>
      <c r="G2818">
        <f t="shared" ref="G2818:G2881" si="267">IF(SUMIF($A$2:$A$8785,A2818,$F$2:$F$8785)=0,0,F2818/SUMIF($A$2:$A$8785,A2818,$F$2:$F$8785))</f>
        <v>1.3538815032972528E-3</v>
      </c>
      <c r="H2818" s="38">
        <f>G2818*SUMIF('Manual Inputs'!$B$11:$B$22,'Expanded kW'!A2818,'Manual Inputs'!$C$11:$C$22)</f>
        <v>154405.62748154046</v>
      </c>
    </row>
    <row r="2819" spans="1:8" x14ac:dyDescent="0.2">
      <c r="A2819">
        <f t="shared" si="264"/>
        <v>7</v>
      </c>
      <c r="B2819" t="b">
        <f t="shared" si="265"/>
        <v>0</v>
      </c>
      <c r="C2819" t="str">
        <f t="shared" si="266"/>
        <v>OFF</v>
      </c>
      <c r="D2819" s="4">
        <f t="shared" si="262"/>
        <v>43673.374999993168</v>
      </c>
      <c r="E2819" t="str">
        <f t="shared" si="263"/>
        <v>LRKPCIGS</v>
      </c>
      <c r="F2819" s="39">
        <v>9931.7177734375</v>
      </c>
      <c r="G2819">
        <f t="shared" si="267"/>
        <v>1.3598127545482765E-3</v>
      </c>
      <c r="H2819" s="38">
        <f>G2819*SUMIF('Manual Inputs'!$B$11:$B$22,'Expanded kW'!A2819,'Manual Inputs'!$C$11:$C$22)</f>
        <v>155082.06671860412</v>
      </c>
    </row>
    <row r="2820" spans="1:8" x14ac:dyDescent="0.2">
      <c r="A2820">
        <f t="shared" si="264"/>
        <v>7</v>
      </c>
      <c r="B2820" t="b">
        <f t="shared" si="265"/>
        <v>0</v>
      </c>
      <c r="C2820" t="str">
        <f t="shared" si="266"/>
        <v>OFF</v>
      </c>
      <c r="D2820" s="4">
        <f t="shared" ref="D2820:D2883" si="268">+D2819+1/24</f>
        <v>43673.416666659832</v>
      </c>
      <c r="E2820" t="str">
        <f t="shared" ref="E2820:E2883" si="269">+E2819</f>
        <v>LRKPCIGS</v>
      </c>
      <c r="F2820" s="39">
        <v>9942.1953125</v>
      </c>
      <c r="G2820">
        <f t="shared" si="267"/>
        <v>1.3612472990629798E-3</v>
      </c>
      <c r="H2820" s="38">
        <f>G2820*SUMIF('Manual Inputs'!$B$11:$B$22,'Expanded kW'!A2820,'Manual Inputs'!$C$11:$C$22)</f>
        <v>155245.67169097689</v>
      </c>
    </row>
    <row r="2821" spans="1:8" x14ac:dyDescent="0.2">
      <c r="A2821">
        <f t="shared" si="264"/>
        <v>7</v>
      </c>
      <c r="B2821" t="b">
        <f t="shared" si="265"/>
        <v>0</v>
      </c>
      <c r="C2821" t="str">
        <f t="shared" si="266"/>
        <v>OFF</v>
      </c>
      <c r="D2821" s="4">
        <f t="shared" si="268"/>
        <v>43673.458333326496</v>
      </c>
      <c r="E2821" t="str">
        <f t="shared" si="269"/>
        <v>LRKPCIGS</v>
      </c>
      <c r="F2821" s="39">
        <v>9958.751953125</v>
      </c>
      <c r="G2821">
        <f t="shared" si="267"/>
        <v>1.3635141708778999E-3</v>
      </c>
      <c r="H2821" s="38">
        <f>G2821*SUMIF('Manual Inputs'!$B$11:$B$22,'Expanded kW'!A2821,'Manual Inputs'!$C$11:$C$22)</f>
        <v>155504.2007898312</v>
      </c>
    </row>
    <row r="2822" spans="1:8" x14ac:dyDescent="0.2">
      <c r="A2822">
        <f t="shared" si="264"/>
        <v>7</v>
      </c>
      <c r="B2822" t="b">
        <f t="shared" si="265"/>
        <v>0</v>
      </c>
      <c r="C2822" t="str">
        <f t="shared" si="266"/>
        <v>OFF</v>
      </c>
      <c r="D2822" s="4">
        <f t="shared" si="268"/>
        <v>43673.499999993161</v>
      </c>
      <c r="E2822" t="str">
        <f t="shared" si="269"/>
        <v>LRKPCIGS</v>
      </c>
      <c r="F2822" s="39">
        <v>9952.373046875</v>
      </c>
      <c r="G2822">
        <f t="shared" si="267"/>
        <v>1.3626407954682586E-3</v>
      </c>
      <c r="H2822" s="38">
        <f>G2822*SUMIF('Manual Inputs'!$B$11:$B$22,'Expanded kW'!A2822,'Manual Inputs'!$C$11:$C$22)</f>
        <v>155404.59526466214</v>
      </c>
    </row>
    <row r="2823" spans="1:8" x14ac:dyDescent="0.2">
      <c r="A2823">
        <f t="shared" si="264"/>
        <v>7</v>
      </c>
      <c r="B2823" t="b">
        <f t="shared" si="265"/>
        <v>0</v>
      </c>
      <c r="C2823" t="str">
        <f t="shared" si="266"/>
        <v>OFF</v>
      </c>
      <c r="D2823" s="4">
        <f t="shared" si="268"/>
        <v>43673.541666659825</v>
      </c>
      <c r="E2823" t="str">
        <f t="shared" si="269"/>
        <v>LRKPCIGS</v>
      </c>
      <c r="F2823" s="39">
        <v>9956.5419921875</v>
      </c>
      <c r="G2823">
        <f t="shared" si="267"/>
        <v>1.3632115914914919E-3</v>
      </c>
      <c r="H2823" s="38">
        <f>G2823*SUMIF('Manual Inputs'!$B$11:$B$22,'Expanded kW'!A2823,'Manual Inputs'!$C$11:$C$22)</f>
        <v>155469.69262947334</v>
      </c>
    </row>
    <row r="2824" spans="1:8" x14ac:dyDescent="0.2">
      <c r="A2824">
        <f t="shared" si="264"/>
        <v>7</v>
      </c>
      <c r="B2824" t="b">
        <f t="shared" si="265"/>
        <v>0</v>
      </c>
      <c r="C2824" t="str">
        <f t="shared" si="266"/>
        <v>OFF</v>
      </c>
      <c r="D2824" s="4">
        <f t="shared" si="268"/>
        <v>43673.583333326489</v>
      </c>
      <c r="E2824" t="str">
        <f t="shared" si="269"/>
        <v>LRKPCIGS</v>
      </c>
      <c r="F2824" s="39">
        <v>9855.4208984375</v>
      </c>
      <c r="G2824">
        <f t="shared" si="267"/>
        <v>1.3493664786749673E-3</v>
      </c>
      <c r="H2824" s="38">
        <f>G2824*SUMIF('Manual Inputs'!$B$11:$B$22,'Expanded kW'!A2824,'Manual Inputs'!$C$11:$C$22)</f>
        <v>153890.70412362416</v>
      </c>
    </row>
    <row r="2825" spans="1:8" x14ac:dyDescent="0.2">
      <c r="A2825">
        <f t="shared" si="264"/>
        <v>7</v>
      </c>
      <c r="B2825" t="b">
        <f t="shared" si="265"/>
        <v>0</v>
      </c>
      <c r="C2825" t="str">
        <f t="shared" si="266"/>
        <v>OFF</v>
      </c>
      <c r="D2825" s="4">
        <f t="shared" si="268"/>
        <v>43673.624999993153</v>
      </c>
      <c r="E2825" t="str">
        <f t="shared" si="269"/>
        <v>LRKPCIGS</v>
      </c>
      <c r="F2825" s="39">
        <v>9811.306640625</v>
      </c>
      <c r="G2825">
        <f t="shared" si="267"/>
        <v>1.3433265234729273E-3</v>
      </c>
      <c r="H2825" s="38">
        <f>G2825*SUMIF('Manual Inputs'!$B$11:$B$22,'Expanded kW'!A2825,'Manual Inputs'!$C$11:$C$22)</f>
        <v>153201.86756690918</v>
      </c>
    </row>
    <row r="2826" spans="1:8" x14ac:dyDescent="0.2">
      <c r="A2826">
        <f t="shared" si="264"/>
        <v>7</v>
      </c>
      <c r="B2826" t="b">
        <f t="shared" si="265"/>
        <v>0</v>
      </c>
      <c r="C2826" t="str">
        <f t="shared" si="266"/>
        <v>OFF</v>
      </c>
      <c r="D2826" s="4">
        <f t="shared" si="268"/>
        <v>43673.666666659818</v>
      </c>
      <c r="E2826" t="str">
        <f t="shared" si="269"/>
        <v>LRKPCIGS</v>
      </c>
      <c r="F2826" s="39">
        <v>9809.6357421875</v>
      </c>
      <c r="G2826">
        <f t="shared" si="267"/>
        <v>1.3430977504591648E-3</v>
      </c>
      <c r="H2826" s="38">
        <f>G2826*SUMIF('Manual Inputs'!$B$11:$B$22,'Expanded kW'!A2826,'Manual Inputs'!$C$11:$C$22)</f>
        <v>153175.77677487544</v>
      </c>
    </row>
    <row r="2827" spans="1:8" x14ac:dyDescent="0.2">
      <c r="A2827">
        <f t="shared" si="264"/>
        <v>7</v>
      </c>
      <c r="B2827" t="b">
        <f t="shared" si="265"/>
        <v>0</v>
      </c>
      <c r="C2827" t="str">
        <f t="shared" si="266"/>
        <v>OFF</v>
      </c>
      <c r="D2827" s="4">
        <f t="shared" si="268"/>
        <v>43673.708333326482</v>
      </c>
      <c r="E2827" t="str">
        <f t="shared" si="269"/>
        <v>LRKPCIGS</v>
      </c>
      <c r="F2827" s="39">
        <v>9792.0625</v>
      </c>
      <c r="G2827">
        <f t="shared" si="267"/>
        <v>1.340691689452353E-3</v>
      </c>
      <c r="H2827" s="38">
        <f>G2827*SUMIF('Manual Inputs'!$B$11:$B$22,'Expanded kW'!A2827,'Manual Inputs'!$C$11:$C$22)</f>
        <v>152901.3736172794</v>
      </c>
    </row>
    <row r="2828" spans="1:8" x14ac:dyDescent="0.2">
      <c r="A2828">
        <f t="shared" si="264"/>
        <v>7</v>
      </c>
      <c r="B2828" t="b">
        <f t="shared" si="265"/>
        <v>0</v>
      </c>
      <c r="C2828" t="str">
        <f t="shared" si="266"/>
        <v>OFF</v>
      </c>
      <c r="D2828" s="4">
        <f t="shared" si="268"/>
        <v>43673.749999993146</v>
      </c>
      <c r="E2828" t="str">
        <f t="shared" si="269"/>
        <v>LRKPCIGS</v>
      </c>
      <c r="F2828" s="39">
        <v>9926.1943359375</v>
      </c>
      <c r="G2828">
        <f t="shared" si="267"/>
        <v>1.3590565066430513E-3</v>
      </c>
      <c r="H2828" s="38">
        <f>G2828*SUMIF('Manual Inputs'!$B$11:$B$22,'Expanded kW'!A2828,'Manual Inputs'!$C$11:$C$22)</f>
        <v>154995.81919099294</v>
      </c>
    </row>
    <row r="2829" spans="1:8" x14ac:dyDescent="0.2">
      <c r="A2829">
        <f t="shared" si="264"/>
        <v>7</v>
      </c>
      <c r="B2829" t="b">
        <f t="shared" si="265"/>
        <v>0</v>
      </c>
      <c r="C2829" t="str">
        <f t="shared" si="266"/>
        <v>OFF</v>
      </c>
      <c r="D2829" s="4">
        <f t="shared" si="268"/>
        <v>43673.79166665981</v>
      </c>
      <c r="E2829" t="str">
        <f t="shared" si="269"/>
        <v>LRKPCIGS</v>
      </c>
      <c r="F2829" s="39">
        <v>9837.2607421875</v>
      </c>
      <c r="G2829">
        <f t="shared" si="267"/>
        <v>1.3468800596428655E-3</v>
      </c>
      <c r="H2829" s="38">
        <f>G2829*SUMIF('Manual Inputs'!$B$11:$B$22,'Expanded kW'!A2829,'Manual Inputs'!$C$11:$C$22)</f>
        <v>153607.13640377665</v>
      </c>
    </row>
    <row r="2830" spans="1:8" x14ac:dyDescent="0.2">
      <c r="A2830">
        <f t="shared" si="264"/>
        <v>7</v>
      </c>
      <c r="B2830" t="b">
        <f t="shared" si="265"/>
        <v>0</v>
      </c>
      <c r="C2830" t="str">
        <f t="shared" si="266"/>
        <v>OFF</v>
      </c>
      <c r="D2830" s="4">
        <f t="shared" si="268"/>
        <v>43673.833333326475</v>
      </c>
      <c r="E2830" t="str">
        <f t="shared" si="269"/>
        <v>LRKPCIGS</v>
      </c>
      <c r="F2830" s="39">
        <v>9823.7734375</v>
      </c>
      <c r="G2830">
        <f t="shared" si="267"/>
        <v>1.3450334295475568E-3</v>
      </c>
      <c r="H2830" s="38">
        <f>G2830*SUMIF('Manual Inputs'!$B$11:$B$22,'Expanded kW'!A2830,'Manual Inputs'!$C$11:$C$22)</f>
        <v>153396.53445826072</v>
      </c>
    </row>
    <row r="2831" spans="1:8" x14ac:dyDescent="0.2">
      <c r="A2831">
        <f t="shared" si="264"/>
        <v>7</v>
      </c>
      <c r="B2831" t="b">
        <f t="shared" si="265"/>
        <v>0</v>
      </c>
      <c r="C2831" t="str">
        <f t="shared" si="266"/>
        <v>OFF</v>
      </c>
      <c r="D2831" s="4">
        <f t="shared" si="268"/>
        <v>43673.874999993139</v>
      </c>
      <c r="E2831" t="str">
        <f t="shared" si="269"/>
        <v>LRKPCIGS</v>
      </c>
      <c r="F2831" s="39">
        <v>9814.166015625</v>
      </c>
      <c r="G2831">
        <f t="shared" si="267"/>
        <v>1.3437180181452221E-3</v>
      </c>
      <c r="H2831" s="38">
        <f>G2831*SUMIF('Manual Inputs'!$B$11:$B$22,'Expanded kW'!A2831,'Manual Inputs'!$C$11:$C$22)</f>
        <v>153246.51621628075</v>
      </c>
    </row>
    <row r="2832" spans="1:8" x14ac:dyDescent="0.2">
      <c r="A2832">
        <f t="shared" si="264"/>
        <v>7</v>
      </c>
      <c r="B2832" t="b">
        <f t="shared" si="265"/>
        <v>0</v>
      </c>
      <c r="C2832" t="str">
        <f t="shared" si="266"/>
        <v>OFF</v>
      </c>
      <c r="D2832" s="4">
        <f t="shared" si="268"/>
        <v>43673.916666659803</v>
      </c>
      <c r="E2832" t="str">
        <f t="shared" si="269"/>
        <v>LRKPCIGS</v>
      </c>
      <c r="F2832" s="39">
        <v>9822.228515625</v>
      </c>
      <c r="G2832">
        <f t="shared" si="267"/>
        <v>1.3448219047621846E-3</v>
      </c>
      <c r="H2832" s="38">
        <f>G2832*SUMIF('Manual Inputs'!$B$11:$B$22,'Expanded kW'!A2832,'Manual Inputs'!$C$11:$C$22)</f>
        <v>153372.41076860711</v>
      </c>
    </row>
    <row r="2833" spans="1:8" x14ac:dyDescent="0.2">
      <c r="A2833">
        <f t="shared" si="264"/>
        <v>7</v>
      </c>
      <c r="B2833" t="b">
        <f t="shared" si="265"/>
        <v>0</v>
      </c>
      <c r="C2833" t="str">
        <f t="shared" si="266"/>
        <v>OFF</v>
      </c>
      <c r="D2833" s="4">
        <f t="shared" si="268"/>
        <v>43673.958333326467</v>
      </c>
      <c r="E2833" t="str">
        <f t="shared" si="269"/>
        <v>LRKPCIGS</v>
      </c>
      <c r="F2833" s="39">
        <v>9873.7568359375</v>
      </c>
      <c r="G2833">
        <f t="shared" si="267"/>
        <v>1.3518769650024973E-3</v>
      </c>
      <c r="H2833" s="38">
        <f>G2833*SUMIF('Manual Inputs'!$B$11:$B$22,'Expanded kW'!A2833,'Manual Inputs'!$C$11:$C$22)</f>
        <v>154177.01663749045</v>
      </c>
    </row>
    <row r="2834" spans="1:8" x14ac:dyDescent="0.2">
      <c r="A2834">
        <f t="shared" si="264"/>
        <v>7</v>
      </c>
      <c r="B2834" t="b">
        <f t="shared" si="265"/>
        <v>0</v>
      </c>
      <c r="C2834" t="str">
        <f t="shared" si="266"/>
        <v>OFF</v>
      </c>
      <c r="D2834" s="4">
        <f t="shared" si="268"/>
        <v>43673.999999993131</v>
      </c>
      <c r="E2834" t="str">
        <f t="shared" si="269"/>
        <v>LRKPCIGS</v>
      </c>
      <c r="F2834" s="39">
        <v>9778.220703125</v>
      </c>
      <c r="G2834">
        <f t="shared" si="267"/>
        <v>1.3387965236445979E-3</v>
      </c>
      <c r="H2834" s="38">
        <f>G2834*SUMIF('Manual Inputs'!$B$11:$B$22,'Expanded kW'!A2834,'Manual Inputs'!$C$11:$C$22)</f>
        <v>152685.236337159</v>
      </c>
    </row>
    <row r="2835" spans="1:8" x14ac:dyDescent="0.2">
      <c r="A2835">
        <f t="shared" si="264"/>
        <v>7</v>
      </c>
      <c r="B2835" t="b">
        <f t="shared" si="265"/>
        <v>0</v>
      </c>
      <c r="C2835" t="str">
        <f t="shared" si="266"/>
        <v>OFF</v>
      </c>
      <c r="D2835" s="4">
        <f t="shared" si="268"/>
        <v>43674.041666659796</v>
      </c>
      <c r="E2835" t="str">
        <f t="shared" si="269"/>
        <v>LRKPCIGS</v>
      </c>
      <c r="F2835" s="39">
        <v>9617.654296875</v>
      </c>
      <c r="G2835">
        <f t="shared" si="267"/>
        <v>1.3168123863431249E-3</v>
      </c>
      <c r="H2835" s="38">
        <f>G2835*SUMIF('Manual Inputs'!$B$11:$B$22,'Expanded kW'!A2835,'Manual Inputs'!$C$11:$C$22)</f>
        <v>150178.01948959343</v>
      </c>
    </row>
    <row r="2836" spans="1:8" x14ac:dyDescent="0.2">
      <c r="A2836">
        <f t="shared" si="264"/>
        <v>7</v>
      </c>
      <c r="B2836" t="b">
        <f t="shared" si="265"/>
        <v>0</v>
      </c>
      <c r="C2836" t="str">
        <f t="shared" si="266"/>
        <v>OFF</v>
      </c>
      <c r="D2836" s="4">
        <f t="shared" si="268"/>
        <v>43674.08333332646</v>
      </c>
      <c r="E2836" t="str">
        <f t="shared" si="269"/>
        <v>LRKPCIGS</v>
      </c>
      <c r="F2836" s="39">
        <v>9556.173828125</v>
      </c>
      <c r="G2836">
        <f t="shared" si="267"/>
        <v>1.3083947160599991E-3</v>
      </c>
      <c r="H2836" s="38">
        <f>G2836*SUMIF('Manual Inputs'!$B$11:$B$22,'Expanded kW'!A2836,'Manual Inputs'!$C$11:$C$22)</f>
        <v>149218.01253268225</v>
      </c>
    </row>
    <row r="2837" spans="1:8" x14ac:dyDescent="0.2">
      <c r="A2837">
        <f t="shared" si="264"/>
        <v>7</v>
      </c>
      <c r="B2837" t="b">
        <f t="shared" si="265"/>
        <v>0</v>
      </c>
      <c r="C2837" t="str">
        <f t="shared" si="266"/>
        <v>OFF</v>
      </c>
      <c r="D2837" s="4">
        <f t="shared" si="268"/>
        <v>43674.124999993124</v>
      </c>
      <c r="E2837" t="str">
        <f t="shared" si="269"/>
        <v>LRKPCIGS</v>
      </c>
      <c r="F2837" s="39">
        <v>9540.8359375</v>
      </c>
      <c r="G2837">
        <f t="shared" si="267"/>
        <v>1.306294710826713E-3</v>
      </c>
      <c r="H2837" s="38">
        <f>G2837*SUMIF('Manual Inputs'!$B$11:$B$22,'Expanded kW'!A2837,'Manual Inputs'!$C$11:$C$22)</f>
        <v>148978.51400569122</v>
      </c>
    </row>
    <row r="2838" spans="1:8" x14ac:dyDescent="0.2">
      <c r="A2838">
        <f t="shared" si="264"/>
        <v>7</v>
      </c>
      <c r="B2838" t="b">
        <f t="shared" si="265"/>
        <v>0</v>
      </c>
      <c r="C2838" t="str">
        <f t="shared" si="266"/>
        <v>OFF</v>
      </c>
      <c r="D2838" s="4">
        <f t="shared" si="268"/>
        <v>43674.166666659788</v>
      </c>
      <c r="E2838" t="str">
        <f t="shared" si="269"/>
        <v>LRKPCIGS</v>
      </c>
      <c r="F2838" s="39">
        <v>9481.1162109375</v>
      </c>
      <c r="G2838">
        <f t="shared" si="267"/>
        <v>1.2981181146194572E-3</v>
      </c>
      <c r="H2838" s="38">
        <f>G2838*SUMIF('Manual Inputs'!$B$11:$B$22,'Expanded kW'!A2838,'Manual Inputs'!$C$11:$C$22)</f>
        <v>148046.00073553444</v>
      </c>
    </row>
    <row r="2839" spans="1:8" x14ac:dyDescent="0.2">
      <c r="A2839">
        <f t="shared" si="264"/>
        <v>7</v>
      </c>
      <c r="B2839" t="b">
        <f t="shared" si="265"/>
        <v>0</v>
      </c>
      <c r="C2839" t="str">
        <f t="shared" si="266"/>
        <v>OFF</v>
      </c>
      <c r="D2839" s="4">
        <f t="shared" si="268"/>
        <v>43674.208333326453</v>
      </c>
      <c r="E2839" t="str">
        <f t="shared" si="269"/>
        <v>LRKPCIGS</v>
      </c>
      <c r="F2839" s="39">
        <v>9531.1025390625</v>
      </c>
      <c r="G2839">
        <f t="shared" si="267"/>
        <v>1.304962051195988E-3</v>
      </c>
      <c r="H2839" s="38">
        <f>G2839*SUMIF('Manual Inputs'!$B$11:$B$22,'Expanded kW'!A2839,'Manual Inputs'!$C$11:$C$22)</f>
        <v>148826.52866133113</v>
      </c>
    </row>
    <row r="2840" spans="1:8" x14ac:dyDescent="0.2">
      <c r="A2840">
        <f t="shared" si="264"/>
        <v>7</v>
      </c>
      <c r="B2840" t="b">
        <f t="shared" si="265"/>
        <v>0</v>
      </c>
      <c r="C2840" t="str">
        <f t="shared" si="266"/>
        <v>OFF</v>
      </c>
      <c r="D2840" s="4">
        <f t="shared" si="268"/>
        <v>43674.249999993117</v>
      </c>
      <c r="E2840" t="str">
        <f t="shared" si="269"/>
        <v>LRKPCIGS</v>
      </c>
      <c r="F2840" s="39">
        <v>9555.7880859375</v>
      </c>
      <c r="G2840">
        <f t="shared" si="267"/>
        <v>1.3083419017172544E-3</v>
      </c>
      <c r="H2840" s="38">
        <f>G2840*SUMIF('Manual Inputs'!$B$11:$B$22,'Expanded kW'!A2840,'Manual Inputs'!$C$11:$C$22)</f>
        <v>149211.98923469667</v>
      </c>
    </row>
    <row r="2841" spans="1:8" x14ac:dyDescent="0.2">
      <c r="A2841">
        <f t="shared" si="264"/>
        <v>7</v>
      </c>
      <c r="B2841" t="b">
        <f t="shared" si="265"/>
        <v>0</v>
      </c>
      <c r="C2841" t="str">
        <f t="shared" si="266"/>
        <v>OFF</v>
      </c>
      <c r="D2841" s="4">
        <f t="shared" si="268"/>
        <v>43674.291666659781</v>
      </c>
      <c r="E2841" t="str">
        <f t="shared" si="269"/>
        <v>LRKPCIGS</v>
      </c>
      <c r="F2841" s="39">
        <v>9557.5556640625</v>
      </c>
      <c r="G2841">
        <f t="shared" si="267"/>
        <v>1.3085839117435024E-3</v>
      </c>
      <c r="H2841" s="38">
        <f>G2841*SUMIF('Manual Inputs'!$B$11:$B$22,'Expanded kW'!A2841,'Manual Inputs'!$C$11:$C$22)</f>
        <v>149239.58966344071</v>
      </c>
    </row>
    <row r="2842" spans="1:8" x14ac:dyDescent="0.2">
      <c r="A2842">
        <f t="shared" si="264"/>
        <v>7</v>
      </c>
      <c r="B2842" t="b">
        <f t="shared" si="265"/>
        <v>0</v>
      </c>
      <c r="C2842" t="str">
        <f t="shared" si="266"/>
        <v>OFF</v>
      </c>
      <c r="D2842" s="4">
        <f t="shared" si="268"/>
        <v>43674.333333326445</v>
      </c>
      <c r="E2842" t="str">
        <f t="shared" si="269"/>
        <v>LRKPCIGS</v>
      </c>
      <c r="F2842" s="39">
        <v>9536.03125</v>
      </c>
      <c r="G2842">
        <f t="shared" si="267"/>
        <v>1.3056368714183487E-3</v>
      </c>
      <c r="H2842" s="38">
        <f>G2842*SUMIF('Manual Inputs'!$B$11:$B$22,'Expanded kW'!A2842,'Manual Inputs'!$C$11:$C$22)</f>
        <v>148903.48963584556</v>
      </c>
    </row>
    <row r="2843" spans="1:8" x14ac:dyDescent="0.2">
      <c r="A2843">
        <f t="shared" si="264"/>
        <v>7</v>
      </c>
      <c r="B2843" t="b">
        <f t="shared" si="265"/>
        <v>0</v>
      </c>
      <c r="C2843" t="str">
        <f t="shared" si="266"/>
        <v>OFF</v>
      </c>
      <c r="D2843" s="4">
        <f t="shared" si="268"/>
        <v>43674.37499999311</v>
      </c>
      <c r="E2843" t="str">
        <f t="shared" si="269"/>
        <v>LRKPCIGS</v>
      </c>
      <c r="F2843" s="39">
        <v>9547.755859375</v>
      </c>
      <c r="G2843">
        <f t="shared" si="267"/>
        <v>1.3072421600233935E-3</v>
      </c>
      <c r="H2843" s="38">
        <f>G2843*SUMIF('Manual Inputs'!$B$11:$B$22,'Expanded kW'!A2843,'Manual Inputs'!$C$11:$C$22)</f>
        <v>149086.56739689576</v>
      </c>
    </row>
    <row r="2844" spans="1:8" x14ac:dyDescent="0.2">
      <c r="A2844">
        <f t="shared" si="264"/>
        <v>7</v>
      </c>
      <c r="B2844" t="b">
        <f t="shared" si="265"/>
        <v>0</v>
      </c>
      <c r="C2844" t="str">
        <f t="shared" si="266"/>
        <v>OFF</v>
      </c>
      <c r="D2844" s="4">
        <f t="shared" si="268"/>
        <v>43674.416666659774</v>
      </c>
      <c r="E2844" t="str">
        <f t="shared" si="269"/>
        <v>LRKPCIGS</v>
      </c>
      <c r="F2844" s="39">
        <v>9536.9892578125</v>
      </c>
      <c r="G2844">
        <f t="shared" si="267"/>
        <v>1.305768038178431E-3</v>
      </c>
      <c r="H2844" s="38">
        <f>G2844*SUMIF('Manual Inputs'!$B$11:$B$22,'Expanded kW'!A2844,'Manual Inputs'!$C$11:$C$22)</f>
        <v>148918.4487632477</v>
      </c>
    </row>
    <row r="2845" spans="1:8" x14ac:dyDescent="0.2">
      <c r="A2845">
        <f t="shared" si="264"/>
        <v>7</v>
      </c>
      <c r="B2845" t="b">
        <f t="shared" si="265"/>
        <v>0</v>
      </c>
      <c r="C2845" t="str">
        <f t="shared" si="266"/>
        <v>OFF</v>
      </c>
      <c r="D2845" s="4">
        <f t="shared" si="268"/>
        <v>43674.458333326438</v>
      </c>
      <c r="E2845" t="str">
        <f t="shared" si="269"/>
        <v>LRKPCIGS</v>
      </c>
      <c r="F2845" s="39">
        <v>9534.0126953125</v>
      </c>
      <c r="G2845">
        <f t="shared" si="267"/>
        <v>1.3053604986425177E-3</v>
      </c>
      <c r="H2845" s="38">
        <f>G2845*SUMIF('Manual Inputs'!$B$11:$B$22,'Expanded kW'!A2845,'Manual Inputs'!$C$11:$C$22)</f>
        <v>148871.970251197</v>
      </c>
    </row>
    <row r="2846" spans="1:8" x14ac:dyDescent="0.2">
      <c r="A2846">
        <f t="shared" si="264"/>
        <v>7</v>
      </c>
      <c r="B2846" t="b">
        <f t="shared" si="265"/>
        <v>0</v>
      </c>
      <c r="C2846" t="str">
        <f t="shared" si="266"/>
        <v>OFF</v>
      </c>
      <c r="D2846" s="4">
        <f t="shared" si="268"/>
        <v>43674.499999993102</v>
      </c>
      <c r="E2846" t="str">
        <f t="shared" si="269"/>
        <v>LRKPCIGS</v>
      </c>
      <c r="F2846" s="39">
        <v>9587.314453125</v>
      </c>
      <c r="G2846">
        <f t="shared" si="267"/>
        <v>1.3126583711522591E-3</v>
      </c>
      <c r="H2846" s="38">
        <f>G2846*SUMIF('Manual Inputs'!$B$11:$B$22,'Expanded kW'!A2846,'Manual Inputs'!$C$11:$C$22)</f>
        <v>149704.2680419583</v>
      </c>
    </row>
    <row r="2847" spans="1:8" x14ac:dyDescent="0.2">
      <c r="A2847">
        <f t="shared" si="264"/>
        <v>7</v>
      </c>
      <c r="B2847" t="b">
        <f t="shared" si="265"/>
        <v>0</v>
      </c>
      <c r="C2847" t="str">
        <f t="shared" si="266"/>
        <v>OFF</v>
      </c>
      <c r="D2847" s="4">
        <f t="shared" si="268"/>
        <v>43674.541666659767</v>
      </c>
      <c r="E2847" t="str">
        <f t="shared" si="269"/>
        <v>LRKPCIGS</v>
      </c>
      <c r="F2847" s="39">
        <v>9577.65234375</v>
      </c>
      <c r="G2847">
        <f t="shared" si="267"/>
        <v>1.3113354721469021E-3</v>
      </c>
      <c r="H2847" s="38">
        <f>G2847*SUMIF('Manual Inputs'!$B$11:$B$22,'Expanded kW'!A2847,'Manual Inputs'!$C$11:$C$22)</f>
        <v>149553.39586406137</v>
      </c>
    </row>
    <row r="2848" spans="1:8" x14ac:dyDescent="0.2">
      <c r="A2848">
        <f t="shared" si="264"/>
        <v>7</v>
      </c>
      <c r="B2848" t="b">
        <f t="shared" si="265"/>
        <v>0</v>
      </c>
      <c r="C2848" t="str">
        <f t="shared" si="266"/>
        <v>OFF</v>
      </c>
      <c r="D2848" s="4">
        <f t="shared" si="268"/>
        <v>43674.583333326431</v>
      </c>
      <c r="E2848" t="str">
        <f t="shared" si="269"/>
        <v>LRKPCIGS</v>
      </c>
      <c r="F2848" s="39">
        <v>9549.908203125</v>
      </c>
      <c r="G2848">
        <f t="shared" si="267"/>
        <v>1.3075368506851892E-3</v>
      </c>
      <c r="H2848" s="38">
        <f>G2848*SUMIF('Manual Inputs'!$B$11:$B$22,'Expanded kW'!A2848,'Manual Inputs'!$C$11:$C$22)</f>
        <v>149120.17587476969</v>
      </c>
    </row>
    <row r="2849" spans="1:8" x14ac:dyDescent="0.2">
      <c r="A2849">
        <f t="shared" si="264"/>
        <v>7</v>
      </c>
      <c r="B2849" t="b">
        <f t="shared" si="265"/>
        <v>0</v>
      </c>
      <c r="C2849" t="str">
        <f t="shared" si="266"/>
        <v>OFF</v>
      </c>
      <c r="D2849" s="4">
        <f t="shared" si="268"/>
        <v>43674.624999993095</v>
      </c>
      <c r="E2849" t="str">
        <f t="shared" si="269"/>
        <v>LRKPCIGS</v>
      </c>
      <c r="F2849" s="39">
        <v>9494.439453125</v>
      </c>
      <c r="G2849">
        <f t="shared" si="267"/>
        <v>1.2999422819056996E-3</v>
      </c>
      <c r="H2849" s="38">
        <f>G2849*SUMIF('Manual Inputs'!$B$11:$B$22,'Expanded kW'!A2849,'Manual Inputs'!$C$11:$C$22)</f>
        <v>148254.04087329953</v>
      </c>
    </row>
    <row r="2850" spans="1:8" x14ac:dyDescent="0.2">
      <c r="A2850">
        <f t="shared" si="264"/>
        <v>7</v>
      </c>
      <c r="B2850" t="b">
        <f t="shared" si="265"/>
        <v>0</v>
      </c>
      <c r="C2850" t="str">
        <f t="shared" si="266"/>
        <v>OFF</v>
      </c>
      <c r="D2850" s="4">
        <f t="shared" si="268"/>
        <v>43674.666666659759</v>
      </c>
      <c r="E2850" t="str">
        <f t="shared" si="269"/>
        <v>LRKPCIGS</v>
      </c>
      <c r="F2850" s="39">
        <v>9505.36328125</v>
      </c>
      <c r="G2850">
        <f t="shared" si="267"/>
        <v>1.3014379306093506E-3</v>
      </c>
      <c r="H2850" s="38">
        <f>G2850*SUMIF('Manual Inputs'!$B$11:$B$22,'Expanded kW'!A2850,'Manual Inputs'!$C$11:$C$22)</f>
        <v>148424.61457270879</v>
      </c>
    </row>
    <row r="2851" spans="1:8" x14ac:dyDescent="0.2">
      <c r="A2851">
        <f t="shared" si="264"/>
        <v>7</v>
      </c>
      <c r="B2851" t="b">
        <f t="shared" si="265"/>
        <v>0</v>
      </c>
      <c r="C2851" t="str">
        <f t="shared" si="266"/>
        <v>OFF</v>
      </c>
      <c r="D2851" s="4">
        <f t="shared" si="268"/>
        <v>43674.708333326424</v>
      </c>
      <c r="E2851" t="str">
        <f t="shared" si="269"/>
        <v>LRKPCIGS</v>
      </c>
      <c r="F2851" s="39">
        <v>9542.212890625</v>
      </c>
      <c r="G2851">
        <f t="shared" si="267"/>
        <v>1.3064832379742319E-3</v>
      </c>
      <c r="H2851" s="38">
        <f>G2851*SUMIF('Manual Inputs'!$B$11:$B$22,'Expanded kW'!A2851,'Manual Inputs'!$C$11:$C$22)</f>
        <v>149000.01489217137</v>
      </c>
    </row>
    <row r="2852" spans="1:8" x14ac:dyDescent="0.2">
      <c r="A2852">
        <f t="shared" si="264"/>
        <v>7</v>
      </c>
      <c r="B2852" t="b">
        <f t="shared" si="265"/>
        <v>0</v>
      </c>
      <c r="C2852" t="str">
        <f t="shared" si="266"/>
        <v>OFF</v>
      </c>
      <c r="D2852" s="4">
        <f t="shared" si="268"/>
        <v>43674.749999993088</v>
      </c>
      <c r="E2852" t="str">
        <f t="shared" si="269"/>
        <v>LRKPCIGS</v>
      </c>
      <c r="F2852" s="39">
        <v>9558.70703125</v>
      </c>
      <c r="G2852">
        <f t="shared" si="267"/>
        <v>1.3087415525285554E-3</v>
      </c>
      <c r="H2852" s="38">
        <f>G2852*SUMIF('Manual Inputs'!$B$11:$B$22,'Expanded kW'!A2852,'Manual Inputs'!$C$11:$C$22)</f>
        <v>149257.56806426347</v>
      </c>
    </row>
    <row r="2853" spans="1:8" x14ac:dyDescent="0.2">
      <c r="A2853">
        <f t="shared" si="264"/>
        <v>7</v>
      </c>
      <c r="B2853" t="b">
        <f t="shared" si="265"/>
        <v>0</v>
      </c>
      <c r="C2853" t="str">
        <f t="shared" si="266"/>
        <v>OFF</v>
      </c>
      <c r="D2853" s="4">
        <f t="shared" si="268"/>
        <v>43674.791666659752</v>
      </c>
      <c r="E2853" t="str">
        <f t="shared" si="269"/>
        <v>LRKPCIGS</v>
      </c>
      <c r="F2853" s="39">
        <v>9539.7177734375</v>
      </c>
      <c r="G2853">
        <f t="shared" si="267"/>
        <v>1.3061416160863517E-3</v>
      </c>
      <c r="H2853" s="38">
        <f>G2853*SUMIF('Manual Inputs'!$B$11:$B$22,'Expanded kW'!A2853,'Manual Inputs'!$C$11:$C$22)</f>
        <v>148961.05406596087</v>
      </c>
    </row>
    <row r="2854" spans="1:8" x14ac:dyDescent="0.2">
      <c r="A2854">
        <f t="shared" si="264"/>
        <v>7</v>
      </c>
      <c r="B2854" t="b">
        <f t="shared" si="265"/>
        <v>0</v>
      </c>
      <c r="C2854" t="str">
        <f t="shared" si="266"/>
        <v>OFF</v>
      </c>
      <c r="D2854" s="4">
        <f t="shared" si="268"/>
        <v>43674.833333326416</v>
      </c>
      <c r="E2854" t="str">
        <f t="shared" si="269"/>
        <v>LRKPCIGS</v>
      </c>
      <c r="F2854" s="39">
        <v>9571.7744140625</v>
      </c>
      <c r="G2854">
        <f t="shared" si="267"/>
        <v>1.3105306885292307E-3</v>
      </c>
      <c r="H2854" s="38">
        <f>G2854*SUMIF('Manual Inputs'!$B$11:$B$22,'Expanded kW'!A2854,'Manual Inputs'!$C$11:$C$22)</f>
        <v>149461.61300184572</v>
      </c>
    </row>
    <row r="2855" spans="1:8" x14ac:dyDescent="0.2">
      <c r="A2855">
        <f t="shared" si="264"/>
        <v>7</v>
      </c>
      <c r="B2855" t="b">
        <f t="shared" si="265"/>
        <v>0</v>
      </c>
      <c r="C2855" t="str">
        <f t="shared" si="266"/>
        <v>OFF</v>
      </c>
      <c r="D2855" s="4">
        <f t="shared" si="268"/>
        <v>43674.874999993081</v>
      </c>
      <c r="E2855" t="str">
        <f t="shared" si="269"/>
        <v>LRKPCIGS</v>
      </c>
      <c r="F2855" s="39">
        <v>9652.11328125</v>
      </c>
      <c r="G2855">
        <f t="shared" si="267"/>
        <v>1.321530378490186E-3</v>
      </c>
      <c r="H2855" s="38">
        <f>G2855*SUMIF('Manual Inputs'!$B$11:$B$22,'Expanded kW'!A2855,'Manual Inputs'!$C$11:$C$22)</f>
        <v>150716.09061040112</v>
      </c>
    </row>
    <row r="2856" spans="1:8" x14ac:dyDescent="0.2">
      <c r="A2856">
        <f t="shared" si="264"/>
        <v>7</v>
      </c>
      <c r="B2856" t="b">
        <f t="shared" si="265"/>
        <v>0</v>
      </c>
      <c r="C2856" t="str">
        <f t="shared" si="266"/>
        <v>OFF</v>
      </c>
      <c r="D2856" s="4">
        <f t="shared" si="268"/>
        <v>43674.916666659745</v>
      </c>
      <c r="E2856" t="str">
        <f t="shared" si="269"/>
        <v>LRKPCIGS</v>
      </c>
      <c r="F2856" s="39">
        <v>9775.5380859375</v>
      </c>
      <c r="G2856">
        <f t="shared" si="267"/>
        <v>1.3384292299749279E-3</v>
      </c>
      <c r="H2856" s="38">
        <f>G2856*SUMIF('Manual Inputs'!$B$11:$B$22,'Expanded kW'!A2856,'Manual Inputs'!$C$11:$C$22)</f>
        <v>152643.34773066186</v>
      </c>
    </row>
    <row r="2857" spans="1:8" x14ac:dyDescent="0.2">
      <c r="A2857">
        <f t="shared" si="264"/>
        <v>7</v>
      </c>
      <c r="B2857" t="b">
        <f t="shared" si="265"/>
        <v>0</v>
      </c>
      <c r="C2857" t="str">
        <f t="shared" si="266"/>
        <v>OFF</v>
      </c>
      <c r="D2857" s="4">
        <f t="shared" si="268"/>
        <v>43674.958333326409</v>
      </c>
      <c r="E2857" t="str">
        <f t="shared" si="269"/>
        <v>LRKPCIGS</v>
      </c>
      <c r="F2857" s="39">
        <v>9658.689453125</v>
      </c>
      <c r="G2857">
        <f t="shared" si="267"/>
        <v>1.3224307627535854E-3</v>
      </c>
      <c r="H2857" s="38">
        <f>G2857*SUMIF('Manual Inputs'!$B$11:$B$22,'Expanded kW'!A2857,'Manual Inputs'!$C$11:$C$22)</f>
        <v>150818.77640441345</v>
      </c>
    </row>
    <row r="2858" spans="1:8" x14ac:dyDescent="0.2">
      <c r="A2858">
        <f t="shared" si="264"/>
        <v>7</v>
      </c>
      <c r="B2858" t="b">
        <f t="shared" si="265"/>
        <v>0</v>
      </c>
      <c r="C2858" t="str">
        <f t="shared" si="266"/>
        <v>OFF</v>
      </c>
      <c r="D2858" s="4">
        <f t="shared" si="268"/>
        <v>43674.999999993073</v>
      </c>
      <c r="E2858" t="str">
        <f t="shared" si="269"/>
        <v>LRKPCIGS</v>
      </c>
      <c r="F2858" s="39">
        <v>9724.23828125</v>
      </c>
      <c r="G2858">
        <f t="shared" si="267"/>
        <v>1.3314054572186715E-3</v>
      </c>
      <c r="H2858" s="38">
        <f>G2858*SUMIF('Manual Inputs'!$B$11:$B$22,'Expanded kW'!A2858,'Manual Inputs'!$C$11:$C$22)</f>
        <v>151842.3100940029</v>
      </c>
    </row>
    <row r="2859" spans="1:8" x14ac:dyDescent="0.2">
      <c r="A2859">
        <f t="shared" si="264"/>
        <v>7</v>
      </c>
      <c r="B2859" t="b">
        <f t="shared" si="265"/>
        <v>0</v>
      </c>
      <c r="C2859" t="str">
        <f t="shared" si="266"/>
        <v>OFF</v>
      </c>
      <c r="D2859" s="4">
        <f t="shared" si="268"/>
        <v>43675.041666659738</v>
      </c>
      <c r="E2859" t="str">
        <f t="shared" si="269"/>
        <v>LRKPCIGS</v>
      </c>
      <c r="F2859" s="39">
        <v>9812.515625</v>
      </c>
      <c r="G2859">
        <f t="shared" si="267"/>
        <v>1.3434920529825929E-3</v>
      </c>
      <c r="H2859" s="38">
        <f>G2859*SUMIF('Manual Inputs'!$B$11:$B$22,'Expanded kW'!A2859,'Manual Inputs'!$C$11:$C$22)</f>
        <v>153220.74565021586</v>
      </c>
    </row>
    <row r="2860" spans="1:8" x14ac:dyDescent="0.2">
      <c r="A2860">
        <f t="shared" si="264"/>
        <v>7</v>
      </c>
      <c r="B2860" t="b">
        <f t="shared" si="265"/>
        <v>0</v>
      </c>
      <c r="C2860" t="str">
        <f t="shared" si="266"/>
        <v>OFF</v>
      </c>
      <c r="D2860" s="4">
        <f t="shared" si="268"/>
        <v>43675.083333326402</v>
      </c>
      <c r="E2860" t="str">
        <f t="shared" si="269"/>
        <v>LRKPCIGS</v>
      </c>
      <c r="F2860" s="39">
        <v>9666.7412109375</v>
      </c>
      <c r="G2860">
        <f t="shared" si="267"/>
        <v>1.3235331785913828E-3</v>
      </c>
      <c r="H2860" s="38">
        <f>G2860*SUMIF('Manual Inputs'!$B$11:$B$22,'Expanded kW'!A2860,'Manual Inputs'!$C$11:$C$22)</f>
        <v>150944.50321932757</v>
      </c>
    </row>
    <row r="2861" spans="1:8" x14ac:dyDescent="0.2">
      <c r="A2861">
        <f t="shared" si="264"/>
        <v>7</v>
      </c>
      <c r="B2861" t="b">
        <f t="shared" si="265"/>
        <v>0</v>
      </c>
      <c r="C2861" t="str">
        <f t="shared" si="266"/>
        <v>OFF</v>
      </c>
      <c r="D2861" s="4">
        <f t="shared" si="268"/>
        <v>43675.124999993066</v>
      </c>
      <c r="E2861" t="str">
        <f t="shared" si="269"/>
        <v>LRKPCIGS</v>
      </c>
      <c r="F2861" s="39">
        <v>9655.111328125</v>
      </c>
      <c r="G2861">
        <f t="shared" si="267"/>
        <v>1.3219408595844294E-3</v>
      </c>
      <c r="H2861" s="38">
        <f>G2861*SUMIF('Manual Inputs'!$B$11:$B$22,'Expanded kW'!A2861,'Manual Inputs'!$C$11:$C$22)</f>
        <v>150762.90459727636</v>
      </c>
    </row>
    <row r="2862" spans="1:8" x14ac:dyDescent="0.2">
      <c r="A2862">
        <f t="shared" si="264"/>
        <v>7</v>
      </c>
      <c r="B2862" t="b">
        <f t="shared" si="265"/>
        <v>0</v>
      </c>
      <c r="C2862" t="str">
        <f t="shared" si="266"/>
        <v>OFF</v>
      </c>
      <c r="D2862" s="4">
        <f t="shared" si="268"/>
        <v>43675.16666665973</v>
      </c>
      <c r="E2862" t="str">
        <f t="shared" si="269"/>
        <v>LRKPCIGS</v>
      </c>
      <c r="F2862" s="39">
        <v>9718.81640625</v>
      </c>
      <c r="G2862">
        <f t="shared" si="267"/>
        <v>1.3306631148619157E-3</v>
      </c>
      <c r="H2862" s="38">
        <f>G2862*SUMIF('Manual Inputs'!$B$11:$B$22,'Expanded kW'!A2862,'Manual Inputs'!$C$11:$C$22)</f>
        <v>151757.64844738031</v>
      </c>
    </row>
    <row r="2863" spans="1:8" x14ac:dyDescent="0.2">
      <c r="A2863">
        <f t="shared" si="264"/>
        <v>7</v>
      </c>
      <c r="B2863" t="b">
        <f t="shared" si="265"/>
        <v>0</v>
      </c>
      <c r="C2863" t="str">
        <f t="shared" si="266"/>
        <v>OFF</v>
      </c>
      <c r="D2863" s="4">
        <f t="shared" si="268"/>
        <v>43675.208333326394</v>
      </c>
      <c r="E2863" t="str">
        <f t="shared" si="269"/>
        <v>LRKPCIGS</v>
      </c>
      <c r="F2863" s="39">
        <v>9598.9541015625</v>
      </c>
      <c r="G2863">
        <f t="shared" si="267"/>
        <v>1.3142520272311805E-3</v>
      </c>
      <c r="H2863" s="38">
        <f>G2863*SUMIF('Manual Inputs'!$B$11:$B$22,'Expanded kW'!A2863,'Manual Inputs'!$C$11:$C$22)</f>
        <v>149886.01915256612</v>
      </c>
    </row>
    <row r="2864" spans="1:8" x14ac:dyDescent="0.2">
      <c r="A2864">
        <f t="shared" si="264"/>
        <v>7</v>
      </c>
      <c r="B2864" t="b">
        <f t="shared" si="265"/>
        <v>0</v>
      </c>
      <c r="C2864" t="str">
        <f t="shared" si="266"/>
        <v>OFF</v>
      </c>
      <c r="D2864" s="4">
        <f t="shared" si="268"/>
        <v>43675.249999993059</v>
      </c>
      <c r="E2864" t="str">
        <f t="shared" si="269"/>
        <v>LRKPCIGS</v>
      </c>
      <c r="F2864" s="39">
        <v>9558.9453125</v>
      </c>
      <c r="G2864">
        <f t="shared" si="267"/>
        <v>1.30877417708458E-3</v>
      </c>
      <c r="H2864" s="38">
        <f>G2864*SUMIF('Manual Inputs'!$B$11:$B$22,'Expanded kW'!A2864,'Manual Inputs'!$C$11:$C$22)</f>
        <v>149261.28878504442</v>
      </c>
    </row>
    <row r="2865" spans="1:8" x14ac:dyDescent="0.2">
      <c r="A2865">
        <f t="shared" si="264"/>
        <v>7</v>
      </c>
      <c r="B2865" t="b">
        <f t="shared" si="265"/>
        <v>0</v>
      </c>
      <c r="C2865" t="str">
        <f t="shared" si="266"/>
        <v>ON</v>
      </c>
      <c r="D2865" s="4">
        <f t="shared" si="268"/>
        <v>43675.291666659723</v>
      </c>
      <c r="E2865" t="str">
        <f t="shared" si="269"/>
        <v>LRKPCIGS</v>
      </c>
      <c r="F2865" s="39">
        <v>9744.4521484375</v>
      </c>
      <c r="G2865">
        <f t="shared" si="267"/>
        <v>1.3341730624856901E-3</v>
      </c>
      <c r="H2865" s="38">
        <f>G2865*SUMIF('Manual Inputs'!$B$11:$B$22,'Expanded kW'!A2865,'Manual Inputs'!$C$11:$C$22)</f>
        <v>152157.94615730274</v>
      </c>
    </row>
    <row r="2866" spans="1:8" x14ac:dyDescent="0.2">
      <c r="A2866">
        <f t="shared" si="264"/>
        <v>7</v>
      </c>
      <c r="B2866" t="b">
        <f t="shared" si="265"/>
        <v>0</v>
      </c>
      <c r="C2866" t="str">
        <f t="shared" si="266"/>
        <v>ON</v>
      </c>
      <c r="D2866" s="4">
        <f t="shared" si="268"/>
        <v>43675.333333326387</v>
      </c>
      <c r="E2866" t="str">
        <f t="shared" si="269"/>
        <v>LRKPCIGS</v>
      </c>
      <c r="F2866" s="39">
        <v>9957.513671875</v>
      </c>
      <c r="G2866">
        <f t="shared" si="267"/>
        <v>1.3633446301523297E-3</v>
      </c>
      <c r="H2866" s="38">
        <f>G2866*SUMIF('Manual Inputs'!$B$11:$B$22,'Expanded kW'!A2866,'Manual Inputs'!$C$11:$C$22)</f>
        <v>155484.86524085474</v>
      </c>
    </row>
    <row r="2867" spans="1:8" x14ac:dyDescent="0.2">
      <c r="A2867">
        <f t="shared" si="264"/>
        <v>7</v>
      </c>
      <c r="B2867" t="b">
        <f t="shared" si="265"/>
        <v>0</v>
      </c>
      <c r="C2867" t="str">
        <f t="shared" si="266"/>
        <v>ON</v>
      </c>
      <c r="D2867" s="4">
        <f t="shared" si="268"/>
        <v>43675.374999993051</v>
      </c>
      <c r="E2867" t="str">
        <f t="shared" si="269"/>
        <v>LRKPCIGS</v>
      </c>
      <c r="F2867" s="39">
        <v>9943.775390625</v>
      </c>
      <c r="G2867">
        <f t="shared" si="267"/>
        <v>1.3614636373074378E-3</v>
      </c>
      <c r="H2867" s="38">
        <f>G2867*SUMIF('Manual Inputs'!$B$11:$B$22,'Expanded kW'!A2867,'Manual Inputs'!$C$11:$C$22)</f>
        <v>155270.34433943426</v>
      </c>
    </row>
    <row r="2868" spans="1:8" x14ac:dyDescent="0.2">
      <c r="A2868">
        <f t="shared" si="264"/>
        <v>7</v>
      </c>
      <c r="B2868" t="b">
        <f t="shared" si="265"/>
        <v>0</v>
      </c>
      <c r="C2868" t="str">
        <f t="shared" si="266"/>
        <v>ON</v>
      </c>
      <c r="D2868" s="4">
        <f t="shared" si="268"/>
        <v>43675.416666659716</v>
      </c>
      <c r="E2868" t="str">
        <f t="shared" si="269"/>
        <v>LRKPCIGS</v>
      </c>
      <c r="F2868" s="39">
        <v>9937.7529296875</v>
      </c>
      <c r="G2868">
        <f t="shared" si="267"/>
        <v>1.3606390650246366E-3</v>
      </c>
      <c r="H2868" s="38">
        <f>G2868*SUMIF('Manual Inputs'!$B$11:$B$22,'Expanded kW'!A2868,'Manual Inputs'!$C$11:$C$22)</f>
        <v>155176.304646581</v>
      </c>
    </row>
    <row r="2869" spans="1:8" x14ac:dyDescent="0.2">
      <c r="A2869">
        <f t="shared" si="264"/>
        <v>7</v>
      </c>
      <c r="B2869" t="b">
        <f t="shared" si="265"/>
        <v>0</v>
      </c>
      <c r="C2869" t="str">
        <f t="shared" si="266"/>
        <v>ON</v>
      </c>
      <c r="D2869" s="4">
        <f t="shared" si="268"/>
        <v>43675.45833332638</v>
      </c>
      <c r="E2869" t="str">
        <f t="shared" si="269"/>
        <v>LRKPCIGS</v>
      </c>
      <c r="F2869" s="39">
        <v>9939.712890625</v>
      </c>
      <c r="G2869">
        <f t="shared" si="267"/>
        <v>1.3609074153686583E-3</v>
      </c>
      <c r="H2869" s="38">
        <f>G2869*SUMIF('Manual Inputs'!$B$11:$B$22,'Expanded kW'!A2869,'Manual Inputs'!$C$11:$C$22)</f>
        <v>155206.90909988998</v>
      </c>
    </row>
    <row r="2870" spans="1:8" x14ac:dyDescent="0.2">
      <c r="A2870">
        <f t="shared" si="264"/>
        <v>7</v>
      </c>
      <c r="B2870" t="b">
        <f t="shared" si="265"/>
        <v>0</v>
      </c>
      <c r="C2870" t="str">
        <f t="shared" si="266"/>
        <v>ON</v>
      </c>
      <c r="D2870" s="4">
        <f t="shared" si="268"/>
        <v>43675.499999993044</v>
      </c>
      <c r="E2870" t="str">
        <f t="shared" si="269"/>
        <v>LRKPCIGS</v>
      </c>
      <c r="F2870" s="39">
        <v>9988.38671875</v>
      </c>
      <c r="G2870">
        <f t="shared" si="267"/>
        <v>1.3675716494726603E-3</v>
      </c>
      <c r="H2870" s="38">
        <f>G2870*SUMIF('Manual Inputs'!$B$11:$B$22,'Expanded kW'!A2870,'Manual Inputs'!$C$11:$C$22)</f>
        <v>155966.94256368003</v>
      </c>
    </row>
    <row r="2871" spans="1:8" x14ac:dyDescent="0.2">
      <c r="A2871">
        <f t="shared" si="264"/>
        <v>7</v>
      </c>
      <c r="B2871" t="b">
        <f t="shared" si="265"/>
        <v>0</v>
      </c>
      <c r="C2871" t="str">
        <f t="shared" si="266"/>
        <v>ON</v>
      </c>
      <c r="D2871" s="4">
        <f t="shared" si="268"/>
        <v>43675.541666659708</v>
      </c>
      <c r="E2871" t="str">
        <f t="shared" si="269"/>
        <v>LRKPCIGS</v>
      </c>
      <c r="F2871" s="39">
        <v>9993.3125</v>
      </c>
      <c r="G2871">
        <f t="shared" si="267"/>
        <v>1.3682460685734304E-3</v>
      </c>
      <c r="H2871" s="38">
        <f>G2871*SUMIF('Manual Inputs'!$B$11:$B$22,'Expanded kW'!A2871,'Manual Inputs'!$C$11:$C$22)</f>
        <v>156043.8577916275</v>
      </c>
    </row>
    <row r="2872" spans="1:8" x14ac:dyDescent="0.2">
      <c r="A2872">
        <f t="shared" si="264"/>
        <v>7</v>
      </c>
      <c r="B2872" t="b">
        <f t="shared" si="265"/>
        <v>0</v>
      </c>
      <c r="C2872" t="str">
        <f t="shared" si="266"/>
        <v>ON</v>
      </c>
      <c r="D2872" s="4">
        <f t="shared" si="268"/>
        <v>43675.583333326373</v>
      </c>
      <c r="E2872" t="str">
        <f t="shared" si="269"/>
        <v>LRKPCIGS</v>
      </c>
      <c r="F2872" s="39">
        <v>9878.033203125</v>
      </c>
      <c r="G2872">
        <f t="shared" si="267"/>
        <v>1.3524624688173808E-3</v>
      </c>
      <c r="H2872" s="38">
        <f>G2872*SUMIF('Manual Inputs'!$B$11:$B$22,'Expanded kW'!A2872,'Manual Inputs'!$C$11:$C$22)</f>
        <v>154243.7913764242</v>
      </c>
    </row>
    <row r="2873" spans="1:8" x14ac:dyDescent="0.2">
      <c r="A2873">
        <f t="shared" si="264"/>
        <v>7</v>
      </c>
      <c r="B2873" t="b">
        <f t="shared" si="265"/>
        <v>0</v>
      </c>
      <c r="C2873" t="str">
        <f t="shared" si="266"/>
        <v>ON</v>
      </c>
      <c r="D2873" s="4">
        <f t="shared" si="268"/>
        <v>43675.624999993037</v>
      </c>
      <c r="E2873" t="str">
        <f t="shared" si="269"/>
        <v>LRKPCIGS</v>
      </c>
      <c r="F2873" s="39">
        <v>9893.716796875</v>
      </c>
      <c r="G2873">
        <f t="shared" si="267"/>
        <v>1.3546098063983421E-3</v>
      </c>
      <c r="H2873" s="38">
        <f>G2873*SUMIF('Manual Inputs'!$B$11:$B$22,'Expanded kW'!A2873,'Manual Inputs'!$C$11:$C$22)</f>
        <v>154488.68799831875</v>
      </c>
    </row>
    <row r="2874" spans="1:8" x14ac:dyDescent="0.2">
      <c r="A2874">
        <f t="shared" si="264"/>
        <v>7</v>
      </c>
      <c r="B2874" t="b">
        <f t="shared" si="265"/>
        <v>0</v>
      </c>
      <c r="C2874" t="str">
        <f t="shared" si="266"/>
        <v>ON</v>
      </c>
      <c r="D2874" s="4">
        <f t="shared" si="268"/>
        <v>43675.666666659701</v>
      </c>
      <c r="E2874" t="str">
        <f t="shared" si="269"/>
        <v>LRKPCIGS</v>
      </c>
      <c r="F2874" s="39">
        <v>9854.9453125</v>
      </c>
      <c r="G2874">
        <f t="shared" si="267"/>
        <v>1.3493013632701152E-3</v>
      </c>
      <c r="H2874" s="38">
        <f>G2874*SUMIF('Manual Inputs'!$B$11:$B$22,'Expanded kW'!A2874,'Manual Inputs'!$C$11:$C$22)</f>
        <v>153883.27793091792</v>
      </c>
    </row>
    <row r="2875" spans="1:8" x14ac:dyDescent="0.2">
      <c r="A2875">
        <f t="shared" si="264"/>
        <v>7</v>
      </c>
      <c r="B2875" t="b">
        <f t="shared" si="265"/>
        <v>0</v>
      </c>
      <c r="C2875" t="str">
        <f t="shared" si="266"/>
        <v>ON</v>
      </c>
      <c r="D2875" s="4">
        <f t="shared" si="268"/>
        <v>43675.708333326365</v>
      </c>
      <c r="E2875" t="str">
        <f t="shared" si="269"/>
        <v>LRKPCIGS</v>
      </c>
      <c r="F2875" s="39">
        <v>9811.232421875</v>
      </c>
      <c r="G2875">
        <f t="shared" si="267"/>
        <v>1.3433163617259688E-3</v>
      </c>
      <c r="H2875" s="38">
        <f>G2875*SUMIF('Manual Inputs'!$B$11:$B$22,'Expanded kW'!A2875,'Manual Inputs'!$C$11:$C$22)</f>
        <v>153200.70865387903</v>
      </c>
    </row>
    <row r="2876" spans="1:8" x14ac:dyDescent="0.2">
      <c r="A2876">
        <f t="shared" si="264"/>
        <v>7</v>
      </c>
      <c r="B2876" t="b">
        <f t="shared" si="265"/>
        <v>0</v>
      </c>
      <c r="C2876" t="str">
        <f t="shared" si="266"/>
        <v>ON</v>
      </c>
      <c r="D2876" s="4">
        <f t="shared" si="268"/>
        <v>43675.74999999303</v>
      </c>
      <c r="E2876" t="str">
        <f t="shared" si="269"/>
        <v>LRKPCIGS</v>
      </c>
      <c r="F2876" s="39">
        <v>10018.0205078125</v>
      </c>
      <c r="G2876">
        <f t="shared" si="267"/>
        <v>1.3716289943602239E-3</v>
      </c>
      <c r="H2876" s="38">
        <f>G2876*SUMIF('Manual Inputs'!$B$11:$B$22,'Expanded kW'!A2876,'Manual Inputs'!$C$11:$C$22)</f>
        <v>156429.66908867322</v>
      </c>
    </row>
    <row r="2877" spans="1:8" x14ac:dyDescent="0.2">
      <c r="A2877">
        <f t="shared" si="264"/>
        <v>7</v>
      </c>
      <c r="B2877" t="b">
        <f t="shared" si="265"/>
        <v>0</v>
      </c>
      <c r="C2877" t="str">
        <f t="shared" si="266"/>
        <v>ON</v>
      </c>
      <c r="D2877" s="4">
        <f t="shared" si="268"/>
        <v>43675.791666659694</v>
      </c>
      <c r="E2877" t="str">
        <f t="shared" si="269"/>
        <v>LRKPCIGS</v>
      </c>
      <c r="F2877" s="39">
        <v>9814.216796875</v>
      </c>
      <c r="G2877">
        <f t="shared" si="267"/>
        <v>1.3437249709194569E-3</v>
      </c>
      <c r="H2877" s="38">
        <f>G2877*SUMIF('Manual Inputs'!$B$11:$B$22,'Expanded kW'!A2877,'Manual Inputs'!$C$11:$C$22)</f>
        <v>153247.30915677504</v>
      </c>
    </row>
    <row r="2878" spans="1:8" x14ac:dyDescent="0.2">
      <c r="A2878">
        <f t="shared" si="264"/>
        <v>7</v>
      </c>
      <c r="B2878" t="b">
        <f t="shared" si="265"/>
        <v>0</v>
      </c>
      <c r="C2878" t="str">
        <f t="shared" si="266"/>
        <v>ON</v>
      </c>
      <c r="D2878" s="4">
        <f t="shared" si="268"/>
        <v>43675.833333326358</v>
      </c>
      <c r="E2878" t="str">
        <f t="shared" si="269"/>
        <v>LRKPCIGS</v>
      </c>
      <c r="F2878" s="39">
        <v>9745.9462890625</v>
      </c>
      <c r="G2878">
        <f t="shared" si="267"/>
        <v>1.3343776344968278E-3</v>
      </c>
      <c r="H2878" s="38">
        <f>G2878*SUMIF('Manual Inputs'!$B$11:$B$22,'Expanded kW'!A2878,'Manual Inputs'!$C$11:$C$22)</f>
        <v>152181.27690646207</v>
      </c>
    </row>
    <row r="2879" spans="1:8" x14ac:dyDescent="0.2">
      <c r="A2879">
        <f t="shared" si="264"/>
        <v>7</v>
      </c>
      <c r="B2879" t="b">
        <f t="shared" si="265"/>
        <v>0</v>
      </c>
      <c r="C2879" t="str">
        <f t="shared" si="266"/>
        <v>OFF</v>
      </c>
      <c r="D2879" s="4">
        <f t="shared" si="268"/>
        <v>43675.874999993022</v>
      </c>
      <c r="E2879" t="str">
        <f t="shared" si="269"/>
        <v>LRKPCIGS</v>
      </c>
      <c r="F2879" s="39">
        <v>9965.6083984375</v>
      </c>
      <c r="G2879">
        <f t="shared" si="267"/>
        <v>1.3644529291067871E-3</v>
      </c>
      <c r="H2879" s="38">
        <f>G2879*SUMIF('Manual Inputs'!$B$11:$B$22,'Expanded kW'!A2879,'Manual Inputs'!$C$11:$C$22)</f>
        <v>155611.26300541786</v>
      </c>
    </row>
    <row r="2880" spans="1:8" x14ac:dyDescent="0.2">
      <c r="A2880">
        <f t="shared" si="264"/>
        <v>7</v>
      </c>
      <c r="B2880" t="b">
        <f t="shared" si="265"/>
        <v>0</v>
      </c>
      <c r="C2880" t="str">
        <f t="shared" si="266"/>
        <v>OFF</v>
      </c>
      <c r="D2880" s="4">
        <f t="shared" si="268"/>
        <v>43675.916666659687</v>
      </c>
      <c r="E2880" t="str">
        <f t="shared" si="269"/>
        <v>LRKPCIGS</v>
      </c>
      <c r="F2880" s="39">
        <v>10131.314453125</v>
      </c>
      <c r="G2880">
        <f t="shared" si="267"/>
        <v>1.3871407673851344E-3</v>
      </c>
      <c r="H2880" s="38">
        <f>G2880*SUMIF('Manual Inputs'!$B$11:$B$22,'Expanded kW'!A2880,'Manual Inputs'!$C$11:$C$22)</f>
        <v>158198.73458032036</v>
      </c>
    </row>
    <row r="2881" spans="1:8" x14ac:dyDescent="0.2">
      <c r="A2881">
        <f t="shared" si="264"/>
        <v>7</v>
      </c>
      <c r="B2881" t="b">
        <f t="shared" si="265"/>
        <v>0</v>
      </c>
      <c r="C2881" t="str">
        <f t="shared" si="266"/>
        <v>OFF</v>
      </c>
      <c r="D2881" s="4">
        <f t="shared" si="268"/>
        <v>43675.958333326351</v>
      </c>
      <c r="E2881" t="str">
        <f t="shared" si="269"/>
        <v>LRKPCIGS</v>
      </c>
      <c r="F2881" s="39">
        <v>10134.4951171875</v>
      </c>
      <c r="G2881">
        <f t="shared" si="267"/>
        <v>1.3875762517251836E-3</v>
      </c>
      <c r="H2881" s="38">
        <f>G2881*SUMIF('Manual Inputs'!$B$11:$B$22,'Expanded kW'!A2881,'Manual Inputs'!$C$11:$C$22)</f>
        <v>158248.40010320395</v>
      </c>
    </row>
    <row r="2882" spans="1:8" x14ac:dyDescent="0.2">
      <c r="A2882">
        <f t="shared" ref="A2882:A2945" si="270">MONTH(D2882)</f>
        <v>7</v>
      </c>
      <c r="B2882" t="b">
        <f t="shared" ref="B2882:B2945" si="271">IF(ISNA(VLOOKUP(DATE(YEAR(D2882),MONTH(D2882),DAY(D2882)),Holidays,1,FALSE)),FALSE,TRUE)</f>
        <v>0</v>
      </c>
      <c r="C2882" t="str">
        <f t="shared" ref="C2882:C2945" si="272">IF(OR(HOUR(D2882)&lt;PkStart,HOUR(D2882)&gt;OPkStart-1,WEEKDAY(D2882,2)&gt;5,B2882)=TRUE,"OFF","ON")</f>
        <v>OFF</v>
      </c>
      <c r="D2882" s="4">
        <f t="shared" si="268"/>
        <v>43675.999999993015</v>
      </c>
      <c r="E2882" t="str">
        <f t="shared" si="269"/>
        <v>LRKPCIGS</v>
      </c>
      <c r="F2882" s="39">
        <v>10129.6669921875</v>
      </c>
      <c r="G2882">
        <f t="shared" ref="G2882:G2945" si="273">IF(SUMIF($A$2:$A$8785,A2882,$F$2:$F$8785)=0,0,F2882/SUMIF($A$2:$A$8785,A2882,$F$2:$F$8785))</f>
        <v>1.3869152033440958E-3</v>
      </c>
      <c r="H2882" s="38">
        <f>G2882*SUMIF('Manual Inputs'!$B$11:$B$22,'Expanded kW'!A2882,'Manual Inputs'!$C$11:$C$22)</f>
        <v>158173.00976082249</v>
      </c>
    </row>
    <row r="2883" spans="1:8" x14ac:dyDescent="0.2">
      <c r="A2883">
        <f t="shared" si="270"/>
        <v>7</v>
      </c>
      <c r="B2883" t="b">
        <f t="shared" si="271"/>
        <v>0</v>
      </c>
      <c r="C2883" t="str">
        <f t="shared" si="272"/>
        <v>OFF</v>
      </c>
      <c r="D2883" s="4">
        <f t="shared" si="268"/>
        <v>43676.041666659679</v>
      </c>
      <c r="E2883" t="str">
        <f t="shared" si="269"/>
        <v>LRKPCIGS</v>
      </c>
      <c r="F2883" s="39">
        <v>9959.5400390625</v>
      </c>
      <c r="G2883">
        <f t="shared" si="273"/>
        <v>1.3636220725857353E-3</v>
      </c>
      <c r="H2883" s="38">
        <f>G2883*SUMIF('Manual Inputs'!$B$11:$B$22,'Expanded kW'!A2883,'Manual Inputs'!$C$11:$C$22)</f>
        <v>155516.50661634858</v>
      </c>
    </row>
    <row r="2884" spans="1:8" x14ac:dyDescent="0.2">
      <c r="A2884">
        <f t="shared" si="270"/>
        <v>7</v>
      </c>
      <c r="B2884" t="b">
        <f t="shared" si="271"/>
        <v>0</v>
      </c>
      <c r="C2884" t="str">
        <f t="shared" si="272"/>
        <v>OFF</v>
      </c>
      <c r="D2884" s="4">
        <f t="shared" ref="D2884:D2947" si="274">+D2883+1/24</f>
        <v>43676.083333326344</v>
      </c>
      <c r="E2884" t="str">
        <f t="shared" ref="E2884:E2947" si="275">+E2883</f>
        <v>LRKPCIGS</v>
      </c>
      <c r="F2884" s="39">
        <v>9775.2353515625</v>
      </c>
      <c r="G2884">
        <f t="shared" si="273"/>
        <v>1.3383877807439132E-3</v>
      </c>
      <c r="H2884" s="38">
        <f>G2884*SUMIF('Manual Inputs'!$B$11:$B$22,'Expanded kW'!A2884,'Manual Inputs'!$C$11:$C$22)</f>
        <v>152638.62058540736</v>
      </c>
    </row>
    <row r="2885" spans="1:8" x14ac:dyDescent="0.2">
      <c r="A2885">
        <f t="shared" si="270"/>
        <v>7</v>
      </c>
      <c r="B2885" t="b">
        <f t="shared" si="271"/>
        <v>0</v>
      </c>
      <c r="C2885" t="str">
        <f t="shared" si="272"/>
        <v>OFF</v>
      </c>
      <c r="D2885" s="4">
        <f t="shared" si="274"/>
        <v>43676.124999993008</v>
      </c>
      <c r="E2885" t="str">
        <f t="shared" si="275"/>
        <v>LRKPCIGS</v>
      </c>
      <c r="F2885" s="39">
        <v>9739.1103515625</v>
      </c>
      <c r="G2885">
        <f t="shared" si="273"/>
        <v>1.3334416841190738E-3</v>
      </c>
      <c r="H2885" s="38">
        <f>G2885*SUMIF('Manual Inputs'!$B$11:$B$22,'Expanded kW'!A2885,'Manual Inputs'!$C$11:$C$22)</f>
        <v>152074.53491684425</v>
      </c>
    </row>
    <row r="2886" spans="1:8" x14ac:dyDescent="0.2">
      <c r="A2886">
        <f t="shared" si="270"/>
        <v>7</v>
      </c>
      <c r="B2886" t="b">
        <f t="shared" si="271"/>
        <v>0</v>
      </c>
      <c r="C2886" t="str">
        <f t="shared" si="272"/>
        <v>OFF</v>
      </c>
      <c r="D2886" s="4">
        <f t="shared" si="274"/>
        <v>43676.166666659672</v>
      </c>
      <c r="E2886" t="str">
        <f t="shared" si="275"/>
        <v>LRKPCIGS</v>
      </c>
      <c r="F2886" s="39">
        <v>9677.68359375</v>
      </c>
      <c r="G2886">
        <f t="shared" si="273"/>
        <v>1.3250313677317732E-3</v>
      </c>
      <c r="H2886" s="38">
        <f>G2886*SUMIF('Manual Inputs'!$B$11:$B$22,'Expanded kW'!A2886,'Manual Inputs'!$C$11:$C$22)</f>
        <v>151115.36664699434</v>
      </c>
    </row>
    <row r="2887" spans="1:8" x14ac:dyDescent="0.2">
      <c r="A2887">
        <f t="shared" si="270"/>
        <v>7</v>
      </c>
      <c r="B2887" t="b">
        <f t="shared" si="271"/>
        <v>0</v>
      </c>
      <c r="C2887" t="str">
        <f t="shared" si="272"/>
        <v>OFF</v>
      </c>
      <c r="D2887" s="4">
        <f t="shared" si="274"/>
        <v>43676.208333326336</v>
      </c>
      <c r="E2887" t="str">
        <f t="shared" si="275"/>
        <v>LRKPCIGS</v>
      </c>
      <c r="F2887" s="39">
        <v>9640.21875</v>
      </c>
      <c r="G2887">
        <f t="shared" si="273"/>
        <v>1.3199018248328941E-3</v>
      </c>
      <c r="H2887" s="38">
        <f>G2887*SUMIF('Manual Inputs'!$B$11:$B$22,'Expanded kW'!A2887,'Manual Inputs'!$C$11:$C$22)</f>
        <v>150530.35954846613</v>
      </c>
    </row>
    <row r="2888" spans="1:8" x14ac:dyDescent="0.2">
      <c r="A2888">
        <f t="shared" si="270"/>
        <v>7</v>
      </c>
      <c r="B2888" t="b">
        <f t="shared" si="271"/>
        <v>0</v>
      </c>
      <c r="C2888" t="str">
        <f t="shared" si="272"/>
        <v>OFF</v>
      </c>
      <c r="D2888" s="4">
        <f t="shared" si="274"/>
        <v>43676.249999993001</v>
      </c>
      <c r="E2888" t="str">
        <f t="shared" si="275"/>
        <v>LRKPCIGS</v>
      </c>
      <c r="F2888" s="39">
        <v>9737.39453125</v>
      </c>
      <c r="G2888">
        <f t="shared" si="273"/>
        <v>1.3332067605742574E-3</v>
      </c>
      <c r="H2888" s="38">
        <f>G2888*SUMIF('Manual Inputs'!$B$11:$B$22,'Expanded kW'!A2888,'Manual Inputs'!$C$11:$C$22)</f>
        <v>152047.74267745018</v>
      </c>
    </row>
    <row r="2889" spans="1:8" x14ac:dyDescent="0.2">
      <c r="A2889">
        <f t="shared" si="270"/>
        <v>7</v>
      </c>
      <c r="B2889" t="b">
        <f t="shared" si="271"/>
        <v>0</v>
      </c>
      <c r="C2889" t="str">
        <f t="shared" si="272"/>
        <v>ON</v>
      </c>
      <c r="D2889" s="4">
        <f t="shared" si="274"/>
        <v>43676.291666659665</v>
      </c>
      <c r="E2889" t="str">
        <f t="shared" si="275"/>
        <v>LRKPCIGS</v>
      </c>
      <c r="F2889" s="39">
        <v>9783.0458984375</v>
      </c>
      <c r="G2889">
        <f t="shared" si="273"/>
        <v>1.3394571709040954E-3</v>
      </c>
      <c r="H2889" s="38">
        <f>G2889*SUMIF('Manual Inputs'!$B$11:$B$22,'Expanded kW'!A2889,'Manual Inputs'!$C$11:$C$22)</f>
        <v>152760.58093297351</v>
      </c>
    </row>
    <row r="2890" spans="1:8" x14ac:dyDescent="0.2">
      <c r="A2890">
        <f t="shared" si="270"/>
        <v>7</v>
      </c>
      <c r="B2890" t="b">
        <f t="shared" si="271"/>
        <v>0</v>
      </c>
      <c r="C2890" t="str">
        <f t="shared" si="272"/>
        <v>ON</v>
      </c>
      <c r="D2890" s="4">
        <f t="shared" si="274"/>
        <v>43676.333333326329</v>
      </c>
      <c r="E2890" t="str">
        <f t="shared" si="275"/>
        <v>LRKPCIGS</v>
      </c>
      <c r="F2890" s="39">
        <v>10008.3271484375</v>
      </c>
      <c r="G2890">
        <f t="shared" si="273"/>
        <v>1.3703018167245688E-3</v>
      </c>
      <c r="H2890" s="38">
        <f>G2890*SUMIF('Manual Inputs'!$B$11:$B$22,'Expanded kW'!A2890,'Manual Inputs'!$C$11:$C$22)</f>
        <v>156278.30894739518</v>
      </c>
    </row>
    <row r="2891" spans="1:8" x14ac:dyDescent="0.2">
      <c r="A2891">
        <f t="shared" si="270"/>
        <v>7</v>
      </c>
      <c r="B2891" t="b">
        <f t="shared" si="271"/>
        <v>0</v>
      </c>
      <c r="C2891" t="str">
        <f t="shared" si="272"/>
        <v>ON</v>
      </c>
      <c r="D2891" s="4">
        <f t="shared" si="274"/>
        <v>43676.374999992993</v>
      </c>
      <c r="E2891" t="str">
        <f t="shared" si="275"/>
        <v>LRKPCIGS</v>
      </c>
      <c r="F2891" s="39">
        <v>9955.7001953125</v>
      </c>
      <c r="G2891">
        <f t="shared" si="273"/>
        <v>1.3630963358878313E-3</v>
      </c>
      <c r="H2891" s="38">
        <f>G2891*SUMIF('Manual Inputs'!$B$11:$B$22,'Expanded kW'!A2891,'Manual Inputs'!$C$11:$C$22)</f>
        <v>155456.54811589469</v>
      </c>
    </row>
    <row r="2892" spans="1:8" x14ac:dyDescent="0.2">
      <c r="A2892">
        <f t="shared" si="270"/>
        <v>7</v>
      </c>
      <c r="B2892" t="b">
        <f t="shared" si="271"/>
        <v>0</v>
      </c>
      <c r="C2892" t="str">
        <f t="shared" si="272"/>
        <v>ON</v>
      </c>
      <c r="D2892" s="4">
        <f t="shared" si="274"/>
        <v>43676.416666659657</v>
      </c>
      <c r="E2892" t="str">
        <f t="shared" si="275"/>
        <v>LRKPCIGS</v>
      </c>
      <c r="F2892" s="39">
        <v>9860.1728515625</v>
      </c>
      <c r="G2892">
        <f t="shared" si="273"/>
        <v>1.3500170978947032E-3</v>
      </c>
      <c r="H2892" s="38">
        <f>G2892*SUMIF('Manual Inputs'!$B$11:$B$22,'Expanded kW'!A2892,'Manual Inputs'!$C$11:$C$22)</f>
        <v>153964.90505526419</v>
      </c>
    </row>
    <row r="2893" spans="1:8" x14ac:dyDescent="0.2">
      <c r="A2893">
        <f t="shared" si="270"/>
        <v>7</v>
      </c>
      <c r="B2893" t="b">
        <f t="shared" si="271"/>
        <v>0</v>
      </c>
      <c r="C2893" t="str">
        <f t="shared" si="272"/>
        <v>ON</v>
      </c>
      <c r="D2893" s="4">
        <f t="shared" si="274"/>
        <v>43676.458333326322</v>
      </c>
      <c r="E2893" t="str">
        <f t="shared" si="275"/>
        <v>LRKPCIGS</v>
      </c>
      <c r="F2893" s="39">
        <v>9878.0224609375</v>
      </c>
      <c r="G2893">
        <f t="shared" si="273"/>
        <v>1.3524609980382159E-3</v>
      </c>
      <c r="H2893" s="38">
        <f>G2893*SUMIF('Manual Inputs'!$B$11:$B$22,'Expanded kW'!A2893,'Manual Inputs'!$C$11:$C$22)</f>
        <v>154243.62363901196</v>
      </c>
    </row>
    <row r="2894" spans="1:8" x14ac:dyDescent="0.2">
      <c r="A2894">
        <f t="shared" si="270"/>
        <v>7</v>
      </c>
      <c r="B2894" t="b">
        <f t="shared" si="271"/>
        <v>0</v>
      </c>
      <c r="C2894" t="str">
        <f t="shared" si="272"/>
        <v>ON</v>
      </c>
      <c r="D2894" s="4">
        <f t="shared" si="274"/>
        <v>43676.499999992986</v>
      </c>
      <c r="E2894" t="str">
        <f t="shared" si="275"/>
        <v>LRKPCIGS</v>
      </c>
      <c r="F2894" s="39">
        <v>9894.0498046875</v>
      </c>
      <c r="G2894">
        <f t="shared" si="273"/>
        <v>1.3546554005524584E-3</v>
      </c>
      <c r="H2894" s="38">
        <f>G2894*SUMIF('Manual Inputs'!$B$11:$B$22,'Expanded kW'!A2894,'Manual Inputs'!$C$11:$C$22)</f>
        <v>154493.88785809869</v>
      </c>
    </row>
    <row r="2895" spans="1:8" x14ac:dyDescent="0.2">
      <c r="A2895">
        <f t="shared" si="270"/>
        <v>7</v>
      </c>
      <c r="B2895" t="b">
        <f t="shared" si="271"/>
        <v>0</v>
      </c>
      <c r="C2895" t="str">
        <f t="shared" si="272"/>
        <v>ON</v>
      </c>
      <c r="D2895" s="4">
        <f t="shared" si="274"/>
        <v>43676.54166665965</v>
      </c>
      <c r="E2895" t="str">
        <f t="shared" si="275"/>
        <v>LRKPCIGS</v>
      </c>
      <c r="F2895" s="39">
        <v>9941.794921875</v>
      </c>
      <c r="G2895">
        <f t="shared" si="273"/>
        <v>1.3611924791122828E-3</v>
      </c>
      <c r="H2895" s="38">
        <f>G2895*SUMIF('Manual Inputs'!$B$11:$B$22,'Expanded kW'!A2895,'Manual Inputs'!$C$11:$C$22)</f>
        <v>155239.41966015642</v>
      </c>
    </row>
    <row r="2896" spans="1:8" x14ac:dyDescent="0.2">
      <c r="A2896">
        <f t="shared" si="270"/>
        <v>7</v>
      </c>
      <c r="B2896" t="b">
        <f t="shared" si="271"/>
        <v>0</v>
      </c>
      <c r="C2896" t="str">
        <f t="shared" si="272"/>
        <v>ON</v>
      </c>
      <c r="D2896" s="4">
        <f t="shared" si="274"/>
        <v>43676.583333326314</v>
      </c>
      <c r="E2896" t="str">
        <f t="shared" si="275"/>
        <v>LRKPCIGS</v>
      </c>
      <c r="F2896" s="39">
        <v>9976.2275390625</v>
      </c>
      <c r="G2896">
        <f t="shared" si="273"/>
        <v>1.3659068611650295E-3</v>
      </c>
      <c r="H2896" s="38">
        <f>G2896*SUMIF('Manual Inputs'!$B$11:$B$22,'Expanded kW'!A2896,'Manual Inputs'!$C$11:$C$22)</f>
        <v>155777.0790618613</v>
      </c>
    </row>
    <row r="2897" spans="1:8" x14ac:dyDescent="0.2">
      <c r="A2897">
        <f t="shared" si="270"/>
        <v>7</v>
      </c>
      <c r="B2897" t="b">
        <f t="shared" si="271"/>
        <v>0</v>
      </c>
      <c r="C2897" t="str">
        <f t="shared" si="272"/>
        <v>ON</v>
      </c>
      <c r="D2897" s="4">
        <f t="shared" si="274"/>
        <v>43676.624999992979</v>
      </c>
      <c r="E2897" t="str">
        <f t="shared" si="275"/>
        <v>LRKPCIGS</v>
      </c>
      <c r="F2897" s="39">
        <v>10045.3359375</v>
      </c>
      <c r="G2897">
        <f t="shared" si="273"/>
        <v>1.3753689183625319E-3</v>
      </c>
      <c r="H2897" s="38">
        <f>G2897*SUMIF('Manual Inputs'!$B$11:$B$22,'Expanded kW'!A2897,'Manual Inputs'!$C$11:$C$22)</f>
        <v>156856.19483033029</v>
      </c>
    </row>
    <row r="2898" spans="1:8" x14ac:dyDescent="0.2">
      <c r="A2898">
        <f t="shared" si="270"/>
        <v>7</v>
      </c>
      <c r="B2898" t="b">
        <f t="shared" si="271"/>
        <v>0</v>
      </c>
      <c r="C2898" t="str">
        <f t="shared" si="272"/>
        <v>ON</v>
      </c>
      <c r="D2898" s="4">
        <f t="shared" si="274"/>
        <v>43676.666666659643</v>
      </c>
      <c r="E2898" t="str">
        <f t="shared" si="275"/>
        <v>LRKPCIGS</v>
      </c>
      <c r="F2898" s="39">
        <v>10015.75390625</v>
      </c>
      <c r="G2898">
        <f t="shared" si="273"/>
        <v>1.3713186599564001E-3</v>
      </c>
      <c r="H2898" s="38">
        <f>G2898*SUMIF('Manual Inputs'!$B$11:$B$22,'Expanded kW'!A2898,'Manual Inputs'!$C$11:$C$22)</f>
        <v>156394.2764946871</v>
      </c>
    </row>
    <row r="2899" spans="1:8" x14ac:dyDescent="0.2">
      <c r="A2899">
        <f t="shared" si="270"/>
        <v>7</v>
      </c>
      <c r="B2899" t="b">
        <f t="shared" si="271"/>
        <v>0</v>
      </c>
      <c r="C2899" t="str">
        <f t="shared" si="272"/>
        <v>ON</v>
      </c>
      <c r="D2899" s="4">
        <f t="shared" si="274"/>
        <v>43676.708333326307</v>
      </c>
      <c r="E2899" t="str">
        <f t="shared" si="275"/>
        <v>LRKPCIGS</v>
      </c>
      <c r="F2899" s="39">
        <v>9815.451171875</v>
      </c>
      <c r="G2899">
        <f t="shared" si="273"/>
        <v>1.34389397681624E-3</v>
      </c>
      <c r="H2899" s="38">
        <f>G2899*SUMIF('Manual Inputs'!$B$11:$B$22,'Expanded kW'!A2899,'Manual Inputs'!$C$11:$C$22)</f>
        <v>153266.58371032891</v>
      </c>
    </row>
    <row r="2900" spans="1:8" x14ac:dyDescent="0.2">
      <c r="A2900">
        <f t="shared" si="270"/>
        <v>7</v>
      </c>
      <c r="B2900" t="b">
        <f t="shared" si="271"/>
        <v>0</v>
      </c>
      <c r="C2900" t="str">
        <f t="shared" si="272"/>
        <v>ON</v>
      </c>
      <c r="D2900" s="4">
        <f t="shared" si="274"/>
        <v>43676.749999992971</v>
      </c>
      <c r="E2900" t="str">
        <f t="shared" si="275"/>
        <v>LRKPCIGS</v>
      </c>
      <c r="F2900" s="39">
        <v>9715.0107421875</v>
      </c>
      <c r="G2900">
        <f t="shared" si="273"/>
        <v>1.3301420579159005E-3</v>
      </c>
      <c r="H2900" s="38">
        <f>G2900*SUMIF('Manual Inputs'!$B$11:$B$22,'Expanded kW'!A2900,'Manual Inputs'!$C$11:$C$22)</f>
        <v>151698.22365687453</v>
      </c>
    </row>
    <row r="2901" spans="1:8" x14ac:dyDescent="0.2">
      <c r="A2901">
        <f t="shared" si="270"/>
        <v>7</v>
      </c>
      <c r="B2901" t="b">
        <f t="shared" si="271"/>
        <v>0</v>
      </c>
      <c r="C2901" t="str">
        <f t="shared" si="272"/>
        <v>ON</v>
      </c>
      <c r="D2901" s="4">
        <f t="shared" si="274"/>
        <v>43676.791666659636</v>
      </c>
      <c r="E2901" t="str">
        <f t="shared" si="275"/>
        <v>LRKPCIGS</v>
      </c>
      <c r="F2901" s="39">
        <v>9706.796875</v>
      </c>
      <c r="G2901">
        <f t="shared" si="273"/>
        <v>1.3290174466834305E-3</v>
      </c>
      <c r="H2901" s="38">
        <f>G2901*SUMIF('Manual Inputs'!$B$11:$B$22,'Expanded kW'!A2901,'Manual Inputs'!$C$11:$C$22)</f>
        <v>151569.9655319209</v>
      </c>
    </row>
    <row r="2902" spans="1:8" x14ac:dyDescent="0.2">
      <c r="A2902">
        <f t="shared" si="270"/>
        <v>7</v>
      </c>
      <c r="B2902" t="b">
        <f t="shared" si="271"/>
        <v>0</v>
      </c>
      <c r="C2902" t="str">
        <f t="shared" si="272"/>
        <v>ON</v>
      </c>
      <c r="D2902" s="4">
        <f t="shared" si="274"/>
        <v>43676.8333333263</v>
      </c>
      <c r="E2902" t="str">
        <f t="shared" si="275"/>
        <v>LRKPCIGS</v>
      </c>
      <c r="F2902" s="39">
        <v>9634.453125</v>
      </c>
      <c r="G2902">
        <f t="shared" si="273"/>
        <v>1.3191124175428569E-3</v>
      </c>
      <c r="H2902" s="38">
        <f>G2902*SUMIF('Manual Inputs'!$B$11:$B$22,'Expanded kW'!A2902,'Manual Inputs'!$C$11:$C$22)</f>
        <v>150440.33030465135</v>
      </c>
    </row>
    <row r="2903" spans="1:8" x14ac:dyDescent="0.2">
      <c r="A2903">
        <f t="shared" si="270"/>
        <v>7</v>
      </c>
      <c r="B2903" t="b">
        <f t="shared" si="271"/>
        <v>0</v>
      </c>
      <c r="C2903" t="str">
        <f t="shared" si="272"/>
        <v>OFF</v>
      </c>
      <c r="D2903" s="4">
        <f t="shared" si="274"/>
        <v>43676.874999992964</v>
      </c>
      <c r="E2903" t="str">
        <f t="shared" si="275"/>
        <v>LRKPCIGS</v>
      </c>
      <c r="F2903" s="39">
        <v>10013.0087890625</v>
      </c>
      <c r="G2903">
        <f t="shared" si="273"/>
        <v>1.3709428090261334E-3</v>
      </c>
      <c r="H2903" s="38">
        <f>G2903*SUMIF('Manual Inputs'!$B$11:$B$22,'Expanded kW'!A2903,'Manual Inputs'!$C$11:$C$22)</f>
        <v>156351.41196142772</v>
      </c>
    </row>
    <row r="2904" spans="1:8" x14ac:dyDescent="0.2">
      <c r="A2904">
        <f t="shared" si="270"/>
        <v>7</v>
      </c>
      <c r="B2904" t="b">
        <f t="shared" si="271"/>
        <v>0</v>
      </c>
      <c r="C2904" t="str">
        <f t="shared" si="272"/>
        <v>OFF</v>
      </c>
      <c r="D2904" s="4">
        <f t="shared" si="274"/>
        <v>43676.916666659628</v>
      </c>
      <c r="E2904" t="str">
        <f t="shared" si="275"/>
        <v>LRKPCIGS</v>
      </c>
      <c r="F2904" s="39">
        <v>10324.6748046875</v>
      </c>
      <c r="G2904">
        <f t="shared" si="273"/>
        <v>1.413614926063087E-3</v>
      </c>
      <c r="H2904" s="38">
        <f>G2904*SUMIF('Manual Inputs'!$B$11:$B$22,'Expanded kW'!A2904,'Manual Inputs'!$C$11:$C$22)</f>
        <v>161218.02324979386</v>
      </c>
    </row>
    <row r="2905" spans="1:8" x14ac:dyDescent="0.2">
      <c r="A2905">
        <f t="shared" si="270"/>
        <v>7</v>
      </c>
      <c r="B2905" t="b">
        <f t="shared" si="271"/>
        <v>0</v>
      </c>
      <c r="C2905" t="str">
        <f t="shared" si="272"/>
        <v>OFF</v>
      </c>
      <c r="D2905" s="4">
        <f t="shared" si="274"/>
        <v>43676.958333326293</v>
      </c>
      <c r="E2905" t="str">
        <f t="shared" si="275"/>
        <v>LRKPCIGS</v>
      </c>
      <c r="F2905" s="39">
        <v>10180.8935546875</v>
      </c>
      <c r="G2905">
        <f t="shared" si="273"/>
        <v>1.3939289480605905E-3</v>
      </c>
      <c r="H2905" s="38">
        <f>G2905*SUMIF('Manual Inputs'!$B$11:$B$22,'Expanded kW'!A2905,'Manual Inputs'!$C$11:$C$22)</f>
        <v>158972.90373330697</v>
      </c>
    </row>
    <row r="2906" spans="1:8" x14ac:dyDescent="0.2">
      <c r="A2906">
        <f t="shared" si="270"/>
        <v>7</v>
      </c>
      <c r="B2906" t="b">
        <f t="shared" si="271"/>
        <v>0</v>
      </c>
      <c r="C2906" t="str">
        <f t="shared" si="272"/>
        <v>OFF</v>
      </c>
      <c r="D2906" s="4">
        <f t="shared" si="274"/>
        <v>43676.999999992957</v>
      </c>
      <c r="E2906" t="str">
        <f t="shared" si="275"/>
        <v>LRKPCIGS</v>
      </c>
      <c r="F2906" s="39">
        <v>10121.1025390625</v>
      </c>
      <c r="G2906">
        <f t="shared" si="273"/>
        <v>1.3857425912279669E-3</v>
      </c>
      <c r="H2906" s="38">
        <f>G2906*SUMIF('Manual Inputs'!$B$11:$B$22,'Expanded kW'!A2906,'Manual Inputs'!$C$11:$C$22)</f>
        <v>158039.27729668704</v>
      </c>
    </row>
    <row r="2907" spans="1:8" x14ac:dyDescent="0.2">
      <c r="A2907">
        <f t="shared" si="270"/>
        <v>7</v>
      </c>
      <c r="B2907" t="b">
        <f t="shared" si="271"/>
        <v>0</v>
      </c>
      <c r="C2907" t="str">
        <f t="shared" si="272"/>
        <v>OFF</v>
      </c>
      <c r="D2907" s="4">
        <f t="shared" si="274"/>
        <v>43677.041666659621</v>
      </c>
      <c r="E2907" t="str">
        <f t="shared" si="275"/>
        <v>LRKPCIGS</v>
      </c>
      <c r="F2907" s="39">
        <v>10091.693359375</v>
      </c>
      <c r="G2907">
        <f t="shared" si="273"/>
        <v>1.3817159989956724E-3</v>
      </c>
      <c r="H2907" s="38">
        <f>G2907*SUMIF('Manual Inputs'!$B$11:$B$22,'Expanded kW'!A2907,'Manual Inputs'!$C$11:$C$22)</f>
        <v>157580.0580084956</v>
      </c>
    </row>
    <row r="2908" spans="1:8" x14ac:dyDescent="0.2">
      <c r="A2908">
        <f t="shared" si="270"/>
        <v>7</v>
      </c>
      <c r="B2908" t="b">
        <f t="shared" si="271"/>
        <v>0</v>
      </c>
      <c r="C2908" t="str">
        <f t="shared" si="272"/>
        <v>OFF</v>
      </c>
      <c r="D2908" s="4">
        <f t="shared" si="274"/>
        <v>43677.083333326285</v>
      </c>
      <c r="E2908" t="str">
        <f t="shared" si="275"/>
        <v>LRKPCIGS</v>
      </c>
      <c r="F2908" s="39">
        <v>9983.537109375</v>
      </c>
      <c r="G2908">
        <f t="shared" si="273"/>
        <v>1.3669076595332424E-3</v>
      </c>
      <c r="H2908" s="38">
        <f>G2908*SUMIF('Manual Inputs'!$B$11:$B$22,'Expanded kW'!A2908,'Manual Inputs'!$C$11:$C$22)</f>
        <v>155891.21674647406</v>
      </c>
    </row>
    <row r="2909" spans="1:8" x14ac:dyDescent="0.2">
      <c r="A2909">
        <f t="shared" si="270"/>
        <v>7</v>
      </c>
      <c r="B2909" t="b">
        <f t="shared" si="271"/>
        <v>0</v>
      </c>
      <c r="C2909" t="str">
        <f t="shared" si="272"/>
        <v>OFF</v>
      </c>
      <c r="D2909" s="4">
        <f t="shared" si="274"/>
        <v>43677.12499999295</v>
      </c>
      <c r="E2909" t="str">
        <f t="shared" si="275"/>
        <v>LRKPCIGS</v>
      </c>
      <c r="F2909" s="39">
        <v>9919.478515625</v>
      </c>
      <c r="G2909">
        <f t="shared" si="273"/>
        <v>1.3581370022505064E-3</v>
      </c>
      <c r="H2909" s="38">
        <f>G2909*SUMIF('Manual Inputs'!$B$11:$B$22,'Expanded kW'!A2909,'Manual Inputs'!$C$11:$C$22)</f>
        <v>154890.95281062127</v>
      </c>
    </row>
    <row r="2910" spans="1:8" x14ac:dyDescent="0.2">
      <c r="A2910">
        <f t="shared" si="270"/>
        <v>7</v>
      </c>
      <c r="B2910" t="b">
        <f t="shared" si="271"/>
        <v>0</v>
      </c>
      <c r="C2910" t="str">
        <f t="shared" si="272"/>
        <v>OFF</v>
      </c>
      <c r="D2910" s="4">
        <f t="shared" si="274"/>
        <v>43677.166666659614</v>
      </c>
      <c r="E2910" t="str">
        <f t="shared" si="275"/>
        <v>LRKPCIGS</v>
      </c>
      <c r="F2910" s="39">
        <v>9834.1015625</v>
      </c>
      <c r="G2910">
        <f t="shared" si="273"/>
        <v>1.3464475168611463E-3</v>
      </c>
      <c r="H2910" s="38">
        <f>G2910*SUMIF('Manual Inputs'!$B$11:$B$22,'Expanded kW'!A2910,'Manual Inputs'!$C$11:$C$22)</f>
        <v>153557.80635571756</v>
      </c>
    </row>
    <row r="2911" spans="1:8" x14ac:dyDescent="0.2">
      <c r="A2911">
        <f t="shared" si="270"/>
        <v>7</v>
      </c>
      <c r="B2911" t="b">
        <f t="shared" si="271"/>
        <v>0</v>
      </c>
      <c r="C2911" t="str">
        <f t="shared" si="272"/>
        <v>OFF</v>
      </c>
      <c r="D2911" s="4">
        <f t="shared" si="274"/>
        <v>43677.208333326278</v>
      </c>
      <c r="E2911" t="str">
        <f t="shared" si="275"/>
        <v>LRKPCIGS</v>
      </c>
      <c r="F2911" s="39">
        <v>9810.6796875</v>
      </c>
      <c r="G2911">
        <f t="shared" si="273"/>
        <v>1.3432406834525676E-3</v>
      </c>
      <c r="H2911" s="38">
        <f>G2911*SUMIF('Manual Inputs'!$B$11:$B$22,'Expanded kW'!A2911,'Manual Inputs'!$C$11:$C$22)</f>
        <v>153192.07780157568</v>
      </c>
    </row>
    <row r="2912" spans="1:8" x14ac:dyDescent="0.2">
      <c r="A2912">
        <f t="shared" si="270"/>
        <v>7</v>
      </c>
      <c r="B2912" t="b">
        <f t="shared" si="271"/>
        <v>0</v>
      </c>
      <c r="C2912" t="str">
        <f t="shared" si="272"/>
        <v>OFF</v>
      </c>
      <c r="D2912" s="4">
        <f t="shared" si="274"/>
        <v>43677.249999992942</v>
      </c>
      <c r="E2912" t="str">
        <f t="shared" si="275"/>
        <v>LRKPCIGS</v>
      </c>
      <c r="F2912" s="39">
        <v>9833.2626953125</v>
      </c>
      <c r="G2912">
        <f t="shared" si="273"/>
        <v>1.3463326623790763E-3</v>
      </c>
      <c r="H2912" s="38">
        <f>G2912*SUMIF('Manual Inputs'!$B$11:$B$22,'Expanded kW'!A2912,'Manual Inputs'!$C$11:$C$22)</f>
        <v>153544.7075887059</v>
      </c>
    </row>
    <row r="2913" spans="1:8" x14ac:dyDescent="0.2">
      <c r="A2913">
        <f t="shared" si="270"/>
        <v>7</v>
      </c>
      <c r="B2913" t="b">
        <f t="shared" si="271"/>
        <v>0</v>
      </c>
      <c r="C2913" t="str">
        <f t="shared" si="272"/>
        <v>ON</v>
      </c>
      <c r="D2913" s="4">
        <f t="shared" si="274"/>
        <v>43677.291666659607</v>
      </c>
      <c r="E2913" t="str">
        <f t="shared" si="275"/>
        <v>LRKPCIGS</v>
      </c>
      <c r="F2913" s="39">
        <v>9875.3681640625</v>
      </c>
      <c r="G2913">
        <f t="shared" si="273"/>
        <v>1.3520975818772536E-3</v>
      </c>
      <c r="H2913" s="38">
        <f>G2913*SUMIF('Manual Inputs'!$B$11:$B$22,'Expanded kW'!A2913,'Manual Inputs'!$C$11:$C$22)</f>
        <v>154202.17724932893</v>
      </c>
    </row>
    <row r="2914" spans="1:8" x14ac:dyDescent="0.2">
      <c r="A2914">
        <f t="shared" si="270"/>
        <v>7</v>
      </c>
      <c r="B2914" t="b">
        <f t="shared" si="271"/>
        <v>0</v>
      </c>
      <c r="C2914" t="str">
        <f t="shared" si="272"/>
        <v>ON</v>
      </c>
      <c r="D2914" s="4">
        <f t="shared" si="274"/>
        <v>43677.333333326271</v>
      </c>
      <c r="E2914" t="str">
        <f t="shared" si="275"/>
        <v>LRKPCIGS</v>
      </c>
      <c r="F2914" s="39">
        <v>10054.998046875</v>
      </c>
      <c r="G2914">
        <f t="shared" si="273"/>
        <v>1.3766918173678888E-3</v>
      </c>
      <c r="H2914" s="38">
        <f>G2914*SUMIF('Manual Inputs'!$B$11:$B$22,'Expanded kW'!A2914,'Manual Inputs'!$C$11:$C$22)</f>
        <v>157007.06700822723</v>
      </c>
    </row>
    <row r="2915" spans="1:8" x14ac:dyDescent="0.2">
      <c r="A2915">
        <f t="shared" si="270"/>
        <v>7</v>
      </c>
      <c r="B2915" t="b">
        <f t="shared" si="271"/>
        <v>0</v>
      </c>
      <c r="C2915" t="str">
        <f t="shared" si="272"/>
        <v>ON</v>
      </c>
      <c r="D2915" s="4">
        <f t="shared" si="274"/>
        <v>43677.374999992935</v>
      </c>
      <c r="E2915" t="str">
        <f t="shared" si="275"/>
        <v>LRKPCIGS</v>
      </c>
      <c r="F2915" s="39">
        <v>9995.37109375</v>
      </c>
      <c r="G2915">
        <f t="shared" si="273"/>
        <v>1.3685279233443314E-3</v>
      </c>
      <c r="H2915" s="38">
        <f>G2915*SUMIF('Manual Inputs'!$B$11:$B$22,'Expanded kW'!A2915,'Manual Inputs'!$C$11:$C$22)</f>
        <v>156076.00237935813</v>
      </c>
    </row>
    <row r="2916" spans="1:8" x14ac:dyDescent="0.2">
      <c r="A2916">
        <f t="shared" si="270"/>
        <v>7</v>
      </c>
      <c r="B2916" t="b">
        <f t="shared" si="271"/>
        <v>0</v>
      </c>
      <c r="C2916" t="str">
        <f t="shared" si="272"/>
        <v>ON</v>
      </c>
      <c r="D2916" s="4">
        <f t="shared" si="274"/>
        <v>43677.416666659599</v>
      </c>
      <c r="E2916" t="str">
        <f t="shared" si="275"/>
        <v>LRKPCIGS</v>
      </c>
      <c r="F2916" s="39">
        <v>9865.1591796875</v>
      </c>
      <c r="G2916">
        <f t="shared" si="273"/>
        <v>1.3506998068416765E-3</v>
      </c>
      <c r="H2916" s="38">
        <f>G2916*SUMIF('Manual Inputs'!$B$11:$B$22,'Expanded kW'!A2916,'Manual Inputs'!$C$11:$C$22)</f>
        <v>154042.76571226257</v>
      </c>
    </row>
    <row r="2917" spans="1:8" x14ac:dyDescent="0.2">
      <c r="A2917">
        <f t="shared" si="270"/>
        <v>7</v>
      </c>
      <c r="B2917" t="b">
        <f t="shared" si="271"/>
        <v>0</v>
      </c>
      <c r="C2917" t="str">
        <f t="shared" si="272"/>
        <v>ON</v>
      </c>
      <c r="D2917" s="4">
        <f t="shared" si="274"/>
        <v>43677.458333326264</v>
      </c>
      <c r="E2917" t="str">
        <f t="shared" si="275"/>
        <v>LRKPCIGS</v>
      </c>
      <c r="F2917" s="39">
        <v>9894.736328125</v>
      </c>
      <c r="G2917">
        <f t="shared" si="273"/>
        <v>1.3547493967118243E-3</v>
      </c>
      <c r="H2917" s="38">
        <f>G2917*SUMIF('Manual Inputs'!$B$11:$B$22,'Expanded kW'!A2917,'Manual Inputs'!$C$11:$C$22)</f>
        <v>154504.60780362747</v>
      </c>
    </row>
    <row r="2918" spans="1:8" x14ac:dyDescent="0.2">
      <c r="A2918">
        <f t="shared" si="270"/>
        <v>7</v>
      </c>
      <c r="B2918" t="b">
        <f t="shared" si="271"/>
        <v>0</v>
      </c>
      <c r="C2918" t="str">
        <f t="shared" si="272"/>
        <v>ON</v>
      </c>
      <c r="D2918" s="4">
        <f t="shared" si="274"/>
        <v>43677.499999992928</v>
      </c>
      <c r="E2918" t="str">
        <f t="shared" si="275"/>
        <v>LRKPCIGS</v>
      </c>
      <c r="F2918" s="39">
        <v>9997.541015625</v>
      </c>
      <c r="G2918">
        <f t="shared" si="273"/>
        <v>1.3688250207356699E-3</v>
      </c>
      <c r="H2918" s="38">
        <f>G2918*SUMIF('Manual Inputs'!$B$11:$B$22,'Expanded kW'!A2918,'Manual Inputs'!$C$11:$C$22)</f>
        <v>156109.88533663395</v>
      </c>
    </row>
    <row r="2919" spans="1:8" x14ac:dyDescent="0.2">
      <c r="A2919">
        <f t="shared" si="270"/>
        <v>7</v>
      </c>
      <c r="B2919" t="b">
        <f t="shared" si="271"/>
        <v>0</v>
      </c>
      <c r="C2919" t="str">
        <f t="shared" si="272"/>
        <v>ON</v>
      </c>
      <c r="D2919" s="4">
        <f t="shared" si="274"/>
        <v>43677.541666659592</v>
      </c>
      <c r="E2919" t="str">
        <f t="shared" si="275"/>
        <v>LRKPCIGS</v>
      </c>
      <c r="F2919" s="39">
        <v>9978.6142578125</v>
      </c>
      <c r="G2919">
        <f t="shared" si="273"/>
        <v>1.3662336415540626E-3</v>
      </c>
      <c r="H2919" s="38">
        <f>G2919*SUMIF('Manual Inputs'!$B$11:$B$22,'Expanded kW'!A2919,'Manual Inputs'!$C$11:$C$22)</f>
        <v>155814.34726509356</v>
      </c>
    </row>
    <row r="2920" spans="1:8" x14ac:dyDescent="0.2">
      <c r="A2920">
        <f t="shared" si="270"/>
        <v>7</v>
      </c>
      <c r="B2920" t="b">
        <f t="shared" si="271"/>
        <v>0</v>
      </c>
      <c r="C2920" t="str">
        <f t="shared" si="272"/>
        <v>ON</v>
      </c>
      <c r="D2920" s="4">
        <f t="shared" si="274"/>
        <v>43677.583333326256</v>
      </c>
      <c r="E2920" t="str">
        <f t="shared" si="275"/>
        <v>LRKPCIGS</v>
      </c>
      <c r="F2920" s="39">
        <v>9790.619140625</v>
      </c>
      <c r="G2920">
        <f t="shared" si="273"/>
        <v>1.34049407021545E-3</v>
      </c>
      <c r="H2920" s="38">
        <f>G2920*SUMIF('Manual Inputs'!$B$11:$B$22,'Expanded kW'!A2920,'Manual Inputs'!$C$11:$C$22)</f>
        <v>152878.83580861439</v>
      </c>
    </row>
    <row r="2921" spans="1:8" x14ac:dyDescent="0.2">
      <c r="A2921">
        <f t="shared" si="270"/>
        <v>7</v>
      </c>
      <c r="B2921" t="b">
        <f t="shared" si="271"/>
        <v>0</v>
      </c>
      <c r="C2921" t="str">
        <f t="shared" si="272"/>
        <v>ON</v>
      </c>
      <c r="D2921" s="4">
        <f t="shared" si="274"/>
        <v>43677.62499999292</v>
      </c>
      <c r="E2921" t="str">
        <f t="shared" si="275"/>
        <v>LRKPCIGS</v>
      </c>
      <c r="F2921" s="39">
        <v>9878.3720703125</v>
      </c>
      <c r="G2921">
        <f t="shared" si="273"/>
        <v>1.352508865214678E-3</v>
      </c>
      <c r="H2921" s="38">
        <f>G2921*SUMIF('Manual Inputs'!$B$11:$B$22,'Expanded kW'!A2921,'Manual Inputs'!$C$11:$C$22)</f>
        <v>154249.08272933812</v>
      </c>
    </row>
    <row r="2922" spans="1:8" x14ac:dyDescent="0.2">
      <c r="A2922">
        <f t="shared" si="270"/>
        <v>7</v>
      </c>
      <c r="B2922" t="b">
        <f t="shared" si="271"/>
        <v>0</v>
      </c>
      <c r="C2922" t="str">
        <f t="shared" si="272"/>
        <v>ON</v>
      </c>
      <c r="D2922" s="4">
        <f t="shared" si="274"/>
        <v>43677.666666659585</v>
      </c>
      <c r="E2922" t="str">
        <f t="shared" si="275"/>
        <v>LRKPCIGS</v>
      </c>
      <c r="F2922" s="39">
        <v>9635.869140625</v>
      </c>
      <c r="G2922">
        <f t="shared" si="273"/>
        <v>1.3193062929782488E-3</v>
      </c>
      <c r="H2922" s="38">
        <f>G2922*SUMIF('Manual Inputs'!$B$11:$B$22,'Expanded kW'!A2922,'Manual Inputs'!$C$11:$C$22)</f>
        <v>150462.44114535788</v>
      </c>
    </row>
    <row r="2923" spans="1:8" x14ac:dyDescent="0.2">
      <c r="A2923">
        <f t="shared" si="270"/>
        <v>7</v>
      </c>
      <c r="B2923" t="b">
        <f t="shared" si="271"/>
        <v>0</v>
      </c>
      <c r="C2923" t="str">
        <f t="shared" si="272"/>
        <v>ON</v>
      </c>
      <c r="D2923" s="4">
        <f t="shared" si="274"/>
        <v>43677.708333326249</v>
      </c>
      <c r="E2923" t="str">
        <f t="shared" si="275"/>
        <v>LRKPCIGS</v>
      </c>
      <c r="F2923" s="39">
        <v>9680.2802734375</v>
      </c>
      <c r="G2923">
        <f t="shared" si="273"/>
        <v>1.3253868951681228E-3</v>
      </c>
      <c r="H2923" s="38">
        <f>G2923*SUMIF('Manual Inputs'!$B$11:$B$22,'Expanded kW'!A2923,'Manual Inputs'!$C$11:$C$22)</f>
        <v>151155.91335419344</v>
      </c>
    </row>
    <row r="2924" spans="1:8" x14ac:dyDescent="0.2">
      <c r="A2924">
        <f t="shared" si="270"/>
        <v>7</v>
      </c>
      <c r="B2924" t="b">
        <f t="shared" si="271"/>
        <v>0</v>
      </c>
      <c r="C2924" t="str">
        <f t="shared" si="272"/>
        <v>ON</v>
      </c>
      <c r="D2924" s="4">
        <f t="shared" si="274"/>
        <v>43677.749999992913</v>
      </c>
      <c r="E2924" t="str">
        <f t="shared" si="275"/>
        <v>LRKPCIGS</v>
      </c>
      <c r="F2924" s="39">
        <v>9639.3359375</v>
      </c>
      <c r="G2924">
        <f t="shared" si="273"/>
        <v>1.319780953526967E-3</v>
      </c>
      <c r="H2924" s="38">
        <f>G2924*SUMIF('Manual Inputs'!$B$11:$B$22,'Expanded kW'!A2924,'Manual Inputs'!$C$11:$C$22)</f>
        <v>150516.5745829498</v>
      </c>
    </row>
    <row r="2925" spans="1:8" x14ac:dyDescent="0.2">
      <c r="A2925">
        <f t="shared" si="270"/>
        <v>7</v>
      </c>
      <c r="B2925" t="b">
        <f t="shared" si="271"/>
        <v>0</v>
      </c>
      <c r="C2925" t="str">
        <f t="shared" si="272"/>
        <v>ON</v>
      </c>
      <c r="D2925" s="4">
        <f t="shared" si="274"/>
        <v>43677.791666659577</v>
      </c>
      <c r="E2925" t="str">
        <f t="shared" si="275"/>
        <v>LRKPCIGS</v>
      </c>
      <c r="F2925" s="39">
        <v>9617.138671875</v>
      </c>
      <c r="G2925">
        <f t="shared" si="273"/>
        <v>1.3167417889432028E-3</v>
      </c>
      <c r="H2925" s="38">
        <f>G2925*SUMIF('Manual Inputs'!$B$11:$B$22,'Expanded kW'!A2925,'Manual Inputs'!$C$11:$C$22)</f>
        <v>150169.9680938051</v>
      </c>
    </row>
    <row r="2926" spans="1:8" x14ac:dyDescent="0.2">
      <c r="A2926">
        <f t="shared" si="270"/>
        <v>7</v>
      </c>
      <c r="B2926" t="b">
        <f t="shared" si="271"/>
        <v>0</v>
      </c>
      <c r="C2926" t="str">
        <f t="shared" si="272"/>
        <v>ON</v>
      </c>
      <c r="D2926" s="4">
        <f t="shared" si="274"/>
        <v>43677.833333326242</v>
      </c>
      <c r="E2926" t="str">
        <f t="shared" si="275"/>
        <v>LRKPCIGS</v>
      </c>
      <c r="F2926" s="39">
        <v>9590.63671875</v>
      </c>
      <c r="G2926">
        <f t="shared" si="273"/>
        <v>1.3131132430358476E-3</v>
      </c>
      <c r="H2926" s="38">
        <f>G2926*SUMIF('Manual Inputs'!$B$11:$B$22,'Expanded kW'!A2926,'Manual Inputs'!$C$11:$C$22)</f>
        <v>149756.14464891257</v>
      </c>
    </row>
    <row r="2927" spans="1:8" x14ac:dyDescent="0.2">
      <c r="A2927">
        <f t="shared" si="270"/>
        <v>7</v>
      </c>
      <c r="B2927" t="b">
        <f t="shared" si="271"/>
        <v>0</v>
      </c>
      <c r="C2927" t="str">
        <f t="shared" si="272"/>
        <v>OFF</v>
      </c>
      <c r="D2927" s="4">
        <f t="shared" si="274"/>
        <v>43677.874999992906</v>
      </c>
      <c r="E2927" t="str">
        <f t="shared" si="275"/>
        <v>LRKPCIGS</v>
      </c>
      <c r="F2927" s="39">
        <v>9761.009765625</v>
      </c>
      <c r="G2927">
        <f t="shared" si="273"/>
        <v>1.336440068007807E-3</v>
      </c>
      <c r="H2927" s="38">
        <f>G2927*SUMIF('Manual Inputs'!$B$11:$B$22,'Expanded kW'!A2927,'Manual Inputs'!$C$11:$C$22)</f>
        <v>152416.49050501271</v>
      </c>
    </row>
    <row r="2928" spans="1:8" x14ac:dyDescent="0.2">
      <c r="A2928">
        <f t="shared" si="270"/>
        <v>7</v>
      </c>
      <c r="B2928" t="b">
        <f t="shared" si="271"/>
        <v>0</v>
      </c>
      <c r="C2928" t="str">
        <f t="shared" si="272"/>
        <v>OFF</v>
      </c>
      <c r="D2928" s="4">
        <f t="shared" si="274"/>
        <v>43677.91666665957</v>
      </c>
      <c r="E2928" t="str">
        <f t="shared" si="275"/>
        <v>LRKPCIGS</v>
      </c>
      <c r="F2928" s="39">
        <v>10029.6982421875</v>
      </c>
      <c r="G2928">
        <f t="shared" si="273"/>
        <v>1.3732278650198213E-3</v>
      </c>
      <c r="H2928" s="38">
        <f>G2928*SUMIF('Manual Inputs'!$B$11:$B$22,'Expanded kW'!A2928,'Manual Inputs'!$C$11:$C$22)</f>
        <v>156612.01490465173</v>
      </c>
    </row>
    <row r="2929" spans="1:8" x14ac:dyDescent="0.2">
      <c r="A2929">
        <f t="shared" si="270"/>
        <v>7</v>
      </c>
      <c r="B2929" t="b">
        <f t="shared" si="271"/>
        <v>0</v>
      </c>
      <c r="C2929" t="str">
        <f t="shared" si="272"/>
        <v>OFF</v>
      </c>
      <c r="D2929" s="4">
        <f t="shared" si="274"/>
        <v>43677.958333326234</v>
      </c>
      <c r="E2929" t="str">
        <f t="shared" si="275"/>
        <v>LRKPCIGS</v>
      </c>
      <c r="F2929" s="39">
        <v>10064.5341796875</v>
      </c>
      <c r="G2929">
        <f t="shared" si="273"/>
        <v>1.3779974681448557E-3</v>
      </c>
      <c r="H2929" s="38">
        <f>G2929*SUMIF('Manual Inputs'!$B$11:$B$22,'Expanded kW'!A2929,'Manual Inputs'!$C$11:$C$22)</f>
        <v>157155.97208374407</v>
      </c>
    </row>
    <row r="2930" spans="1:8" x14ac:dyDescent="0.2">
      <c r="A2930">
        <f t="shared" si="270"/>
        <v>8</v>
      </c>
      <c r="B2930" t="b">
        <f t="shared" si="271"/>
        <v>0</v>
      </c>
      <c r="C2930" t="str">
        <f t="shared" si="272"/>
        <v>OFF</v>
      </c>
      <c r="D2930" s="4">
        <f t="shared" si="274"/>
        <v>43677.999999992899</v>
      </c>
      <c r="E2930" t="str">
        <f t="shared" si="275"/>
        <v>LRKPCIGS</v>
      </c>
      <c r="F2930" s="39">
        <v>9978.791015625</v>
      </c>
      <c r="G2930">
        <f t="shared" si="273"/>
        <v>1.3703113681950156E-3</v>
      </c>
      <c r="H2930" s="38">
        <f>G2930*SUMIF('Manual Inputs'!$B$11:$B$22,'Expanded kW'!A2930,'Manual Inputs'!$C$11:$C$22)</f>
        <v>165580.89291857573</v>
      </c>
    </row>
    <row r="2931" spans="1:8" x14ac:dyDescent="0.2">
      <c r="A2931">
        <f t="shared" si="270"/>
        <v>8</v>
      </c>
      <c r="B2931" t="b">
        <f t="shared" si="271"/>
        <v>0</v>
      </c>
      <c r="C2931" t="str">
        <f t="shared" si="272"/>
        <v>OFF</v>
      </c>
      <c r="D2931" s="4">
        <f t="shared" si="274"/>
        <v>43678.041666659563</v>
      </c>
      <c r="E2931" t="str">
        <f t="shared" si="275"/>
        <v>LRKPCIGS</v>
      </c>
      <c r="F2931" s="39">
        <v>9989.3603515625</v>
      </c>
      <c r="G2931">
        <f t="shared" si="273"/>
        <v>1.3717627745995341E-3</v>
      </c>
      <c r="H2931" s="38">
        <f>G2931*SUMIF('Manual Inputs'!$B$11:$B$22,'Expanded kW'!A2931,'Manual Inputs'!$C$11:$C$22)</f>
        <v>165756.27288989164</v>
      </c>
    </row>
    <row r="2932" spans="1:8" x14ac:dyDescent="0.2">
      <c r="A2932">
        <f t="shared" si="270"/>
        <v>8</v>
      </c>
      <c r="B2932" t="b">
        <f t="shared" si="271"/>
        <v>0</v>
      </c>
      <c r="C2932" t="str">
        <f t="shared" si="272"/>
        <v>OFF</v>
      </c>
      <c r="D2932" s="4">
        <f t="shared" si="274"/>
        <v>43678.083333326227</v>
      </c>
      <c r="E2932" t="str">
        <f t="shared" si="275"/>
        <v>LRKPCIGS</v>
      </c>
      <c r="F2932" s="39">
        <v>9869.1611328125</v>
      </c>
      <c r="G2932">
        <f t="shared" si="273"/>
        <v>1.3552567313681067E-3</v>
      </c>
      <c r="H2932" s="38">
        <f>G2932*SUMIF('Manual Inputs'!$B$11:$B$22,'Expanded kW'!A2932,'Manual Inputs'!$C$11:$C$22)</f>
        <v>163761.77336208549</v>
      </c>
    </row>
    <row r="2933" spans="1:8" x14ac:dyDescent="0.2">
      <c r="A2933">
        <f t="shared" si="270"/>
        <v>8</v>
      </c>
      <c r="B2933" t="b">
        <f t="shared" si="271"/>
        <v>0</v>
      </c>
      <c r="C2933" t="str">
        <f t="shared" si="272"/>
        <v>OFF</v>
      </c>
      <c r="D2933" s="4">
        <f t="shared" si="274"/>
        <v>43678.124999992891</v>
      </c>
      <c r="E2933" t="str">
        <f t="shared" si="275"/>
        <v>LRKPCIGS</v>
      </c>
      <c r="F2933" s="39">
        <v>9770.84765625</v>
      </c>
      <c r="G2933">
        <f t="shared" si="273"/>
        <v>1.3417560904217818E-3</v>
      </c>
      <c r="H2933" s="38">
        <f>G2933*SUMIF('Manual Inputs'!$B$11:$B$22,'Expanded kW'!A2933,'Manual Inputs'!$C$11:$C$22)</f>
        <v>162130.43012524865</v>
      </c>
    </row>
    <row r="2934" spans="1:8" x14ac:dyDescent="0.2">
      <c r="A2934">
        <f t="shared" si="270"/>
        <v>8</v>
      </c>
      <c r="B2934" t="b">
        <f t="shared" si="271"/>
        <v>0</v>
      </c>
      <c r="C2934" t="str">
        <f t="shared" si="272"/>
        <v>OFF</v>
      </c>
      <c r="D2934" s="4">
        <f t="shared" si="274"/>
        <v>43678.166666659556</v>
      </c>
      <c r="E2934" t="str">
        <f t="shared" si="275"/>
        <v>LRKPCIGS</v>
      </c>
      <c r="F2934" s="39">
        <v>9728.046875</v>
      </c>
      <c r="G2934">
        <f t="shared" si="273"/>
        <v>1.3358785851185172E-3</v>
      </c>
      <c r="H2934" s="38">
        <f>G2934*SUMIF('Manual Inputs'!$B$11:$B$22,'Expanded kW'!A2934,'Manual Inputs'!$C$11:$C$22)</f>
        <v>161420.22469396034</v>
      </c>
    </row>
    <row r="2935" spans="1:8" x14ac:dyDescent="0.2">
      <c r="A2935">
        <f t="shared" si="270"/>
        <v>8</v>
      </c>
      <c r="B2935" t="b">
        <f t="shared" si="271"/>
        <v>0</v>
      </c>
      <c r="C2935" t="str">
        <f t="shared" si="272"/>
        <v>OFF</v>
      </c>
      <c r="D2935" s="4">
        <f t="shared" si="274"/>
        <v>43678.20833332622</v>
      </c>
      <c r="E2935" t="str">
        <f t="shared" si="275"/>
        <v>LRKPCIGS</v>
      </c>
      <c r="F2935" s="39">
        <v>9782.2587890625</v>
      </c>
      <c r="G2935">
        <f t="shared" si="273"/>
        <v>1.3433230943797228E-3</v>
      </c>
      <c r="H2935" s="38">
        <f>G2935*SUMIF('Manual Inputs'!$B$11:$B$22,'Expanded kW'!A2935,'Manual Inputs'!$C$11:$C$22)</f>
        <v>162319.77826946246</v>
      </c>
    </row>
    <row r="2936" spans="1:8" x14ac:dyDescent="0.2">
      <c r="A2936">
        <f t="shared" si="270"/>
        <v>8</v>
      </c>
      <c r="B2936" t="b">
        <f t="shared" si="271"/>
        <v>0</v>
      </c>
      <c r="C2936" t="str">
        <f t="shared" si="272"/>
        <v>OFF</v>
      </c>
      <c r="D2936" s="4">
        <f t="shared" si="274"/>
        <v>43678.249999992884</v>
      </c>
      <c r="E2936" t="str">
        <f t="shared" si="275"/>
        <v>LRKPCIGS</v>
      </c>
      <c r="F2936" s="39">
        <v>9716.4833984375</v>
      </c>
      <c r="G2936">
        <f t="shared" si="273"/>
        <v>1.3342906609536921E-3</v>
      </c>
      <c r="H2936" s="38">
        <f>G2936*SUMIF('Manual Inputs'!$B$11:$B$22,'Expanded kW'!A2936,'Manual Inputs'!$C$11:$C$22)</f>
        <v>161228.34866694827</v>
      </c>
    </row>
    <row r="2937" spans="1:8" x14ac:dyDescent="0.2">
      <c r="A2937">
        <f t="shared" si="270"/>
        <v>8</v>
      </c>
      <c r="B2937" t="b">
        <f t="shared" si="271"/>
        <v>0</v>
      </c>
      <c r="C2937" t="str">
        <f t="shared" si="272"/>
        <v>ON</v>
      </c>
      <c r="D2937" s="4">
        <f t="shared" si="274"/>
        <v>43678.291666659548</v>
      </c>
      <c r="E2937" t="str">
        <f t="shared" si="275"/>
        <v>LRKPCIGS</v>
      </c>
      <c r="F2937" s="39">
        <v>9682.265625</v>
      </c>
      <c r="G2937">
        <f t="shared" si="273"/>
        <v>1.3295917947421132E-3</v>
      </c>
      <c r="H2937" s="38">
        <f>G2937*SUMIF('Manual Inputs'!$B$11:$B$22,'Expanded kW'!A2937,'Manual Inputs'!$C$11:$C$22)</f>
        <v>160660.56350433739</v>
      </c>
    </row>
    <row r="2938" spans="1:8" x14ac:dyDescent="0.2">
      <c r="A2938">
        <f t="shared" si="270"/>
        <v>8</v>
      </c>
      <c r="B2938" t="b">
        <f t="shared" si="271"/>
        <v>0</v>
      </c>
      <c r="C2938" t="str">
        <f t="shared" si="272"/>
        <v>ON</v>
      </c>
      <c r="D2938" s="4">
        <f t="shared" si="274"/>
        <v>43678.333333326213</v>
      </c>
      <c r="E2938" t="str">
        <f t="shared" si="275"/>
        <v>LRKPCIGS</v>
      </c>
      <c r="F2938" s="39">
        <v>9752.501953125</v>
      </c>
      <c r="G2938">
        <f t="shared" si="273"/>
        <v>1.3392368147389505E-3</v>
      </c>
      <c r="H2938" s="38">
        <f>G2938*SUMIF('Manual Inputs'!$B$11:$B$22,'Expanded kW'!A2938,'Manual Inputs'!$C$11:$C$22)</f>
        <v>161826.01470058446</v>
      </c>
    </row>
    <row r="2939" spans="1:8" x14ac:dyDescent="0.2">
      <c r="A2939">
        <f t="shared" si="270"/>
        <v>8</v>
      </c>
      <c r="B2939" t="b">
        <f t="shared" si="271"/>
        <v>0</v>
      </c>
      <c r="C2939" t="str">
        <f t="shared" si="272"/>
        <v>ON</v>
      </c>
      <c r="D2939" s="4">
        <f t="shared" si="274"/>
        <v>43678.374999992877</v>
      </c>
      <c r="E2939" t="str">
        <f t="shared" si="275"/>
        <v>LRKPCIGS</v>
      </c>
      <c r="F2939" s="39">
        <v>9733.2783203125</v>
      </c>
      <c r="G2939">
        <f t="shared" si="273"/>
        <v>1.336596979658756E-3</v>
      </c>
      <c r="H2939" s="38">
        <f>G2939*SUMIF('Manual Inputs'!$B$11:$B$22,'Expanded kW'!A2939,'Manual Inputs'!$C$11:$C$22)</f>
        <v>161507.03154107661</v>
      </c>
    </row>
    <row r="2940" spans="1:8" x14ac:dyDescent="0.2">
      <c r="A2940">
        <f t="shared" si="270"/>
        <v>8</v>
      </c>
      <c r="B2940" t="b">
        <f t="shared" si="271"/>
        <v>0</v>
      </c>
      <c r="C2940" t="str">
        <f t="shared" si="272"/>
        <v>ON</v>
      </c>
      <c r="D2940" s="4">
        <f t="shared" si="274"/>
        <v>43678.416666659541</v>
      </c>
      <c r="E2940" t="str">
        <f t="shared" si="275"/>
        <v>LRKPCIGS</v>
      </c>
      <c r="F2940" s="39">
        <v>9712.8330078125</v>
      </c>
      <c r="G2940">
        <f t="shared" si="273"/>
        <v>1.3337893806118193E-3</v>
      </c>
      <c r="H2940" s="38">
        <f>G2940*SUMIF('Manual Inputs'!$B$11:$B$22,'Expanded kW'!A2940,'Manual Inputs'!$C$11:$C$22)</f>
        <v>161167.77670605216</v>
      </c>
    </row>
    <row r="2941" spans="1:8" x14ac:dyDescent="0.2">
      <c r="A2941">
        <f t="shared" si="270"/>
        <v>8</v>
      </c>
      <c r="B2941" t="b">
        <f t="shared" si="271"/>
        <v>0</v>
      </c>
      <c r="C2941" t="str">
        <f t="shared" si="272"/>
        <v>ON</v>
      </c>
      <c r="D2941" s="4">
        <f t="shared" si="274"/>
        <v>43678.458333326205</v>
      </c>
      <c r="E2941" t="str">
        <f t="shared" si="275"/>
        <v>LRKPCIGS</v>
      </c>
      <c r="F2941" s="39">
        <v>9839.9814453125</v>
      </c>
      <c r="G2941">
        <f t="shared" si="273"/>
        <v>1.3512497071264909E-3</v>
      </c>
      <c r="H2941" s="38">
        <f>G2941*SUMIF('Manual Inputs'!$B$11:$B$22,'Expanded kW'!A2941,'Manual Inputs'!$C$11:$C$22)</f>
        <v>163277.58657996231</v>
      </c>
    </row>
    <row r="2942" spans="1:8" x14ac:dyDescent="0.2">
      <c r="A2942">
        <f t="shared" si="270"/>
        <v>8</v>
      </c>
      <c r="B2942" t="b">
        <f t="shared" si="271"/>
        <v>0</v>
      </c>
      <c r="C2942" t="str">
        <f t="shared" si="272"/>
        <v>ON</v>
      </c>
      <c r="D2942" s="4">
        <f t="shared" si="274"/>
        <v>43678.49999999287</v>
      </c>
      <c r="E2942" t="str">
        <f t="shared" si="275"/>
        <v>LRKPCIGS</v>
      </c>
      <c r="F2942" s="39">
        <v>9897.0361328125</v>
      </c>
      <c r="G2942">
        <f t="shared" si="273"/>
        <v>1.3590845928123064E-3</v>
      </c>
      <c r="H2942" s="38">
        <f>G2942*SUMIF('Manual Inputs'!$B$11:$B$22,'Expanded kW'!A2942,'Manual Inputs'!$C$11:$C$22)</f>
        <v>164224.31109665456</v>
      </c>
    </row>
    <row r="2943" spans="1:8" x14ac:dyDescent="0.2">
      <c r="A2943">
        <f t="shared" si="270"/>
        <v>8</v>
      </c>
      <c r="B2943" t="b">
        <f t="shared" si="271"/>
        <v>0</v>
      </c>
      <c r="C2943" t="str">
        <f t="shared" si="272"/>
        <v>ON</v>
      </c>
      <c r="D2943" s="4">
        <f t="shared" si="274"/>
        <v>43678.541666659534</v>
      </c>
      <c r="E2943" t="str">
        <f t="shared" si="275"/>
        <v>LRKPCIGS</v>
      </c>
      <c r="F2943" s="39">
        <v>10017.4775390625</v>
      </c>
      <c r="G2943">
        <f t="shared" si="273"/>
        <v>1.3756238938085236E-3</v>
      </c>
      <c r="H2943" s="38">
        <f>G2943*SUMIF('Manual Inputs'!$B$11:$B$22,'Expanded kW'!A2943,'Manual Inputs'!$C$11:$C$22)</f>
        <v>166222.82930993481</v>
      </c>
    </row>
    <row r="2944" spans="1:8" x14ac:dyDescent="0.2">
      <c r="A2944">
        <f t="shared" si="270"/>
        <v>8</v>
      </c>
      <c r="B2944" t="b">
        <f t="shared" si="271"/>
        <v>0</v>
      </c>
      <c r="C2944" t="str">
        <f t="shared" si="272"/>
        <v>ON</v>
      </c>
      <c r="D2944" s="4">
        <f t="shared" si="274"/>
        <v>43678.583333326198</v>
      </c>
      <c r="E2944" t="str">
        <f t="shared" si="275"/>
        <v>LRKPCIGS</v>
      </c>
      <c r="F2944" s="39">
        <v>9882.6640625</v>
      </c>
      <c r="G2944">
        <f t="shared" si="273"/>
        <v>1.3571109858590313E-3</v>
      </c>
      <c r="H2944" s="38">
        <f>G2944*SUMIF('Manual Inputs'!$B$11:$B$22,'Expanded kW'!A2944,'Manual Inputs'!$C$11:$C$22)</f>
        <v>163985.83128164429</v>
      </c>
    </row>
    <row r="2945" spans="1:8" x14ac:dyDescent="0.2">
      <c r="A2945">
        <f t="shared" si="270"/>
        <v>8</v>
      </c>
      <c r="B2945" t="b">
        <f t="shared" si="271"/>
        <v>0</v>
      </c>
      <c r="C2945" t="str">
        <f t="shared" si="272"/>
        <v>ON</v>
      </c>
      <c r="D2945" s="4">
        <f t="shared" si="274"/>
        <v>43678.624999992862</v>
      </c>
      <c r="E2945" t="str">
        <f t="shared" si="275"/>
        <v>LRKPCIGS</v>
      </c>
      <c r="F2945" s="39">
        <v>9842.7099609375</v>
      </c>
      <c r="G2945">
        <f t="shared" si="273"/>
        <v>1.3516243933959378E-3</v>
      </c>
      <c r="H2945" s="38">
        <f>G2945*SUMIF('Manual Inputs'!$B$11:$B$22,'Expanded kW'!A2945,'Manual Inputs'!$C$11:$C$22)</f>
        <v>163322.86160905377</v>
      </c>
    </row>
    <row r="2946" spans="1:8" x14ac:dyDescent="0.2">
      <c r="A2946">
        <f t="shared" ref="A2946:A3009" si="276">MONTH(D2946)</f>
        <v>8</v>
      </c>
      <c r="B2946" t="b">
        <f t="shared" ref="B2946:B3009" si="277">IF(ISNA(VLOOKUP(DATE(YEAR(D2946),MONTH(D2946),DAY(D2946)),Holidays,1,FALSE)),FALSE,TRUE)</f>
        <v>0</v>
      </c>
      <c r="C2946" t="str">
        <f t="shared" ref="C2946:C3009" si="278">IF(OR(HOUR(D2946)&lt;PkStart,HOUR(D2946)&gt;OPkStart-1,WEEKDAY(D2946,2)&gt;5,B2946)=TRUE,"OFF","ON")</f>
        <v>ON</v>
      </c>
      <c r="D2946" s="4">
        <f t="shared" si="274"/>
        <v>43678.666666659527</v>
      </c>
      <c r="E2946" t="str">
        <f t="shared" si="275"/>
        <v>LRKPCIGS</v>
      </c>
      <c r="F2946" s="39">
        <v>9845.134765625</v>
      </c>
      <c r="G2946">
        <f t="shared" ref="G2946:G3009" si="279">IF(SUMIF($A$2:$A$8785,A2946,$F$2:$F$8785)=0,0,F2946/SUMIF($A$2:$A$8785,A2946,$F$2:$F$8785))</f>
        <v>1.3519573733555071E-3</v>
      </c>
      <c r="H2946" s="38">
        <f>G2946*SUMIF('Manual Inputs'!$B$11:$B$22,'Expanded kW'!A2946,'Manual Inputs'!$C$11:$C$22)</f>
        <v>163363.09707692562</v>
      </c>
    </row>
    <row r="2947" spans="1:8" x14ac:dyDescent="0.2">
      <c r="A2947">
        <f t="shared" si="276"/>
        <v>8</v>
      </c>
      <c r="B2947" t="b">
        <f t="shared" si="277"/>
        <v>0</v>
      </c>
      <c r="C2947" t="str">
        <f t="shared" si="278"/>
        <v>ON</v>
      </c>
      <c r="D2947" s="4">
        <f t="shared" si="274"/>
        <v>43678.708333326191</v>
      </c>
      <c r="E2947" t="str">
        <f t="shared" si="275"/>
        <v>LRKPCIGS</v>
      </c>
      <c r="F2947" s="39">
        <v>9761.0361328125</v>
      </c>
      <c r="G2947">
        <f t="shared" si="279"/>
        <v>1.3404087486361218E-3</v>
      </c>
      <c r="H2947" s="38">
        <f>G2947*SUMIF('Manual Inputs'!$B$11:$B$22,'Expanded kW'!A2947,'Manual Inputs'!$C$11:$C$22)</f>
        <v>161967.62475041623</v>
      </c>
    </row>
    <row r="2948" spans="1:8" x14ac:dyDescent="0.2">
      <c r="A2948">
        <f t="shared" si="276"/>
        <v>8</v>
      </c>
      <c r="B2948" t="b">
        <f t="shared" si="277"/>
        <v>0</v>
      </c>
      <c r="C2948" t="str">
        <f t="shared" si="278"/>
        <v>ON</v>
      </c>
      <c r="D2948" s="4">
        <f t="shared" ref="D2948:D3011" si="280">+D2947+1/24</f>
        <v>43678.749999992855</v>
      </c>
      <c r="E2948" t="str">
        <f t="shared" ref="E2948:E3011" si="281">+E2947</f>
        <v>LRKPCIGS</v>
      </c>
      <c r="F2948" s="39">
        <v>9688.6142578125</v>
      </c>
      <c r="G2948">
        <f t="shared" si="279"/>
        <v>1.3304636041328343E-3</v>
      </c>
      <c r="H2948" s="38">
        <f>G2948*SUMIF('Manual Inputs'!$B$11:$B$22,'Expanded kW'!A2948,'Manual Inputs'!$C$11:$C$22)</f>
        <v>160765.9081586407</v>
      </c>
    </row>
    <row r="2949" spans="1:8" x14ac:dyDescent="0.2">
      <c r="A2949">
        <f t="shared" si="276"/>
        <v>8</v>
      </c>
      <c r="B2949" t="b">
        <f t="shared" si="277"/>
        <v>0</v>
      </c>
      <c r="C2949" t="str">
        <f t="shared" si="278"/>
        <v>ON</v>
      </c>
      <c r="D2949" s="4">
        <f t="shared" si="280"/>
        <v>43678.791666659519</v>
      </c>
      <c r="E2949" t="str">
        <f t="shared" si="281"/>
        <v>LRKPCIGS</v>
      </c>
      <c r="F2949" s="39">
        <v>9622.7041015625</v>
      </c>
      <c r="G2949">
        <f t="shared" si="279"/>
        <v>1.3214126643699448E-3</v>
      </c>
      <c r="H2949" s="38">
        <f>G2949*SUMIF('Manual Inputs'!$B$11:$B$22,'Expanded kW'!A2949,'Manual Inputs'!$C$11:$C$22)</f>
        <v>159672.24235211269</v>
      </c>
    </row>
    <row r="2950" spans="1:8" x14ac:dyDescent="0.2">
      <c r="A2950">
        <f t="shared" si="276"/>
        <v>8</v>
      </c>
      <c r="B2950" t="b">
        <f t="shared" si="277"/>
        <v>0</v>
      </c>
      <c r="C2950" t="str">
        <f t="shared" si="278"/>
        <v>ON</v>
      </c>
      <c r="D2950" s="4">
        <f t="shared" si="280"/>
        <v>43678.833333326183</v>
      </c>
      <c r="E2950" t="str">
        <f t="shared" si="281"/>
        <v>LRKPCIGS</v>
      </c>
      <c r="F2950" s="39">
        <v>9591.0205078125</v>
      </c>
      <c r="G2950">
        <f t="shared" si="279"/>
        <v>1.3170617977536468E-3</v>
      </c>
      <c r="H2950" s="38">
        <f>G2950*SUMIF('Manual Inputs'!$B$11:$B$22,'Expanded kW'!A2950,'Manual Inputs'!$C$11:$C$22)</f>
        <v>159146.5075475878</v>
      </c>
    </row>
    <row r="2951" spans="1:8" x14ac:dyDescent="0.2">
      <c r="A2951">
        <f t="shared" si="276"/>
        <v>8</v>
      </c>
      <c r="B2951" t="b">
        <f t="shared" si="277"/>
        <v>0</v>
      </c>
      <c r="C2951" t="str">
        <f t="shared" si="278"/>
        <v>OFF</v>
      </c>
      <c r="D2951" s="4">
        <f t="shared" si="280"/>
        <v>43678.874999992848</v>
      </c>
      <c r="E2951" t="str">
        <f t="shared" si="281"/>
        <v>LRKPCIGS</v>
      </c>
      <c r="F2951" s="39">
        <v>9864.001953125</v>
      </c>
      <c r="G2951">
        <f t="shared" si="279"/>
        <v>1.3545482605157489E-3</v>
      </c>
      <c r="H2951" s="38">
        <f>G2951*SUMIF('Manual Inputs'!$B$11:$B$22,'Expanded kW'!A2951,'Manual Inputs'!$C$11:$C$22)</f>
        <v>163676.16563886069</v>
      </c>
    </row>
    <row r="2952" spans="1:8" x14ac:dyDescent="0.2">
      <c r="A2952">
        <f t="shared" si="276"/>
        <v>8</v>
      </c>
      <c r="B2952" t="b">
        <f t="shared" si="277"/>
        <v>0</v>
      </c>
      <c r="C2952" t="str">
        <f t="shared" si="278"/>
        <v>OFF</v>
      </c>
      <c r="D2952" s="4">
        <f t="shared" si="280"/>
        <v>43678.916666659512</v>
      </c>
      <c r="E2952" t="str">
        <f t="shared" si="281"/>
        <v>LRKPCIGS</v>
      </c>
      <c r="F2952" s="39">
        <v>10278.833984375</v>
      </c>
      <c r="G2952">
        <f t="shared" si="279"/>
        <v>1.4115139838607126E-3</v>
      </c>
      <c r="H2952" s="38">
        <f>G2952*SUMIF('Manual Inputs'!$B$11:$B$22,'Expanded kW'!A2952,'Manual Inputs'!$C$11:$C$22)</f>
        <v>170559.59049845018</v>
      </c>
    </row>
    <row r="2953" spans="1:8" x14ac:dyDescent="0.2">
      <c r="A2953">
        <f t="shared" si="276"/>
        <v>8</v>
      </c>
      <c r="B2953" t="b">
        <f t="shared" si="277"/>
        <v>0</v>
      </c>
      <c r="C2953" t="str">
        <f t="shared" si="278"/>
        <v>OFF</v>
      </c>
      <c r="D2953" s="4">
        <f t="shared" si="280"/>
        <v>43678.958333326176</v>
      </c>
      <c r="E2953" t="str">
        <f t="shared" si="281"/>
        <v>LRKPCIGS</v>
      </c>
      <c r="F2953" s="39">
        <v>10262.2333984375</v>
      </c>
      <c r="G2953">
        <f t="shared" si="279"/>
        <v>1.4092343518298147E-3</v>
      </c>
      <c r="H2953" s="38">
        <f>G2953*SUMIF('Manual Inputs'!$B$11:$B$22,'Expanded kW'!A2953,'Manual Inputs'!$C$11:$C$22)</f>
        <v>170284.13229532732</v>
      </c>
    </row>
    <row r="2954" spans="1:8" x14ac:dyDescent="0.2">
      <c r="A2954">
        <f t="shared" si="276"/>
        <v>8</v>
      </c>
      <c r="B2954" t="b">
        <f t="shared" si="277"/>
        <v>0</v>
      </c>
      <c r="C2954" t="str">
        <f t="shared" si="278"/>
        <v>OFF</v>
      </c>
      <c r="D2954" s="4">
        <f t="shared" si="280"/>
        <v>43678.99999999284</v>
      </c>
      <c r="E2954" t="str">
        <f t="shared" si="281"/>
        <v>LRKPCIGS</v>
      </c>
      <c r="F2954" s="39">
        <v>10172.078125</v>
      </c>
      <c r="G2954">
        <f t="shared" si="279"/>
        <v>1.3968540147829027E-3</v>
      </c>
      <c r="H2954" s="38">
        <f>G2954*SUMIF('Manual Inputs'!$B$11:$B$22,'Expanded kW'!A2954,'Manual Inputs'!$C$11:$C$22)</f>
        <v>168788.16042321123</v>
      </c>
    </row>
    <row r="2955" spans="1:8" x14ac:dyDescent="0.2">
      <c r="A2955">
        <f t="shared" si="276"/>
        <v>8</v>
      </c>
      <c r="B2955" t="b">
        <f t="shared" si="277"/>
        <v>0</v>
      </c>
      <c r="C2955" t="str">
        <f t="shared" si="278"/>
        <v>OFF</v>
      </c>
      <c r="D2955" s="4">
        <f t="shared" si="280"/>
        <v>43679.041666659505</v>
      </c>
      <c r="E2955" t="str">
        <f t="shared" si="281"/>
        <v>LRKPCIGS</v>
      </c>
      <c r="F2955" s="39">
        <v>10151.607421875</v>
      </c>
      <c r="G2955">
        <f t="shared" si="279"/>
        <v>1.3940429290348185E-3</v>
      </c>
      <c r="H2955" s="38">
        <f>G2955*SUMIF('Manual Inputs'!$B$11:$B$22,'Expanded kW'!A2955,'Manual Inputs'!$C$11:$C$22)</f>
        <v>168448.48427438707</v>
      </c>
    </row>
    <row r="2956" spans="1:8" x14ac:dyDescent="0.2">
      <c r="A2956">
        <f t="shared" si="276"/>
        <v>8</v>
      </c>
      <c r="B2956" t="b">
        <f t="shared" si="277"/>
        <v>0</v>
      </c>
      <c r="C2956" t="str">
        <f t="shared" si="278"/>
        <v>OFF</v>
      </c>
      <c r="D2956" s="4">
        <f t="shared" si="280"/>
        <v>43679.083333326169</v>
      </c>
      <c r="E2956" t="str">
        <f t="shared" si="281"/>
        <v>LRKPCIGS</v>
      </c>
      <c r="F2956" s="39">
        <v>10057.9951171875</v>
      </c>
      <c r="G2956">
        <f t="shared" si="279"/>
        <v>1.3811878642163093E-3</v>
      </c>
      <c r="H2956" s="38">
        <f>G2956*SUMIF('Manual Inputs'!$B$11:$B$22,'Expanded kW'!A2956,'Manual Inputs'!$C$11:$C$22)</f>
        <v>166895.14890800341</v>
      </c>
    </row>
    <row r="2957" spans="1:8" x14ac:dyDescent="0.2">
      <c r="A2957">
        <f t="shared" si="276"/>
        <v>8</v>
      </c>
      <c r="B2957" t="b">
        <f t="shared" si="277"/>
        <v>0</v>
      </c>
      <c r="C2957" t="str">
        <f t="shared" si="278"/>
        <v>OFF</v>
      </c>
      <c r="D2957" s="4">
        <f t="shared" si="280"/>
        <v>43679.124999992833</v>
      </c>
      <c r="E2957" t="str">
        <f t="shared" si="281"/>
        <v>LRKPCIGS</v>
      </c>
      <c r="F2957" s="39">
        <v>9954.1689453125</v>
      </c>
      <c r="G2957">
        <f t="shared" si="279"/>
        <v>1.3669302068093443E-3</v>
      </c>
      <c r="H2957" s="38">
        <f>G2957*SUMIF('Manual Inputs'!$B$11:$B$22,'Expanded kW'!A2957,'Manual Inputs'!$C$11:$C$22)</f>
        <v>165172.33196349972</v>
      </c>
    </row>
    <row r="2958" spans="1:8" x14ac:dyDescent="0.2">
      <c r="A2958">
        <f t="shared" si="276"/>
        <v>8</v>
      </c>
      <c r="B2958" t="b">
        <f t="shared" si="277"/>
        <v>0</v>
      </c>
      <c r="C2958" t="str">
        <f t="shared" si="278"/>
        <v>OFF</v>
      </c>
      <c r="D2958" s="4">
        <f t="shared" si="280"/>
        <v>43679.166666659497</v>
      </c>
      <c r="E2958" t="str">
        <f t="shared" si="281"/>
        <v>LRKPCIGS</v>
      </c>
      <c r="F2958" s="39">
        <v>9939.5537109375</v>
      </c>
      <c r="G2958">
        <f t="shared" si="279"/>
        <v>1.3649232079873891E-3</v>
      </c>
      <c r="H2958" s="38">
        <f>G2958*SUMIF('Manual Inputs'!$B$11:$B$22,'Expanded kW'!A2958,'Manual Inputs'!$C$11:$C$22)</f>
        <v>164929.81725863845</v>
      </c>
    </row>
    <row r="2959" spans="1:8" x14ac:dyDescent="0.2">
      <c r="A2959">
        <f t="shared" si="276"/>
        <v>8</v>
      </c>
      <c r="B2959" t="b">
        <f t="shared" si="277"/>
        <v>0</v>
      </c>
      <c r="C2959" t="str">
        <f t="shared" si="278"/>
        <v>OFF</v>
      </c>
      <c r="D2959" s="4">
        <f t="shared" si="280"/>
        <v>43679.208333326162</v>
      </c>
      <c r="E2959" t="str">
        <f t="shared" si="281"/>
        <v>LRKPCIGS</v>
      </c>
      <c r="F2959" s="39">
        <v>9990.7958984375</v>
      </c>
      <c r="G2959">
        <f t="shared" si="279"/>
        <v>1.3719599073182482E-3</v>
      </c>
      <c r="H2959" s="38">
        <f>G2959*SUMIF('Manual Inputs'!$B$11:$B$22,'Expanded kW'!A2959,'Manual Inputs'!$C$11:$C$22)</f>
        <v>165780.09332395191</v>
      </c>
    </row>
    <row r="2960" spans="1:8" x14ac:dyDescent="0.2">
      <c r="A2960">
        <f t="shared" si="276"/>
        <v>8</v>
      </c>
      <c r="B2960" t="b">
        <f t="shared" si="277"/>
        <v>0</v>
      </c>
      <c r="C2960" t="str">
        <f t="shared" si="278"/>
        <v>OFF</v>
      </c>
      <c r="D2960" s="4">
        <f t="shared" si="280"/>
        <v>43679.249999992826</v>
      </c>
      <c r="E2960" t="str">
        <f t="shared" si="281"/>
        <v>LRKPCIGS</v>
      </c>
      <c r="F2960" s="39">
        <v>10018.1005859375</v>
      </c>
      <c r="G2960">
        <f t="shared" si="279"/>
        <v>1.3757094520905231E-3</v>
      </c>
      <c r="H2960" s="38">
        <f>G2960*SUMIF('Manual Inputs'!$B$11:$B$22,'Expanded kW'!A2960,'Manual Inputs'!$C$11:$C$22)</f>
        <v>166233.16770240449</v>
      </c>
    </row>
    <row r="2961" spans="1:8" x14ac:dyDescent="0.2">
      <c r="A2961">
        <f t="shared" si="276"/>
        <v>8</v>
      </c>
      <c r="B2961" t="b">
        <f t="shared" si="277"/>
        <v>0</v>
      </c>
      <c r="C2961" t="str">
        <f t="shared" si="278"/>
        <v>ON</v>
      </c>
      <c r="D2961" s="4">
        <f t="shared" si="280"/>
        <v>43679.29166665949</v>
      </c>
      <c r="E2961" t="str">
        <f t="shared" si="281"/>
        <v>LRKPCIGS</v>
      </c>
      <c r="F2961" s="39">
        <v>9910.05859375</v>
      </c>
      <c r="G2961">
        <f t="shared" si="279"/>
        <v>1.3608728681892123E-3</v>
      </c>
      <c r="H2961" s="38">
        <f>G2961*SUMIF('Manual Inputs'!$B$11:$B$22,'Expanded kW'!A2961,'Manual Inputs'!$C$11:$C$22)</f>
        <v>164440.39646277277</v>
      </c>
    </row>
    <row r="2962" spans="1:8" x14ac:dyDescent="0.2">
      <c r="A2962">
        <f t="shared" si="276"/>
        <v>8</v>
      </c>
      <c r="B2962" t="b">
        <f t="shared" si="277"/>
        <v>0</v>
      </c>
      <c r="C2962" t="str">
        <f t="shared" si="278"/>
        <v>ON</v>
      </c>
      <c r="D2962" s="4">
        <f t="shared" si="280"/>
        <v>43679.333333326154</v>
      </c>
      <c r="E2962" t="str">
        <f t="shared" si="281"/>
        <v>LRKPCIGS</v>
      </c>
      <c r="F2962" s="39">
        <v>9903.232421875</v>
      </c>
      <c r="G2962">
        <f t="shared" si="279"/>
        <v>1.3599354819961434E-3</v>
      </c>
      <c r="H2962" s="38">
        <f>G2962*SUMIF('Manual Inputs'!$B$11:$B$22,'Expanded kW'!A2962,'Manual Inputs'!$C$11:$C$22)</f>
        <v>164327.12786815962</v>
      </c>
    </row>
    <row r="2963" spans="1:8" x14ac:dyDescent="0.2">
      <c r="A2963">
        <f t="shared" si="276"/>
        <v>8</v>
      </c>
      <c r="B2963" t="b">
        <f t="shared" si="277"/>
        <v>0</v>
      </c>
      <c r="C2963" t="str">
        <f t="shared" si="278"/>
        <v>ON</v>
      </c>
      <c r="D2963" s="4">
        <f t="shared" si="280"/>
        <v>43679.374999992819</v>
      </c>
      <c r="E2963" t="str">
        <f t="shared" si="281"/>
        <v>LRKPCIGS</v>
      </c>
      <c r="F2963" s="39">
        <v>9947.541015625</v>
      </c>
      <c r="G2963">
        <f t="shared" si="279"/>
        <v>1.3660200437060027E-3</v>
      </c>
      <c r="H2963" s="38">
        <f>G2963*SUMIF('Manual Inputs'!$B$11:$B$22,'Expanded kW'!A2963,'Manual Inputs'!$C$11:$C$22)</f>
        <v>165062.35285739964</v>
      </c>
    </row>
    <row r="2964" spans="1:8" x14ac:dyDescent="0.2">
      <c r="A2964">
        <f t="shared" si="276"/>
        <v>8</v>
      </c>
      <c r="B2964" t="b">
        <f t="shared" si="277"/>
        <v>0</v>
      </c>
      <c r="C2964" t="str">
        <f t="shared" si="278"/>
        <v>ON</v>
      </c>
      <c r="D2964" s="4">
        <f t="shared" si="280"/>
        <v>43679.416666659483</v>
      </c>
      <c r="E2964" t="str">
        <f t="shared" si="281"/>
        <v>LRKPCIGS</v>
      </c>
      <c r="F2964" s="39">
        <v>10031.673828125</v>
      </c>
      <c r="G2964">
        <f t="shared" si="279"/>
        <v>1.3775733620615478E-3</v>
      </c>
      <c r="H2964" s="38">
        <f>G2964*SUMIF('Manual Inputs'!$B$11:$B$22,'Expanded kW'!A2964,'Manual Inputs'!$C$11:$C$22)</f>
        <v>166458.39233710093</v>
      </c>
    </row>
    <row r="2965" spans="1:8" x14ac:dyDescent="0.2">
      <c r="A2965">
        <f t="shared" si="276"/>
        <v>8</v>
      </c>
      <c r="B2965" t="b">
        <f t="shared" si="277"/>
        <v>0</v>
      </c>
      <c r="C2965" t="str">
        <f t="shared" si="278"/>
        <v>ON</v>
      </c>
      <c r="D2965" s="4">
        <f t="shared" si="280"/>
        <v>43679.458333326147</v>
      </c>
      <c r="E2965" t="str">
        <f t="shared" si="281"/>
        <v>LRKPCIGS</v>
      </c>
      <c r="F2965" s="39">
        <v>10111.818359375</v>
      </c>
      <c r="G2965">
        <f t="shared" si="279"/>
        <v>1.3885790001291827E-3</v>
      </c>
      <c r="H2965" s="38">
        <f>G2965*SUMIF('Manual Inputs'!$B$11:$B$22,'Expanded kW'!A2965,'Manual Inputs'!$C$11:$C$22)</f>
        <v>167788.25314149464</v>
      </c>
    </row>
    <row r="2966" spans="1:8" x14ac:dyDescent="0.2">
      <c r="A2966">
        <f t="shared" si="276"/>
        <v>8</v>
      </c>
      <c r="B2966" t="b">
        <f t="shared" si="277"/>
        <v>0</v>
      </c>
      <c r="C2966" t="str">
        <f t="shared" si="278"/>
        <v>ON</v>
      </c>
      <c r="D2966" s="4">
        <f t="shared" si="280"/>
        <v>43679.499999992811</v>
      </c>
      <c r="E2966" t="str">
        <f t="shared" si="281"/>
        <v>LRKPCIGS</v>
      </c>
      <c r="F2966" s="39">
        <v>10054.068359375</v>
      </c>
      <c r="G2966">
        <f t="shared" si="279"/>
        <v>1.3806486324734869E-3</v>
      </c>
      <c r="H2966" s="38">
        <f>G2966*SUMIF('Manual Inputs'!$B$11:$B$22,'Expanded kW'!A2966,'Manual Inputs'!$C$11:$C$22)</f>
        <v>166829.99110844126</v>
      </c>
    </row>
    <row r="2967" spans="1:8" x14ac:dyDescent="0.2">
      <c r="A2967">
        <f t="shared" si="276"/>
        <v>8</v>
      </c>
      <c r="B2967" t="b">
        <f t="shared" si="277"/>
        <v>0</v>
      </c>
      <c r="C2967" t="str">
        <f t="shared" si="278"/>
        <v>ON</v>
      </c>
      <c r="D2967" s="4">
        <f t="shared" si="280"/>
        <v>43679.541666659476</v>
      </c>
      <c r="E2967" t="str">
        <f t="shared" si="281"/>
        <v>LRKPCIGS</v>
      </c>
      <c r="F2967" s="39">
        <v>10085.181640625</v>
      </c>
      <c r="G2967">
        <f t="shared" si="279"/>
        <v>1.3849211824178604E-3</v>
      </c>
      <c r="H2967" s="38">
        <f>G2967*SUMIF('Manual Inputs'!$B$11:$B$22,'Expanded kW'!A2967,'Manual Inputs'!$C$11:$C$22)</f>
        <v>167346.26255684969</v>
      </c>
    </row>
    <row r="2968" spans="1:8" x14ac:dyDescent="0.2">
      <c r="A2968">
        <f t="shared" si="276"/>
        <v>8</v>
      </c>
      <c r="B2968" t="b">
        <f t="shared" si="277"/>
        <v>0</v>
      </c>
      <c r="C2968" t="str">
        <f t="shared" si="278"/>
        <v>ON</v>
      </c>
      <c r="D2968" s="4">
        <f t="shared" si="280"/>
        <v>43679.58333332614</v>
      </c>
      <c r="E2968" t="str">
        <f t="shared" si="281"/>
        <v>LRKPCIGS</v>
      </c>
      <c r="F2968" s="39">
        <v>10020.7421875</v>
      </c>
      <c r="G2968">
        <f t="shared" si="279"/>
        <v>1.3760722031137351E-3</v>
      </c>
      <c r="H2968" s="38">
        <f>G2968*SUMIF('Manual Inputs'!$B$11:$B$22,'Expanded kW'!A2968,'Manual Inputs'!$C$11:$C$22)</f>
        <v>166277.00054195081</v>
      </c>
    </row>
    <row r="2969" spans="1:8" x14ac:dyDescent="0.2">
      <c r="A2969">
        <f t="shared" si="276"/>
        <v>8</v>
      </c>
      <c r="B2969" t="b">
        <f t="shared" si="277"/>
        <v>0</v>
      </c>
      <c r="C2969" t="str">
        <f t="shared" si="278"/>
        <v>ON</v>
      </c>
      <c r="D2969" s="4">
        <f t="shared" si="280"/>
        <v>43679.624999992804</v>
      </c>
      <c r="E2969" t="str">
        <f t="shared" si="281"/>
        <v>LRKPCIGS</v>
      </c>
      <c r="F2969" s="39">
        <v>9972.5185546875</v>
      </c>
      <c r="G2969">
        <f t="shared" si="279"/>
        <v>1.3694500189077366E-3</v>
      </c>
      <c r="H2969" s="38">
        <f>G2969*SUMIF('Manual Inputs'!$B$11:$B$22,'Expanded kW'!A2969,'Manual Inputs'!$C$11:$C$22)</f>
        <v>165476.81220567154</v>
      </c>
    </row>
    <row r="2970" spans="1:8" x14ac:dyDescent="0.2">
      <c r="A2970">
        <f t="shared" si="276"/>
        <v>8</v>
      </c>
      <c r="B2970" t="b">
        <f t="shared" si="277"/>
        <v>0</v>
      </c>
      <c r="C2970" t="str">
        <f t="shared" si="278"/>
        <v>ON</v>
      </c>
      <c r="D2970" s="4">
        <f t="shared" si="280"/>
        <v>43679.666666659468</v>
      </c>
      <c r="E2970" t="str">
        <f t="shared" si="281"/>
        <v>LRKPCIGS</v>
      </c>
      <c r="F2970" s="39">
        <v>9974.439453125</v>
      </c>
      <c r="G2970">
        <f t="shared" si="279"/>
        <v>1.3697138012599207E-3</v>
      </c>
      <c r="H2970" s="38">
        <f>G2970*SUMIF('Manual Inputs'!$B$11:$B$22,'Expanded kW'!A2970,'Manual Inputs'!$C$11:$C$22)</f>
        <v>165508.68621505695</v>
      </c>
    </row>
    <row r="2971" spans="1:8" x14ac:dyDescent="0.2">
      <c r="A2971">
        <f t="shared" si="276"/>
        <v>8</v>
      </c>
      <c r="B2971" t="b">
        <f t="shared" si="277"/>
        <v>0</v>
      </c>
      <c r="C2971" t="str">
        <f t="shared" si="278"/>
        <v>ON</v>
      </c>
      <c r="D2971" s="4">
        <f t="shared" si="280"/>
        <v>43679.708333326133</v>
      </c>
      <c r="E2971" t="str">
        <f t="shared" si="281"/>
        <v>LRKPCIGS</v>
      </c>
      <c r="F2971" s="39">
        <v>9929.35546875</v>
      </c>
      <c r="G2971">
        <f t="shared" si="279"/>
        <v>1.3635227610611777E-3</v>
      </c>
      <c r="H2971" s="38">
        <f>G2971*SUMIF('Manual Inputs'!$B$11:$B$22,'Expanded kW'!A2971,'Manual Inputs'!$C$11:$C$22)</f>
        <v>164760.59495054898</v>
      </c>
    </row>
    <row r="2972" spans="1:8" x14ac:dyDescent="0.2">
      <c r="A2972">
        <f t="shared" si="276"/>
        <v>8</v>
      </c>
      <c r="B2972" t="b">
        <f t="shared" si="277"/>
        <v>0</v>
      </c>
      <c r="C2972" t="str">
        <f t="shared" si="278"/>
        <v>ON</v>
      </c>
      <c r="D2972" s="4">
        <f t="shared" si="280"/>
        <v>43679.749999992797</v>
      </c>
      <c r="E2972" t="str">
        <f t="shared" si="281"/>
        <v>LRKPCIGS</v>
      </c>
      <c r="F2972" s="39">
        <v>9907.982421875</v>
      </c>
      <c r="G2972">
        <f t="shared" si="279"/>
        <v>1.3605877633184734E-3</v>
      </c>
      <c r="H2972" s="38">
        <f>G2972*SUMIF('Manual Inputs'!$B$11:$B$22,'Expanded kW'!A2972,'Manual Inputs'!$C$11:$C$22)</f>
        <v>164405.94595745837</v>
      </c>
    </row>
    <row r="2973" spans="1:8" x14ac:dyDescent="0.2">
      <c r="A2973">
        <f t="shared" si="276"/>
        <v>8</v>
      </c>
      <c r="B2973" t="b">
        <f t="shared" si="277"/>
        <v>0</v>
      </c>
      <c r="C2973" t="str">
        <f t="shared" si="278"/>
        <v>ON</v>
      </c>
      <c r="D2973" s="4">
        <f t="shared" si="280"/>
        <v>43679.791666659461</v>
      </c>
      <c r="E2973" t="str">
        <f t="shared" si="281"/>
        <v>LRKPCIGS</v>
      </c>
      <c r="F2973" s="39">
        <v>9855.0849609375</v>
      </c>
      <c r="G2973">
        <f t="shared" si="279"/>
        <v>1.3533237578935869E-3</v>
      </c>
      <c r="H2973" s="38">
        <f>G2973*SUMIF('Manual Inputs'!$B$11:$B$22,'Expanded kW'!A2973,'Manual Inputs'!$C$11:$C$22)</f>
        <v>163528.20347327949</v>
      </c>
    </row>
    <row r="2974" spans="1:8" x14ac:dyDescent="0.2">
      <c r="A2974">
        <f t="shared" si="276"/>
        <v>8</v>
      </c>
      <c r="B2974" t="b">
        <f t="shared" si="277"/>
        <v>0</v>
      </c>
      <c r="C2974" t="str">
        <f t="shared" si="278"/>
        <v>ON</v>
      </c>
      <c r="D2974" s="4">
        <f t="shared" si="280"/>
        <v>43679.833333326125</v>
      </c>
      <c r="E2974" t="str">
        <f t="shared" si="281"/>
        <v>LRKPCIGS</v>
      </c>
      <c r="F2974" s="39">
        <v>9856.990234375</v>
      </c>
      <c r="G2974">
        <f t="shared" si="279"/>
        <v>1.3535853945835265E-3</v>
      </c>
      <c r="H2974" s="38">
        <f>G2974*SUMIF('Manual Inputs'!$B$11:$B$22,'Expanded kW'!A2974,'Manual Inputs'!$C$11:$C$22)</f>
        <v>163559.8182126343</v>
      </c>
    </row>
    <row r="2975" spans="1:8" x14ac:dyDescent="0.2">
      <c r="A2975">
        <f t="shared" si="276"/>
        <v>8</v>
      </c>
      <c r="B2975" t="b">
        <f t="shared" si="277"/>
        <v>0</v>
      </c>
      <c r="C2975" t="str">
        <f t="shared" si="278"/>
        <v>OFF</v>
      </c>
      <c r="D2975" s="4">
        <f t="shared" si="280"/>
        <v>43679.87499999279</v>
      </c>
      <c r="E2975" t="str">
        <f t="shared" si="281"/>
        <v>LRKPCIGS</v>
      </c>
      <c r="F2975" s="39">
        <v>9840.7373046875</v>
      </c>
      <c r="G2975">
        <f t="shared" si="279"/>
        <v>1.3513535035375689E-3</v>
      </c>
      <c r="H2975" s="38">
        <f>G2975*SUMIF('Manual Inputs'!$B$11:$B$22,'Expanded kW'!A2975,'Manual Inputs'!$C$11:$C$22)</f>
        <v>163290.12876769202</v>
      </c>
    </row>
    <row r="2976" spans="1:8" x14ac:dyDescent="0.2">
      <c r="A2976">
        <f t="shared" si="276"/>
        <v>8</v>
      </c>
      <c r="B2976" t="b">
        <f t="shared" si="277"/>
        <v>0</v>
      </c>
      <c r="C2976" t="str">
        <f t="shared" si="278"/>
        <v>OFF</v>
      </c>
      <c r="D2976" s="4">
        <f t="shared" si="280"/>
        <v>43679.916666659454</v>
      </c>
      <c r="E2976" t="str">
        <f t="shared" si="281"/>
        <v>LRKPCIGS</v>
      </c>
      <c r="F2976" s="39">
        <v>9849.0927734375</v>
      </c>
      <c r="G2976">
        <f t="shared" si="279"/>
        <v>1.3525008964228188E-3</v>
      </c>
      <c r="H2976" s="38">
        <f>G2976*SUMIF('Manual Inputs'!$B$11:$B$22,'Expanded kW'!A2976,'Manual Inputs'!$C$11:$C$22)</f>
        <v>163428.77341654897</v>
      </c>
    </row>
    <row r="2977" spans="1:8" x14ac:dyDescent="0.2">
      <c r="A2977">
        <f t="shared" si="276"/>
        <v>8</v>
      </c>
      <c r="B2977" t="b">
        <f t="shared" si="277"/>
        <v>0</v>
      </c>
      <c r="C2977" t="str">
        <f t="shared" si="278"/>
        <v>OFF</v>
      </c>
      <c r="D2977" s="4">
        <f t="shared" si="280"/>
        <v>43679.958333326118</v>
      </c>
      <c r="E2977" t="str">
        <f t="shared" si="281"/>
        <v>LRKPCIGS</v>
      </c>
      <c r="F2977" s="39">
        <v>9866.6328125</v>
      </c>
      <c r="G2977">
        <f t="shared" si="279"/>
        <v>1.3549095363961676E-3</v>
      </c>
      <c r="H2977" s="38">
        <f>G2977*SUMIF('Manual Inputs'!$B$11:$B$22,'Expanded kW'!A2977,'Manual Inputs'!$C$11:$C$22)</f>
        <v>163719.82023026096</v>
      </c>
    </row>
    <row r="2978" spans="1:8" x14ac:dyDescent="0.2">
      <c r="A2978">
        <f t="shared" si="276"/>
        <v>8</v>
      </c>
      <c r="B2978" t="b">
        <f t="shared" si="277"/>
        <v>0</v>
      </c>
      <c r="C2978" t="str">
        <f t="shared" si="278"/>
        <v>OFF</v>
      </c>
      <c r="D2978" s="4">
        <f t="shared" si="280"/>
        <v>43679.999999992782</v>
      </c>
      <c r="E2978" t="str">
        <f t="shared" si="281"/>
        <v>LRKPCIGS</v>
      </c>
      <c r="F2978" s="39">
        <v>9852.6220703125</v>
      </c>
      <c r="G2978">
        <f t="shared" si="279"/>
        <v>1.3529855478822967E-3</v>
      </c>
      <c r="H2978" s="38">
        <f>G2978*SUMIF('Manual Inputs'!$B$11:$B$22,'Expanded kW'!A2978,'Manual Inputs'!$C$11:$C$22)</f>
        <v>163487.33603470805</v>
      </c>
    </row>
    <row r="2979" spans="1:8" x14ac:dyDescent="0.2">
      <c r="A2979">
        <f t="shared" si="276"/>
        <v>8</v>
      </c>
      <c r="B2979" t="b">
        <f t="shared" si="277"/>
        <v>0</v>
      </c>
      <c r="C2979" t="str">
        <f t="shared" si="278"/>
        <v>OFF</v>
      </c>
      <c r="D2979" s="4">
        <f t="shared" si="280"/>
        <v>43680.041666659446</v>
      </c>
      <c r="E2979" t="str">
        <f t="shared" si="281"/>
        <v>LRKPCIGS</v>
      </c>
      <c r="F2979" s="39">
        <v>9878.35546875</v>
      </c>
      <c r="G2979">
        <f t="shared" si="279"/>
        <v>1.3565193194951086E-3</v>
      </c>
      <c r="H2979" s="38">
        <f>G2979*SUMIF('Manual Inputs'!$B$11:$B$22,'Expanded kW'!A2979,'Manual Inputs'!$C$11:$C$22)</f>
        <v>163914.33757070964</v>
      </c>
    </row>
    <row r="2980" spans="1:8" x14ac:dyDescent="0.2">
      <c r="A2980">
        <f t="shared" si="276"/>
        <v>8</v>
      </c>
      <c r="B2980" t="b">
        <f t="shared" si="277"/>
        <v>0</v>
      </c>
      <c r="C2980" t="str">
        <f t="shared" si="278"/>
        <v>OFF</v>
      </c>
      <c r="D2980" s="4">
        <f t="shared" si="280"/>
        <v>43680.083333326111</v>
      </c>
      <c r="E2980" t="str">
        <f t="shared" si="281"/>
        <v>LRKPCIGS</v>
      </c>
      <c r="F2980" s="39">
        <v>9824.12890625</v>
      </c>
      <c r="G2980">
        <f t="shared" si="279"/>
        <v>1.3490727986755489E-3</v>
      </c>
      <c r="H2980" s="38">
        <f>G2980*SUMIF('Manual Inputs'!$B$11:$B$22,'Expanded kW'!A2980,'Manual Inputs'!$C$11:$C$22)</f>
        <v>163014.54092955386</v>
      </c>
    </row>
    <row r="2981" spans="1:8" x14ac:dyDescent="0.2">
      <c r="A2981">
        <f t="shared" si="276"/>
        <v>8</v>
      </c>
      <c r="B2981" t="b">
        <f t="shared" si="277"/>
        <v>0</v>
      </c>
      <c r="C2981" t="str">
        <f t="shared" si="278"/>
        <v>OFF</v>
      </c>
      <c r="D2981" s="4">
        <f t="shared" si="280"/>
        <v>43680.124999992775</v>
      </c>
      <c r="E2981" t="str">
        <f t="shared" si="281"/>
        <v>LRKPCIGS</v>
      </c>
      <c r="F2981" s="39">
        <v>9718.9609375</v>
      </c>
      <c r="G2981">
        <f t="shared" si="279"/>
        <v>1.3346308825233368E-3</v>
      </c>
      <c r="H2981" s="38">
        <f>G2981*SUMIF('Manual Inputs'!$B$11:$B$22,'Expanded kW'!A2981,'Manual Inputs'!$C$11:$C$22)</f>
        <v>161269.4591711734</v>
      </c>
    </row>
    <row r="2982" spans="1:8" x14ac:dyDescent="0.2">
      <c r="A2982">
        <f t="shared" si="276"/>
        <v>8</v>
      </c>
      <c r="B2982" t="b">
        <f t="shared" si="277"/>
        <v>0</v>
      </c>
      <c r="C2982" t="str">
        <f t="shared" si="278"/>
        <v>OFF</v>
      </c>
      <c r="D2982" s="4">
        <f t="shared" si="280"/>
        <v>43680.166666659439</v>
      </c>
      <c r="E2982" t="str">
        <f t="shared" si="281"/>
        <v>LRKPCIGS</v>
      </c>
      <c r="F2982" s="39">
        <v>9708.671875</v>
      </c>
      <c r="G2982">
        <f t="shared" si="279"/>
        <v>1.3332179639353292E-3</v>
      </c>
      <c r="H2982" s="38">
        <f>G2982*SUMIF('Manual Inputs'!$B$11:$B$22,'Expanded kW'!A2982,'Manual Inputs'!$C$11:$C$22)</f>
        <v>161098.72985603116</v>
      </c>
    </row>
    <row r="2983" spans="1:8" x14ac:dyDescent="0.2">
      <c r="A2983">
        <f t="shared" si="276"/>
        <v>8</v>
      </c>
      <c r="B2983" t="b">
        <f t="shared" si="277"/>
        <v>0</v>
      </c>
      <c r="C2983" t="str">
        <f t="shared" si="278"/>
        <v>OFF</v>
      </c>
      <c r="D2983" s="4">
        <f t="shared" si="280"/>
        <v>43680.208333326103</v>
      </c>
      <c r="E2983" t="str">
        <f t="shared" si="281"/>
        <v>LRKPCIGS</v>
      </c>
      <c r="F2983" s="39">
        <v>9733.693359375</v>
      </c>
      <c r="G2983">
        <f t="shared" si="279"/>
        <v>1.3366539738121257E-3</v>
      </c>
      <c r="H2983" s="38">
        <f>G2983*SUMIF('Manual Inputs'!$B$11:$B$22,'Expanded kW'!A2983,'Manual Inputs'!$C$11:$C$22)</f>
        <v>161513.91840126409</v>
      </c>
    </row>
    <row r="2984" spans="1:8" x14ac:dyDescent="0.2">
      <c r="A2984">
        <f t="shared" si="276"/>
        <v>8</v>
      </c>
      <c r="B2984" t="b">
        <f t="shared" si="277"/>
        <v>0</v>
      </c>
      <c r="C2984" t="str">
        <f t="shared" si="278"/>
        <v>OFF</v>
      </c>
      <c r="D2984" s="4">
        <f t="shared" si="280"/>
        <v>43680.249999992768</v>
      </c>
      <c r="E2984" t="str">
        <f t="shared" si="281"/>
        <v>LRKPCIGS</v>
      </c>
      <c r="F2984" s="39">
        <v>9699.5546875</v>
      </c>
      <c r="G2984">
        <f t="shared" si="279"/>
        <v>1.3319659700156597E-3</v>
      </c>
      <c r="H2984" s="38">
        <f>G2984*SUMIF('Manual Inputs'!$B$11:$B$22,'Expanded kW'!A2984,'Manual Inputs'!$C$11:$C$22)</f>
        <v>160947.44579318305</v>
      </c>
    </row>
    <row r="2985" spans="1:8" x14ac:dyDescent="0.2">
      <c r="A2985">
        <f t="shared" si="276"/>
        <v>8</v>
      </c>
      <c r="B2985" t="b">
        <f t="shared" si="277"/>
        <v>0</v>
      </c>
      <c r="C2985" t="str">
        <f t="shared" si="278"/>
        <v>OFF</v>
      </c>
      <c r="D2985" s="4">
        <f t="shared" si="280"/>
        <v>43680.291666659432</v>
      </c>
      <c r="E2985" t="str">
        <f t="shared" si="281"/>
        <v>LRKPCIGS</v>
      </c>
      <c r="F2985" s="39">
        <v>9734.5029296875</v>
      </c>
      <c r="G2985">
        <f t="shared" si="279"/>
        <v>1.3367651459371692E-3</v>
      </c>
      <c r="H2985" s="38">
        <f>G2985*SUMIF('Manual Inputs'!$B$11:$B$22,'Expanded kW'!A2985,'Manual Inputs'!$C$11:$C$22)</f>
        <v>161527.35182972392</v>
      </c>
    </row>
    <row r="2986" spans="1:8" x14ac:dyDescent="0.2">
      <c r="A2986">
        <f t="shared" si="276"/>
        <v>8</v>
      </c>
      <c r="B2986" t="b">
        <f t="shared" si="277"/>
        <v>0</v>
      </c>
      <c r="C2986" t="str">
        <f t="shared" si="278"/>
        <v>OFF</v>
      </c>
      <c r="D2986" s="4">
        <f t="shared" si="280"/>
        <v>43680.333333326096</v>
      </c>
      <c r="E2986" t="str">
        <f t="shared" si="281"/>
        <v>LRKPCIGS</v>
      </c>
      <c r="F2986" s="39">
        <v>9811.1064453125</v>
      </c>
      <c r="G2986">
        <f t="shared" si="279"/>
        <v>1.3472845232986429E-3</v>
      </c>
      <c r="H2986" s="38">
        <f>G2986*SUMIF('Manual Inputs'!$B$11:$B$22,'Expanded kW'!A2986,'Manual Inputs'!$C$11:$C$22)</f>
        <v>162798.45556343562</v>
      </c>
    </row>
    <row r="2987" spans="1:8" x14ac:dyDescent="0.2">
      <c r="A2987">
        <f t="shared" si="276"/>
        <v>8</v>
      </c>
      <c r="B2987" t="b">
        <f t="shared" si="277"/>
        <v>0</v>
      </c>
      <c r="C2987" t="str">
        <f t="shared" si="278"/>
        <v>OFF</v>
      </c>
      <c r="D2987" s="4">
        <f t="shared" si="280"/>
        <v>43680.37499999276</v>
      </c>
      <c r="E2987" t="str">
        <f t="shared" si="281"/>
        <v>LRKPCIGS</v>
      </c>
      <c r="F2987" s="39">
        <v>9793.2685546875</v>
      </c>
      <c r="G2987">
        <f t="shared" si="279"/>
        <v>1.3448349816387582E-3</v>
      </c>
      <c r="H2987" s="38">
        <f>G2987*SUMIF('Manual Inputs'!$B$11:$B$22,'Expanded kW'!A2987,'Manual Inputs'!$C$11:$C$22)</f>
        <v>162502.46641476554</v>
      </c>
    </row>
    <row r="2988" spans="1:8" x14ac:dyDescent="0.2">
      <c r="A2988">
        <f t="shared" si="276"/>
        <v>8</v>
      </c>
      <c r="B2988" t="b">
        <f t="shared" si="277"/>
        <v>0</v>
      </c>
      <c r="C2988" t="str">
        <f t="shared" si="278"/>
        <v>OFF</v>
      </c>
      <c r="D2988" s="4">
        <f t="shared" si="280"/>
        <v>43680.416666659425</v>
      </c>
      <c r="E2988" t="str">
        <f t="shared" si="281"/>
        <v>LRKPCIGS</v>
      </c>
      <c r="F2988" s="39">
        <v>9758.68359375</v>
      </c>
      <c r="G2988">
        <f t="shared" si="279"/>
        <v>1.3400856923644333E-3</v>
      </c>
      <c r="H2988" s="38">
        <f>G2988*SUMIF('Manual Inputs'!$B$11:$B$22,'Expanded kW'!A2988,'Manual Inputs'!$C$11:$C$22)</f>
        <v>161928.58840643583</v>
      </c>
    </row>
    <row r="2989" spans="1:8" x14ac:dyDescent="0.2">
      <c r="A2989">
        <f t="shared" si="276"/>
        <v>8</v>
      </c>
      <c r="B2989" t="b">
        <f t="shared" si="277"/>
        <v>0</v>
      </c>
      <c r="C2989" t="str">
        <f t="shared" si="278"/>
        <v>OFF</v>
      </c>
      <c r="D2989" s="4">
        <f t="shared" si="280"/>
        <v>43680.458333326089</v>
      </c>
      <c r="E2989" t="str">
        <f t="shared" si="281"/>
        <v>LRKPCIGS</v>
      </c>
      <c r="F2989" s="39">
        <v>9709.205078125</v>
      </c>
      <c r="G2989">
        <f t="shared" si="279"/>
        <v>1.3332911846594231E-3</v>
      </c>
      <c r="H2989" s="38">
        <f>G2989*SUMIF('Manual Inputs'!$B$11:$B$22,'Expanded kW'!A2989,'Manual Inputs'!$C$11:$C$22)</f>
        <v>161107.57744582501</v>
      </c>
    </row>
    <row r="2990" spans="1:8" x14ac:dyDescent="0.2">
      <c r="A2990">
        <f t="shared" si="276"/>
        <v>8</v>
      </c>
      <c r="B2990" t="b">
        <f t="shared" si="277"/>
        <v>0</v>
      </c>
      <c r="C2990" t="str">
        <f t="shared" si="278"/>
        <v>OFF</v>
      </c>
      <c r="D2990" s="4">
        <f t="shared" si="280"/>
        <v>43680.499999992753</v>
      </c>
      <c r="E2990" t="str">
        <f t="shared" si="281"/>
        <v>LRKPCIGS</v>
      </c>
      <c r="F2990" s="39">
        <v>9729.404296875</v>
      </c>
      <c r="G2990">
        <f t="shared" si="279"/>
        <v>1.3360649895260087E-3</v>
      </c>
      <c r="H2990" s="38">
        <f>G2990*SUMIF('Manual Inputs'!$B$11:$B$22,'Expanded kW'!A2990,'Manual Inputs'!$C$11:$C$22)</f>
        <v>161442.74877786767</v>
      </c>
    </row>
    <row r="2991" spans="1:8" x14ac:dyDescent="0.2">
      <c r="A2991">
        <f t="shared" si="276"/>
        <v>8</v>
      </c>
      <c r="B2991" t="b">
        <f t="shared" si="277"/>
        <v>0</v>
      </c>
      <c r="C2991" t="str">
        <f t="shared" si="278"/>
        <v>OFF</v>
      </c>
      <c r="D2991" s="4">
        <f t="shared" si="280"/>
        <v>43680.541666659417</v>
      </c>
      <c r="E2991" t="str">
        <f t="shared" si="281"/>
        <v>LRKPCIGS</v>
      </c>
      <c r="F2991" s="39">
        <v>9731.5458984375</v>
      </c>
      <c r="G2991">
        <f t="shared" si="279"/>
        <v>1.3363590793573964E-3</v>
      </c>
      <c r="H2991" s="38">
        <f>G2991*SUMIF('Manual Inputs'!$B$11:$B$22,'Expanded kW'!A2991,'Manual Inputs'!$C$11:$C$22)</f>
        <v>161478.28497643516</v>
      </c>
    </row>
    <row r="2992" spans="1:8" x14ac:dyDescent="0.2">
      <c r="A2992">
        <f t="shared" si="276"/>
        <v>8</v>
      </c>
      <c r="B2992" t="b">
        <f t="shared" si="277"/>
        <v>0</v>
      </c>
      <c r="C2992" t="str">
        <f t="shared" si="278"/>
        <v>OFF</v>
      </c>
      <c r="D2992" s="4">
        <f t="shared" si="280"/>
        <v>43680.583333326082</v>
      </c>
      <c r="E2992" t="str">
        <f t="shared" si="281"/>
        <v>LRKPCIGS</v>
      </c>
      <c r="F2992" s="39">
        <v>9657.0947265625</v>
      </c>
      <c r="G2992">
        <f t="shared" si="279"/>
        <v>1.3261352669701036E-3</v>
      </c>
      <c r="H2992" s="38">
        <f>G2992*SUMIF('Manual Inputs'!$B$11:$B$22,'Expanded kW'!A2992,'Manual Inputs'!$C$11:$C$22)</f>
        <v>160242.89568943696</v>
      </c>
    </row>
    <row r="2993" spans="1:8" x14ac:dyDescent="0.2">
      <c r="A2993">
        <f t="shared" si="276"/>
        <v>8</v>
      </c>
      <c r="B2993" t="b">
        <f t="shared" si="277"/>
        <v>0</v>
      </c>
      <c r="C2993" t="str">
        <f t="shared" si="278"/>
        <v>OFF</v>
      </c>
      <c r="D2993" s="4">
        <f t="shared" si="280"/>
        <v>43680.624999992746</v>
      </c>
      <c r="E2993" t="str">
        <f t="shared" si="281"/>
        <v>LRKPCIGS</v>
      </c>
      <c r="F2993" s="39">
        <v>9648.8544921875</v>
      </c>
      <c r="G2993">
        <f t="shared" si="279"/>
        <v>1.325003698343907E-3</v>
      </c>
      <c r="H2993" s="38">
        <f>G2993*SUMIF('Manual Inputs'!$B$11:$B$22,'Expanded kW'!A2993,'Manual Inputs'!$C$11:$C$22)</f>
        <v>160106.16315705559</v>
      </c>
    </row>
    <row r="2994" spans="1:8" x14ac:dyDescent="0.2">
      <c r="A2994">
        <f t="shared" si="276"/>
        <v>8</v>
      </c>
      <c r="B2994" t="b">
        <f t="shared" si="277"/>
        <v>0</v>
      </c>
      <c r="C2994" t="str">
        <f t="shared" si="278"/>
        <v>OFF</v>
      </c>
      <c r="D2994" s="4">
        <f t="shared" si="280"/>
        <v>43680.66666665941</v>
      </c>
      <c r="E2994" t="str">
        <f t="shared" si="281"/>
        <v>LRKPCIGS</v>
      </c>
      <c r="F2994" s="39">
        <v>9662.1298828125</v>
      </c>
      <c r="G2994">
        <f t="shared" si="279"/>
        <v>1.3268267066283957E-3</v>
      </c>
      <c r="H2994" s="38">
        <f>G2994*SUMIF('Manual Inputs'!$B$11:$B$22,'Expanded kW'!A2994,'Manual Inputs'!$C$11:$C$22)</f>
        <v>160326.44545679394</v>
      </c>
    </row>
    <row r="2995" spans="1:8" x14ac:dyDescent="0.2">
      <c r="A2995">
        <f t="shared" si="276"/>
        <v>8</v>
      </c>
      <c r="B2995" t="b">
        <f t="shared" si="277"/>
        <v>0</v>
      </c>
      <c r="C2995" t="str">
        <f t="shared" si="278"/>
        <v>OFF</v>
      </c>
      <c r="D2995" s="4">
        <f t="shared" si="280"/>
        <v>43680.708333326074</v>
      </c>
      <c r="E2995" t="str">
        <f t="shared" si="281"/>
        <v>LRKPCIGS</v>
      </c>
      <c r="F2995" s="39">
        <v>9718.6083984375</v>
      </c>
      <c r="G2995">
        <f t="shared" si="279"/>
        <v>1.3345824710189452E-3</v>
      </c>
      <c r="H2995" s="38">
        <f>G2995*SUMIF('Manual Inputs'!$B$11:$B$22,'Expanded kW'!A2995,'Manual Inputs'!$C$11:$C$22)</f>
        <v>161263.60939110827</v>
      </c>
    </row>
    <row r="2996" spans="1:8" x14ac:dyDescent="0.2">
      <c r="A2996">
        <f t="shared" si="276"/>
        <v>8</v>
      </c>
      <c r="B2996" t="b">
        <f t="shared" si="277"/>
        <v>0</v>
      </c>
      <c r="C2996" t="str">
        <f t="shared" si="278"/>
        <v>OFF</v>
      </c>
      <c r="D2996" s="4">
        <f t="shared" si="280"/>
        <v>43680.749999992739</v>
      </c>
      <c r="E2996" t="str">
        <f t="shared" si="281"/>
        <v>LRKPCIGS</v>
      </c>
      <c r="F2996" s="39">
        <v>9691.9248046875</v>
      </c>
      <c r="G2996">
        <f t="shared" si="279"/>
        <v>1.3309182163208891E-3</v>
      </c>
      <c r="H2996" s="38">
        <f>G2996*SUMIF('Manual Inputs'!$B$11:$B$22,'Expanded kW'!A2996,'Manual Inputs'!$C$11:$C$22)</f>
        <v>160820.84099637152</v>
      </c>
    </row>
    <row r="2997" spans="1:8" x14ac:dyDescent="0.2">
      <c r="A2997">
        <f t="shared" si="276"/>
        <v>8</v>
      </c>
      <c r="B2997" t="b">
        <f t="shared" si="277"/>
        <v>0</v>
      </c>
      <c r="C2997" t="str">
        <f t="shared" si="278"/>
        <v>OFF</v>
      </c>
      <c r="D2997" s="4">
        <f t="shared" si="280"/>
        <v>43680.791666659403</v>
      </c>
      <c r="E2997" t="str">
        <f t="shared" si="281"/>
        <v>LRKPCIGS</v>
      </c>
      <c r="F2997" s="39">
        <v>9681.783203125</v>
      </c>
      <c r="G2997">
        <f t="shared" si="279"/>
        <v>1.3295255474203142E-3</v>
      </c>
      <c r="H2997" s="38">
        <f>G2997*SUMIF('Manual Inputs'!$B$11:$B$22,'Expanded kW'!A2997,'Manual Inputs'!$C$11:$C$22)</f>
        <v>160652.558542143</v>
      </c>
    </row>
    <row r="2998" spans="1:8" x14ac:dyDescent="0.2">
      <c r="A2998">
        <f t="shared" si="276"/>
        <v>8</v>
      </c>
      <c r="B2998" t="b">
        <f t="shared" si="277"/>
        <v>0</v>
      </c>
      <c r="C2998" t="str">
        <f t="shared" si="278"/>
        <v>OFF</v>
      </c>
      <c r="D2998" s="4">
        <f t="shared" si="280"/>
        <v>43680.833333326067</v>
      </c>
      <c r="E2998" t="str">
        <f t="shared" si="281"/>
        <v>LRKPCIGS</v>
      </c>
      <c r="F2998" s="39">
        <v>9675.513671875</v>
      </c>
      <c r="G2998">
        <f t="shared" si="279"/>
        <v>1.3286646004447059E-3</v>
      </c>
      <c r="H2998" s="38">
        <f>G2998*SUMIF('Manual Inputs'!$B$11:$B$22,'Expanded kW'!A2998,'Manual Inputs'!$C$11:$C$22)</f>
        <v>160548.52644236953</v>
      </c>
    </row>
    <row r="2999" spans="1:8" x14ac:dyDescent="0.2">
      <c r="A2999">
        <f t="shared" si="276"/>
        <v>8</v>
      </c>
      <c r="B2999" t="b">
        <f t="shared" si="277"/>
        <v>0</v>
      </c>
      <c r="C2999" t="str">
        <f t="shared" si="278"/>
        <v>OFF</v>
      </c>
      <c r="D2999" s="4">
        <f t="shared" si="280"/>
        <v>43680.874999992731</v>
      </c>
      <c r="E2999" t="str">
        <f t="shared" si="281"/>
        <v>LRKPCIGS</v>
      </c>
      <c r="F2999" s="39">
        <v>9631.5068359375</v>
      </c>
      <c r="G2999">
        <f t="shared" si="279"/>
        <v>1.3226214768369436E-3</v>
      </c>
      <c r="H2999" s="38">
        <f>G2999*SUMIF('Manual Inputs'!$B$11:$B$22,'Expanded kW'!A2999,'Manual Inputs'!$C$11:$C$22)</f>
        <v>159818.30860559523</v>
      </c>
    </row>
    <row r="3000" spans="1:8" x14ac:dyDescent="0.2">
      <c r="A3000">
        <f t="shared" si="276"/>
        <v>8</v>
      </c>
      <c r="B3000" t="b">
        <f t="shared" si="277"/>
        <v>0</v>
      </c>
      <c r="C3000" t="str">
        <f t="shared" si="278"/>
        <v>OFF</v>
      </c>
      <c r="D3000" s="4">
        <f t="shared" si="280"/>
        <v>43680.916666659396</v>
      </c>
      <c r="E3000" t="str">
        <f t="shared" si="281"/>
        <v>LRKPCIGS</v>
      </c>
      <c r="F3000" s="39">
        <v>9653.515625</v>
      </c>
      <c r="G3000">
        <f t="shared" si="279"/>
        <v>1.3256437762122213E-3</v>
      </c>
      <c r="H3000" s="38">
        <f>G3000*SUMIF('Manual Inputs'!$B$11:$B$22,'Expanded kW'!A3000,'Manual Inputs'!$C$11:$C$22)</f>
        <v>160183.50664805539</v>
      </c>
    </row>
    <row r="3001" spans="1:8" x14ac:dyDescent="0.2">
      <c r="A3001">
        <f t="shared" si="276"/>
        <v>8</v>
      </c>
      <c r="B3001" t="b">
        <f t="shared" si="277"/>
        <v>0</v>
      </c>
      <c r="C3001" t="str">
        <f t="shared" si="278"/>
        <v>OFF</v>
      </c>
      <c r="D3001" s="4">
        <f t="shared" si="280"/>
        <v>43680.95833332606</v>
      </c>
      <c r="E3001" t="str">
        <f t="shared" si="281"/>
        <v>LRKPCIGS</v>
      </c>
      <c r="F3001" s="39">
        <v>9730.0849609375</v>
      </c>
      <c r="G3001">
        <f t="shared" si="279"/>
        <v>1.3361584599375352E-3</v>
      </c>
      <c r="H3001" s="38">
        <f>G3001*SUMIF('Manual Inputs'!$B$11:$B$22,'Expanded kW'!A3001,'Manual Inputs'!$C$11:$C$22)</f>
        <v>161454.04322857517</v>
      </c>
    </row>
    <row r="3002" spans="1:8" x14ac:dyDescent="0.2">
      <c r="A3002">
        <f t="shared" si="276"/>
        <v>8</v>
      </c>
      <c r="B3002" t="b">
        <f t="shared" si="277"/>
        <v>0</v>
      </c>
      <c r="C3002" t="str">
        <f t="shared" si="278"/>
        <v>OFF</v>
      </c>
      <c r="D3002" s="4">
        <f t="shared" si="280"/>
        <v>43680.999999992724</v>
      </c>
      <c r="E3002" t="str">
        <f t="shared" si="281"/>
        <v>LRKPCIGS</v>
      </c>
      <c r="F3002" s="39">
        <v>9709.7021484375</v>
      </c>
      <c r="G3002">
        <f t="shared" si="279"/>
        <v>1.3333594435395763E-3</v>
      </c>
      <c r="H3002" s="38">
        <f>G3002*SUMIF('Manual Inputs'!$B$11:$B$22,'Expanded kW'!A3002,'Manual Inputs'!$C$11:$C$22)</f>
        <v>161115.82547367306</v>
      </c>
    </row>
    <row r="3003" spans="1:8" x14ac:dyDescent="0.2">
      <c r="A3003">
        <f t="shared" si="276"/>
        <v>8</v>
      </c>
      <c r="B3003" t="b">
        <f t="shared" si="277"/>
        <v>0</v>
      </c>
      <c r="C3003" t="str">
        <f t="shared" si="278"/>
        <v>OFF</v>
      </c>
      <c r="D3003" s="4">
        <f t="shared" si="280"/>
        <v>43681.041666659388</v>
      </c>
      <c r="E3003" t="str">
        <f t="shared" si="281"/>
        <v>LRKPCIGS</v>
      </c>
      <c r="F3003" s="39">
        <v>9663.6328125</v>
      </c>
      <c r="G3003">
        <f t="shared" si="279"/>
        <v>1.3270330925155393E-3</v>
      </c>
      <c r="H3003" s="38">
        <f>G3003*SUMIF('Manual Inputs'!$B$11:$B$22,'Expanded kW'!A3003,'Manual Inputs'!$C$11:$C$22)</f>
        <v>160351.38399286117</v>
      </c>
    </row>
    <row r="3004" spans="1:8" x14ac:dyDescent="0.2">
      <c r="A3004">
        <f t="shared" si="276"/>
        <v>8</v>
      </c>
      <c r="B3004" t="b">
        <f t="shared" si="277"/>
        <v>0</v>
      </c>
      <c r="C3004" t="str">
        <f t="shared" si="278"/>
        <v>OFF</v>
      </c>
      <c r="D3004" s="4">
        <f t="shared" si="280"/>
        <v>43681.083333326053</v>
      </c>
      <c r="E3004" t="str">
        <f t="shared" si="281"/>
        <v>LRKPCIGS</v>
      </c>
      <c r="F3004" s="39">
        <v>9636.263671875</v>
      </c>
      <c r="G3004">
        <f t="shared" si="279"/>
        <v>1.3232746968865057E-3</v>
      </c>
      <c r="H3004" s="38">
        <f>G3004*SUMIF('Manual Inputs'!$B$11:$B$22,'Expanded kW'!A3004,'Manual Inputs'!$C$11:$C$22)</f>
        <v>159897.24012553238</v>
      </c>
    </row>
    <row r="3005" spans="1:8" x14ac:dyDescent="0.2">
      <c r="A3005">
        <f t="shared" si="276"/>
        <v>8</v>
      </c>
      <c r="B3005" t="b">
        <f t="shared" si="277"/>
        <v>0</v>
      </c>
      <c r="C3005" t="str">
        <f t="shared" si="278"/>
        <v>OFF</v>
      </c>
      <c r="D3005" s="4">
        <f t="shared" si="280"/>
        <v>43681.124999992717</v>
      </c>
      <c r="E3005" t="str">
        <f t="shared" si="281"/>
        <v>LRKPCIGS</v>
      </c>
      <c r="F3005" s="39">
        <v>9616.640625</v>
      </c>
      <c r="G3005">
        <f t="shared" si="279"/>
        <v>1.320580013315186E-3</v>
      </c>
      <c r="H3005" s="38">
        <f>G3005*SUMIF('Manual Inputs'!$B$11:$B$22,'Expanded kW'!A3005,'Manual Inputs'!$C$11:$C$22)</f>
        <v>159571.62937586763</v>
      </c>
    </row>
    <row r="3006" spans="1:8" x14ac:dyDescent="0.2">
      <c r="A3006">
        <f t="shared" si="276"/>
        <v>8</v>
      </c>
      <c r="B3006" t="b">
        <f t="shared" si="277"/>
        <v>0</v>
      </c>
      <c r="C3006" t="str">
        <f t="shared" si="278"/>
        <v>OFF</v>
      </c>
      <c r="D3006" s="4">
        <f t="shared" si="280"/>
        <v>43681.166666659381</v>
      </c>
      <c r="E3006" t="str">
        <f t="shared" si="281"/>
        <v>LRKPCIGS</v>
      </c>
      <c r="F3006" s="39">
        <v>9622.4404296875</v>
      </c>
      <c r="G3006">
        <f t="shared" si="279"/>
        <v>1.3213764563195687E-3</v>
      </c>
      <c r="H3006" s="38">
        <f>G3006*SUMIF('Manual Inputs'!$B$11:$B$22,'Expanded kW'!A3006,'Manual Inputs'!$C$11:$C$22)</f>
        <v>159667.86717034652</v>
      </c>
    </row>
    <row r="3007" spans="1:8" x14ac:dyDescent="0.2">
      <c r="A3007">
        <f t="shared" si="276"/>
        <v>8</v>
      </c>
      <c r="B3007" t="b">
        <f t="shared" si="277"/>
        <v>0</v>
      </c>
      <c r="C3007" t="str">
        <f t="shared" si="278"/>
        <v>OFF</v>
      </c>
      <c r="D3007" s="4">
        <f t="shared" si="280"/>
        <v>43681.208333326045</v>
      </c>
      <c r="E3007" t="str">
        <f t="shared" si="281"/>
        <v>LRKPCIGS</v>
      </c>
      <c r="F3007" s="39">
        <v>9614.8427734375</v>
      </c>
      <c r="G3007">
        <f t="shared" si="279"/>
        <v>1.3203331280531774E-3</v>
      </c>
      <c r="H3007" s="38">
        <f>G3007*SUMIF('Manual Inputs'!$B$11:$B$22,'Expanded kW'!A3007,'Manual Inputs'!$C$11:$C$22)</f>
        <v>159541.79711797307</v>
      </c>
    </row>
    <row r="3008" spans="1:8" x14ac:dyDescent="0.2">
      <c r="A3008">
        <f t="shared" si="276"/>
        <v>8</v>
      </c>
      <c r="B3008" t="b">
        <f t="shared" si="277"/>
        <v>0</v>
      </c>
      <c r="C3008" t="str">
        <f t="shared" si="278"/>
        <v>OFF</v>
      </c>
      <c r="D3008" s="4">
        <f t="shared" si="280"/>
        <v>43681.249999992709</v>
      </c>
      <c r="E3008" t="str">
        <f t="shared" si="281"/>
        <v>LRKPCIGS</v>
      </c>
      <c r="F3008" s="39">
        <v>9598.3291015625</v>
      </c>
      <c r="G3008">
        <f t="shared" si="279"/>
        <v>1.3180654312685146E-3</v>
      </c>
      <c r="H3008" s="38">
        <f>G3008*SUMIF('Manual Inputs'!$B$11:$B$22,'Expanded kW'!A3008,'Manual Inputs'!$C$11:$C$22)</f>
        <v>159267.78110439534</v>
      </c>
    </row>
    <row r="3009" spans="1:8" x14ac:dyDescent="0.2">
      <c r="A3009">
        <f t="shared" si="276"/>
        <v>8</v>
      </c>
      <c r="B3009" t="b">
        <f t="shared" si="277"/>
        <v>0</v>
      </c>
      <c r="C3009" t="str">
        <f t="shared" si="278"/>
        <v>OFF</v>
      </c>
      <c r="D3009" s="4">
        <f t="shared" si="280"/>
        <v>43681.291666659374</v>
      </c>
      <c r="E3009" t="str">
        <f t="shared" si="281"/>
        <v>LRKPCIGS</v>
      </c>
      <c r="F3009" s="39">
        <v>9617.427734375</v>
      </c>
      <c r="G3009">
        <f t="shared" si="279"/>
        <v>1.320688101050753E-3</v>
      </c>
      <c r="H3009" s="38">
        <f>G3009*SUMIF('Manual Inputs'!$B$11:$B$22,'Expanded kW'!A3009,'Manual Inputs'!$C$11:$C$22)</f>
        <v>159584.6901036585</v>
      </c>
    </row>
    <row r="3010" spans="1:8" x14ac:dyDescent="0.2">
      <c r="A3010">
        <f t="shared" ref="A3010:A3073" si="282">MONTH(D3010)</f>
        <v>8</v>
      </c>
      <c r="B3010" t="b">
        <f t="shared" ref="B3010:B3073" si="283">IF(ISNA(VLOOKUP(DATE(YEAR(D3010),MONTH(D3010),DAY(D3010)),Holidays,1,FALSE)),FALSE,TRUE)</f>
        <v>0</v>
      </c>
      <c r="C3010" t="str">
        <f t="shared" ref="C3010:C3073" si="284">IF(OR(HOUR(D3010)&lt;PkStart,HOUR(D3010)&gt;OPkStart-1,WEEKDAY(D3010,2)&gt;5,B3010)=TRUE,"OFF","ON")</f>
        <v>OFF</v>
      </c>
      <c r="D3010" s="4">
        <f t="shared" si="280"/>
        <v>43681.333333326038</v>
      </c>
      <c r="E3010" t="str">
        <f t="shared" si="281"/>
        <v>LRKPCIGS</v>
      </c>
      <c r="F3010" s="39">
        <v>9596.5390625</v>
      </c>
      <c r="G3010">
        <f t="shared" ref="G3010:G3073" si="285">IF(SUMIF($A$2:$A$8785,A3010,$F$2:$F$8785)=0,0,F3010/SUMIF($A$2:$A$8785,A3010,$F$2:$F$8785))</f>
        <v>1.3178196188376283E-3</v>
      </c>
      <c r="H3010" s="38">
        <f>G3010*SUMIF('Manual Inputs'!$B$11:$B$22,'Expanded kW'!A3010,'Manual Inputs'!$C$11:$C$22)</f>
        <v>159238.0784815161</v>
      </c>
    </row>
    <row r="3011" spans="1:8" x14ac:dyDescent="0.2">
      <c r="A3011">
        <f t="shared" si="282"/>
        <v>8</v>
      </c>
      <c r="B3011" t="b">
        <f t="shared" si="283"/>
        <v>0</v>
      </c>
      <c r="C3011" t="str">
        <f t="shared" si="284"/>
        <v>OFF</v>
      </c>
      <c r="D3011" s="4">
        <f t="shared" si="280"/>
        <v>43681.374999992702</v>
      </c>
      <c r="E3011" t="str">
        <f t="shared" si="281"/>
        <v>LRKPCIGS</v>
      </c>
      <c r="F3011" s="39">
        <v>9577.5234375</v>
      </c>
      <c r="G3011">
        <f t="shared" si="285"/>
        <v>1.3152083478860639E-3</v>
      </c>
      <c r="H3011" s="38">
        <f>G3011*SUMIF('Manual Inputs'!$B$11:$B$22,'Expanded kW'!A3011,'Manual Inputs'!$C$11:$C$22)</f>
        <v>158922.54685429044</v>
      </c>
    </row>
    <row r="3012" spans="1:8" x14ac:dyDescent="0.2">
      <c r="A3012">
        <f t="shared" si="282"/>
        <v>8</v>
      </c>
      <c r="B3012" t="b">
        <f t="shared" si="283"/>
        <v>0</v>
      </c>
      <c r="C3012" t="str">
        <f t="shared" si="284"/>
        <v>OFF</v>
      </c>
      <c r="D3012" s="4">
        <f t="shared" ref="D3012:D3075" si="286">+D3011+1/24</f>
        <v>43681.416666659366</v>
      </c>
      <c r="E3012" t="str">
        <f t="shared" ref="E3012:E3075" si="287">+E3011</f>
        <v>LRKPCIGS</v>
      </c>
      <c r="F3012" s="39">
        <v>9557.06640625</v>
      </c>
      <c r="G3012">
        <f t="shared" si="285"/>
        <v>1.3123991395924438E-3</v>
      </c>
      <c r="H3012" s="38">
        <f>G3012*SUMIF('Manual Inputs'!$B$11:$B$22,'Expanded kW'!A3012,'Manual Inputs'!$C$11:$C$22)</f>
        <v>158583.09756674306</v>
      </c>
    </row>
    <row r="3013" spans="1:8" x14ac:dyDescent="0.2">
      <c r="A3013">
        <f t="shared" si="282"/>
        <v>8</v>
      </c>
      <c r="B3013" t="b">
        <f t="shared" si="283"/>
        <v>0</v>
      </c>
      <c r="C3013" t="str">
        <f t="shared" si="284"/>
        <v>OFF</v>
      </c>
      <c r="D3013" s="4">
        <f t="shared" si="286"/>
        <v>43681.458333326031</v>
      </c>
      <c r="E3013" t="str">
        <f t="shared" si="287"/>
        <v>LRKPCIGS</v>
      </c>
      <c r="F3013" s="39">
        <v>9518.3701171875</v>
      </c>
      <c r="G3013">
        <f t="shared" si="285"/>
        <v>1.3070852729400334E-3</v>
      </c>
      <c r="H3013" s="38">
        <f>G3013*SUMIF('Manual Inputs'!$B$11:$B$22,'Expanded kW'!A3013,'Manual Inputs'!$C$11:$C$22)</f>
        <v>157940.9991316149</v>
      </c>
    </row>
    <row r="3014" spans="1:8" x14ac:dyDescent="0.2">
      <c r="A3014">
        <f t="shared" si="282"/>
        <v>8</v>
      </c>
      <c r="B3014" t="b">
        <f t="shared" si="283"/>
        <v>0</v>
      </c>
      <c r="C3014" t="str">
        <f t="shared" si="284"/>
        <v>OFF</v>
      </c>
      <c r="D3014" s="4">
        <f t="shared" si="286"/>
        <v>43681.499999992695</v>
      </c>
      <c r="E3014" t="str">
        <f t="shared" si="287"/>
        <v>LRKPCIGS</v>
      </c>
      <c r="F3014" s="39">
        <v>9564.005859375</v>
      </c>
      <c r="G3014">
        <f t="shared" si="285"/>
        <v>1.3133520818367852E-3</v>
      </c>
      <c r="H3014" s="38">
        <f>G3014*SUMIF('Manual Inputs'!$B$11:$B$22,'Expanded kW'!A3014,'Manual Inputs'!$C$11:$C$22)</f>
        <v>158698.24586907797</v>
      </c>
    </row>
    <row r="3015" spans="1:8" x14ac:dyDescent="0.2">
      <c r="A3015">
        <f t="shared" si="282"/>
        <v>8</v>
      </c>
      <c r="B3015" t="b">
        <f t="shared" si="283"/>
        <v>0</v>
      </c>
      <c r="C3015" t="str">
        <f t="shared" si="284"/>
        <v>OFF</v>
      </c>
      <c r="D3015" s="4">
        <f t="shared" si="286"/>
        <v>43681.541666659359</v>
      </c>
      <c r="E3015" t="str">
        <f t="shared" si="287"/>
        <v>LRKPCIGS</v>
      </c>
      <c r="F3015" s="39">
        <v>9630.916015625</v>
      </c>
      <c r="G3015">
        <f t="shared" si="285"/>
        <v>1.3225403439833232E-3</v>
      </c>
      <c r="H3015" s="38">
        <f>G3015*SUMIF('Manual Inputs'!$B$11:$B$22,'Expanded kW'!A3015,'Manual Inputs'!$C$11:$C$22)</f>
        <v>159808.50495756362</v>
      </c>
    </row>
    <row r="3016" spans="1:8" x14ac:dyDescent="0.2">
      <c r="A3016">
        <f t="shared" si="282"/>
        <v>8</v>
      </c>
      <c r="B3016" t="b">
        <f t="shared" si="283"/>
        <v>0</v>
      </c>
      <c r="C3016" t="str">
        <f t="shared" si="284"/>
        <v>OFF</v>
      </c>
      <c r="D3016" s="4">
        <f t="shared" si="286"/>
        <v>43681.583333326023</v>
      </c>
      <c r="E3016" t="str">
        <f t="shared" si="287"/>
        <v>LRKPCIGS</v>
      </c>
      <c r="F3016" s="39">
        <v>9677.0185546875</v>
      </c>
      <c r="G3016">
        <f t="shared" si="285"/>
        <v>1.32887125453963E-3</v>
      </c>
      <c r="H3016" s="38">
        <f>G3016*SUMIF('Manual Inputs'!$B$11:$B$22,'Expanded kW'!A3016,'Manual Inputs'!$C$11:$C$22)</f>
        <v>160573.49738719055</v>
      </c>
    </row>
    <row r="3017" spans="1:8" x14ac:dyDescent="0.2">
      <c r="A3017">
        <f t="shared" si="282"/>
        <v>8</v>
      </c>
      <c r="B3017" t="b">
        <f t="shared" si="283"/>
        <v>0</v>
      </c>
      <c r="C3017" t="str">
        <f t="shared" si="284"/>
        <v>OFF</v>
      </c>
      <c r="D3017" s="4">
        <f t="shared" si="286"/>
        <v>43681.624999992688</v>
      </c>
      <c r="E3017" t="str">
        <f t="shared" si="287"/>
        <v>LRKPCIGS</v>
      </c>
      <c r="F3017" s="39">
        <v>9629.9853515625</v>
      </c>
      <c r="G3017">
        <f t="shared" si="285"/>
        <v>1.3224125429758848E-3</v>
      </c>
      <c r="H3017" s="38">
        <f>G3017*SUMIF('Manual Inputs'!$B$11:$B$22,'Expanded kW'!A3017,'Manual Inputs'!$C$11:$C$22)</f>
        <v>159793.0621863667</v>
      </c>
    </row>
    <row r="3018" spans="1:8" x14ac:dyDescent="0.2">
      <c r="A3018">
        <f t="shared" si="282"/>
        <v>8</v>
      </c>
      <c r="B3018" t="b">
        <f t="shared" si="283"/>
        <v>0</v>
      </c>
      <c r="C3018" t="str">
        <f t="shared" si="284"/>
        <v>OFF</v>
      </c>
      <c r="D3018" s="4">
        <f t="shared" si="286"/>
        <v>43681.666666659352</v>
      </c>
      <c r="E3018" t="str">
        <f t="shared" si="287"/>
        <v>LRKPCIGS</v>
      </c>
      <c r="F3018" s="39">
        <v>9611.25</v>
      </c>
      <c r="G3018">
        <f t="shared" si="285"/>
        <v>1.3198397598408313E-3</v>
      </c>
      <c r="H3018" s="38">
        <f>G3018*SUMIF('Manual Inputs'!$B$11:$B$22,'Expanded kW'!A3018,'Manual Inputs'!$C$11:$C$22)</f>
        <v>159482.18121531475</v>
      </c>
    </row>
    <row r="3019" spans="1:8" x14ac:dyDescent="0.2">
      <c r="A3019">
        <f t="shared" si="282"/>
        <v>8</v>
      </c>
      <c r="B3019" t="b">
        <f t="shared" si="283"/>
        <v>0</v>
      </c>
      <c r="C3019" t="str">
        <f t="shared" si="284"/>
        <v>OFF</v>
      </c>
      <c r="D3019" s="4">
        <f t="shared" si="286"/>
        <v>43681.708333326016</v>
      </c>
      <c r="E3019" t="str">
        <f t="shared" si="287"/>
        <v>LRKPCIGS</v>
      </c>
      <c r="F3019" s="39">
        <v>9694.779296875</v>
      </c>
      <c r="G3019">
        <f t="shared" si="285"/>
        <v>1.3313102019921824E-3</v>
      </c>
      <c r="H3019" s="38">
        <f>G3019*SUMIF('Manual Inputs'!$B$11:$B$22,'Expanded kW'!A3019,'Manual Inputs'!$C$11:$C$22)</f>
        <v>160868.20639008458</v>
      </c>
    </row>
    <row r="3020" spans="1:8" x14ac:dyDescent="0.2">
      <c r="A3020">
        <f t="shared" si="282"/>
        <v>8</v>
      </c>
      <c r="B3020" t="b">
        <f t="shared" si="283"/>
        <v>0</v>
      </c>
      <c r="C3020" t="str">
        <f t="shared" si="284"/>
        <v>OFF</v>
      </c>
      <c r="D3020" s="4">
        <f t="shared" si="286"/>
        <v>43681.74999999268</v>
      </c>
      <c r="E3020" t="str">
        <f t="shared" si="287"/>
        <v>LRKPCIGS</v>
      </c>
      <c r="F3020" s="39">
        <v>9639.6796875</v>
      </c>
      <c r="G3020">
        <f t="shared" si="285"/>
        <v>1.3237437922947108E-3</v>
      </c>
      <c r="H3020" s="38">
        <f>G3020*SUMIF('Manual Inputs'!$B$11:$B$22,'Expanded kW'!A3020,'Manual Inputs'!$C$11:$C$22)</f>
        <v>159953.9230359697</v>
      </c>
    </row>
    <row r="3021" spans="1:8" x14ac:dyDescent="0.2">
      <c r="A3021">
        <f t="shared" si="282"/>
        <v>8</v>
      </c>
      <c r="B3021" t="b">
        <f t="shared" si="283"/>
        <v>0</v>
      </c>
      <c r="C3021" t="str">
        <f t="shared" si="284"/>
        <v>OFF</v>
      </c>
      <c r="D3021" s="4">
        <f t="shared" si="286"/>
        <v>43681.791666659345</v>
      </c>
      <c r="E3021" t="str">
        <f t="shared" si="287"/>
        <v>LRKPCIGS</v>
      </c>
      <c r="F3021" s="39">
        <v>9654.884765625</v>
      </c>
      <c r="G3021">
        <f t="shared" si="285"/>
        <v>1.3258317898663962E-3</v>
      </c>
      <c r="H3021" s="38">
        <f>G3021*SUMIF('Manual Inputs'!$B$11:$B$22,'Expanded kW'!A3021,'Manual Inputs'!$C$11:$C$22)</f>
        <v>160206.22518448567</v>
      </c>
    </row>
    <row r="3022" spans="1:8" x14ac:dyDescent="0.2">
      <c r="A3022">
        <f t="shared" si="282"/>
        <v>8</v>
      </c>
      <c r="B3022" t="b">
        <f t="shared" si="283"/>
        <v>0</v>
      </c>
      <c r="C3022" t="str">
        <f t="shared" si="284"/>
        <v>OFF</v>
      </c>
      <c r="D3022" s="4">
        <f t="shared" si="286"/>
        <v>43681.833333326009</v>
      </c>
      <c r="E3022" t="str">
        <f t="shared" si="287"/>
        <v>LRKPCIGS</v>
      </c>
      <c r="F3022" s="39">
        <v>9651.7099609375</v>
      </c>
      <c r="G3022">
        <f t="shared" si="285"/>
        <v>1.3253958181190905E-3</v>
      </c>
      <c r="H3022" s="38">
        <f>G3022*SUMIF('Manual Inputs'!$B$11:$B$22,'Expanded kW'!A3022,'Manual Inputs'!$C$11:$C$22)</f>
        <v>160153.54475514556</v>
      </c>
    </row>
    <row r="3023" spans="1:8" x14ac:dyDescent="0.2">
      <c r="A3023">
        <f t="shared" si="282"/>
        <v>8</v>
      </c>
      <c r="B3023" t="b">
        <f t="shared" si="283"/>
        <v>0</v>
      </c>
      <c r="C3023" t="str">
        <f t="shared" si="284"/>
        <v>OFF</v>
      </c>
      <c r="D3023" s="4">
        <f t="shared" si="286"/>
        <v>43681.874999992673</v>
      </c>
      <c r="E3023" t="str">
        <f t="shared" si="287"/>
        <v>LRKPCIGS</v>
      </c>
      <c r="F3023" s="39">
        <v>9694.2724609375</v>
      </c>
      <c r="G3023">
        <f t="shared" si="285"/>
        <v>1.3312406020731262E-3</v>
      </c>
      <c r="H3023" s="38">
        <f>G3023*SUMIF('Manual Inputs'!$B$11:$B$22,'Expanded kW'!A3023,'Manual Inputs'!$C$11:$C$22)</f>
        <v>160859.79631846739</v>
      </c>
    </row>
    <row r="3024" spans="1:8" x14ac:dyDescent="0.2">
      <c r="A3024">
        <f t="shared" si="282"/>
        <v>8</v>
      </c>
      <c r="B3024" t="b">
        <f t="shared" si="283"/>
        <v>0</v>
      </c>
      <c r="C3024" t="str">
        <f t="shared" si="284"/>
        <v>OFF</v>
      </c>
      <c r="D3024" s="4">
        <f t="shared" si="286"/>
        <v>43681.916666659337</v>
      </c>
      <c r="E3024" t="str">
        <f t="shared" si="287"/>
        <v>LRKPCIGS</v>
      </c>
      <c r="F3024" s="39">
        <v>9640.2802734375</v>
      </c>
      <c r="G3024">
        <f t="shared" si="285"/>
        <v>1.3238262661872341E-3</v>
      </c>
      <c r="H3024" s="38">
        <f>G3024*SUMIF('Manual Inputs'!$B$11:$B$22,'Expanded kW'!A3024,'Manual Inputs'!$C$11:$C$22)</f>
        <v>159963.88872777042</v>
      </c>
    </row>
    <row r="3025" spans="1:8" x14ac:dyDescent="0.2">
      <c r="A3025">
        <f t="shared" si="282"/>
        <v>8</v>
      </c>
      <c r="B3025" t="b">
        <f t="shared" si="283"/>
        <v>0</v>
      </c>
      <c r="C3025" t="str">
        <f t="shared" si="284"/>
        <v>OFF</v>
      </c>
      <c r="D3025" s="4">
        <f t="shared" si="286"/>
        <v>43681.958333326002</v>
      </c>
      <c r="E3025" t="str">
        <f t="shared" si="287"/>
        <v>LRKPCIGS</v>
      </c>
      <c r="F3025" s="39">
        <v>9614.7099609375</v>
      </c>
      <c r="G3025">
        <f t="shared" si="285"/>
        <v>1.3203148899240992E-3</v>
      </c>
      <c r="H3025" s="38">
        <f>G3025*SUMIF('Manual Inputs'!$B$11:$B$22,'Expanded kW'!A3025,'Manual Inputs'!$C$11:$C$22)</f>
        <v>159539.5933227131</v>
      </c>
    </row>
    <row r="3026" spans="1:8" x14ac:dyDescent="0.2">
      <c r="A3026">
        <f t="shared" si="282"/>
        <v>8</v>
      </c>
      <c r="B3026" t="b">
        <f t="shared" si="283"/>
        <v>0</v>
      </c>
      <c r="C3026" t="str">
        <f t="shared" si="284"/>
        <v>OFF</v>
      </c>
      <c r="D3026" s="4">
        <f t="shared" si="286"/>
        <v>43681.999999992666</v>
      </c>
      <c r="E3026" t="str">
        <f t="shared" si="287"/>
        <v>LRKPCIGS</v>
      </c>
      <c r="F3026" s="39">
        <v>9658.310546875</v>
      </c>
      <c r="G3026">
        <f t="shared" si="285"/>
        <v>1.3263022263135043E-3</v>
      </c>
      <c r="H3026" s="38">
        <f>G3026*SUMIF('Manual Inputs'!$B$11:$B$22,'Expanded kW'!A3026,'Manual Inputs'!$C$11:$C$22)</f>
        <v>160263.0701386921</v>
      </c>
    </row>
    <row r="3027" spans="1:8" x14ac:dyDescent="0.2">
      <c r="A3027">
        <f t="shared" si="282"/>
        <v>8</v>
      </c>
      <c r="B3027" t="b">
        <f t="shared" si="283"/>
        <v>0</v>
      </c>
      <c r="C3027" t="str">
        <f t="shared" si="284"/>
        <v>OFF</v>
      </c>
      <c r="D3027" s="4">
        <f t="shared" si="286"/>
        <v>43682.04166665933</v>
      </c>
      <c r="E3027" t="str">
        <f t="shared" si="287"/>
        <v>LRKPCIGS</v>
      </c>
      <c r="F3027" s="39">
        <v>9685.98828125</v>
      </c>
      <c r="G3027">
        <f t="shared" si="285"/>
        <v>1.330102998771867E-3</v>
      </c>
      <c r="H3027" s="38">
        <f>G3027*SUMIF('Manual Inputs'!$B$11:$B$22,'Expanded kW'!A3027,'Manual Inputs'!$C$11:$C$22)</f>
        <v>160722.33458912501</v>
      </c>
    </row>
    <row r="3028" spans="1:8" x14ac:dyDescent="0.2">
      <c r="A3028">
        <f t="shared" si="282"/>
        <v>8</v>
      </c>
      <c r="B3028" t="b">
        <f t="shared" si="283"/>
        <v>0</v>
      </c>
      <c r="C3028" t="str">
        <f t="shared" si="284"/>
        <v>OFF</v>
      </c>
      <c r="D3028" s="4">
        <f t="shared" si="286"/>
        <v>43682.083333325994</v>
      </c>
      <c r="E3028" t="str">
        <f t="shared" si="287"/>
        <v>LRKPCIGS</v>
      </c>
      <c r="F3028" s="39">
        <v>9657.576171875</v>
      </c>
      <c r="G3028">
        <f t="shared" si="285"/>
        <v>1.3262013801880125E-3</v>
      </c>
      <c r="H3028" s="38">
        <f>G3028*SUMIF('Manual Inputs'!$B$11:$B$22,'Expanded kW'!A3028,'Manual Inputs'!$C$11:$C$22)</f>
        <v>160250.88444725447</v>
      </c>
    </row>
    <row r="3029" spans="1:8" x14ac:dyDescent="0.2">
      <c r="A3029">
        <f t="shared" si="282"/>
        <v>8</v>
      </c>
      <c r="B3029" t="b">
        <f t="shared" si="283"/>
        <v>0</v>
      </c>
      <c r="C3029" t="str">
        <f t="shared" si="284"/>
        <v>OFF</v>
      </c>
      <c r="D3029" s="4">
        <f t="shared" si="286"/>
        <v>43682.124999992659</v>
      </c>
      <c r="E3029" t="str">
        <f t="shared" si="287"/>
        <v>LRKPCIGS</v>
      </c>
      <c r="F3029" s="39">
        <v>9625.03125</v>
      </c>
      <c r="G3029">
        <f t="shared" si="285"/>
        <v>1.3217322339404861E-3</v>
      </c>
      <c r="H3029" s="38">
        <f>G3029*SUMIF('Manual Inputs'!$B$11:$B$22,'Expanded kW'!A3029,'Manual Inputs'!$C$11:$C$22)</f>
        <v>159710.85738229341</v>
      </c>
    </row>
    <row r="3030" spans="1:8" x14ac:dyDescent="0.2">
      <c r="A3030">
        <f t="shared" si="282"/>
        <v>8</v>
      </c>
      <c r="B3030" t="b">
        <f t="shared" si="283"/>
        <v>0</v>
      </c>
      <c r="C3030" t="str">
        <f t="shared" si="284"/>
        <v>OFF</v>
      </c>
      <c r="D3030" s="4">
        <f t="shared" si="286"/>
        <v>43682.166666659323</v>
      </c>
      <c r="E3030" t="str">
        <f t="shared" si="287"/>
        <v>LRKPCIGS</v>
      </c>
      <c r="F3030" s="39">
        <v>9610.0498046875</v>
      </c>
      <c r="G3030">
        <f t="shared" si="285"/>
        <v>1.3196749461596752E-3</v>
      </c>
      <c r="H3030" s="38">
        <f>G3030*SUMIF('Manual Inputs'!$B$11:$B$22,'Expanded kW'!A3030,'Manual Inputs'!$C$11:$C$22)</f>
        <v>159462.26603609021</v>
      </c>
    </row>
    <row r="3031" spans="1:8" x14ac:dyDescent="0.2">
      <c r="A3031">
        <f t="shared" si="282"/>
        <v>8</v>
      </c>
      <c r="B3031" t="b">
        <f t="shared" si="283"/>
        <v>0</v>
      </c>
      <c r="C3031" t="str">
        <f t="shared" si="284"/>
        <v>OFF</v>
      </c>
      <c r="D3031" s="4">
        <f t="shared" si="286"/>
        <v>43682.208333325987</v>
      </c>
      <c r="E3031" t="str">
        <f t="shared" si="287"/>
        <v>LRKPCIGS</v>
      </c>
      <c r="F3031" s="39">
        <v>9630.291015625</v>
      </c>
      <c r="G3031">
        <f t="shared" si="285"/>
        <v>1.3224545174935431E-3</v>
      </c>
      <c r="H3031" s="38">
        <f>G3031*SUMIF('Manual Inputs'!$B$11:$B$22,'Expanded kW'!A3031,'Manual Inputs'!$C$11:$C$22)</f>
        <v>159798.13415634009</v>
      </c>
    </row>
    <row r="3032" spans="1:8" x14ac:dyDescent="0.2">
      <c r="A3032">
        <f t="shared" si="282"/>
        <v>8</v>
      </c>
      <c r="B3032" t="b">
        <f t="shared" si="283"/>
        <v>0</v>
      </c>
      <c r="C3032" t="str">
        <f t="shared" si="284"/>
        <v>OFF</v>
      </c>
      <c r="D3032" s="4">
        <f t="shared" si="286"/>
        <v>43682.249999992651</v>
      </c>
      <c r="E3032" t="str">
        <f t="shared" si="287"/>
        <v>LRKPCIGS</v>
      </c>
      <c r="F3032" s="39">
        <v>9608.5068359375</v>
      </c>
      <c r="G3032">
        <f t="shared" si="285"/>
        <v>1.31946306201303E-3</v>
      </c>
      <c r="H3032" s="38">
        <f>G3032*SUMIF('Manual Inputs'!$B$11:$B$22,'Expanded kW'!A3032,'Manual Inputs'!$C$11:$C$22)</f>
        <v>159436.66312056963</v>
      </c>
    </row>
    <row r="3033" spans="1:8" x14ac:dyDescent="0.2">
      <c r="A3033">
        <f t="shared" si="282"/>
        <v>8</v>
      </c>
      <c r="B3033" t="b">
        <f t="shared" si="283"/>
        <v>0</v>
      </c>
      <c r="C3033" t="str">
        <f t="shared" si="284"/>
        <v>ON</v>
      </c>
      <c r="D3033" s="4">
        <f t="shared" si="286"/>
        <v>43682.291666659316</v>
      </c>
      <c r="E3033" t="str">
        <f t="shared" si="287"/>
        <v>LRKPCIGS</v>
      </c>
      <c r="F3033" s="39">
        <v>9528.9443359375</v>
      </c>
      <c r="G3033">
        <f t="shared" si="285"/>
        <v>1.308537349864003E-3</v>
      </c>
      <c r="H3033" s="38">
        <f>G3033*SUMIF('Manual Inputs'!$B$11:$B$22,'Expanded kW'!A3033,'Manual Inputs'!$C$11:$C$22)</f>
        <v>158116.46012481535</v>
      </c>
    </row>
    <row r="3034" spans="1:8" x14ac:dyDescent="0.2">
      <c r="A3034">
        <f t="shared" si="282"/>
        <v>8</v>
      </c>
      <c r="B3034" t="b">
        <f t="shared" si="283"/>
        <v>0</v>
      </c>
      <c r="C3034" t="str">
        <f t="shared" si="284"/>
        <v>ON</v>
      </c>
      <c r="D3034" s="4">
        <f t="shared" si="286"/>
        <v>43682.33333332598</v>
      </c>
      <c r="E3034" t="str">
        <f t="shared" si="287"/>
        <v>LRKPCIGS</v>
      </c>
      <c r="F3034" s="39">
        <v>9759.6748046875</v>
      </c>
      <c r="G3034">
        <f t="shared" si="285"/>
        <v>1.3402218078130692E-3</v>
      </c>
      <c r="H3034" s="38">
        <f>G3034*SUMIF('Manual Inputs'!$B$11:$B$22,'Expanded kW'!A3034,'Manual Inputs'!$C$11:$C$22)</f>
        <v>161945.03584900126</v>
      </c>
    </row>
    <row r="3035" spans="1:8" x14ac:dyDescent="0.2">
      <c r="A3035">
        <f t="shared" si="282"/>
        <v>8</v>
      </c>
      <c r="B3035" t="b">
        <f t="shared" si="283"/>
        <v>0</v>
      </c>
      <c r="C3035" t="str">
        <f t="shared" si="284"/>
        <v>ON</v>
      </c>
      <c r="D3035" s="4">
        <f t="shared" si="286"/>
        <v>43682.374999992644</v>
      </c>
      <c r="E3035" t="str">
        <f t="shared" si="287"/>
        <v>LRKPCIGS</v>
      </c>
      <c r="F3035" s="39">
        <v>9835.53515625</v>
      </c>
      <c r="G3035">
        <f t="shared" si="285"/>
        <v>1.3506391321140385E-3</v>
      </c>
      <c r="H3035" s="38">
        <f>G3035*SUMIF('Manual Inputs'!$B$11:$B$22,'Expanded kW'!A3035,'Manual Inputs'!$C$11:$C$22)</f>
        <v>163203.8080518831</v>
      </c>
    </row>
    <row r="3036" spans="1:8" x14ac:dyDescent="0.2">
      <c r="A3036">
        <f t="shared" si="282"/>
        <v>8</v>
      </c>
      <c r="B3036" t="b">
        <f t="shared" si="283"/>
        <v>0</v>
      </c>
      <c r="C3036" t="str">
        <f t="shared" si="284"/>
        <v>ON</v>
      </c>
      <c r="D3036" s="4">
        <f t="shared" si="286"/>
        <v>43682.416666659308</v>
      </c>
      <c r="E3036" t="str">
        <f t="shared" si="287"/>
        <v>LRKPCIGS</v>
      </c>
      <c r="F3036" s="39">
        <v>9929.3720703125</v>
      </c>
      <c r="G3036">
        <f t="shared" si="285"/>
        <v>1.3635250408273124E-3</v>
      </c>
      <c r="H3036" s="38">
        <f>G3036*SUMIF('Manual Inputs'!$B$11:$B$22,'Expanded kW'!A3036,'Manual Inputs'!$C$11:$C$22)</f>
        <v>164760.87042495649</v>
      </c>
    </row>
    <row r="3037" spans="1:8" x14ac:dyDescent="0.2">
      <c r="A3037">
        <f t="shared" si="282"/>
        <v>8</v>
      </c>
      <c r="B3037" t="b">
        <f t="shared" si="283"/>
        <v>0</v>
      </c>
      <c r="C3037" t="str">
        <f t="shared" si="284"/>
        <v>ON</v>
      </c>
      <c r="D3037" s="4">
        <f t="shared" si="286"/>
        <v>43682.458333325972</v>
      </c>
      <c r="E3037" t="str">
        <f t="shared" si="287"/>
        <v>LRKPCIGS</v>
      </c>
      <c r="F3037" s="39">
        <v>9961.4384765625</v>
      </c>
      <c r="G3037">
        <f t="shared" si="285"/>
        <v>1.3679284761686009E-3</v>
      </c>
      <c r="H3037" s="38">
        <f>G3037*SUMIF('Manual Inputs'!$B$11:$B$22,'Expanded kW'!A3037,'Manual Inputs'!$C$11:$C$22)</f>
        <v>165292.9573452308</v>
      </c>
    </row>
    <row r="3038" spans="1:8" x14ac:dyDescent="0.2">
      <c r="A3038">
        <f t="shared" si="282"/>
        <v>8</v>
      </c>
      <c r="B3038" t="b">
        <f t="shared" si="283"/>
        <v>0</v>
      </c>
      <c r="C3038" t="str">
        <f t="shared" si="284"/>
        <v>ON</v>
      </c>
      <c r="D3038" s="4">
        <f t="shared" si="286"/>
        <v>43682.499999992637</v>
      </c>
      <c r="E3038" t="str">
        <f t="shared" si="287"/>
        <v>LRKPCIGS</v>
      </c>
      <c r="F3038" s="39">
        <v>9989.1025390625</v>
      </c>
      <c r="G3038">
        <f t="shared" si="285"/>
        <v>1.3717273711724997E-3</v>
      </c>
      <c r="H3038" s="38">
        <f>G3038*SUMIF('Manual Inputs'!$B$11:$B$22,'Expanded kW'!A3038,'Manual Inputs'!$C$11:$C$22)</f>
        <v>165751.99493438692</v>
      </c>
    </row>
    <row r="3039" spans="1:8" x14ac:dyDescent="0.2">
      <c r="A3039">
        <f t="shared" si="282"/>
        <v>8</v>
      </c>
      <c r="B3039" t="b">
        <f t="shared" si="283"/>
        <v>0</v>
      </c>
      <c r="C3039" t="str">
        <f t="shared" si="284"/>
        <v>ON</v>
      </c>
      <c r="D3039" s="4">
        <f t="shared" si="286"/>
        <v>43682.541666659301</v>
      </c>
      <c r="E3039" t="str">
        <f t="shared" si="287"/>
        <v>LRKPCIGS</v>
      </c>
      <c r="F3039" s="39">
        <v>10034.6875</v>
      </c>
      <c r="G3039">
        <f t="shared" si="285"/>
        <v>1.377987206666957E-3</v>
      </c>
      <c r="H3039" s="38">
        <f>G3039*SUMIF('Manual Inputs'!$B$11:$B$22,'Expanded kW'!A3039,'Manual Inputs'!$C$11:$C$22)</f>
        <v>166508.3990442506</v>
      </c>
    </row>
    <row r="3040" spans="1:8" x14ac:dyDescent="0.2">
      <c r="A3040">
        <f t="shared" si="282"/>
        <v>8</v>
      </c>
      <c r="B3040" t="b">
        <f t="shared" si="283"/>
        <v>0</v>
      </c>
      <c r="C3040" t="str">
        <f t="shared" si="284"/>
        <v>ON</v>
      </c>
      <c r="D3040" s="4">
        <f t="shared" si="286"/>
        <v>43682.583333325965</v>
      </c>
      <c r="E3040" t="str">
        <f t="shared" si="287"/>
        <v>LRKPCIGS</v>
      </c>
      <c r="F3040" s="39">
        <v>10039.6943359375</v>
      </c>
      <c r="G3040">
        <f t="shared" si="285"/>
        <v>1.3786747573124312E-3</v>
      </c>
      <c r="H3040" s="38">
        <f>G3040*SUMIF('Manual Inputs'!$B$11:$B$22,'Expanded kW'!A3040,'Manual Inputs'!$C$11:$C$22)</f>
        <v>166591.47888467717</v>
      </c>
    </row>
    <row r="3041" spans="1:8" x14ac:dyDescent="0.2">
      <c r="A3041">
        <f t="shared" si="282"/>
        <v>8</v>
      </c>
      <c r="B3041" t="b">
        <f t="shared" si="283"/>
        <v>0</v>
      </c>
      <c r="C3041" t="str">
        <f t="shared" si="284"/>
        <v>ON</v>
      </c>
      <c r="D3041" s="4">
        <f t="shared" si="286"/>
        <v>43682.624999992629</v>
      </c>
      <c r="E3041" t="str">
        <f t="shared" si="287"/>
        <v>LRKPCIGS</v>
      </c>
      <c r="F3041" s="39">
        <v>9992.3408203125</v>
      </c>
      <c r="G3041">
        <f t="shared" si="285"/>
        <v>1.3721720596726738E-3</v>
      </c>
      <c r="H3041" s="38">
        <f>G3041*SUMIF('Manual Inputs'!$B$11:$B$22,'Expanded kW'!A3041,'Manual Inputs'!$C$11:$C$22)</f>
        <v>165805.7286482263</v>
      </c>
    </row>
    <row r="3042" spans="1:8" x14ac:dyDescent="0.2">
      <c r="A3042">
        <f t="shared" si="282"/>
        <v>8</v>
      </c>
      <c r="B3042" t="b">
        <f t="shared" si="283"/>
        <v>0</v>
      </c>
      <c r="C3042" t="str">
        <f t="shared" si="284"/>
        <v>ON</v>
      </c>
      <c r="D3042" s="4">
        <f t="shared" si="286"/>
        <v>43682.666666659294</v>
      </c>
      <c r="E3042" t="str">
        <f t="shared" si="287"/>
        <v>LRKPCIGS</v>
      </c>
      <c r="F3042" s="39">
        <v>9915.591796875</v>
      </c>
      <c r="G3042">
        <f t="shared" si="285"/>
        <v>1.3616327008315482E-3</v>
      </c>
      <c r="H3042" s="38">
        <f>G3042*SUMIF('Manual Inputs'!$B$11:$B$22,'Expanded kW'!A3042,'Manual Inputs'!$C$11:$C$22)</f>
        <v>164532.21046235476</v>
      </c>
    </row>
    <row r="3043" spans="1:8" x14ac:dyDescent="0.2">
      <c r="A3043">
        <f t="shared" si="282"/>
        <v>8</v>
      </c>
      <c r="B3043" t="b">
        <f t="shared" si="283"/>
        <v>0</v>
      </c>
      <c r="C3043" t="str">
        <f t="shared" si="284"/>
        <v>ON</v>
      </c>
      <c r="D3043" s="4">
        <f t="shared" si="286"/>
        <v>43682.708333325958</v>
      </c>
      <c r="E3043" t="str">
        <f t="shared" si="287"/>
        <v>LRKPCIGS</v>
      </c>
      <c r="F3043" s="39">
        <v>9898.453125</v>
      </c>
      <c r="G3043">
        <f t="shared" si="285"/>
        <v>1.359279177557105E-3</v>
      </c>
      <c r="H3043" s="38">
        <f>G3043*SUMIF('Manual Inputs'!$B$11:$B$22,'Expanded kW'!A3043,'Manual Inputs'!$C$11:$C$22)</f>
        <v>164247.82364755351</v>
      </c>
    </row>
    <row r="3044" spans="1:8" x14ac:dyDescent="0.2">
      <c r="A3044">
        <f t="shared" si="282"/>
        <v>8</v>
      </c>
      <c r="B3044" t="b">
        <f t="shared" si="283"/>
        <v>0</v>
      </c>
      <c r="C3044" t="str">
        <f t="shared" si="284"/>
        <v>ON</v>
      </c>
      <c r="D3044" s="4">
        <f t="shared" si="286"/>
        <v>43682.749999992622</v>
      </c>
      <c r="E3044" t="str">
        <f t="shared" si="287"/>
        <v>LRKPCIGS</v>
      </c>
      <c r="F3044" s="39">
        <v>9807.8212890625</v>
      </c>
      <c r="G3044">
        <f t="shared" si="285"/>
        <v>1.3468333978117353E-3</v>
      </c>
      <c r="H3044" s="38">
        <f>G3044*SUMIF('Manual Inputs'!$B$11:$B$22,'Expanded kW'!A3044,'Manual Inputs'!$C$11:$C$22)</f>
        <v>162743.94403950448</v>
      </c>
    </row>
    <row r="3045" spans="1:8" x14ac:dyDescent="0.2">
      <c r="A3045">
        <f t="shared" si="282"/>
        <v>8</v>
      </c>
      <c r="B3045" t="b">
        <f t="shared" si="283"/>
        <v>0</v>
      </c>
      <c r="C3045" t="str">
        <f t="shared" si="284"/>
        <v>ON</v>
      </c>
      <c r="D3045" s="4">
        <f t="shared" si="286"/>
        <v>43682.791666659286</v>
      </c>
      <c r="E3045" t="str">
        <f t="shared" si="287"/>
        <v>LRKPCIGS</v>
      </c>
      <c r="F3045" s="39">
        <v>9803.4814453125</v>
      </c>
      <c r="G3045">
        <f t="shared" si="285"/>
        <v>1.3462374401233238E-3</v>
      </c>
      <c r="H3045" s="38">
        <f>G3045*SUMIF('Manual Inputs'!$B$11:$B$22,'Expanded kW'!A3045,'Manual Inputs'!$C$11:$C$22)</f>
        <v>162671.93178850866</v>
      </c>
    </row>
    <row r="3046" spans="1:8" x14ac:dyDescent="0.2">
      <c r="A3046">
        <f t="shared" si="282"/>
        <v>8</v>
      </c>
      <c r="B3046" t="b">
        <f t="shared" si="283"/>
        <v>0</v>
      </c>
      <c r="C3046" t="str">
        <f t="shared" si="284"/>
        <v>ON</v>
      </c>
      <c r="D3046" s="4">
        <f t="shared" si="286"/>
        <v>43682.833333325951</v>
      </c>
      <c r="E3046" t="str">
        <f t="shared" si="287"/>
        <v>LRKPCIGS</v>
      </c>
      <c r="F3046" s="39">
        <v>9813.640625</v>
      </c>
      <c r="G3046">
        <f t="shared" si="285"/>
        <v>1.3476325228939238E-3</v>
      </c>
      <c r="H3046" s="38">
        <f>G3046*SUMIF('Manual Inputs'!$B$11:$B$22,'Expanded kW'!A3046,'Manual Inputs'!$C$11:$C$22)</f>
        <v>162840.50592152163</v>
      </c>
    </row>
    <row r="3047" spans="1:8" x14ac:dyDescent="0.2">
      <c r="A3047">
        <f t="shared" si="282"/>
        <v>8</v>
      </c>
      <c r="B3047" t="b">
        <f t="shared" si="283"/>
        <v>0</v>
      </c>
      <c r="C3047" t="str">
        <f t="shared" si="284"/>
        <v>OFF</v>
      </c>
      <c r="D3047" s="4">
        <f t="shared" si="286"/>
        <v>43682.874999992615</v>
      </c>
      <c r="E3047" t="str">
        <f t="shared" si="287"/>
        <v>LRKPCIGS</v>
      </c>
      <c r="F3047" s="39">
        <v>9935.6640625</v>
      </c>
      <c r="G3047">
        <f t="shared" si="285"/>
        <v>1.3643890721923972E-3</v>
      </c>
      <c r="H3047" s="38">
        <f>G3047*SUMIF('Manual Inputs'!$B$11:$B$22,'Expanded kW'!A3047,'Manual Inputs'!$C$11:$C$22)</f>
        <v>164865.27522539892</v>
      </c>
    </row>
    <row r="3048" spans="1:8" x14ac:dyDescent="0.2">
      <c r="A3048">
        <f t="shared" si="282"/>
        <v>8</v>
      </c>
      <c r="B3048" t="b">
        <f t="shared" si="283"/>
        <v>0</v>
      </c>
      <c r="C3048" t="str">
        <f t="shared" si="284"/>
        <v>OFF</v>
      </c>
      <c r="D3048" s="4">
        <f t="shared" si="286"/>
        <v>43682.916666659279</v>
      </c>
      <c r="E3048" t="str">
        <f t="shared" si="287"/>
        <v>LRKPCIGS</v>
      </c>
      <c r="F3048" s="39">
        <v>10110.7236328125</v>
      </c>
      <c r="G3048">
        <f t="shared" si="285"/>
        <v>1.3884286696681772E-3</v>
      </c>
      <c r="H3048" s="38">
        <f>G3048*SUMIF('Manual Inputs'!$B$11:$B$22,'Expanded kW'!A3048,'Manual Inputs'!$C$11:$C$22)</f>
        <v>167770.08803497659</v>
      </c>
    </row>
    <row r="3049" spans="1:8" x14ac:dyDescent="0.2">
      <c r="A3049">
        <f t="shared" si="282"/>
        <v>8</v>
      </c>
      <c r="B3049" t="b">
        <f t="shared" si="283"/>
        <v>0</v>
      </c>
      <c r="C3049" t="str">
        <f t="shared" si="284"/>
        <v>OFF</v>
      </c>
      <c r="D3049" s="4">
        <f t="shared" si="286"/>
        <v>43682.958333325943</v>
      </c>
      <c r="E3049" t="str">
        <f t="shared" si="287"/>
        <v>LRKPCIGS</v>
      </c>
      <c r="F3049" s="39">
        <v>10030.4599609375</v>
      </c>
      <c r="G3049">
        <f t="shared" si="285"/>
        <v>1.3774066709259277E-3</v>
      </c>
      <c r="H3049" s="38">
        <f>G3049*SUMIF('Manual Inputs'!$B$11:$B$22,'Expanded kW'!A3049,'Manual Inputs'!$C$11:$C$22)</f>
        <v>166438.25029659964</v>
      </c>
    </row>
    <row r="3050" spans="1:8" x14ac:dyDescent="0.2">
      <c r="A3050">
        <f t="shared" si="282"/>
        <v>8</v>
      </c>
      <c r="B3050" t="b">
        <f t="shared" si="283"/>
        <v>0</v>
      </c>
      <c r="C3050" t="str">
        <f t="shared" si="284"/>
        <v>OFF</v>
      </c>
      <c r="D3050" s="4">
        <f t="shared" si="286"/>
        <v>43682.999999992608</v>
      </c>
      <c r="E3050" t="str">
        <f t="shared" si="287"/>
        <v>LRKPCIGS</v>
      </c>
      <c r="F3050" s="39">
        <v>10086.6591796875</v>
      </c>
      <c r="G3050">
        <f t="shared" si="285"/>
        <v>1.3851240816038564E-3</v>
      </c>
      <c r="H3050" s="38">
        <f>G3050*SUMIF('Manual Inputs'!$B$11:$B$22,'Expanded kW'!A3050,'Manual Inputs'!$C$11:$C$22)</f>
        <v>167370.77977911715</v>
      </c>
    </row>
    <row r="3051" spans="1:8" x14ac:dyDescent="0.2">
      <c r="A3051">
        <f t="shared" si="282"/>
        <v>8</v>
      </c>
      <c r="B3051" t="b">
        <f t="shared" si="283"/>
        <v>0</v>
      </c>
      <c r="C3051" t="str">
        <f t="shared" si="284"/>
        <v>OFF</v>
      </c>
      <c r="D3051" s="4">
        <f t="shared" si="286"/>
        <v>43683.041666659272</v>
      </c>
      <c r="E3051" t="str">
        <f t="shared" si="287"/>
        <v>LRKPCIGS</v>
      </c>
      <c r="F3051" s="39">
        <v>10046.02734375</v>
      </c>
      <c r="G3051">
        <f t="shared" si="285"/>
        <v>1.3795444210409078E-3</v>
      </c>
      <c r="H3051" s="38">
        <f>G3051*SUMIF('Manual Inputs'!$B$11:$B$22,'Expanded kW'!A3051,'Manual Inputs'!$C$11:$C$22)</f>
        <v>166696.56426894991</v>
      </c>
    </row>
    <row r="3052" spans="1:8" x14ac:dyDescent="0.2">
      <c r="A3052">
        <f t="shared" si="282"/>
        <v>8</v>
      </c>
      <c r="B3052" t="b">
        <f t="shared" si="283"/>
        <v>0</v>
      </c>
      <c r="C3052" t="str">
        <f t="shared" si="284"/>
        <v>OFF</v>
      </c>
      <c r="D3052" s="4">
        <f t="shared" si="286"/>
        <v>43683.083333325936</v>
      </c>
      <c r="E3052" t="str">
        <f t="shared" si="287"/>
        <v>LRKPCIGS</v>
      </c>
      <c r="F3052" s="39">
        <v>9905.3740234375</v>
      </c>
      <c r="G3052">
        <f t="shared" si="285"/>
        <v>1.3602295718275312E-3</v>
      </c>
      <c r="H3052" s="38">
        <f>G3052*SUMIF('Manual Inputs'!$B$11:$B$22,'Expanded kW'!A3052,'Manual Inputs'!$C$11:$C$22)</f>
        <v>164362.6640667271</v>
      </c>
    </row>
    <row r="3053" spans="1:8" x14ac:dyDescent="0.2">
      <c r="A3053">
        <f t="shared" si="282"/>
        <v>8</v>
      </c>
      <c r="B3053" t="b">
        <f t="shared" si="283"/>
        <v>0</v>
      </c>
      <c r="C3053" t="str">
        <f t="shared" si="284"/>
        <v>OFF</v>
      </c>
      <c r="D3053" s="4">
        <f t="shared" si="286"/>
        <v>43683.1249999926</v>
      </c>
      <c r="E3053" t="str">
        <f t="shared" si="287"/>
        <v>LRKPCIGS</v>
      </c>
      <c r="F3053" s="39">
        <v>9747.400390625</v>
      </c>
      <c r="G3053">
        <f t="shared" si="285"/>
        <v>1.3385362560161191E-3</v>
      </c>
      <c r="H3053" s="38">
        <f>G3053*SUMIF('Manual Inputs'!$B$11:$B$22,'Expanded kW'!A3053,'Manual Inputs'!$C$11:$C$22)</f>
        <v>161741.36303559746</v>
      </c>
    </row>
    <row r="3054" spans="1:8" x14ac:dyDescent="0.2">
      <c r="A3054">
        <f t="shared" si="282"/>
        <v>8</v>
      </c>
      <c r="B3054" t="b">
        <f t="shared" si="283"/>
        <v>0</v>
      </c>
      <c r="C3054" t="str">
        <f t="shared" si="284"/>
        <v>OFF</v>
      </c>
      <c r="D3054" s="4">
        <f t="shared" si="286"/>
        <v>43683.166666659265</v>
      </c>
      <c r="E3054" t="str">
        <f t="shared" si="287"/>
        <v>LRKPCIGS</v>
      </c>
      <c r="F3054" s="39">
        <v>9765.326171875</v>
      </c>
      <c r="G3054">
        <f t="shared" si="285"/>
        <v>1.3409978670261291E-3</v>
      </c>
      <c r="H3054" s="38">
        <f>G3054*SUMIF('Manual Inputs'!$B$11:$B$22,'Expanded kW'!A3054,'Manual Inputs'!$C$11:$C$22)</f>
        <v>162038.81057818956</v>
      </c>
    </row>
    <row r="3055" spans="1:8" x14ac:dyDescent="0.2">
      <c r="A3055">
        <f t="shared" si="282"/>
        <v>8</v>
      </c>
      <c r="B3055" t="b">
        <f t="shared" si="283"/>
        <v>0</v>
      </c>
      <c r="C3055" t="str">
        <f t="shared" si="284"/>
        <v>OFF</v>
      </c>
      <c r="D3055" s="4">
        <f t="shared" si="286"/>
        <v>43683.208333325929</v>
      </c>
      <c r="E3055" t="str">
        <f t="shared" si="287"/>
        <v>LRKPCIGS</v>
      </c>
      <c r="F3055" s="39">
        <v>9763.26953125</v>
      </c>
      <c r="G3055">
        <f t="shared" si="285"/>
        <v>1.3407154442331959E-3</v>
      </c>
      <c r="H3055" s="38">
        <f>G3055*SUMIF('Manual Inputs'!$B$11:$B$22,'Expanded kW'!A3055,'Manual Inputs'!$C$11:$C$22)</f>
        <v>162004.68416041342</v>
      </c>
    </row>
    <row r="3056" spans="1:8" x14ac:dyDescent="0.2">
      <c r="A3056">
        <f t="shared" si="282"/>
        <v>8</v>
      </c>
      <c r="B3056" t="b">
        <f t="shared" si="283"/>
        <v>0</v>
      </c>
      <c r="C3056" t="str">
        <f t="shared" si="284"/>
        <v>OFF</v>
      </c>
      <c r="D3056" s="4">
        <f t="shared" si="286"/>
        <v>43683.249999992593</v>
      </c>
      <c r="E3056" t="str">
        <f t="shared" si="287"/>
        <v>LRKPCIGS</v>
      </c>
      <c r="F3056" s="39">
        <v>9734.8291015625</v>
      </c>
      <c r="G3056">
        <f t="shared" si="285"/>
        <v>1.3368099366365233E-3</v>
      </c>
      <c r="H3056" s="38">
        <f>G3056*SUMIF('Manual Inputs'!$B$11:$B$22,'Expanded kW'!A3056,'Manual Inputs'!$C$11:$C$22)</f>
        <v>161532.76409161245</v>
      </c>
    </row>
    <row r="3057" spans="1:8" x14ac:dyDescent="0.2">
      <c r="A3057">
        <f t="shared" si="282"/>
        <v>8</v>
      </c>
      <c r="B3057" t="b">
        <f t="shared" si="283"/>
        <v>0</v>
      </c>
      <c r="C3057" t="str">
        <f t="shared" si="284"/>
        <v>ON</v>
      </c>
      <c r="D3057" s="4">
        <f t="shared" si="286"/>
        <v>43683.291666659257</v>
      </c>
      <c r="E3057" t="str">
        <f t="shared" si="287"/>
        <v>LRKPCIGS</v>
      </c>
      <c r="F3057" s="39">
        <v>9752.4658203125</v>
      </c>
      <c r="G3057">
        <f t="shared" si="285"/>
        <v>1.33923185289501E-3</v>
      </c>
      <c r="H3057" s="38">
        <f>G3057*SUMIF('Manual Inputs'!$B$11:$B$22,'Expanded kW'!A3057,'Manual Inputs'!$C$11:$C$22)</f>
        <v>161825.41513863869</v>
      </c>
    </row>
    <row r="3058" spans="1:8" x14ac:dyDescent="0.2">
      <c r="A3058">
        <f t="shared" si="282"/>
        <v>8</v>
      </c>
      <c r="B3058" t="b">
        <f t="shared" si="283"/>
        <v>0</v>
      </c>
      <c r="C3058" t="str">
        <f t="shared" si="284"/>
        <v>ON</v>
      </c>
      <c r="D3058" s="4">
        <f t="shared" si="286"/>
        <v>43683.333333325922</v>
      </c>
      <c r="E3058" t="str">
        <f t="shared" si="287"/>
        <v>LRKPCIGS</v>
      </c>
      <c r="F3058" s="39">
        <v>9940.8193359375</v>
      </c>
      <c r="G3058">
        <f t="shared" si="285"/>
        <v>1.3650970066291942E-3</v>
      </c>
      <c r="H3058" s="38">
        <f>G3058*SUMIF('Manual Inputs'!$B$11:$B$22,'Expanded kW'!A3058,'Manual Inputs'!$C$11:$C$22)</f>
        <v>164950.81813111607</v>
      </c>
    </row>
    <row r="3059" spans="1:8" x14ac:dyDescent="0.2">
      <c r="A3059">
        <f t="shared" si="282"/>
        <v>8</v>
      </c>
      <c r="B3059" t="b">
        <f t="shared" si="283"/>
        <v>0</v>
      </c>
      <c r="C3059" t="str">
        <f t="shared" si="284"/>
        <v>ON</v>
      </c>
      <c r="D3059" s="4">
        <f t="shared" si="286"/>
        <v>43683.374999992586</v>
      </c>
      <c r="E3059" t="str">
        <f t="shared" si="287"/>
        <v>LRKPCIGS</v>
      </c>
      <c r="F3059" s="39">
        <v>9998.8486328125</v>
      </c>
      <c r="G3059">
        <f t="shared" si="285"/>
        <v>1.3730657279975107E-3</v>
      </c>
      <c r="H3059" s="38">
        <f>G3059*SUMIF('Manual Inputs'!$B$11:$B$22,'Expanded kW'!A3059,'Manual Inputs'!$C$11:$C$22)</f>
        <v>165913.71461596622</v>
      </c>
    </row>
    <row r="3060" spans="1:8" x14ac:dyDescent="0.2">
      <c r="A3060">
        <f t="shared" si="282"/>
        <v>8</v>
      </c>
      <c r="B3060" t="b">
        <f t="shared" si="283"/>
        <v>0</v>
      </c>
      <c r="C3060" t="str">
        <f t="shared" si="284"/>
        <v>ON</v>
      </c>
      <c r="D3060" s="4">
        <f t="shared" si="286"/>
        <v>43683.41666665925</v>
      </c>
      <c r="E3060" t="str">
        <f t="shared" si="287"/>
        <v>LRKPCIGS</v>
      </c>
      <c r="F3060" s="39">
        <v>9895.10546875</v>
      </c>
      <c r="G3060">
        <f t="shared" si="285"/>
        <v>1.3588194694212196E-3</v>
      </c>
      <c r="H3060" s="38">
        <f>G3060*SUMIF('Manual Inputs'!$B$11:$B$22,'Expanded kW'!A3060,'Manual Inputs'!$C$11:$C$22)</f>
        <v>164192.27504350003</v>
      </c>
    </row>
    <row r="3061" spans="1:8" x14ac:dyDescent="0.2">
      <c r="A3061">
        <f t="shared" si="282"/>
        <v>8</v>
      </c>
      <c r="B3061" t="b">
        <f t="shared" si="283"/>
        <v>0</v>
      </c>
      <c r="C3061" t="str">
        <f t="shared" si="284"/>
        <v>ON</v>
      </c>
      <c r="D3061" s="4">
        <f t="shared" si="286"/>
        <v>43683.458333325914</v>
      </c>
      <c r="E3061" t="str">
        <f t="shared" si="287"/>
        <v>LRKPCIGS</v>
      </c>
      <c r="F3061" s="39">
        <v>9841.0986328125</v>
      </c>
      <c r="G3061">
        <f t="shared" si="285"/>
        <v>1.3514031219769732E-3</v>
      </c>
      <c r="H3061" s="38">
        <f>G3061*SUMIF('Manual Inputs'!$B$11:$B$22,'Expanded kW'!A3061,'Manual Inputs'!$C$11:$C$22)</f>
        <v>163296.12438714938</v>
      </c>
    </row>
    <row r="3062" spans="1:8" x14ac:dyDescent="0.2">
      <c r="A3062">
        <f t="shared" si="282"/>
        <v>8</v>
      </c>
      <c r="B3062" t="b">
        <f t="shared" si="283"/>
        <v>0</v>
      </c>
      <c r="C3062" t="str">
        <f t="shared" si="284"/>
        <v>ON</v>
      </c>
      <c r="D3062" s="4">
        <f t="shared" si="286"/>
        <v>43683.499999992579</v>
      </c>
      <c r="E3062" t="str">
        <f t="shared" si="287"/>
        <v>LRKPCIGS</v>
      </c>
      <c r="F3062" s="39">
        <v>9932.0078125</v>
      </c>
      <c r="G3062">
        <f t="shared" si="285"/>
        <v>1.3638869872271827E-3</v>
      </c>
      <c r="H3062" s="38">
        <f>G3062*SUMIF('Manual Inputs'!$B$11:$B$22,'Expanded kW'!A3062,'Manual Inputs'!$C$11:$C$22)</f>
        <v>164804.60603824133</v>
      </c>
    </row>
    <row r="3063" spans="1:8" x14ac:dyDescent="0.2">
      <c r="A3063">
        <f t="shared" si="282"/>
        <v>8</v>
      </c>
      <c r="B3063" t="b">
        <f t="shared" si="283"/>
        <v>0</v>
      </c>
      <c r="C3063" t="str">
        <f t="shared" si="284"/>
        <v>ON</v>
      </c>
      <c r="D3063" s="4">
        <f t="shared" si="286"/>
        <v>43683.541666659243</v>
      </c>
      <c r="E3063" t="str">
        <f t="shared" si="287"/>
        <v>LRKPCIGS</v>
      </c>
      <c r="F3063" s="39">
        <v>9959.6181640625</v>
      </c>
      <c r="G3063">
        <f t="shared" si="285"/>
        <v>1.367678506517116E-3</v>
      </c>
      <c r="H3063" s="38">
        <f>G3063*SUMIF('Manual Inputs'!$B$11:$B$22,'Expanded kW'!A3063,'Manual Inputs'!$C$11:$C$22)</f>
        <v>165262.7523866673</v>
      </c>
    </row>
    <row r="3064" spans="1:8" x14ac:dyDescent="0.2">
      <c r="A3064">
        <f t="shared" si="282"/>
        <v>8</v>
      </c>
      <c r="B3064" t="b">
        <f t="shared" si="283"/>
        <v>0</v>
      </c>
      <c r="C3064" t="str">
        <f t="shared" si="284"/>
        <v>ON</v>
      </c>
      <c r="D3064" s="4">
        <f t="shared" si="286"/>
        <v>43683.583333325907</v>
      </c>
      <c r="E3064" t="str">
        <f t="shared" si="287"/>
        <v>LRKPCIGS</v>
      </c>
      <c r="F3064" s="39">
        <v>9941.919921875</v>
      </c>
      <c r="G3064">
        <f t="shared" si="285"/>
        <v>1.3652481417135414E-3</v>
      </c>
      <c r="H3064" s="38">
        <f>G3064*SUMIF('Manual Inputs'!$B$11:$B$22,'Expanded kW'!A3064,'Manual Inputs'!$C$11:$C$22)</f>
        <v>164969.08046389557</v>
      </c>
    </row>
    <row r="3065" spans="1:8" x14ac:dyDescent="0.2">
      <c r="A3065">
        <f t="shared" si="282"/>
        <v>8</v>
      </c>
      <c r="B3065" t="b">
        <f t="shared" si="283"/>
        <v>0</v>
      </c>
      <c r="C3065" t="str">
        <f t="shared" si="284"/>
        <v>ON</v>
      </c>
      <c r="D3065" s="4">
        <f t="shared" si="286"/>
        <v>43683.624999992571</v>
      </c>
      <c r="E3065" t="str">
        <f t="shared" si="287"/>
        <v>LRKPCIGS</v>
      </c>
      <c r="F3065" s="39">
        <v>9939.5546875</v>
      </c>
      <c r="G3065">
        <f t="shared" si="285"/>
        <v>1.3649233420912794E-3</v>
      </c>
      <c r="H3065" s="38">
        <f>G3065*SUMIF('Manual Inputs'!$B$11:$B$22,'Expanded kW'!A3065,'Manual Inputs'!$C$11:$C$22)</f>
        <v>164929.83346301535</v>
      </c>
    </row>
    <row r="3066" spans="1:8" x14ac:dyDescent="0.2">
      <c r="A3066">
        <f t="shared" si="282"/>
        <v>8</v>
      </c>
      <c r="B3066" t="b">
        <f t="shared" si="283"/>
        <v>0</v>
      </c>
      <c r="C3066" t="str">
        <f t="shared" si="284"/>
        <v>ON</v>
      </c>
      <c r="D3066" s="4">
        <f t="shared" si="286"/>
        <v>43683.666666659235</v>
      </c>
      <c r="E3066" t="str">
        <f t="shared" si="287"/>
        <v>LRKPCIGS</v>
      </c>
      <c r="F3066" s="39">
        <v>9943.0166015625</v>
      </c>
      <c r="G3066">
        <f t="shared" si="285"/>
        <v>1.3653987403823278E-3</v>
      </c>
      <c r="H3066" s="38">
        <f>G3066*SUMIF('Manual Inputs'!$B$11:$B$22,'Expanded kW'!A3066,'Manual Inputs'!$C$11:$C$22)</f>
        <v>164987.2779791675</v>
      </c>
    </row>
    <row r="3067" spans="1:8" x14ac:dyDescent="0.2">
      <c r="A3067">
        <f t="shared" si="282"/>
        <v>8</v>
      </c>
      <c r="B3067" t="b">
        <f t="shared" si="283"/>
        <v>0</v>
      </c>
      <c r="C3067" t="str">
        <f t="shared" si="284"/>
        <v>ON</v>
      </c>
      <c r="D3067" s="4">
        <f t="shared" si="286"/>
        <v>43683.7083333259</v>
      </c>
      <c r="E3067" t="str">
        <f t="shared" si="287"/>
        <v>LRKPCIGS</v>
      </c>
      <c r="F3067" s="39">
        <v>9742.701171875</v>
      </c>
      <c r="G3067">
        <f t="shared" si="285"/>
        <v>1.3378909480960838E-3</v>
      </c>
      <c r="H3067" s="38">
        <f>G3067*SUMIF('Manual Inputs'!$B$11:$B$22,'Expanded kW'!A3067,'Manual Inputs'!$C$11:$C$22)</f>
        <v>161663.3875738981</v>
      </c>
    </row>
    <row r="3068" spans="1:8" x14ac:dyDescent="0.2">
      <c r="A3068">
        <f t="shared" si="282"/>
        <v>8</v>
      </c>
      <c r="B3068" t="b">
        <f t="shared" si="283"/>
        <v>0</v>
      </c>
      <c r="C3068" t="str">
        <f t="shared" si="284"/>
        <v>ON</v>
      </c>
      <c r="D3068" s="4">
        <f t="shared" si="286"/>
        <v>43683.749999992564</v>
      </c>
      <c r="E3068" t="str">
        <f t="shared" si="287"/>
        <v>LRKPCIGS</v>
      </c>
      <c r="F3068" s="39">
        <v>9716.1875</v>
      </c>
      <c r="G3068">
        <f t="shared" si="285"/>
        <v>1.3342500274749368E-3</v>
      </c>
      <c r="H3068" s="38">
        <f>G3068*SUMIF('Manual Inputs'!$B$11:$B$22,'Expanded kW'!A3068,'Manual Inputs'!$C$11:$C$22)</f>
        <v>161223.43874074402</v>
      </c>
    </row>
    <row r="3069" spans="1:8" x14ac:dyDescent="0.2">
      <c r="A3069">
        <f t="shared" si="282"/>
        <v>8</v>
      </c>
      <c r="B3069" t="b">
        <f t="shared" si="283"/>
        <v>0</v>
      </c>
      <c r="C3069" t="str">
        <f t="shared" si="284"/>
        <v>ON</v>
      </c>
      <c r="D3069" s="4">
        <f t="shared" si="286"/>
        <v>43683.791666659228</v>
      </c>
      <c r="E3069" t="str">
        <f t="shared" si="287"/>
        <v>LRKPCIGS</v>
      </c>
      <c r="F3069" s="39">
        <v>9745.2783203125</v>
      </c>
      <c r="G3069">
        <f t="shared" si="285"/>
        <v>1.338244848262537E-3</v>
      </c>
      <c r="H3069" s="38">
        <f>G3069*SUMIF('Manual Inputs'!$B$11:$B$22,'Expanded kW'!A3069,'Manual Inputs'!$C$11:$C$22)</f>
        <v>161706.15092456821</v>
      </c>
    </row>
    <row r="3070" spans="1:8" x14ac:dyDescent="0.2">
      <c r="A3070">
        <f t="shared" si="282"/>
        <v>8</v>
      </c>
      <c r="B3070" t="b">
        <f t="shared" si="283"/>
        <v>0</v>
      </c>
      <c r="C3070" t="str">
        <f t="shared" si="284"/>
        <v>ON</v>
      </c>
      <c r="D3070" s="4">
        <f t="shared" si="286"/>
        <v>43683.833333325892</v>
      </c>
      <c r="E3070" t="str">
        <f t="shared" si="287"/>
        <v>LRKPCIGS</v>
      </c>
      <c r="F3070" s="39">
        <v>9783.1845703125</v>
      </c>
      <c r="G3070">
        <f t="shared" si="285"/>
        <v>1.3434502248677099E-3</v>
      </c>
      <c r="H3070" s="38">
        <f>G3070*SUMIF('Manual Inputs'!$B$11:$B$22,'Expanded kW'!A3070,'Manual Inputs'!$C$11:$C$22)</f>
        <v>162335.14001877481</v>
      </c>
    </row>
    <row r="3071" spans="1:8" x14ac:dyDescent="0.2">
      <c r="A3071">
        <f t="shared" si="282"/>
        <v>8</v>
      </c>
      <c r="B3071" t="b">
        <f t="shared" si="283"/>
        <v>0</v>
      </c>
      <c r="C3071" t="str">
        <f t="shared" si="284"/>
        <v>OFF</v>
      </c>
      <c r="D3071" s="4">
        <f t="shared" si="286"/>
        <v>43683.874999992557</v>
      </c>
      <c r="E3071" t="str">
        <f t="shared" si="287"/>
        <v>LRKPCIGS</v>
      </c>
      <c r="F3071" s="39">
        <v>9979.0625</v>
      </c>
      <c r="G3071">
        <f t="shared" si="285"/>
        <v>1.3703486490765141E-3</v>
      </c>
      <c r="H3071" s="38">
        <f>G3071*SUMIF('Manual Inputs'!$B$11:$B$22,'Expanded kW'!A3071,'Manual Inputs'!$C$11:$C$22)</f>
        <v>165585.3977353572</v>
      </c>
    </row>
    <row r="3072" spans="1:8" x14ac:dyDescent="0.2">
      <c r="A3072">
        <f t="shared" si="282"/>
        <v>8</v>
      </c>
      <c r="B3072" t="b">
        <f t="shared" si="283"/>
        <v>0</v>
      </c>
      <c r="C3072" t="str">
        <f t="shared" si="284"/>
        <v>OFF</v>
      </c>
      <c r="D3072" s="4">
        <f t="shared" si="286"/>
        <v>43683.916666659221</v>
      </c>
      <c r="E3072" t="str">
        <f t="shared" si="287"/>
        <v>LRKPCIGS</v>
      </c>
      <c r="F3072" s="39">
        <v>9986.3046875</v>
      </c>
      <c r="G3072">
        <f t="shared" si="285"/>
        <v>1.3713431635268428E-3</v>
      </c>
      <c r="H3072" s="38">
        <f>G3072*SUMIF('Manual Inputs'!$B$11:$B$22,'Expanded kW'!A3072,'Manual Inputs'!$C$11:$C$22)</f>
        <v>165705.56939453474</v>
      </c>
    </row>
    <row r="3073" spans="1:8" x14ac:dyDescent="0.2">
      <c r="A3073">
        <f t="shared" si="282"/>
        <v>8</v>
      </c>
      <c r="B3073" t="b">
        <f t="shared" si="283"/>
        <v>0</v>
      </c>
      <c r="C3073" t="str">
        <f t="shared" si="284"/>
        <v>OFF</v>
      </c>
      <c r="D3073" s="4">
        <f t="shared" si="286"/>
        <v>43683.958333325885</v>
      </c>
      <c r="E3073" t="str">
        <f t="shared" si="287"/>
        <v>LRKPCIGS</v>
      </c>
      <c r="F3073" s="39">
        <v>10053.3447265625</v>
      </c>
      <c r="G3073">
        <f t="shared" si="285"/>
        <v>1.380549261490788E-3</v>
      </c>
      <c r="H3073" s="38">
        <f>G3073*SUMIF('Manual Inputs'!$B$11:$B$22,'Expanded kW'!A3073,'Manual Inputs'!$C$11:$C$22)</f>
        <v>166817.98366514963</v>
      </c>
    </row>
    <row r="3074" spans="1:8" x14ac:dyDescent="0.2">
      <c r="A3074">
        <f t="shared" ref="A3074:A3137" si="288">MONTH(D3074)</f>
        <v>8</v>
      </c>
      <c r="B3074" t="b">
        <f t="shared" ref="B3074:B3137" si="289">IF(ISNA(VLOOKUP(DATE(YEAR(D3074),MONTH(D3074),DAY(D3074)),Holidays,1,FALSE)),FALSE,TRUE)</f>
        <v>0</v>
      </c>
      <c r="C3074" t="str">
        <f t="shared" ref="C3074:C3137" si="290">IF(OR(HOUR(D3074)&lt;PkStart,HOUR(D3074)&gt;OPkStart-1,WEEKDAY(D3074,2)&gt;5,B3074)=TRUE,"OFF","ON")</f>
        <v>OFF</v>
      </c>
      <c r="D3074" s="4">
        <f t="shared" si="286"/>
        <v>43683.999999992549</v>
      </c>
      <c r="E3074" t="str">
        <f t="shared" si="287"/>
        <v>LRKPCIGS</v>
      </c>
      <c r="F3074" s="39">
        <v>10045.6357421875</v>
      </c>
      <c r="G3074">
        <f t="shared" ref="G3074:G3137" si="291">IF(SUMIF($A$2:$A$8785,A3074,$F$2:$F$8785)=0,0,F3074/SUMIF($A$2:$A$8785,A3074,$F$2:$F$8785))</f>
        <v>1.3794906453809047E-3</v>
      </c>
      <c r="H3074" s="38">
        <f>G3074*SUMIF('Manual Inputs'!$B$11:$B$22,'Expanded kW'!A3074,'Manual Inputs'!$C$11:$C$22)</f>
        <v>166690.06631380826</v>
      </c>
    </row>
    <row r="3075" spans="1:8" x14ac:dyDescent="0.2">
      <c r="A3075">
        <f t="shared" si="288"/>
        <v>8</v>
      </c>
      <c r="B3075" t="b">
        <f t="shared" si="289"/>
        <v>0</v>
      </c>
      <c r="C3075" t="str">
        <f t="shared" si="290"/>
        <v>OFF</v>
      </c>
      <c r="D3075" s="4">
        <f t="shared" si="286"/>
        <v>43684.041666659214</v>
      </c>
      <c r="E3075" t="str">
        <f t="shared" si="287"/>
        <v>LRKPCIGS</v>
      </c>
      <c r="F3075" s="39">
        <v>10054.1845703125</v>
      </c>
      <c r="G3075">
        <f t="shared" si="291"/>
        <v>1.3806645908364303E-3</v>
      </c>
      <c r="H3075" s="38">
        <f>G3075*SUMIF('Manual Inputs'!$B$11:$B$22,'Expanded kW'!A3075,'Manual Inputs'!$C$11:$C$22)</f>
        <v>166831.91942929375</v>
      </c>
    </row>
    <row r="3076" spans="1:8" x14ac:dyDescent="0.2">
      <c r="A3076">
        <f t="shared" si="288"/>
        <v>8</v>
      </c>
      <c r="B3076" t="b">
        <f t="shared" si="289"/>
        <v>0</v>
      </c>
      <c r="C3076" t="str">
        <f t="shared" si="290"/>
        <v>OFF</v>
      </c>
      <c r="D3076" s="4">
        <f t="shared" ref="D3076:D3139" si="292">+D3075+1/24</f>
        <v>43684.083333325878</v>
      </c>
      <c r="E3076" t="str">
        <f t="shared" ref="E3076:E3139" si="293">+E3075</f>
        <v>LRKPCIGS</v>
      </c>
      <c r="F3076" s="39">
        <v>9908.0673828125</v>
      </c>
      <c r="G3076">
        <f t="shared" si="291"/>
        <v>1.3605994303569279E-3</v>
      </c>
      <c r="H3076" s="38">
        <f>G3076*SUMIF('Manual Inputs'!$B$11:$B$22,'Expanded kW'!A3076,'Manual Inputs'!$C$11:$C$22)</f>
        <v>164407.35573824969</v>
      </c>
    </row>
    <row r="3077" spans="1:8" x14ac:dyDescent="0.2">
      <c r="A3077">
        <f t="shared" si="288"/>
        <v>8</v>
      </c>
      <c r="B3077" t="b">
        <f t="shared" si="289"/>
        <v>0</v>
      </c>
      <c r="C3077" t="str">
        <f t="shared" si="290"/>
        <v>OFF</v>
      </c>
      <c r="D3077" s="4">
        <f t="shared" si="292"/>
        <v>43684.124999992542</v>
      </c>
      <c r="E3077" t="str">
        <f t="shared" si="293"/>
        <v>LRKPCIGS</v>
      </c>
      <c r="F3077" s="39">
        <v>9690.638671875</v>
      </c>
      <c r="G3077">
        <f t="shared" si="291"/>
        <v>1.3307416014973882E-3</v>
      </c>
      <c r="H3077" s="38">
        <f>G3077*SUMIF('Manual Inputs'!$B$11:$B$22,'Expanded kW'!A3077,'Manual Inputs'!$C$11:$C$22)</f>
        <v>160799.49983197876</v>
      </c>
    </row>
    <row r="3078" spans="1:8" x14ac:dyDescent="0.2">
      <c r="A3078">
        <f t="shared" si="288"/>
        <v>8</v>
      </c>
      <c r="B3078" t="b">
        <f t="shared" si="289"/>
        <v>0</v>
      </c>
      <c r="C3078" t="str">
        <f t="shared" si="290"/>
        <v>OFF</v>
      </c>
      <c r="D3078" s="4">
        <f t="shared" si="292"/>
        <v>43684.166666659206</v>
      </c>
      <c r="E3078" t="str">
        <f t="shared" si="293"/>
        <v>LRKPCIGS</v>
      </c>
      <c r="F3078" s="39">
        <v>9738.4765625</v>
      </c>
      <c r="G3078">
        <f t="shared" si="291"/>
        <v>1.3373108146667253E-3</v>
      </c>
      <c r="H3078" s="38">
        <f>G3078*SUMIF('Manual Inputs'!$B$11:$B$22,'Expanded kW'!A3078,'Manual Inputs'!$C$11:$C$22)</f>
        <v>161593.28743937786</v>
      </c>
    </row>
    <row r="3079" spans="1:8" x14ac:dyDescent="0.2">
      <c r="A3079">
        <f t="shared" si="288"/>
        <v>8</v>
      </c>
      <c r="B3079" t="b">
        <f t="shared" si="289"/>
        <v>0</v>
      </c>
      <c r="C3079" t="str">
        <f t="shared" si="290"/>
        <v>OFF</v>
      </c>
      <c r="D3079" s="4">
        <f t="shared" si="292"/>
        <v>43684.208333325871</v>
      </c>
      <c r="E3079" t="str">
        <f t="shared" si="293"/>
        <v>LRKPCIGS</v>
      </c>
      <c r="F3079" s="39">
        <v>9776.9609375</v>
      </c>
      <c r="G3079">
        <f t="shared" si="291"/>
        <v>1.3425955807749449E-3</v>
      </c>
      <c r="H3079" s="38">
        <f>G3079*SUMIF('Manual Inputs'!$B$11:$B$22,'Expanded kW'!A3079,'Manual Inputs'!$C$11:$C$22)</f>
        <v>162231.8695247162</v>
      </c>
    </row>
    <row r="3080" spans="1:8" x14ac:dyDescent="0.2">
      <c r="A3080">
        <f t="shared" si="288"/>
        <v>8</v>
      </c>
      <c r="B3080" t="b">
        <f t="shared" si="289"/>
        <v>0</v>
      </c>
      <c r="C3080" t="str">
        <f t="shared" si="290"/>
        <v>OFF</v>
      </c>
      <c r="D3080" s="4">
        <f t="shared" si="292"/>
        <v>43684.249999992535</v>
      </c>
      <c r="E3080" t="str">
        <f t="shared" si="293"/>
        <v>LRKPCIGS</v>
      </c>
      <c r="F3080" s="39">
        <v>9615.64453125</v>
      </c>
      <c r="G3080">
        <f t="shared" si="291"/>
        <v>1.3204432273470987E-3</v>
      </c>
      <c r="H3080" s="38">
        <f>G3080*SUMIF('Manual Inputs'!$B$11:$B$22,'Expanded kW'!A3080,'Manual Inputs'!$C$11:$C$22)</f>
        <v>159555.10091141763</v>
      </c>
    </row>
    <row r="3081" spans="1:8" x14ac:dyDescent="0.2">
      <c r="A3081">
        <f t="shared" si="288"/>
        <v>8</v>
      </c>
      <c r="B3081" t="b">
        <f t="shared" si="289"/>
        <v>0</v>
      </c>
      <c r="C3081" t="str">
        <f t="shared" si="290"/>
        <v>ON</v>
      </c>
      <c r="D3081" s="4">
        <f t="shared" si="292"/>
        <v>43684.291666659199</v>
      </c>
      <c r="E3081" t="str">
        <f t="shared" si="293"/>
        <v>LRKPCIGS</v>
      </c>
      <c r="F3081" s="39">
        <v>9586.5322265625</v>
      </c>
      <c r="G3081">
        <f t="shared" si="291"/>
        <v>1.3164454562739122E-3</v>
      </c>
      <c r="H3081" s="38">
        <f>G3081*SUMIF('Manual Inputs'!$B$11:$B$22,'Expanded kW'!A3081,'Manual Inputs'!$C$11:$C$22)</f>
        <v>159072.03223130136</v>
      </c>
    </row>
    <row r="3082" spans="1:8" x14ac:dyDescent="0.2">
      <c r="A3082">
        <f t="shared" si="288"/>
        <v>8</v>
      </c>
      <c r="B3082" t="b">
        <f t="shared" si="289"/>
        <v>0</v>
      </c>
      <c r="C3082" t="str">
        <f t="shared" si="290"/>
        <v>ON</v>
      </c>
      <c r="D3082" s="4">
        <f t="shared" si="292"/>
        <v>43684.333333325863</v>
      </c>
      <c r="E3082" t="str">
        <f t="shared" si="293"/>
        <v>LRKPCIGS</v>
      </c>
      <c r="F3082" s="39">
        <v>9661.1591796875</v>
      </c>
      <c r="G3082">
        <f t="shared" si="291"/>
        <v>1.3266934073614559E-3</v>
      </c>
      <c r="H3082" s="38">
        <f>G3082*SUMIF('Manual Inputs'!$B$11:$B$22,'Expanded kW'!A3082,'Manual Inputs'!$C$11:$C$22)</f>
        <v>160310.33830614368</v>
      </c>
    </row>
    <row r="3083" spans="1:8" x14ac:dyDescent="0.2">
      <c r="A3083">
        <f t="shared" si="288"/>
        <v>8</v>
      </c>
      <c r="B3083" t="b">
        <f t="shared" si="289"/>
        <v>0</v>
      </c>
      <c r="C3083" t="str">
        <f t="shared" si="290"/>
        <v>ON</v>
      </c>
      <c r="D3083" s="4">
        <f t="shared" si="292"/>
        <v>43684.374999992528</v>
      </c>
      <c r="E3083" t="str">
        <f t="shared" si="293"/>
        <v>LRKPCIGS</v>
      </c>
      <c r="F3083" s="39">
        <v>9725.783203125</v>
      </c>
      <c r="G3083">
        <f t="shared" si="291"/>
        <v>1.3355677323008443E-3</v>
      </c>
      <c r="H3083" s="38">
        <f>G3083*SUMIF('Manual Inputs'!$B$11:$B$22,'Expanded kW'!A3083,'Manual Inputs'!$C$11:$C$22)</f>
        <v>161382.66294827888</v>
      </c>
    </row>
    <row r="3084" spans="1:8" x14ac:dyDescent="0.2">
      <c r="A3084">
        <f t="shared" si="288"/>
        <v>8</v>
      </c>
      <c r="B3084" t="b">
        <f t="shared" si="289"/>
        <v>0</v>
      </c>
      <c r="C3084" t="str">
        <f t="shared" si="290"/>
        <v>ON</v>
      </c>
      <c r="D3084" s="4">
        <f t="shared" si="292"/>
        <v>43684.416666659192</v>
      </c>
      <c r="E3084" t="str">
        <f t="shared" si="293"/>
        <v>LRKPCIGS</v>
      </c>
      <c r="F3084" s="39">
        <v>9629.4931640625</v>
      </c>
      <c r="G3084">
        <f t="shared" si="291"/>
        <v>1.3223449546151829E-3</v>
      </c>
      <c r="H3084" s="38">
        <f>G3084*SUMIF('Manual Inputs'!$B$11:$B$22,'Expanded kW'!A3084,'Manual Inputs'!$C$11:$C$22)</f>
        <v>159784.8951804032</v>
      </c>
    </row>
    <row r="3085" spans="1:8" x14ac:dyDescent="0.2">
      <c r="A3085">
        <f t="shared" si="288"/>
        <v>8</v>
      </c>
      <c r="B3085" t="b">
        <f t="shared" si="289"/>
        <v>0</v>
      </c>
      <c r="C3085" t="str">
        <f t="shared" si="290"/>
        <v>ON</v>
      </c>
      <c r="D3085" s="4">
        <f t="shared" si="292"/>
        <v>43684.458333325856</v>
      </c>
      <c r="E3085" t="str">
        <f t="shared" si="293"/>
        <v>LRKPCIGS</v>
      </c>
      <c r="F3085" s="39">
        <v>9603.9560546875</v>
      </c>
      <c r="G3085">
        <f t="shared" si="291"/>
        <v>1.3188381378843176E-3</v>
      </c>
      <c r="H3085" s="38">
        <f>G3085*SUMIF('Manual Inputs'!$B$11:$B$22,'Expanded kW'!A3085,'Manual Inputs'!$C$11:$C$22)</f>
        <v>159361.15072416086</v>
      </c>
    </row>
    <row r="3086" spans="1:8" x14ac:dyDescent="0.2">
      <c r="A3086">
        <f t="shared" si="288"/>
        <v>8</v>
      </c>
      <c r="B3086" t="b">
        <f t="shared" si="289"/>
        <v>0</v>
      </c>
      <c r="C3086" t="str">
        <f t="shared" si="290"/>
        <v>ON</v>
      </c>
      <c r="D3086" s="4">
        <f t="shared" si="292"/>
        <v>43684.49999999252</v>
      </c>
      <c r="E3086" t="str">
        <f t="shared" si="293"/>
        <v>LRKPCIGS</v>
      </c>
      <c r="F3086" s="39">
        <v>9604.8544921875</v>
      </c>
      <c r="G3086">
        <f t="shared" si="291"/>
        <v>1.3189615134633766E-3</v>
      </c>
      <c r="H3086" s="38">
        <f>G3086*SUMIF('Manual Inputs'!$B$11:$B$22,'Expanded kW'!A3086,'Manual Inputs'!$C$11:$C$22)</f>
        <v>159376.05875091968</v>
      </c>
    </row>
    <row r="3087" spans="1:8" x14ac:dyDescent="0.2">
      <c r="A3087">
        <f t="shared" si="288"/>
        <v>8</v>
      </c>
      <c r="B3087" t="b">
        <f t="shared" si="289"/>
        <v>0</v>
      </c>
      <c r="C3087" t="str">
        <f t="shared" si="290"/>
        <v>ON</v>
      </c>
      <c r="D3087" s="4">
        <f t="shared" si="292"/>
        <v>43684.541666659185</v>
      </c>
      <c r="E3087" t="str">
        <f t="shared" si="293"/>
        <v>LRKPCIGS</v>
      </c>
      <c r="F3087" s="39">
        <v>9672.955078125</v>
      </c>
      <c r="G3087">
        <f t="shared" si="291"/>
        <v>1.328313248252168E-3</v>
      </c>
      <c r="H3087" s="38">
        <f>G3087*SUMIF('Manual Inputs'!$B$11:$B$22,'Expanded kW'!A3087,'Manual Inputs'!$C$11:$C$22)</f>
        <v>160506.07097486075</v>
      </c>
    </row>
    <row r="3088" spans="1:8" x14ac:dyDescent="0.2">
      <c r="A3088">
        <f t="shared" si="288"/>
        <v>8</v>
      </c>
      <c r="B3088" t="b">
        <f t="shared" si="289"/>
        <v>0</v>
      </c>
      <c r="C3088" t="str">
        <f t="shared" si="290"/>
        <v>ON</v>
      </c>
      <c r="D3088" s="4">
        <f t="shared" si="292"/>
        <v>43684.583333325849</v>
      </c>
      <c r="E3088" t="str">
        <f t="shared" si="293"/>
        <v>LRKPCIGS</v>
      </c>
      <c r="F3088" s="39">
        <v>9708.2685546875</v>
      </c>
      <c r="G3088">
        <f t="shared" si="291"/>
        <v>1.3331625790286429E-3</v>
      </c>
      <c r="H3088" s="38">
        <f>G3088*SUMIF('Manual Inputs'!$B$11:$B$22,'Expanded kW'!A3088,'Manual Inputs'!$C$11:$C$22)</f>
        <v>161092.03744836661</v>
      </c>
    </row>
    <row r="3089" spans="1:8" x14ac:dyDescent="0.2">
      <c r="A3089">
        <f t="shared" si="288"/>
        <v>8</v>
      </c>
      <c r="B3089" t="b">
        <f t="shared" si="289"/>
        <v>0</v>
      </c>
      <c r="C3089" t="str">
        <f t="shared" si="290"/>
        <v>ON</v>
      </c>
      <c r="D3089" s="4">
        <f t="shared" si="292"/>
        <v>43684.624999992513</v>
      </c>
      <c r="E3089" t="str">
        <f t="shared" si="293"/>
        <v>LRKPCIGS</v>
      </c>
      <c r="F3089" s="39">
        <v>9671.046875</v>
      </c>
      <c r="G3089">
        <f t="shared" si="291"/>
        <v>1.3280512092505577E-3</v>
      </c>
      <c r="H3089" s="38">
        <f>G3089*SUMIF('Manual Inputs'!$B$11:$B$22,'Expanded kW'!A3089,'Manual Inputs'!$C$11:$C$22)</f>
        <v>160474.40762237518</v>
      </c>
    </row>
    <row r="3090" spans="1:8" x14ac:dyDescent="0.2">
      <c r="A3090">
        <f t="shared" si="288"/>
        <v>8</v>
      </c>
      <c r="B3090" t="b">
        <f t="shared" si="289"/>
        <v>0</v>
      </c>
      <c r="C3090" t="str">
        <f t="shared" si="290"/>
        <v>ON</v>
      </c>
      <c r="D3090" s="4">
        <f t="shared" si="292"/>
        <v>43684.666666659177</v>
      </c>
      <c r="E3090" t="str">
        <f t="shared" si="293"/>
        <v>LRKPCIGS</v>
      </c>
      <c r="F3090" s="39">
        <v>9716.8037109375</v>
      </c>
      <c r="G3090">
        <f t="shared" si="291"/>
        <v>1.3343346470297045E-3</v>
      </c>
      <c r="H3090" s="38">
        <f>G3090*SUMIF('Manual Inputs'!$B$11:$B$22,'Expanded kW'!A3090,'Manual Inputs'!$C$11:$C$22)</f>
        <v>161233.66370257532</v>
      </c>
    </row>
    <row r="3091" spans="1:8" x14ac:dyDescent="0.2">
      <c r="A3091">
        <f t="shared" si="288"/>
        <v>8</v>
      </c>
      <c r="B3091" t="b">
        <f t="shared" si="289"/>
        <v>0</v>
      </c>
      <c r="C3091" t="str">
        <f t="shared" si="290"/>
        <v>ON</v>
      </c>
      <c r="D3091" s="4">
        <f t="shared" si="292"/>
        <v>43684.708333325842</v>
      </c>
      <c r="E3091" t="str">
        <f t="shared" si="293"/>
        <v>LRKPCIGS</v>
      </c>
      <c r="F3091" s="39">
        <v>9724.1396484375</v>
      </c>
      <c r="G3091">
        <f t="shared" si="291"/>
        <v>1.3353420354535004E-3</v>
      </c>
      <c r="H3091" s="38">
        <f>G3091*SUMIF('Manual Inputs'!$B$11:$B$22,'Expanded kW'!A3091,'Manual Inputs'!$C$11:$C$22)</f>
        <v>161355.39098193642</v>
      </c>
    </row>
    <row r="3092" spans="1:8" x14ac:dyDescent="0.2">
      <c r="A3092">
        <f t="shared" si="288"/>
        <v>8</v>
      </c>
      <c r="B3092" t="b">
        <f t="shared" si="289"/>
        <v>0</v>
      </c>
      <c r="C3092" t="str">
        <f t="shared" si="290"/>
        <v>ON</v>
      </c>
      <c r="D3092" s="4">
        <f t="shared" si="292"/>
        <v>43684.749999992506</v>
      </c>
      <c r="E3092" t="str">
        <f t="shared" si="293"/>
        <v>LRKPCIGS</v>
      </c>
      <c r="F3092" s="39">
        <v>9595.57421875</v>
      </c>
      <c r="G3092">
        <f t="shared" si="291"/>
        <v>1.3176871241940302E-3</v>
      </c>
      <c r="H3092" s="38">
        <f>G3092*SUMIF('Manual Inputs'!$B$11:$B$22,'Expanded kW'!A3092,'Manual Inputs'!$C$11:$C$22)</f>
        <v>159222.06855712729</v>
      </c>
    </row>
    <row r="3093" spans="1:8" x14ac:dyDescent="0.2">
      <c r="A3093">
        <f t="shared" si="288"/>
        <v>8</v>
      </c>
      <c r="B3093" t="b">
        <f t="shared" si="289"/>
        <v>0</v>
      </c>
      <c r="C3093" t="str">
        <f t="shared" si="290"/>
        <v>ON</v>
      </c>
      <c r="D3093" s="4">
        <f t="shared" si="292"/>
        <v>43684.79166665917</v>
      </c>
      <c r="E3093" t="str">
        <f t="shared" si="293"/>
        <v>LRKPCIGS</v>
      </c>
      <c r="F3093" s="39">
        <v>9641.0458984375</v>
      </c>
      <c r="G3093">
        <f t="shared" si="291"/>
        <v>1.3239314036372148E-3</v>
      </c>
      <c r="H3093" s="38">
        <f>G3093*SUMIF('Manual Inputs'!$B$11:$B$22,'Expanded kW'!A3093,'Manual Inputs'!$C$11:$C$22)</f>
        <v>159976.59295926921</v>
      </c>
    </row>
    <row r="3094" spans="1:8" x14ac:dyDescent="0.2">
      <c r="A3094">
        <f t="shared" si="288"/>
        <v>8</v>
      </c>
      <c r="B3094" t="b">
        <f t="shared" si="289"/>
        <v>0</v>
      </c>
      <c r="C3094" t="str">
        <f t="shared" si="290"/>
        <v>ON</v>
      </c>
      <c r="D3094" s="4">
        <f t="shared" si="292"/>
        <v>43684.833333325834</v>
      </c>
      <c r="E3094" t="str">
        <f t="shared" si="293"/>
        <v>LRKPCIGS</v>
      </c>
      <c r="F3094" s="39">
        <v>9568.8349609375</v>
      </c>
      <c r="G3094">
        <f t="shared" si="291"/>
        <v>1.3140152255742281E-3</v>
      </c>
      <c r="H3094" s="38">
        <f>G3094*SUMIF('Manual Inputs'!$B$11:$B$22,'Expanded kW'!A3094,'Manual Inputs'!$C$11:$C$22)</f>
        <v>158778.3765129066</v>
      </c>
    </row>
    <row r="3095" spans="1:8" x14ac:dyDescent="0.2">
      <c r="A3095">
        <f t="shared" si="288"/>
        <v>8</v>
      </c>
      <c r="B3095" t="b">
        <f t="shared" si="289"/>
        <v>0</v>
      </c>
      <c r="C3095" t="str">
        <f t="shared" si="290"/>
        <v>OFF</v>
      </c>
      <c r="D3095" s="4">
        <f t="shared" si="292"/>
        <v>43684.874999992498</v>
      </c>
      <c r="E3095" t="str">
        <f t="shared" si="293"/>
        <v>LRKPCIGS</v>
      </c>
      <c r="F3095" s="39">
        <v>9723.751953125</v>
      </c>
      <c r="G3095">
        <f t="shared" si="291"/>
        <v>1.3352887962090586E-3</v>
      </c>
      <c r="H3095" s="38">
        <f>G3095*SUMIF('Manual Inputs'!$B$11:$B$22,'Expanded kW'!A3095,'Manual Inputs'!$C$11:$C$22)</f>
        <v>161348.95784430247</v>
      </c>
    </row>
    <row r="3096" spans="1:8" x14ac:dyDescent="0.2">
      <c r="A3096">
        <f t="shared" si="288"/>
        <v>8</v>
      </c>
      <c r="B3096" t="b">
        <f t="shared" si="289"/>
        <v>0</v>
      </c>
      <c r="C3096" t="str">
        <f t="shared" si="290"/>
        <v>OFF</v>
      </c>
      <c r="D3096" s="4">
        <f t="shared" si="292"/>
        <v>43684.916666659163</v>
      </c>
      <c r="E3096" t="str">
        <f t="shared" si="293"/>
        <v>LRKPCIGS</v>
      </c>
      <c r="F3096" s="39">
        <v>10011.787109375</v>
      </c>
      <c r="G3096">
        <f t="shared" si="291"/>
        <v>1.3748424704398523E-3</v>
      </c>
      <c r="H3096" s="38">
        <f>G3096*SUMIF('Manual Inputs'!$B$11:$B$22,'Expanded kW'!A3096,'Manual Inputs'!$C$11:$C$22)</f>
        <v>166128.40640567002</v>
      </c>
    </row>
    <row r="3097" spans="1:8" x14ac:dyDescent="0.2">
      <c r="A3097">
        <f t="shared" si="288"/>
        <v>8</v>
      </c>
      <c r="B3097" t="b">
        <f t="shared" si="289"/>
        <v>0</v>
      </c>
      <c r="C3097" t="str">
        <f t="shared" si="290"/>
        <v>OFF</v>
      </c>
      <c r="D3097" s="4">
        <f t="shared" si="292"/>
        <v>43684.958333325827</v>
      </c>
      <c r="E3097" t="str">
        <f t="shared" si="293"/>
        <v>LRKPCIGS</v>
      </c>
      <c r="F3097" s="39">
        <v>9896.2607421875</v>
      </c>
      <c r="G3097">
        <f t="shared" si="291"/>
        <v>1.3589781143234227E-3</v>
      </c>
      <c r="H3097" s="38">
        <f>G3097*SUMIF('Manual Inputs'!$B$11:$B$22,'Expanded kW'!A3097,'Manual Inputs'!$C$11:$C$22)</f>
        <v>164211.44482138663</v>
      </c>
    </row>
    <row r="3098" spans="1:8" x14ac:dyDescent="0.2">
      <c r="A3098">
        <f t="shared" si="288"/>
        <v>8</v>
      </c>
      <c r="B3098" t="b">
        <f t="shared" si="289"/>
        <v>0</v>
      </c>
      <c r="C3098" t="str">
        <f t="shared" si="290"/>
        <v>OFF</v>
      </c>
      <c r="D3098" s="4">
        <f t="shared" si="292"/>
        <v>43684.999999992491</v>
      </c>
      <c r="E3098" t="str">
        <f t="shared" si="293"/>
        <v>LRKPCIGS</v>
      </c>
      <c r="F3098" s="39">
        <v>9839.5107421875</v>
      </c>
      <c r="G3098">
        <f t="shared" si="291"/>
        <v>1.3511850690513751E-3</v>
      </c>
      <c r="H3098" s="38">
        <f>G3098*SUMIF('Manual Inputs'!$B$11:$B$22,'Expanded kW'!A3098,'Manual Inputs'!$C$11:$C$22)</f>
        <v>163269.77607029086</v>
      </c>
    </row>
    <row r="3099" spans="1:8" x14ac:dyDescent="0.2">
      <c r="A3099">
        <f t="shared" si="288"/>
        <v>8</v>
      </c>
      <c r="B3099" t="b">
        <f t="shared" si="289"/>
        <v>0</v>
      </c>
      <c r="C3099" t="str">
        <f t="shared" si="290"/>
        <v>OFF</v>
      </c>
      <c r="D3099" s="4">
        <f t="shared" si="292"/>
        <v>43685.041666659155</v>
      </c>
      <c r="E3099" t="str">
        <f t="shared" si="293"/>
        <v>LRKPCIGS</v>
      </c>
      <c r="F3099" s="39">
        <v>9738.6845703125</v>
      </c>
      <c r="G3099">
        <f t="shared" si="291"/>
        <v>1.3373393787953554E-3</v>
      </c>
      <c r="H3099" s="38">
        <f>G3099*SUMIF('Manual Inputs'!$B$11:$B$22,'Expanded kW'!A3099,'Manual Inputs'!$C$11:$C$22)</f>
        <v>161596.73897166006</v>
      </c>
    </row>
    <row r="3100" spans="1:8" x14ac:dyDescent="0.2">
      <c r="A3100">
        <f t="shared" si="288"/>
        <v>8</v>
      </c>
      <c r="B3100" t="b">
        <f t="shared" si="289"/>
        <v>0</v>
      </c>
      <c r="C3100" t="str">
        <f t="shared" si="290"/>
        <v>OFF</v>
      </c>
      <c r="D3100" s="4">
        <f t="shared" si="292"/>
        <v>43685.08333332582</v>
      </c>
      <c r="E3100" t="str">
        <f t="shared" si="293"/>
        <v>LRKPCIGS</v>
      </c>
      <c r="F3100" s="39">
        <v>9715.9248046875</v>
      </c>
      <c r="G3100">
        <f t="shared" si="291"/>
        <v>1.334213953528451E-3</v>
      </c>
      <c r="H3100" s="38">
        <f>G3100*SUMIF('Manual Inputs'!$B$11:$B$22,'Expanded kW'!A3100,'Manual Inputs'!$C$11:$C$22)</f>
        <v>161219.07976335473</v>
      </c>
    </row>
    <row r="3101" spans="1:8" x14ac:dyDescent="0.2">
      <c r="A3101">
        <f t="shared" si="288"/>
        <v>8</v>
      </c>
      <c r="B3101" t="b">
        <f t="shared" si="289"/>
        <v>0</v>
      </c>
      <c r="C3101" t="str">
        <f t="shared" si="290"/>
        <v>OFF</v>
      </c>
      <c r="D3101" s="4">
        <f t="shared" si="292"/>
        <v>43685.124999992484</v>
      </c>
      <c r="E3101" t="str">
        <f t="shared" si="293"/>
        <v>LRKPCIGS</v>
      </c>
      <c r="F3101" s="39">
        <v>9813.837890625</v>
      </c>
      <c r="G3101">
        <f t="shared" si="291"/>
        <v>1.3476596118797608E-3</v>
      </c>
      <c r="H3101" s="38">
        <f>G3101*SUMIF('Manual Inputs'!$B$11:$B$22,'Expanded kW'!A3101,'Manual Inputs'!$C$11:$C$22)</f>
        <v>162843.7792056578</v>
      </c>
    </row>
    <row r="3102" spans="1:8" x14ac:dyDescent="0.2">
      <c r="A3102">
        <f t="shared" si="288"/>
        <v>8</v>
      </c>
      <c r="B3102" t="b">
        <f t="shared" si="289"/>
        <v>0</v>
      </c>
      <c r="C3102" t="str">
        <f t="shared" si="290"/>
        <v>OFF</v>
      </c>
      <c r="D3102" s="4">
        <f t="shared" si="292"/>
        <v>43685.166666659148</v>
      </c>
      <c r="E3102" t="str">
        <f t="shared" si="293"/>
        <v>LRKPCIGS</v>
      </c>
      <c r="F3102" s="39">
        <v>9624.970703125</v>
      </c>
      <c r="G3102">
        <f t="shared" si="291"/>
        <v>1.3217239194992885E-3</v>
      </c>
      <c r="H3102" s="38">
        <f>G3102*SUMIF('Manual Inputs'!$B$11:$B$22,'Expanded kW'!A3102,'Manual Inputs'!$C$11:$C$22)</f>
        <v>159709.85271092487</v>
      </c>
    </row>
    <row r="3103" spans="1:8" x14ac:dyDescent="0.2">
      <c r="A3103">
        <f t="shared" si="288"/>
        <v>8</v>
      </c>
      <c r="B3103" t="b">
        <f t="shared" si="289"/>
        <v>0</v>
      </c>
      <c r="C3103" t="str">
        <f t="shared" si="290"/>
        <v>OFF</v>
      </c>
      <c r="D3103" s="4">
        <f t="shared" si="292"/>
        <v>43685.208333325812</v>
      </c>
      <c r="E3103" t="str">
        <f t="shared" si="293"/>
        <v>LRKPCIGS</v>
      </c>
      <c r="F3103" s="39">
        <v>9675.9169921875</v>
      </c>
      <c r="G3103">
        <f t="shared" si="291"/>
        <v>1.3287199853513922E-3</v>
      </c>
      <c r="H3103" s="38">
        <f>G3103*SUMIF('Manual Inputs'!$B$11:$B$22,'Expanded kW'!A3103,'Manual Inputs'!$C$11:$C$22)</f>
        <v>160555.21885003409</v>
      </c>
    </row>
    <row r="3104" spans="1:8" x14ac:dyDescent="0.2">
      <c r="A3104">
        <f t="shared" si="288"/>
        <v>8</v>
      </c>
      <c r="B3104" t="b">
        <f t="shared" si="289"/>
        <v>0</v>
      </c>
      <c r="C3104" t="str">
        <f t="shared" si="290"/>
        <v>OFF</v>
      </c>
      <c r="D3104" s="4">
        <f t="shared" si="292"/>
        <v>43685.249999992477</v>
      </c>
      <c r="E3104" t="str">
        <f t="shared" si="293"/>
        <v>LRKPCIGS</v>
      </c>
      <c r="F3104" s="39">
        <v>9613.642578125</v>
      </c>
      <c r="G3104">
        <f t="shared" si="291"/>
        <v>1.3201683143720213E-3</v>
      </c>
      <c r="H3104" s="38">
        <f>G3104*SUMIF('Manual Inputs'!$B$11:$B$22,'Expanded kW'!A3104,'Manual Inputs'!$C$11:$C$22)</f>
        <v>159521.88193874853</v>
      </c>
    </row>
    <row r="3105" spans="1:8" x14ac:dyDescent="0.2">
      <c r="A3105">
        <f t="shared" si="288"/>
        <v>8</v>
      </c>
      <c r="B3105" t="b">
        <f t="shared" si="289"/>
        <v>0</v>
      </c>
      <c r="C3105" t="str">
        <f t="shared" si="290"/>
        <v>ON</v>
      </c>
      <c r="D3105" s="4">
        <f t="shared" si="292"/>
        <v>43685.291666659141</v>
      </c>
      <c r="E3105" t="str">
        <f t="shared" si="293"/>
        <v>LRKPCIGS</v>
      </c>
      <c r="F3105" s="39">
        <v>9577.4287109375</v>
      </c>
      <c r="G3105">
        <f t="shared" si="291"/>
        <v>1.3151953398087067E-3</v>
      </c>
      <c r="H3105" s="38">
        <f>G3105*SUMIF('Manual Inputs'!$B$11:$B$22,'Expanded kW'!A3105,'Manual Inputs'!$C$11:$C$22)</f>
        <v>158920.97502973003</v>
      </c>
    </row>
    <row r="3106" spans="1:8" x14ac:dyDescent="0.2">
      <c r="A3106">
        <f t="shared" si="288"/>
        <v>8</v>
      </c>
      <c r="B3106" t="b">
        <f t="shared" si="289"/>
        <v>0</v>
      </c>
      <c r="C3106" t="str">
        <f t="shared" si="290"/>
        <v>ON</v>
      </c>
      <c r="D3106" s="4">
        <f t="shared" si="292"/>
        <v>43685.333333325805</v>
      </c>
      <c r="E3106" t="str">
        <f t="shared" si="293"/>
        <v>LRKPCIGS</v>
      </c>
      <c r="F3106" s="39">
        <v>9775.5400390625</v>
      </c>
      <c r="G3106">
        <f t="shared" si="291"/>
        <v>1.342400459614585E-3</v>
      </c>
      <c r="H3106" s="38">
        <f>G3106*SUMIF('Manual Inputs'!$B$11:$B$22,'Expanded kW'!A3106,'Manual Inputs'!$C$11:$C$22)</f>
        <v>162208.29215630959</v>
      </c>
    </row>
    <row r="3107" spans="1:8" x14ac:dyDescent="0.2">
      <c r="A3107">
        <f t="shared" si="288"/>
        <v>8</v>
      </c>
      <c r="B3107" t="b">
        <f t="shared" si="289"/>
        <v>0</v>
      </c>
      <c r="C3107" t="str">
        <f t="shared" si="290"/>
        <v>ON</v>
      </c>
      <c r="D3107" s="4">
        <f t="shared" si="292"/>
        <v>43685.374999992469</v>
      </c>
      <c r="E3107" t="str">
        <f t="shared" si="293"/>
        <v>LRKPCIGS</v>
      </c>
      <c r="F3107" s="39">
        <v>9891.978515625</v>
      </c>
      <c r="G3107">
        <f t="shared" si="291"/>
        <v>1.3583900687645376E-3</v>
      </c>
      <c r="H3107" s="38">
        <f>G3107*SUMIF('Manual Inputs'!$B$11:$B$22,'Expanded kW'!A3107,'Manual Inputs'!$C$11:$C$22)</f>
        <v>164140.38862862857</v>
      </c>
    </row>
    <row r="3108" spans="1:8" x14ac:dyDescent="0.2">
      <c r="A3108">
        <f t="shared" si="288"/>
        <v>8</v>
      </c>
      <c r="B3108" t="b">
        <f t="shared" si="289"/>
        <v>0</v>
      </c>
      <c r="C3108" t="str">
        <f t="shared" si="290"/>
        <v>ON</v>
      </c>
      <c r="D3108" s="4">
        <f t="shared" si="292"/>
        <v>43685.416666659134</v>
      </c>
      <c r="E3108" t="str">
        <f t="shared" si="293"/>
        <v>LRKPCIGS</v>
      </c>
      <c r="F3108" s="39">
        <v>9945.078125</v>
      </c>
      <c r="G3108">
        <f t="shared" si="291"/>
        <v>1.3656818336947123E-3</v>
      </c>
      <c r="H3108" s="38">
        <f>G3108*SUMIF('Manual Inputs'!$B$11:$B$22,'Expanded kW'!A3108,'Manual Inputs'!$C$11:$C$22)</f>
        <v>165021.4854188282</v>
      </c>
    </row>
    <row r="3109" spans="1:8" x14ac:dyDescent="0.2">
      <c r="A3109">
        <f t="shared" si="288"/>
        <v>8</v>
      </c>
      <c r="B3109" t="b">
        <f t="shared" si="289"/>
        <v>0</v>
      </c>
      <c r="C3109" t="str">
        <f t="shared" si="290"/>
        <v>ON</v>
      </c>
      <c r="D3109" s="4">
        <f t="shared" si="292"/>
        <v>43685.458333325798</v>
      </c>
      <c r="E3109" t="str">
        <f t="shared" si="293"/>
        <v>LRKPCIGS</v>
      </c>
      <c r="F3109" s="39">
        <v>9953.83984375</v>
      </c>
      <c r="G3109">
        <f t="shared" si="291"/>
        <v>1.3668850137983194E-3</v>
      </c>
      <c r="H3109" s="38">
        <f>G3109*SUMIF('Manual Inputs'!$B$11:$B$22,'Expanded kW'!A3109,'Manual Inputs'!$C$11:$C$22)</f>
        <v>165166.87108848046</v>
      </c>
    </row>
    <row r="3110" spans="1:8" x14ac:dyDescent="0.2">
      <c r="A3110">
        <f t="shared" si="288"/>
        <v>8</v>
      </c>
      <c r="B3110" t="b">
        <f t="shared" si="289"/>
        <v>0</v>
      </c>
      <c r="C3110" t="str">
        <f t="shared" si="290"/>
        <v>ON</v>
      </c>
      <c r="D3110" s="4">
        <f t="shared" si="292"/>
        <v>43685.499999992462</v>
      </c>
      <c r="E3110" t="str">
        <f t="shared" si="293"/>
        <v>LRKPCIGS</v>
      </c>
      <c r="F3110" s="39">
        <v>9939.353515625</v>
      </c>
      <c r="G3110">
        <f t="shared" si="291"/>
        <v>1.3648957166898814E-3</v>
      </c>
      <c r="H3110" s="38">
        <f>G3110*SUMIF('Manual Inputs'!$B$11:$B$22,'Expanded kW'!A3110,'Manual Inputs'!$C$11:$C$22)</f>
        <v>164926.49536137152</v>
      </c>
    </row>
    <row r="3111" spans="1:8" x14ac:dyDescent="0.2">
      <c r="A3111">
        <f t="shared" si="288"/>
        <v>8</v>
      </c>
      <c r="B3111" t="b">
        <f t="shared" si="289"/>
        <v>0</v>
      </c>
      <c r="C3111" t="str">
        <f t="shared" si="290"/>
        <v>ON</v>
      </c>
      <c r="D3111" s="4">
        <f t="shared" si="292"/>
        <v>43685.541666659126</v>
      </c>
      <c r="E3111" t="str">
        <f t="shared" si="293"/>
        <v>LRKPCIGS</v>
      </c>
      <c r="F3111" s="39">
        <v>9925.384765625</v>
      </c>
      <c r="G3111">
        <f t="shared" si="291"/>
        <v>1.3629774946432925E-3</v>
      </c>
      <c r="H3111" s="38">
        <f>G3111*SUMIF('Manual Inputs'!$B$11:$B$22,'Expanded kW'!A3111,'Manual Inputs'!$C$11:$C$22)</f>
        <v>164694.7079540258</v>
      </c>
    </row>
    <row r="3112" spans="1:8" x14ac:dyDescent="0.2">
      <c r="A3112">
        <f t="shared" si="288"/>
        <v>8</v>
      </c>
      <c r="B3112" t="b">
        <f t="shared" si="289"/>
        <v>0</v>
      </c>
      <c r="C3112" t="str">
        <f t="shared" si="290"/>
        <v>ON</v>
      </c>
      <c r="D3112" s="4">
        <f t="shared" si="292"/>
        <v>43685.583333325791</v>
      </c>
      <c r="E3112" t="str">
        <f t="shared" si="293"/>
        <v>LRKPCIGS</v>
      </c>
      <c r="F3112" s="39">
        <v>9965.5810546875</v>
      </c>
      <c r="G3112">
        <f t="shared" si="291"/>
        <v>1.3684973448711757E-3</v>
      </c>
      <c r="H3112" s="38">
        <f>G3112*SUMIF('Manual Inputs'!$B$11:$B$22,'Expanded kW'!A3112,'Manual Inputs'!$C$11:$C$22)</f>
        <v>165361.69631209044</v>
      </c>
    </row>
    <row r="3113" spans="1:8" x14ac:dyDescent="0.2">
      <c r="A3113">
        <f t="shared" si="288"/>
        <v>8</v>
      </c>
      <c r="B3113" t="b">
        <f t="shared" si="289"/>
        <v>0</v>
      </c>
      <c r="C3113" t="str">
        <f t="shared" si="290"/>
        <v>ON</v>
      </c>
      <c r="D3113" s="4">
        <f t="shared" si="292"/>
        <v>43685.624999992455</v>
      </c>
      <c r="E3113" t="str">
        <f t="shared" si="293"/>
        <v>LRKPCIGS</v>
      </c>
      <c r="F3113" s="39">
        <v>9925.6962890625</v>
      </c>
      <c r="G3113">
        <f t="shared" si="291"/>
        <v>1.3630202737842923E-3</v>
      </c>
      <c r="H3113" s="38">
        <f>G3113*SUMIF('Manual Inputs'!$B$11:$B$22,'Expanded kW'!A3113,'Manual Inputs'!$C$11:$C$22)</f>
        <v>164699.87715026064</v>
      </c>
    </row>
    <row r="3114" spans="1:8" x14ac:dyDescent="0.2">
      <c r="A3114">
        <f t="shared" si="288"/>
        <v>8</v>
      </c>
      <c r="B3114" t="b">
        <f t="shared" si="289"/>
        <v>0</v>
      </c>
      <c r="C3114" t="str">
        <f t="shared" si="290"/>
        <v>ON</v>
      </c>
      <c r="D3114" s="4">
        <f t="shared" si="292"/>
        <v>43685.666666659119</v>
      </c>
      <c r="E3114" t="str">
        <f t="shared" si="293"/>
        <v>LRKPCIGS</v>
      </c>
      <c r="F3114" s="39">
        <v>9964.1083984375</v>
      </c>
      <c r="G3114">
        <f t="shared" si="291"/>
        <v>1.368295116204631E-3</v>
      </c>
      <c r="H3114" s="38">
        <f>G3114*SUMIF('Manual Inputs'!$B$11:$B$22,'Expanded kW'!A3114,'Manual Inputs'!$C$11:$C$22)</f>
        <v>165337.26011170752</v>
      </c>
    </row>
    <row r="3115" spans="1:8" x14ac:dyDescent="0.2">
      <c r="A3115">
        <f t="shared" si="288"/>
        <v>8</v>
      </c>
      <c r="B3115" t="b">
        <f t="shared" si="289"/>
        <v>0</v>
      </c>
      <c r="C3115" t="str">
        <f t="shared" si="290"/>
        <v>ON</v>
      </c>
      <c r="D3115" s="4">
        <f t="shared" si="292"/>
        <v>43685.708333325783</v>
      </c>
      <c r="E3115" t="str">
        <f t="shared" si="293"/>
        <v>LRKPCIGS</v>
      </c>
      <c r="F3115" s="39">
        <v>9941.033203125</v>
      </c>
      <c r="G3115">
        <f t="shared" si="291"/>
        <v>1.3651263753811657E-3</v>
      </c>
      <c r="H3115" s="38">
        <f>G3115*SUMIF('Manual Inputs'!$B$11:$B$22,'Expanded kW'!A3115,'Manual Inputs'!$C$11:$C$22)</f>
        <v>164954.36688965972</v>
      </c>
    </row>
    <row r="3116" spans="1:8" x14ac:dyDescent="0.2">
      <c r="A3116">
        <f t="shared" si="288"/>
        <v>8</v>
      </c>
      <c r="B3116" t="b">
        <f t="shared" si="289"/>
        <v>0</v>
      </c>
      <c r="C3116" t="str">
        <f t="shared" si="290"/>
        <v>ON</v>
      </c>
      <c r="D3116" s="4">
        <f t="shared" si="292"/>
        <v>43685.749999992448</v>
      </c>
      <c r="E3116" t="str">
        <f t="shared" si="293"/>
        <v>LRKPCIGS</v>
      </c>
      <c r="F3116" s="39">
        <v>9760.279296875</v>
      </c>
      <c r="G3116">
        <f t="shared" si="291"/>
        <v>1.3403048181211536E-3</v>
      </c>
      <c r="H3116" s="38">
        <f>G3116*SUMIF('Manual Inputs'!$B$11:$B$22,'Expanded kW'!A3116,'Manual Inputs'!$C$11:$C$22)</f>
        <v>161955.06635830965</v>
      </c>
    </row>
    <row r="3117" spans="1:8" x14ac:dyDescent="0.2">
      <c r="A3117">
        <f t="shared" si="288"/>
        <v>8</v>
      </c>
      <c r="B3117" t="b">
        <f t="shared" si="289"/>
        <v>0</v>
      </c>
      <c r="C3117" t="str">
        <f t="shared" si="290"/>
        <v>ON</v>
      </c>
      <c r="D3117" s="4">
        <f t="shared" si="292"/>
        <v>43685.791666659112</v>
      </c>
      <c r="E3117" t="str">
        <f t="shared" si="293"/>
        <v>LRKPCIGS</v>
      </c>
      <c r="F3117" s="39">
        <v>9749.7236328125</v>
      </c>
      <c r="G3117">
        <f t="shared" si="291"/>
        <v>1.3388552891710991E-3</v>
      </c>
      <c r="H3117" s="38">
        <f>G3117*SUMIF('Manual Inputs'!$B$11:$B$22,'Expanded kW'!A3117,'Manual Inputs'!$C$11:$C$22)</f>
        <v>161779.91324827049</v>
      </c>
    </row>
    <row r="3118" spans="1:8" x14ac:dyDescent="0.2">
      <c r="A3118">
        <f t="shared" si="288"/>
        <v>8</v>
      </c>
      <c r="B3118" t="b">
        <f t="shared" si="289"/>
        <v>0</v>
      </c>
      <c r="C3118" t="str">
        <f t="shared" si="290"/>
        <v>ON</v>
      </c>
      <c r="D3118" s="4">
        <f t="shared" si="292"/>
        <v>43685.833333325776</v>
      </c>
      <c r="E3118" t="str">
        <f t="shared" si="293"/>
        <v>LRKPCIGS</v>
      </c>
      <c r="F3118" s="39">
        <v>9879.501953125</v>
      </c>
      <c r="G3118">
        <f t="shared" si="291"/>
        <v>1.3566767574622993E-3</v>
      </c>
      <c r="H3118" s="38">
        <f>G3118*SUMIF('Manual Inputs'!$B$11:$B$22,'Expanded kW'!A3118,'Manual Inputs'!$C$11:$C$22)</f>
        <v>163933.36150920403</v>
      </c>
    </row>
    <row r="3119" spans="1:8" x14ac:dyDescent="0.2">
      <c r="A3119">
        <f t="shared" si="288"/>
        <v>8</v>
      </c>
      <c r="B3119" t="b">
        <f t="shared" si="289"/>
        <v>0</v>
      </c>
      <c r="C3119" t="str">
        <f t="shared" si="290"/>
        <v>OFF</v>
      </c>
      <c r="D3119" s="4">
        <f t="shared" si="292"/>
        <v>43685.87499999244</v>
      </c>
      <c r="E3119" t="str">
        <f t="shared" si="293"/>
        <v>LRKPCIGS</v>
      </c>
      <c r="F3119" s="39">
        <v>10081.8681640625</v>
      </c>
      <c r="G3119">
        <f t="shared" si="291"/>
        <v>1.3844661679181347E-3</v>
      </c>
      <c r="H3119" s="38">
        <f>G3119*SUMIF('Manual Inputs'!$B$11:$B$22,'Expanded kW'!A3119,'Manual Inputs'!$C$11:$C$22)</f>
        <v>167291.28110598811</v>
      </c>
    </row>
    <row r="3120" spans="1:8" x14ac:dyDescent="0.2">
      <c r="A3120">
        <f t="shared" si="288"/>
        <v>8</v>
      </c>
      <c r="B3120" t="b">
        <f t="shared" si="289"/>
        <v>0</v>
      </c>
      <c r="C3120" t="str">
        <f t="shared" si="290"/>
        <v>OFF</v>
      </c>
      <c r="D3120" s="4">
        <f t="shared" si="292"/>
        <v>43685.916666659105</v>
      </c>
      <c r="E3120" t="str">
        <f t="shared" si="293"/>
        <v>LRKPCIGS</v>
      </c>
      <c r="F3120" s="39">
        <v>10219.2158203125</v>
      </c>
      <c r="G3120">
        <f t="shared" si="291"/>
        <v>1.4033270754629078E-3</v>
      </c>
      <c r="H3120" s="38">
        <f>G3120*SUMIF('Manual Inputs'!$B$11:$B$22,'Expanded kW'!A3120,'Manual Inputs'!$C$11:$C$22)</f>
        <v>169570.32949236463</v>
      </c>
    </row>
    <row r="3121" spans="1:8" x14ac:dyDescent="0.2">
      <c r="A3121">
        <f t="shared" si="288"/>
        <v>8</v>
      </c>
      <c r="B3121" t="b">
        <f t="shared" si="289"/>
        <v>0</v>
      </c>
      <c r="C3121" t="str">
        <f t="shared" si="290"/>
        <v>OFF</v>
      </c>
      <c r="D3121" s="4">
        <f t="shared" si="292"/>
        <v>43685.958333325769</v>
      </c>
      <c r="E3121" t="str">
        <f t="shared" si="293"/>
        <v>LRKPCIGS</v>
      </c>
      <c r="F3121" s="39">
        <v>10152.0390625</v>
      </c>
      <c r="G3121">
        <f t="shared" si="291"/>
        <v>1.394102202954323E-3</v>
      </c>
      <c r="H3121" s="38">
        <f>G3121*SUMIF('Manual Inputs'!$B$11:$B$22,'Expanded kW'!A3121,'Manual Inputs'!$C$11:$C$22)</f>
        <v>168455.64660898206</v>
      </c>
    </row>
    <row r="3122" spans="1:8" x14ac:dyDescent="0.2">
      <c r="A3122">
        <f t="shared" si="288"/>
        <v>8</v>
      </c>
      <c r="B3122" t="b">
        <f t="shared" si="289"/>
        <v>0</v>
      </c>
      <c r="C3122" t="str">
        <f t="shared" si="290"/>
        <v>OFF</v>
      </c>
      <c r="D3122" s="4">
        <f t="shared" si="292"/>
        <v>43685.999999992433</v>
      </c>
      <c r="E3122" t="str">
        <f t="shared" si="293"/>
        <v>LRKPCIGS</v>
      </c>
      <c r="F3122" s="39">
        <v>10220.826171875</v>
      </c>
      <c r="G3122">
        <f t="shared" si="291"/>
        <v>1.4035482127779824E-3</v>
      </c>
      <c r="H3122" s="38">
        <f>G3122*SUMIF('Manual Inputs'!$B$11:$B$22,'Expanded kW'!A3122,'Manual Inputs'!$C$11:$C$22)</f>
        <v>169597.05050989211</v>
      </c>
    </row>
    <row r="3123" spans="1:8" x14ac:dyDescent="0.2">
      <c r="A3123">
        <f t="shared" si="288"/>
        <v>8</v>
      </c>
      <c r="B3123" t="b">
        <f t="shared" si="289"/>
        <v>0</v>
      </c>
      <c r="C3123" t="str">
        <f t="shared" si="290"/>
        <v>OFF</v>
      </c>
      <c r="D3123" s="4">
        <f t="shared" si="292"/>
        <v>43686.041666659097</v>
      </c>
      <c r="E3123" t="str">
        <f t="shared" si="293"/>
        <v>LRKPCIGS</v>
      </c>
      <c r="F3123" s="39">
        <v>10175.6962890625</v>
      </c>
      <c r="G3123">
        <f t="shared" si="291"/>
        <v>1.3973508696963962E-3</v>
      </c>
      <c r="H3123" s="38">
        <f>G3123*SUMIF('Manual Inputs'!$B$11:$B$22,'Expanded kW'!A3123,'Manual Inputs'!$C$11:$C$22)</f>
        <v>168848.19763966929</v>
      </c>
    </row>
    <row r="3124" spans="1:8" x14ac:dyDescent="0.2">
      <c r="A3124">
        <f t="shared" si="288"/>
        <v>8</v>
      </c>
      <c r="B3124" t="b">
        <f t="shared" si="289"/>
        <v>0</v>
      </c>
      <c r="C3124" t="str">
        <f t="shared" si="290"/>
        <v>OFF</v>
      </c>
      <c r="D3124" s="4">
        <f t="shared" si="292"/>
        <v>43686.083333325761</v>
      </c>
      <c r="E3124" t="str">
        <f t="shared" si="293"/>
        <v>LRKPCIGS</v>
      </c>
      <c r="F3124" s="39">
        <v>9995.927734375</v>
      </c>
      <c r="G3124">
        <f t="shared" si="291"/>
        <v>1.3726646232616782E-3</v>
      </c>
      <c r="H3124" s="38">
        <f>G3124*SUMIF('Manual Inputs'!$B$11:$B$22,'Expanded kW'!A3124,'Manual Inputs'!$C$11:$C$22)</f>
        <v>165865.24732462317</v>
      </c>
    </row>
    <row r="3125" spans="1:8" x14ac:dyDescent="0.2">
      <c r="A3125">
        <f t="shared" si="288"/>
        <v>8</v>
      </c>
      <c r="B3125" t="b">
        <f t="shared" si="289"/>
        <v>0</v>
      </c>
      <c r="C3125" t="str">
        <f t="shared" si="290"/>
        <v>OFF</v>
      </c>
      <c r="D3125" s="4">
        <f t="shared" si="292"/>
        <v>43686.124999992426</v>
      </c>
      <c r="E3125" t="str">
        <f t="shared" si="293"/>
        <v>LRKPCIGS</v>
      </c>
      <c r="F3125" s="39">
        <v>9911.03515625</v>
      </c>
      <c r="G3125">
        <f t="shared" si="291"/>
        <v>1.3610069720794938E-3</v>
      </c>
      <c r="H3125" s="38">
        <f>G3125*SUMIF('Manual Inputs'!$B$11:$B$22,'Expanded kW'!A3125,'Manual Inputs'!$C$11:$C$22)</f>
        <v>164456.60083968451</v>
      </c>
    </row>
    <row r="3126" spans="1:8" x14ac:dyDescent="0.2">
      <c r="A3126">
        <f t="shared" si="288"/>
        <v>8</v>
      </c>
      <c r="B3126" t="b">
        <f t="shared" si="289"/>
        <v>0</v>
      </c>
      <c r="C3126" t="str">
        <f t="shared" si="290"/>
        <v>OFF</v>
      </c>
      <c r="D3126" s="4">
        <f t="shared" si="292"/>
        <v>43686.16666665909</v>
      </c>
      <c r="E3126" t="str">
        <f t="shared" si="293"/>
        <v>LRKPCIGS</v>
      </c>
      <c r="F3126" s="39">
        <v>9927.53515625</v>
      </c>
      <c r="G3126">
        <f t="shared" si="291"/>
        <v>1.3632727914096928E-3</v>
      </c>
      <c r="H3126" s="38">
        <f>G3126*SUMIF('Manual Inputs'!$B$11:$B$22,'Expanded kW'!A3126,'Manual Inputs'!$C$11:$C$22)</f>
        <v>164730.38999198549</v>
      </c>
    </row>
    <row r="3127" spans="1:8" x14ac:dyDescent="0.2">
      <c r="A3127">
        <f t="shared" si="288"/>
        <v>8</v>
      </c>
      <c r="B3127" t="b">
        <f t="shared" si="289"/>
        <v>0</v>
      </c>
      <c r="C3127" t="str">
        <f t="shared" si="290"/>
        <v>OFF</v>
      </c>
      <c r="D3127" s="4">
        <f t="shared" si="292"/>
        <v>43686.208333325754</v>
      </c>
      <c r="E3127" t="str">
        <f t="shared" si="293"/>
        <v>LRKPCIGS</v>
      </c>
      <c r="F3127" s="39">
        <v>9940.4609375</v>
      </c>
      <c r="G3127">
        <f t="shared" si="291"/>
        <v>1.3650477905014608E-3</v>
      </c>
      <c r="H3127" s="38">
        <f>G3127*SUMIF('Manual Inputs'!$B$11:$B$22,'Expanded kW'!A3127,'Manual Inputs'!$C$11:$C$22)</f>
        <v>164944.87112478947</v>
      </c>
    </row>
    <row r="3128" spans="1:8" x14ac:dyDescent="0.2">
      <c r="A3128">
        <f t="shared" si="288"/>
        <v>8</v>
      </c>
      <c r="B3128" t="b">
        <f t="shared" si="289"/>
        <v>0</v>
      </c>
      <c r="C3128" t="str">
        <f t="shared" si="290"/>
        <v>OFF</v>
      </c>
      <c r="D3128" s="4">
        <f t="shared" si="292"/>
        <v>43686.249999992418</v>
      </c>
      <c r="E3128" t="str">
        <f t="shared" si="293"/>
        <v>LRKPCIGS</v>
      </c>
      <c r="F3128" s="39">
        <v>9858.2529296875</v>
      </c>
      <c r="G3128">
        <f t="shared" si="291"/>
        <v>1.3537587909136606E-3</v>
      </c>
      <c r="H3128" s="38">
        <f>G3128*SUMIF('Manual Inputs'!$B$11:$B$22,'Expanded kW'!A3128,'Manual Inputs'!$C$11:$C$22)</f>
        <v>163580.7704719812</v>
      </c>
    </row>
    <row r="3129" spans="1:8" x14ac:dyDescent="0.2">
      <c r="A3129">
        <f t="shared" si="288"/>
        <v>8</v>
      </c>
      <c r="B3129" t="b">
        <f t="shared" si="289"/>
        <v>0</v>
      </c>
      <c r="C3129" t="str">
        <f t="shared" si="290"/>
        <v>ON</v>
      </c>
      <c r="D3129" s="4">
        <f t="shared" si="292"/>
        <v>43686.291666659083</v>
      </c>
      <c r="E3129" t="str">
        <f t="shared" si="293"/>
        <v>LRKPCIGS</v>
      </c>
      <c r="F3129" s="39">
        <v>9751.8896484375</v>
      </c>
      <c r="G3129">
        <f t="shared" si="291"/>
        <v>1.3391527315997438E-3</v>
      </c>
      <c r="H3129" s="38">
        <f>G3129*SUMIF('Manual Inputs'!$B$11:$B$22,'Expanded kW'!A3129,'Manual Inputs'!$C$11:$C$22)</f>
        <v>161815.85455626078</v>
      </c>
    </row>
    <row r="3130" spans="1:8" x14ac:dyDescent="0.2">
      <c r="A3130">
        <f t="shared" si="288"/>
        <v>8</v>
      </c>
      <c r="B3130" t="b">
        <f t="shared" si="289"/>
        <v>0</v>
      </c>
      <c r="C3130" t="str">
        <f t="shared" si="290"/>
        <v>ON</v>
      </c>
      <c r="D3130" s="4">
        <f t="shared" si="292"/>
        <v>43686.333333325747</v>
      </c>
      <c r="E3130" t="str">
        <f t="shared" si="293"/>
        <v>LRKPCIGS</v>
      </c>
      <c r="F3130" s="39">
        <v>9991.662109375</v>
      </c>
      <c r="G3130">
        <f t="shared" si="291"/>
        <v>1.372078857468928E-3</v>
      </c>
      <c r="H3130" s="38">
        <f>G3130*SUMIF('Manual Inputs'!$B$11:$B$22,'Expanded kW'!A3130,'Manual Inputs'!$C$11:$C$22)</f>
        <v>165794.46660627265</v>
      </c>
    </row>
    <row r="3131" spans="1:8" x14ac:dyDescent="0.2">
      <c r="A3131">
        <f t="shared" si="288"/>
        <v>8</v>
      </c>
      <c r="B3131" t="b">
        <f t="shared" si="289"/>
        <v>0</v>
      </c>
      <c r="C3131" t="str">
        <f t="shared" si="290"/>
        <v>ON</v>
      </c>
      <c r="D3131" s="4">
        <f t="shared" si="292"/>
        <v>43686.374999992411</v>
      </c>
      <c r="E3131" t="str">
        <f t="shared" si="293"/>
        <v>LRKPCIGS</v>
      </c>
      <c r="F3131" s="39">
        <v>10002.427734375</v>
      </c>
      <c r="G3131">
        <f t="shared" si="291"/>
        <v>1.3735572187553928E-3</v>
      </c>
      <c r="H3131" s="38">
        <f>G3131*SUMIF('Manual Inputs'!$B$11:$B$22,'Expanded kW'!A3131,'Manual Inputs'!$C$11:$C$22)</f>
        <v>165973.10365734776</v>
      </c>
    </row>
    <row r="3132" spans="1:8" x14ac:dyDescent="0.2">
      <c r="A3132">
        <f t="shared" si="288"/>
        <v>8</v>
      </c>
      <c r="B3132" t="b">
        <f t="shared" si="289"/>
        <v>0</v>
      </c>
      <c r="C3132" t="str">
        <f t="shared" si="290"/>
        <v>ON</v>
      </c>
      <c r="D3132" s="4">
        <f t="shared" si="292"/>
        <v>43686.416666659075</v>
      </c>
      <c r="E3132" t="str">
        <f t="shared" si="293"/>
        <v>LRKPCIGS</v>
      </c>
      <c r="F3132" s="39">
        <v>9907.853515625</v>
      </c>
      <c r="G3132">
        <f t="shared" si="291"/>
        <v>1.3605700616049563E-3</v>
      </c>
      <c r="H3132" s="38">
        <f>G3132*SUMIF('Manual Inputs'!$B$11:$B$22,'Expanded kW'!A3132,'Manual Inputs'!$C$11:$C$22)</f>
        <v>164403.80697970605</v>
      </c>
    </row>
    <row r="3133" spans="1:8" x14ac:dyDescent="0.2">
      <c r="A3133">
        <f t="shared" si="288"/>
        <v>8</v>
      </c>
      <c r="B3133" t="b">
        <f t="shared" si="289"/>
        <v>0</v>
      </c>
      <c r="C3133" t="str">
        <f t="shared" si="290"/>
        <v>ON</v>
      </c>
      <c r="D3133" s="4">
        <f t="shared" si="292"/>
        <v>43686.45833332574</v>
      </c>
      <c r="E3133" t="str">
        <f t="shared" si="293"/>
        <v>LRKPCIGS</v>
      </c>
      <c r="F3133" s="39">
        <v>9879.9267578125</v>
      </c>
      <c r="G3133">
        <f t="shared" si="291"/>
        <v>1.3567350926545717E-3</v>
      </c>
      <c r="H3133" s="38">
        <f>G3133*SUMIF('Manual Inputs'!$B$11:$B$22,'Expanded kW'!A3133,'Manual Inputs'!$C$11:$C$22)</f>
        <v>163940.41041316063</v>
      </c>
    </row>
    <row r="3134" spans="1:8" x14ac:dyDescent="0.2">
      <c r="A3134">
        <f t="shared" si="288"/>
        <v>8</v>
      </c>
      <c r="B3134" t="b">
        <f t="shared" si="289"/>
        <v>0</v>
      </c>
      <c r="C3134" t="str">
        <f t="shared" si="290"/>
        <v>ON</v>
      </c>
      <c r="D3134" s="4">
        <f t="shared" si="292"/>
        <v>43686.499999992404</v>
      </c>
      <c r="E3134" t="str">
        <f t="shared" si="293"/>
        <v>LRKPCIGS</v>
      </c>
      <c r="F3134" s="39">
        <v>9824.642578125</v>
      </c>
      <c r="G3134">
        <f t="shared" si="291"/>
        <v>1.3491433373218368E-3</v>
      </c>
      <c r="H3134" s="38">
        <f>G3134*SUMIF('Manual Inputs'!$B$11:$B$22,'Expanded kW'!A3134,'Manual Inputs'!$C$11:$C$22)</f>
        <v>163023.06443180941</v>
      </c>
    </row>
    <row r="3135" spans="1:8" x14ac:dyDescent="0.2">
      <c r="A3135">
        <f t="shared" si="288"/>
        <v>8</v>
      </c>
      <c r="B3135" t="b">
        <f t="shared" si="289"/>
        <v>0</v>
      </c>
      <c r="C3135" t="str">
        <f t="shared" si="290"/>
        <v>ON</v>
      </c>
      <c r="D3135" s="4">
        <f t="shared" si="292"/>
        <v>43686.541666659068</v>
      </c>
      <c r="E3135" t="str">
        <f t="shared" si="293"/>
        <v>LRKPCIGS</v>
      </c>
      <c r="F3135" s="39">
        <v>9850.6611328125</v>
      </c>
      <c r="G3135">
        <f t="shared" si="291"/>
        <v>1.3527162672706111E-3</v>
      </c>
      <c r="H3135" s="38">
        <f>G3135*SUMIF('Manual Inputs'!$B$11:$B$22,'Expanded kW'!A3135,'Manual Inputs'!$C$11:$C$22)</f>
        <v>163454.79764586926</v>
      </c>
    </row>
    <row r="3136" spans="1:8" x14ac:dyDescent="0.2">
      <c r="A3136">
        <f t="shared" si="288"/>
        <v>8</v>
      </c>
      <c r="B3136" t="b">
        <f t="shared" si="289"/>
        <v>0</v>
      </c>
      <c r="C3136" t="str">
        <f t="shared" si="290"/>
        <v>ON</v>
      </c>
      <c r="D3136" s="4">
        <f t="shared" si="292"/>
        <v>43686.583333325732</v>
      </c>
      <c r="E3136" t="str">
        <f t="shared" si="293"/>
        <v>LRKPCIGS</v>
      </c>
      <c r="F3136" s="39">
        <v>9721.7841796875</v>
      </c>
      <c r="G3136">
        <f t="shared" si="291"/>
        <v>1.3350185768701409E-3</v>
      </c>
      <c r="H3136" s="38">
        <f>G3136*SUMIF('Manual Inputs'!$B$11:$B$22,'Expanded kW'!A3136,'Manual Inputs'!$C$11:$C$22)</f>
        <v>161316.30602482526</v>
      </c>
    </row>
    <row r="3137" spans="1:8" x14ac:dyDescent="0.2">
      <c r="A3137">
        <f t="shared" si="288"/>
        <v>8</v>
      </c>
      <c r="B3137" t="b">
        <f t="shared" si="289"/>
        <v>0</v>
      </c>
      <c r="C3137" t="str">
        <f t="shared" si="290"/>
        <v>ON</v>
      </c>
      <c r="D3137" s="4">
        <f t="shared" si="292"/>
        <v>43686.624999992397</v>
      </c>
      <c r="E3137" t="str">
        <f t="shared" si="293"/>
        <v>LRKPCIGS</v>
      </c>
      <c r="F3137" s="39">
        <v>9657.0390625</v>
      </c>
      <c r="G3137">
        <f t="shared" si="291"/>
        <v>1.3261276230483576E-3</v>
      </c>
      <c r="H3137" s="38">
        <f>G3137*SUMIF('Manual Inputs'!$B$11:$B$22,'Expanded kW'!A3137,'Manual Inputs'!$C$11:$C$22)</f>
        <v>160241.97203995299</v>
      </c>
    </row>
    <row r="3138" spans="1:8" x14ac:dyDescent="0.2">
      <c r="A3138">
        <f t="shared" ref="A3138:A3201" si="294">MONTH(D3138)</f>
        <v>8</v>
      </c>
      <c r="B3138" t="b">
        <f t="shared" ref="B3138:B3201" si="295">IF(ISNA(VLOOKUP(DATE(YEAR(D3138),MONTH(D3138),DAY(D3138)),Holidays,1,FALSE)),FALSE,TRUE)</f>
        <v>0</v>
      </c>
      <c r="C3138" t="str">
        <f t="shared" ref="C3138:C3201" si="296">IF(OR(HOUR(D3138)&lt;PkStart,HOUR(D3138)&gt;OPkStart-1,WEEKDAY(D3138,2)&gt;5,B3138)=TRUE,"OFF","ON")</f>
        <v>ON</v>
      </c>
      <c r="D3138" s="4">
        <f t="shared" si="292"/>
        <v>43686.666666659061</v>
      </c>
      <c r="E3138" t="str">
        <f t="shared" si="293"/>
        <v>LRKPCIGS</v>
      </c>
      <c r="F3138" s="39">
        <v>9718.7744140625</v>
      </c>
      <c r="G3138">
        <f t="shared" ref="G3138:G3201" si="297">IF(SUMIF($A$2:$A$8785,A3138,$F$2:$F$8785)=0,0,F3138/SUMIF($A$2:$A$8785,A3138,$F$2:$F$8785))</f>
        <v>1.3346052686802929E-3</v>
      </c>
      <c r="H3138" s="38">
        <f>G3138*SUMIF('Manual Inputs'!$B$11:$B$22,'Expanded kW'!A3138,'Manual Inputs'!$C$11:$C$22)</f>
        <v>161266.36413518325</v>
      </c>
    </row>
    <row r="3139" spans="1:8" x14ac:dyDescent="0.2">
      <c r="A3139">
        <f t="shared" si="294"/>
        <v>8</v>
      </c>
      <c r="B3139" t="b">
        <f t="shared" si="295"/>
        <v>0</v>
      </c>
      <c r="C3139" t="str">
        <f t="shared" si="296"/>
        <v>ON</v>
      </c>
      <c r="D3139" s="4">
        <f t="shared" si="292"/>
        <v>43686.708333325725</v>
      </c>
      <c r="E3139" t="str">
        <f t="shared" si="293"/>
        <v>LRKPCIGS</v>
      </c>
      <c r="F3139" s="39">
        <v>9729.8310546875</v>
      </c>
      <c r="G3139">
        <f t="shared" si="297"/>
        <v>1.3361235929260618E-3</v>
      </c>
      <c r="H3139" s="38">
        <f>G3139*SUMIF('Manual Inputs'!$B$11:$B$22,'Expanded kW'!A3139,'Manual Inputs'!$C$11:$C$22)</f>
        <v>161449.83009057812</v>
      </c>
    </row>
    <row r="3140" spans="1:8" x14ac:dyDescent="0.2">
      <c r="A3140">
        <f t="shared" si="294"/>
        <v>8</v>
      </c>
      <c r="B3140" t="b">
        <f t="shared" si="295"/>
        <v>0</v>
      </c>
      <c r="C3140" t="str">
        <f t="shared" si="296"/>
        <v>ON</v>
      </c>
      <c r="D3140" s="4">
        <f t="shared" ref="D3140:D3203" si="298">+D3139+1/24</f>
        <v>43686.749999992389</v>
      </c>
      <c r="E3140" t="str">
        <f t="shared" ref="E3140:E3203" si="299">+E3139</f>
        <v>LRKPCIGS</v>
      </c>
      <c r="F3140" s="39">
        <v>9747.861328125</v>
      </c>
      <c r="G3140">
        <f t="shared" si="297"/>
        <v>1.338599553052332E-3</v>
      </c>
      <c r="H3140" s="38">
        <f>G3140*SUMIF('Manual Inputs'!$B$11:$B$22,'Expanded kW'!A3140,'Manual Inputs'!$C$11:$C$22)</f>
        <v>161749.0115014998</v>
      </c>
    </row>
    <row r="3141" spans="1:8" x14ac:dyDescent="0.2">
      <c r="A3141">
        <f t="shared" si="294"/>
        <v>8</v>
      </c>
      <c r="B3141" t="b">
        <f t="shared" si="295"/>
        <v>0</v>
      </c>
      <c r="C3141" t="str">
        <f t="shared" si="296"/>
        <v>ON</v>
      </c>
      <c r="D3141" s="4">
        <f t="shared" si="298"/>
        <v>43686.791666659054</v>
      </c>
      <c r="E3141" t="str">
        <f t="shared" si="299"/>
        <v>LRKPCIGS</v>
      </c>
      <c r="F3141" s="39">
        <v>9747.4873046875</v>
      </c>
      <c r="G3141">
        <f t="shared" si="297"/>
        <v>1.3385481912623542E-3</v>
      </c>
      <c r="H3141" s="38">
        <f>G3141*SUMIF('Manual Inputs'!$B$11:$B$22,'Expanded kW'!A3141,'Manual Inputs'!$C$11:$C$22)</f>
        <v>161742.8052251426</v>
      </c>
    </row>
    <row r="3142" spans="1:8" x14ac:dyDescent="0.2">
      <c r="A3142">
        <f t="shared" si="294"/>
        <v>8</v>
      </c>
      <c r="B3142" t="b">
        <f t="shared" si="295"/>
        <v>0</v>
      </c>
      <c r="C3142" t="str">
        <f t="shared" si="296"/>
        <v>ON</v>
      </c>
      <c r="D3142" s="4">
        <f t="shared" si="298"/>
        <v>43686.833333325718</v>
      </c>
      <c r="E3142" t="str">
        <f t="shared" si="299"/>
        <v>LRKPCIGS</v>
      </c>
      <c r="F3142" s="39">
        <v>9707.1259765625</v>
      </c>
      <c r="G3142">
        <f t="shared" si="297"/>
        <v>1.3330056774770132E-3</v>
      </c>
      <c r="H3142" s="38">
        <f>G3142*SUMIF('Manual Inputs'!$B$11:$B$22,'Expanded kW'!A3142,'Manual Inputs'!$C$11:$C$22)</f>
        <v>161073.07832737986</v>
      </c>
    </row>
    <row r="3143" spans="1:8" x14ac:dyDescent="0.2">
      <c r="A3143">
        <f t="shared" si="294"/>
        <v>8</v>
      </c>
      <c r="B3143" t="b">
        <f t="shared" si="295"/>
        <v>0</v>
      </c>
      <c r="C3143" t="str">
        <f t="shared" si="296"/>
        <v>OFF</v>
      </c>
      <c r="D3143" s="4">
        <f t="shared" si="298"/>
        <v>43686.874999992382</v>
      </c>
      <c r="E3143" t="str">
        <f t="shared" si="299"/>
        <v>LRKPCIGS</v>
      </c>
      <c r="F3143" s="39">
        <v>9936.50390625</v>
      </c>
      <c r="G3143">
        <f t="shared" si="297"/>
        <v>1.3645044015380395E-3</v>
      </c>
      <c r="H3143" s="38">
        <f>G3143*SUMIF('Manual Inputs'!$B$11:$B$22,'Expanded kW'!A3143,'Manual Inputs'!$C$11:$C$22)</f>
        <v>164879.21098954303</v>
      </c>
    </row>
    <row r="3144" spans="1:8" x14ac:dyDescent="0.2">
      <c r="A3144">
        <f t="shared" si="294"/>
        <v>8</v>
      </c>
      <c r="B3144" t="b">
        <f t="shared" si="295"/>
        <v>0</v>
      </c>
      <c r="C3144" t="str">
        <f t="shared" si="296"/>
        <v>OFF</v>
      </c>
      <c r="D3144" s="4">
        <f t="shared" si="298"/>
        <v>43686.916666659046</v>
      </c>
      <c r="E3144" t="str">
        <f t="shared" si="299"/>
        <v>LRKPCIGS</v>
      </c>
      <c r="F3144" s="39">
        <v>10060.7900390625</v>
      </c>
      <c r="G3144">
        <f t="shared" si="297"/>
        <v>1.3815716695502955E-3</v>
      </c>
      <c r="H3144" s="38">
        <f>G3144*SUMIF('Manual Inputs'!$B$11:$B$22,'Expanded kW'!A3144,'Manual Inputs'!$C$11:$C$22)</f>
        <v>166941.52583472483</v>
      </c>
    </row>
    <row r="3145" spans="1:8" x14ac:dyDescent="0.2">
      <c r="A3145">
        <f t="shared" si="294"/>
        <v>8</v>
      </c>
      <c r="B3145" t="b">
        <f t="shared" si="295"/>
        <v>0</v>
      </c>
      <c r="C3145" t="str">
        <f t="shared" si="296"/>
        <v>OFF</v>
      </c>
      <c r="D3145" s="4">
        <f t="shared" si="298"/>
        <v>43686.958333325711</v>
      </c>
      <c r="E3145" t="str">
        <f t="shared" si="299"/>
        <v>LRKPCIGS</v>
      </c>
      <c r="F3145" s="39">
        <v>9994.2783203125</v>
      </c>
      <c r="G3145">
        <f t="shared" si="297"/>
        <v>1.3724381217909926E-3</v>
      </c>
      <c r="H3145" s="38">
        <f>G3145*SUMIF('Manual Inputs'!$B$11:$B$22,'Expanded kW'!A3145,'Manual Inputs'!$C$11:$C$22)</f>
        <v>165837.87813201922</v>
      </c>
    </row>
    <row r="3146" spans="1:8" x14ac:dyDescent="0.2">
      <c r="A3146">
        <f t="shared" si="294"/>
        <v>8</v>
      </c>
      <c r="B3146" t="b">
        <f t="shared" si="295"/>
        <v>0</v>
      </c>
      <c r="C3146" t="str">
        <f t="shared" si="296"/>
        <v>OFF</v>
      </c>
      <c r="D3146" s="4">
        <f t="shared" si="298"/>
        <v>43686.999999992375</v>
      </c>
      <c r="E3146" t="str">
        <f t="shared" si="299"/>
        <v>LRKPCIGS</v>
      </c>
      <c r="F3146" s="39">
        <v>9927.74609375</v>
      </c>
      <c r="G3146">
        <f t="shared" si="297"/>
        <v>1.3633017578499936E-3</v>
      </c>
      <c r="H3146" s="38">
        <f>G3146*SUMIF('Manual Inputs'!$B$11:$B$22,'Expanded kW'!A3146,'Manual Inputs'!$C$11:$C$22)</f>
        <v>164733.89013739844</v>
      </c>
    </row>
    <row r="3147" spans="1:8" x14ac:dyDescent="0.2">
      <c r="A3147">
        <f t="shared" si="294"/>
        <v>8</v>
      </c>
      <c r="B3147" t="b">
        <f t="shared" si="295"/>
        <v>0</v>
      </c>
      <c r="C3147" t="str">
        <f t="shared" si="296"/>
        <v>OFF</v>
      </c>
      <c r="D3147" s="4">
        <f t="shared" si="298"/>
        <v>43687.041666659039</v>
      </c>
      <c r="E3147" t="str">
        <f t="shared" si="299"/>
        <v>LRKPCIGS</v>
      </c>
      <c r="F3147" s="39">
        <v>9777.26171875</v>
      </c>
      <c r="G3147">
        <f t="shared" si="297"/>
        <v>1.3426368847731516E-3</v>
      </c>
      <c r="H3147" s="38">
        <f>G3147*SUMIF('Manual Inputs'!$B$11:$B$22,'Expanded kW'!A3147,'Manual Inputs'!$C$11:$C$22)</f>
        <v>162236.86047280501</v>
      </c>
    </row>
    <row r="3148" spans="1:8" x14ac:dyDescent="0.2">
      <c r="A3148">
        <f t="shared" si="294"/>
        <v>8</v>
      </c>
      <c r="B3148" t="b">
        <f t="shared" si="295"/>
        <v>0</v>
      </c>
      <c r="C3148" t="str">
        <f t="shared" si="296"/>
        <v>OFF</v>
      </c>
      <c r="D3148" s="4">
        <f t="shared" si="298"/>
        <v>43687.083333325703</v>
      </c>
      <c r="E3148" t="str">
        <f t="shared" si="299"/>
        <v>LRKPCIGS</v>
      </c>
      <c r="F3148" s="39">
        <v>9704.48828125</v>
      </c>
      <c r="G3148">
        <f t="shared" si="297"/>
        <v>1.3326434628693625E-3</v>
      </c>
      <c r="H3148" s="38">
        <f>G3148*SUMIF('Manual Inputs'!$B$11:$B$22,'Expanded kW'!A3148,'Manual Inputs'!$C$11:$C$22)</f>
        <v>161029.31030534121</v>
      </c>
    </row>
    <row r="3149" spans="1:8" x14ac:dyDescent="0.2">
      <c r="A3149">
        <f t="shared" si="294"/>
        <v>8</v>
      </c>
      <c r="B3149" t="b">
        <f t="shared" si="295"/>
        <v>0</v>
      </c>
      <c r="C3149" t="str">
        <f t="shared" si="296"/>
        <v>OFF</v>
      </c>
      <c r="D3149" s="4">
        <f t="shared" si="298"/>
        <v>43687.124999992368</v>
      </c>
      <c r="E3149" t="str">
        <f t="shared" si="299"/>
        <v>LRKPCIGS</v>
      </c>
      <c r="F3149" s="39">
        <v>9628.7568359375</v>
      </c>
      <c r="G3149">
        <f t="shared" si="297"/>
        <v>1.3222438402819105E-3</v>
      </c>
      <c r="H3149" s="38">
        <f>G3149*SUMIF('Manual Inputs'!$B$11:$B$22,'Expanded kW'!A3149,'Manual Inputs'!$C$11:$C$22)</f>
        <v>159772.67708021172</v>
      </c>
    </row>
    <row r="3150" spans="1:8" x14ac:dyDescent="0.2">
      <c r="A3150">
        <f t="shared" si="294"/>
        <v>8</v>
      </c>
      <c r="B3150" t="b">
        <f t="shared" si="295"/>
        <v>0</v>
      </c>
      <c r="C3150" t="str">
        <f t="shared" si="296"/>
        <v>OFF</v>
      </c>
      <c r="D3150" s="4">
        <f t="shared" si="298"/>
        <v>43687.166666659032</v>
      </c>
      <c r="E3150" t="str">
        <f t="shared" si="299"/>
        <v>LRKPCIGS</v>
      </c>
      <c r="F3150" s="39">
        <v>9656.6591796875</v>
      </c>
      <c r="G3150">
        <f t="shared" si="297"/>
        <v>1.3260754566350379E-3</v>
      </c>
      <c r="H3150" s="38">
        <f>G3150*SUMIF('Manual Inputs'!$B$11:$B$22,'Expanded kW'!A3150,'Manual Inputs'!$C$11:$C$22)</f>
        <v>160235.66853733431</v>
      </c>
    </row>
    <row r="3151" spans="1:8" x14ac:dyDescent="0.2">
      <c r="A3151">
        <f t="shared" si="294"/>
        <v>8</v>
      </c>
      <c r="B3151" t="b">
        <f t="shared" si="295"/>
        <v>0</v>
      </c>
      <c r="C3151" t="str">
        <f t="shared" si="296"/>
        <v>OFF</v>
      </c>
      <c r="D3151" s="4">
        <f t="shared" si="298"/>
        <v>43687.208333325696</v>
      </c>
      <c r="E3151" t="str">
        <f t="shared" si="299"/>
        <v>LRKPCIGS</v>
      </c>
      <c r="F3151" s="39">
        <v>9656.869140625</v>
      </c>
      <c r="G3151">
        <f t="shared" si="297"/>
        <v>1.3261042889714486E-3</v>
      </c>
      <c r="H3151" s="38">
        <f>G3151*SUMIF('Manual Inputs'!$B$11:$B$22,'Expanded kW'!A3151,'Manual Inputs'!$C$11:$C$22)</f>
        <v>160239.15247837035</v>
      </c>
    </row>
    <row r="3152" spans="1:8" x14ac:dyDescent="0.2">
      <c r="A3152">
        <f t="shared" si="294"/>
        <v>8</v>
      </c>
      <c r="B3152" t="b">
        <f t="shared" si="295"/>
        <v>0</v>
      </c>
      <c r="C3152" t="str">
        <f t="shared" si="296"/>
        <v>OFF</v>
      </c>
      <c r="D3152" s="4">
        <f t="shared" si="298"/>
        <v>43687.24999999236</v>
      </c>
      <c r="E3152" t="str">
        <f t="shared" si="299"/>
        <v>LRKPCIGS</v>
      </c>
      <c r="F3152" s="39">
        <v>9804.2021484375</v>
      </c>
      <c r="G3152">
        <f t="shared" si="297"/>
        <v>1.3463364087943515E-3</v>
      </c>
      <c r="H3152" s="38">
        <f>G3152*SUMIF('Manual Inputs'!$B$11:$B$22,'Expanded kW'!A3152,'Manual Inputs'!$C$11:$C$22)</f>
        <v>162683.89061866951</v>
      </c>
    </row>
    <row r="3153" spans="1:8" x14ac:dyDescent="0.2">
      <c r="A3153">
        <f t="shared" si="294"/>
        <v>8</v>
      </c>
      <c r="B3153" t="b">
        <f t="shared" si="295"/>
        <v>0</v>
      </c>
      <c r="C3153" t="str">
        <f t="shared" si="296"/>
        <v>OFF</v>
      </c>
      <c r="D3153" s="4">
        <f t="shared" si="298"/>
        <v>43687.291666659024</v>
      </c>
      <c r="E3153" t="str">
        <f t="shared" si="299"/>
        <v>LRKPCIGS</v>
      </c>
      <c r="F3153" s="39">
        <v>9938.6435546875</v>
      </c>
      <c r="G3153">
        <f t="shared" si="297"/>
        <v>1.3647982231616465E-3</v>
      </c>
      <c r="H3153" s="38">
        <f>G3153*SUMIF('Manual Inputs'!$B$11:$B$22,'Expanded kW'!A3153,'Manual Inputs'!$C$11:$C$22)</f>
        <v>164914.71477935667</v>
      </c>
    </row>
    <row r="3154" spans="1:8" x14ac:dyDescent="0.2">
      <c r="A3154">
        <f t="shared" si="294"/>
        <v>8</v>
      </c>
      <c r="B3154" t="b">
        <f t="shared" si="295"/>
        <v>0</v>
      </c>
      <c r="C3154" t="str">
        <f t="shared" si="296"/>
        <v>OFF</v>
      </c>
      <c r="D3154" s="4">
        <f t="shared" si="298"/>
        <v>43687.333333325689</v>
      </c>
      <c r="E3154" t="str">
        <f t="shared" si="299"/>
        <v>LRKPCIGS</v>
      </c>
      <c r="F3154" s="39">
        <v>10015.587890625</v>
      </c>
      <c r="G3154">
        <f t="shared" si="297"/>
        <v>1.3753644027808285E-3</v>
      </c>
      <c r="H3154" s="38">
        <f>G3154*SUMIF('Manual Inputs'!$B$11:$B$22,'Expanded kW'!A3154,'Manual Inputs'!$C$11:$C$22)</f>
        <v>166191.47384061056</v>
      </c>
    </row>
    <row r="3155" spans="1:8" x14ac:dyDescent="0.2">
      <c r="A3155">
        <f t="shared" si="294"/>
        <v>8</v>
      </c>
      <c r="B3155" t="b">
        <f t="shared" si="295"/>
        <v>0</v>
      </c>
      <c r="C3155" t="str">
        <f t="shared" si="296"/>
        <v>OFF</v>
      </c>
      <c r="D3155" s="4">
        <f t="shared" si="298"/>
        <v>43687.374999992353</v>
      </c>
      <c r="E3155" t="str">
        <f t="shared" si="299"/>
        <v>LRKPCIGS</v>
      </c>
      <c r="F3155" s="39">
        <v>10018.6064453125</v>
      </c>
      <c r="G3155">
        <f t="shared" si="297"/>
        <v>1.375778917905689E-3</v>
      </c>
      <c r="H3155" s="38">
        <f>G3155*SUMIF('Manual Inputs'!$B$11:$B$22,'Expanded kW'!A3155,'Manual Inputs'!$C$11:$C$22)</f>
        <v>166241.56156964478</v>
      </c>
    </row>
    <row r="3156" spans="1:8" x14ac:dyDescent="0.2">
      <c r="A3156">
        <f t="shared" si="294"/>
        <v>8</v>
      </c>
      <c r="B3156" t="b">
        <f t="shared" si="295"/>
        <v>0</v>
      </c>
      <c r="C3156" t="str">
        <f t="shared" si="296"/>
        <v>OFF</v>
      </c>
      <c r="D3156" s="4">
        <f t="shared" si="298"/>
        <v>43687.416666659017</v>
      </c>
      <c r="E3156" t="str">
        <f t="shared" si="299"/>
        <v>LRKPCIGS</v>
      </c>
      <c r="F3156" s="39">
        <v>10019.4921875</v>
      </c>
      <c r="G3156">
        <f t="shared" si="297"/>
        <v>1.3759005501341745E-3</v>
      </c>
      <c r="H3156" s="38">
        <f>G3156*SUMIF('Manual Inputs'!$B$11:$B$22,'Expanded kW'!A3156,'Manual Inputs'!$C$11:$C$22)</f>
        <v>166256.25893950375</v>
      </c>
    </row>
    <row r="3157" spans="1:8" x14ac:dyDescent="0.2">
      <c r="A3157">
        <f t="shared" si="294"/>
        <v>8</v>
      </c>
      <c r="B3157" t="b">
        <f t="shared" si="295"/>
        <v>0</v>
      </c>
      <c r="C3157" t="str">
        <f t="shared" si="296"/>
        <v>OFF</v>
      </c>
      <c r="D3157" s="4">
        <f t="shared" si="298"/>
        <v>43687.458333325681</v>
      </c>
      <c r="E3157" t="str">
        <f t="shared" si="299"/>
        <v>LRKPCIGS</v>
      </c>
      <c r="F3157" s="39">
        <v>10090.0126953125</v>
      </c>
      <c r="G3157">
        <f t="shared" si="297"/>
        <v>1.3855845943630837E-3</v>
      </c>
      <c r="H3157" s="38">
        <f>G3157*SUMIF('Manual Inputs'!$B$11:$B$22,'Expanded kW'!A3157,'Manual Inputs'!$C$11:$C$22)</f>
        <v>167426.42560943213</v>
      </c>
    </row>
    <row r="3158" spans="1:8" x14ac:dyDescent="0.2">
      <c r="A3158">
        <f t="shared" si="294"/>
        <v>8</v>
      </c>
      <c r="B3158" t="b">
        <f t="shared" si="295"/>
        <v>0</v>
      </c>
      <c r="C3158" t="str">
        <f t="shared" si="296"/>
        <v>OFF</v>
      </c>
      <c r="D3158" s="4">
        <f t="shared" si="298"/>
        <v>43687.499999992346</v>
      </c>
      <c r="E3158" t="str">
        <f t="shared" si="299"/>
        <v>LRKPCIGS</v>
      </c>
      <c r="F3158" s="39">
        <v>10065.43359375</v>
      </c>
      <c r="G3158">
        <f t="shared" si="297"/>
        <v>1.3822093335485847E-3</v>
      </c>
      <c r="H3158" s="38">
        <f>G3158*SUMIF('Manual Inputs'!$B$11:$B$22,'Expanded kW'!A3158,'Manual Inputs'!$C$11:$C$22)</f>
        <v>167018.57764694022</v>
      </c>
    </row>
    <row r="3159" spans="1:8" x14ac:dyDescent="0.2">
      <c r="A3159">
        <f t="shared" si="294"/>
        <v>8</v>
      </c>
      <c r="B3159" t="b">
        <f t="shared" si="295"/>
        <v>0</v>
      </c>
      <c r="C3159" t="str">
        <f t="shared" si="296"/>
        <v>OFF</v>
      </c>
      <c r="D3159" s="4">
        <f t="shared" si="298"/>
        <v>43687.54166665901</v>
      </c>
      <c r="E3159" t="str">
        <f t="shared" si="299"/>
        <v>LRKPCIGS</v>
      </c>
      <c r="F3159" s="39">
        <v>10107.2607421875</v>
      </c>
      <c r="G3159">
        <f t="shared" si="297"/>
        <v>1.3879531372732383E-3</v>
      </c>
      <c r="H3159" s="38">
        <f>G3159*SUMIF('Manual Inputs'!$B$11:$B$22,'Expanded kW'!A3159,'Manual Inputs'!$C$11:$C$22)</f>
        <v>167712.62731444748</v>
      </c>
    </row>
    <row r="3160" spans="1:8" x14ac:dyDescent="0.2">
      <c r="A3160">
        <f t="shared" si="294"/>
        <v>8</v>
      </c>
      <c r="B3160" t="b">
        <f t="shared" si="295"/>
        <v>0</v>
      </c>
      <c r="C3160" t="str">
        <f t="shared" si="296"/>
        <v>OFF</v>
      </c>
      <c r="D3160" s="4">
        <f t="shared" si="298"/>
        <v>43687.583333325674</v>
      </c>
      <c r="E3160" t="str">
        <f t="shared" si="299"/>
        <v>LRKPCIGS</v>
      </c>
      <c r="F3160" s="39">
        <v>10085.8125</v>
      </c>
      <c r="G3160">
        <f t="shared" si="297"/>
        <v>1.3850078135309823E-3</v>
      </c>
      <c r="H3160" s="38">
        <f>G3160*SUMIF('Manual Inputs'!$B$11:$B$22,'Expanded kW'!A3160,'Manual Inputs'!$C$11:$C$22)</f>
        <v>167356.73058433467</v>
      </c>
    </row>
    <row r="3161" spans="1:8" x14ac:dyDescent="0.2">
      <c r="A3161">
        <f t="shared" si="294"/>
        <v>8</v>
      </c>
      <c r="B3161" t="b">
        <f t="shared" si="295"/>
        <v>0</v>
      </c>
      <c r="C3161" t="str">
        <f t="shared" si="296"/>
        <v>OFF</v>
      </c>
      <c r="D3161" s="4">
        <f t="shared" si="298"/>
        <v>43687.624999992338</v>
      </c>
      <c r="E3161" t="str">
        <f t="shared" si="299"/>
        <v>LRKPCIGS</v>
      </c>
      <c r="F3161" s="39">
        <v>10019.8974609375</v>
      </c>
      <c r="G3161">
        <f t="shared" si="297"/>
        <v>1.3759562032486415E-3</v>
      </c>
      <c r="H3161" s="38">
        <f>G3161*SUMIF('Manual Inputs'!$B$11:$B$22,'Expanded kW'!A3161,'Manual Inputs'!$C$11:$C$22)</f>
        <v>166262.98375592212</v>
      </c>
    </row>
    <row r="3162" spans="1:8" x14ac:dyDescent="0.2">
      <c r="A3162">
        <f t="shared" si="294"/>
        <v>8</v>
      </c>
      <c r="B3162" t="b">
        <f t="shared" si="295"/>
        <v>0</v>
      </c>
      <c r="C3162" t="str">
        <f t="shared" si="296"/>
        <v>OFF</v>
      </c>
      <c r="D3162" s="4">
        <f t="shared" si="298"/>
        <v>43687.666666659003</v>
      </c>
      <c r="E3162" t="str">
        <f t="shared" si="299"/>
        <v>LRKPCIGS</v>
      </c>
      <c r="F3162" s="39">
        <v>9953.28515625</v>
      </c>
      <c r="G3162">
        <f t="shared" si="297"/>
        <v>1.3668088427886394E-3</v>
      </c>
      <c r="H3162" s="38">
        <f>G3162*SUMIF('Manual Inputs'!$B$11:$B$22,'Expanded kW'!A3162,'Manual Inputs'!$C$11:$C$22)</f>
        <v>165157.66700239456</v>
      </c>
    </row>
    <row r="3163" spans="1:8" x14ac:dyDescent="0.2">
      <c r="A3163">
        <f t="shared" si="294"/>
        <v>8</v>
      </c>
      <c r="B3163" t="b">
        <f t="shared" si="295"/>
        <v>0</v>
      </c>
      <c r="C3163" t="str">
        <f t="shared" si="296"/>
        <v>OFF</v>
      </c>
      <c r="D3163" s="4">
        <f t="shared" si="298"/>
        <v>43687.708333325667</v>
      </c>
      <c r="E3163" t="str">
        <f t="shared" si="299"/>
        <v>LRKPCIGS</v>
      </c>
      <c r="F3163" s="39">
        <v>9906.3349609375</v>
      </c>
      <c r="G3163">
        <f t="shared" si="297"/>
        <v>1.3603615300555683E-3</v>
      </c>
      <c r="H3163" s="38">
        <f>G3163*SUMIF('Manual Inputs'!$B$11:$B$22,'Expanded kW'!A3163,'Manual Inputs'!$C$11:$C$22)</f>
        <v>164378.60917360825</v>
      </c>
    </row>
    <row r="3164" spans="1:8" x14ac:dyDescent="0.2">
      <c r="A3164">
        <f t="shared" si="294"/>
        <v>8</v>
      </c>
      <c r="B3164" t="b">
        <f t="shared" si="295"/>
        <v>0</v>
      </c>
      <c r="C3164" t="str">
        <f t="shared" si="296"/>
        <v>OFF</v>
      </c>
      <c r="D3164" s="4">
        <f t="shared" si="298"/>
        <v>43687.749999992331</v>
      </c>
      <c r="E3164" t="str">
        <f t="shared" si="299"/>
        <v>LRKPCIGS</v>
      </c>
      <c r="F3164" s="39">
        <v>9930.775390625</v>
      </c>
      <c r="G3164">
        <f t="shared" si="297"/>
        <v>1.3637177481176472E-3</v>
      </c>
      <c r="H3164" s="38">
        <f>G3164*SUMIF('Manual Inputs'!$B$11:$B$22,'Expanded kW'!A3164,'Manual Inputs'!$C$11:$C$22)</f>
        <v>164784.15611457868</v>
      </c>
    </row>
    <row r="3165" spans="1:8" x14ac:dyDescent="0.2">
      <c r="A3165">
        <f t="shared" si="294"/>
        <v>8</v>
      </c>
      <c r="B3165" t="b">
        <f t="shared" si="295"/>
        <v>0</v>
      </c>
      <c r="C3165" t="str">
        <f t="shared" si="296"/>
        <v>OFF</v>
      </c>
      <c r="D3165" s="4">
        <f t="shared" si="298"/>
        <v>43687.791666658995</v>
      </c>
      <c r="E3165" t="str">
        <f t="shared" si="299"/>
        <v>LRKPCIGS</v>
      </c>
      <c r="F3165" s="39">
        <v>10022.99609375</v>
      </c>
      <c r="G3165">
        <f t="shared" si="297"/>
        <v>1.3763817148925051E-3</v>
      </c>
      <c r="H3165" s="38">
        <f>G3165*SUMIF('Manual Inputs'!$B$11:$B$22,'Expanded kW'!A3165,'Manual Inputs'!$C$11:$C$22)</f>
        <v>166314.40024386311</v>
      </c>
    </row>
    <row r="3166" spans="1:8" x14ac:dyDescent="0.2">
      <c r="A3166">
        <f t="shared" si="294"/>
        <v>8</v>
      </c>
      <c r="B3166" t="b">
        <f t="shared" si="295"/>
        <v>0</v>
      </c>
      <c r="C3166" t="str">
        <f t="shared" si="296"/>
        <v>OFF</v>
      </c>
      <c r="D3166" s="4">
        <f t="shared" si="298"/>
        <v>43687.83333332566</v>
      </c>
      <c r="E3166" t="str">
        <f t="shared" si="299"/>
        <v>LRKPCIGS</v>
      </c>
      <c r="F3166" s="39">
        <v>10031.763671875</v>
      </c>
      <c r="G3166">
        <f t="shared" si="297"/>
        <v>1.3775856996194539E-3</v>
      </c>
      <c r="H3166" s="38">
        <f>G3166*SUMIF('Manual Inputs'!$B$11:$B$22,'Expanded kW'!A3166,'Manual Inputs'!$C$11:$C$22)</f>
        <v>166459.88313977685</v>
      </c>
    </row>
    <row r="3167" spans="1:8" x14ac:dyDescent="0.2">
      <c r="A3167">
        <f t="shared" si="294"/>
        <v>8</v>
      </c>
      <c r="B3167" t="b">
        <f t="shared" si="295"/>
        <v>0</v>
      </c>
      <c r="C3167" t="str">
        <f t="shared" si="296"/>
        <v>OFF</v>
      </c>
      <c r="D3167" s="4">
        <f t="shared" si="298"/>
        <v>43687.874999992324</v>
      </c>
      <c r="E3167" t="str">
        <f t="shared" si="299"/>
        <v>LRKPCIGS</v>
      </c>
      <c r="F3167" s="39">
        <v>9962.03125</v>
      </c>
      <c r="G3167">
        <f t="shared" si="297"/>
        <v>1.3680098772300019E-3</v>
      </c>
      <c r="H3167" s="38">
        <f>G3167*SUMIF('Manual Inputs'!$B$11:$B$22,'Expanded kW'!A3167,'Manual Inputs'!$C$11:$C$22)</f>
        <v>165302.79340201622</v>
      </c>
    </row>
    <row r="3168" spans="1:8" x14ac:dyDescent="0.2">
      <c r="A3168">
        <f t="shared" si="294"/>
        <v>8</v>
      </c>
      <c r="B3168" t="b">
        <f t="shared" si="295"/>
        <v>0</v>
      </c>
      <c r="C3168" t="str">
        <f t="shared" si="296"/>
        <v>OFF</v>
      </c>
      <c r="D3168" s="4">
        <f t="shared" si="298"/>
        <v>43687.916666658988</v>
      </c>
      <c r="E3168" t="str">
        <f t="shared" si="299"/>
        <v>LRKPCIGS</v>
      </c>
      <c r="F3168" s="39">
        <v>9889.0341796875</v>
      </c>
      <c r="G3168">
        <f t="shared" si="297"/>
        <v>1.3579857455353385E-3</v>
      </c>
      <c r="H3168" s="38">
        <f>G3168*SUMIF('Manual Inputs'!$B$11:$B$22,'Expanded kW'!A3168,'Manual Inputs'!$C$11:$C$22)</f>
        <v>164091.53243223965</v>
      </c>
    </row>
    <row r="3169" spans="1:8" x14ac:dyDescent="0.2">
      <c r="A3169">
        <f t="shared" si="294"/>
        <v>8</v>
      </c>
      <c r="B3169" t="b">
        <f t="shared" si="295"/>
        <v>0</v>
      </c>
      <c r="C3169" t="str">
        <f t="shared" si="296"/>
        <v>OFF</v>
      </c>
      <c r="D3169" s="4">
        <f t="shared" si="298"/>
        <v>43687.958333325652</v>
      </c>
      <c r="E3169" t="str">
        <f t="shared" si="299"/>
        <v>LRKPCIGS</v>
      </c>
      <c r="F3169" s="39">
        <v>9859.32421875</v>
      </c>
      <c r="G3169">
        <f t="shared" si="297"/>
        <v>1.3539059028812998E-3</v>
      </c>
      <c r="H3169" s="38">
        <f>G3169*SUMIF('Manual Inputs'!$B$11:$B$22,'Expanded kW'!A3169,'Manual Inputs'!$C$11:$C$22)</f>
        <v>163598.54667345341</v>
      </c>
    </row>
    <row r="3170" spans="1:8" x14ac:dyDescent="0.2">
      <c r="A3170">
        <f t="shared" si="294"/>
        <v>8</v>
      </c>
      <c r="B3170" t="b">
        <f t="shared" si="295"/>
        <v>0</v>
      </c>
      <c r="C3170" t="str">
        <f t="shared" si="296"/>
        <v>OFF</v>
      </c>
      <c r="D3170" s="4">
        <f t="shared" si="298"/>
        <v>43687.999999992317</v>
      </c>
      <c r="E3170" t="str">
        <f t="shared" si="299"/>
        <v>LRKPCIGS</v>
      </c>
      <c r="F3170" s="39">
        <v>9733.8544921875</v>
      </c>
      <c r="G3170">
        <f t="shared" si="297"/>
        <v>1.3366761009540222E-3</v>
      </c>
      <c r="H3170" s="38">
        <f>G3170*SUMIF('Manual Inputs'!$B$11:$B$22,'Expanded kW'!A3170,'Manual Inputs'!$C$11:$C$22)</f>
        <v>161516.59212345452</v>
      </c>
    </row>
    <row r="3171" spans="1:8" x14ac:dyDescent="0.2">
      <c r="A3171">
        <f t="shared" si="294"/>
        <v>8</v>
      </c>
      <c r="B3171" t="b">
        <f t="shared" si="295"/>
        <v>0</v>
      </c>
      <c r="C3171" t="str">
        <f t="shared" si="296"/>
        <v>OFF</v>
      </c>
      <c r="D3171" s="4">
        <f t="shared" si="298"/>
        <v>43688.041666658981</v>
      </c>
      <c r="E3171" t="str">
        <f t="shared" si="299"/>
        <v>LRKPCIGS</v>
      </c>
      <c r="F3171" s="39">
        <v>9597.63671875</v>
      </c>
      <c r="G3171">
        <f t="shared" si="297"/>
        <v>1.317970351610305E-3</v>
      </c>
      <c r="H3171" s="38">
        <f>G3171*SUMIF('Manual Inputs'!$B$11:$B$22,'Expanded kW'!A3171,'Manual Inputs'!$C$11:$C$22)</f>
        <v>159256.29220116494</v>
      </c>
    </row>
    <row r="3172" spans="1:8" x14ac:dyDescent="0.2">
      <c r="A3172">
        <f t="shared" si="294"/>
        <v>8</v>
      </c>
      <c r="B3172" t="b">
        <f t="shared" si="295"/>
        <v>0</v>
      </c>
      <c r="C3172" t="str">
        <f t="shared" si="296"/>
        <v>OFF</v>
      </c>
      <c r="D3172" s="4">
        <f t="shared" si="298"/>
        <v>43688.083333325645</v>
      </c>
      <c r="E3172" t="str">
        <f t="shared" si="299"/>
        <v>LRKPCIGS</v>
      </c>
      <c r="F3172" s="39">
        <v>9606.9306640625</v>
      </c>
      <c r="G3172">
        <f t="shared" si="297"/>
        <v>1.3192466183341155E-3</v>
      </c>
      <c r="H3172" s="38">
        <f>G3172*SUMIF('Manual Inputs'!$B$11:$B$22,'Expanded kW'!A3172,'Manual Inputs'!$C$11:$C$22)</f>
        <v>159410.50925623407</v>
      </c>
    </row>
    <row r="3173" spans="1:8" x14ac:dyDescent="0.2">
      <c r="A3173">
        <f t="shared" si="294"/>
        <v>8</v>
      </c>
      <c r="B3173" t="b">
        <f t="shared" si="295"/>
        <v>0</v>
      </c>
      <c r="C3173" t="str">
        <f t="shared" si="296"/>
        <v>OFF</v>
      </c>
      <c r="D3173" s="4">
        <f t="shared" si="298"/>
        <v>43688.124999992309</v>
      </c>
      <c r="E3173" t="str">
        <f t="shared" si="299"/>
        <v>LRKPCIGS</v>
      </c>
      <c r="F3173" s="39">
        <v>9599.0380859375</v>
      </c>
      <c r="G3173">
        <f t="shared" si="297"/>
        <v>1.3181627906928592E-3</v>
      </c>
      <c r="H3173" s="38">
        <f>G3173*SUMIF('Manual Inputs'!$B$11:$B$22,'Expanded kW'!A3173,'Manual Inputs'!$C$11:$C$22)</f>
        <v>159279.54548203328</v>
      </c>
    </row>
    <row r="3174" spans="1:8" x14ac:dyDescent="0.2">
      <c r="A3174">
        <f t="shared" si="294"/>
        <v>8</v>
      </c>
      <c r="B3174" t="b">
        <f t="shared" si="295"/>
        <v>0</v>
      </c>
      <c r="C3174" t="str">
        <f t="shared" si="296"/>
        <v>OFF</v>
      </c>
      <c r="D3174" s="4">
        <f t="shared" si="298"/>
        <v>43688.166666658974</v>
      </c>
      <c r="E3174" t="str">
        <f t="shared" si="299"/>
        <v>LRKPCIGS</v>
      </c>
      <c r="F3174" s="39">
        <v>9604.0068359375</v>
      </c>
      <c r="G3174">
        <f t="shared" si="297"/>
        <v>1.3188451112866122E-3</v>
      </c>
      <c r="H3174" s="38">
        <f>G3174*SUMIF('Manual Inputs'!$B$11:$B$22,'Expanded kW'!A3174,'Manual Inputs'!$C$11:$C$22)</f>
        <v>159361.99335176029</v>
      </c>
    </row>
    <row r="3175" spans="1:8" x14ac:dyDescent="0.2">
      <c r="A3175">
        <f t="shared" si="294"/>
        <v>8</v>
      </c>
      <c r="B3175" t="b">
        <f t="shared" si="295"/>
        <v>0</v>
      </c>
      <c r="C3175" t="str">
        <f t="shared" si="296"/>
        <v>OFF</v>
      </c>
      <c r="D3175" s="4">
        <f t="shared" si="298"/>
        <v>43688.208333325638</v>
      </c>
      <c r="E3175" t="str">
        <f t="shared" si="299"/>
        <v>LRKPCIGS</v>
      </c>
      <c r="F3175" s="39">
        <v>9570.0458984375</v>
      </c>
      <c r="G3175">
        <f t="shared" si="297"/>
        <v>1.3141815143981775E-3</v>
      </c>
      <c r="H3175" s="38">
        <f>G3175*SUMIF('Manual Inputs'!$B$11:$B$22,'Expanded kW'!A3175,'Manual Inputs'!$C$11:$C$22)</f>
        <v>158798.46994027719</v>
      </c>
    </row>
    <row r="3176" spans="1:8" x14ac:dyDescent="0.2">
      <c r="A3176">
        <f t="shared" si="294"/>
        <v>8</v>
      </c>
      <c r="B3176" t="b">
        <f t="shared" si="295"/>
        <v>0</v>
      </c>
      <c r="C3176" t="str">
        <f t="shared" si="296"/>
        <v>OFF</v>
      </c>
      <c r="D3176" s="4">
        <f t="shared" si="298"/>
        <v>43688.249999992302</v>
      </c>
      <c r="E3176" t="str">
        <f t="shared" si="299"/>
        <v>LRKPCIGS</v>
      </c>
      <c r="F3176" s="39">
        <v>9536.5537109375</v>
      </c>
      <c r="G3176">
        <f t="shared" si="297"/>
        <v>1.3095822873770778E-3</v>
      </c>
      <c r="H3176" s="38">
        <f>G3176*SUMIF('Manual Inputs'!$B$11:$B$22,'Expanded kW'!A3176,'Manual Inputs'!$C$11:$C$22)</f>
        <v>158242.72462971171</v>
      </c>
    </row>
    <row r="3177" spans="1:8" x14ac:dyDescent="0.2">
      <c r="A3177">
        <f t="shared" si="294"/>
        <v>8</v>
      </c>
      <c r="B3177" t="b">
        <f t="shared" si="295"/>
        <v>0</v>
      </c>
      <c r="C3177" t="str">
        <f t="shared" si="296"/>
        <v>OFF</v>
      </c>
      <c r="D3177" s="4">
        <f t="shared" si="298"/>
        <v>43688.291666658966</v>
      </c>
      <c r="E3177" t="str">
        <f t="shared" si="299"/>
        <v>LRKPCIGS</v>
      </c>
      <c r="F3177" s="39">
        <v>9489.896484375</v>
      </c>
      <c r="G3177">
        <f t="shared" si="297"/>
        <v>1.303175205811091E-3</v>
      </c>
      <c r="H3177" s="38">
        <f>G3177*SUMIF('Manual Inputs'!$B$11:$B$22,'Expanded kW'!A3177,'Manual Inputs'!$C$11:$C$22)</f>
        <v>157468.52811399891</v>
      </c>
    </row>
    <row r="3178" spans="1:8" x14ac:dyDescent="0.2">
      <c r="A3178">
        <f t="shared" si="294"/>
        <v>8</v>
      </c>
      <c r="B3178" t="b">
        <f t="shared" si="295"/>
        <v>0</v>
      </c>
      <c r="C3178" t="str">
        <f t="shared" si="296"/>
        <v>OFF</v>
      </c>
      <c r="D3178" s="4">
        <f t="shared" si="298"/>
        <v>43688.333333325631</v>
      </c>
      <c r="E3178" t="str">
        <f t="shared" si="299"/>
        <v>LRKPCIGS</v>
      </c>
      <c r="F3178" s="39">
        <v>9530.046875</v>
      </c>
      <c r="G3178">
        <f t="shared" si="297"/>
        <v>1.3086887531561311E-3</v>
      </c>
      <c r="H3178" s="38">
        <f>G3178*SUMIF('Manual Inputs'!$B$11:$B$22,'Expanded kW'!A3178,'Manual Inputs'!$C$11:$C$22)</f>
        <v>158134.75486634873</v>
      </c>
    </row>
    <row r="3179" spans="1:8" x14ac:dyDescent="0.2">
      <c r="A3179">
        <f t="shared" si="294"/>
        <v>8</v>
      </c>
      <c r="B3179" t="b">
        <f t="shared" si="295"/>
        <v>0</v>
      </c>
      <c r="C3179" t="str">
        <f t="shared" si="296"/>
        <v>OFF</v>
      </c>
      <c r="D3179" s="4">
        <f t="shared" si="298"/>
        <v>43688.374999992295</v>
      </c>
      <c r="E3179" t="str">
        <f t="shared" si="299"/>
        <v>LRKPCIGS</v>
      </c>
      <c r="F3179" s="39">
        <v>9534.5205078125</v>
      </c>
      <c r="G3179">
        <f t="shared" si="297"/>
        <v>1.3093030830775114E-3</v>
      </c>
      <c r="H3179" s="38">
        <f>G3179*SUMIF('Manual Inputs'!$B$11:$B$22,'Expanded kW'!A3179,'Manual Inputs'!$C$11:$C$22)</f>
        <v>158208.98711698144</v>
      </c>
    </row>
    <row r="3180" spans="1:8" x14ac:dyDescent="0.2">
      <c r="A3180">
        <f t="shared" si="294"/>
        <v>8</v>
      </c>
      <c r="B3180" t="b">
        <f t="shared" si="295"/>
        <v>0</v>
      </c>
      <c r="C3180" t="str">
        <f t="shared" si="296"/>
        <v>OFF</v>
      </c>
      <c r="D3180" s="4">
        <f t="shared" si="298"/>
        <v>43688.416666658959</v>
      </c>
      <c r="E3180" t="str">
        <f t="shared" si="299"/>
        <v>LRKPCIGS</v>
      </c>
      <c r="F3180" s="39">
        <v>9510.5927734375</v>
      </c>
      <c r="G3180">
        <f t="shared" si="297"/>
        <v>1.3060172695578301E-3</v>
      </c>
      <c r="H3180" s="38">
        <f>G3180*SUMIF('Manual Inputs'!$B$11:$B$22,'Expanded kW'!A3180,'Manual Inputs'!$C$11:$C$22)</f>
        <v>157811.94747388968</v>
      </c>
    </row>
    <row r="3181" spans="1:8" x14ac:dyDescent="0.2">
      <c r="A3181">
        <f t="shared" si="294"/>
        <v>8</v>
      </c>
      <c r="B3181" t="b">
        <f t="shared" si="295"/>
        <v>0</v>
      </c>
      <c r="C3181" t="str">
        <f t="shared" si="296"/>
        <v>OFF</v>
      </c>
      <c r="D3181" s="4">
        <f t="shared" si="298"/>
        <v>43688.458333325623</v>
      </c>
      <c r="E3181" t="str">
        <f t="shared" si="299"/>
        <v>LRKPCIGS</v>
      </c>
      <c r="F3181" s="39">
        <v>9516.5595703125</v>
      </c>
      <c r="G3181">
        <f t="shared" si="297"/>
        <v>1.306836644327451E-3</v>
      </c>
      <c r="H3181" s="38">
        <f>G3181*SUMIF('Manual Inputs'!$B$11:$B$22,'Expanded kW'!A3181,'Manual Inputs'!$C$11:$C$22)</f>
        <v>157910.95621682049</v>
      </c>
    </row>
    <row r="3182" spans="1:8" x14ac:dyDescent="0.2">
      <c r="A3182">
        <f t="shared" si="294"/>
        <v>8</v>
      </c>
      <c r="B3182" t="b">
        <f t="shared" si="295"/>
        <v>0</v>
      </c>
      <c r="C3182" t="str">
        <f t="shared" si="296"/>
        <v>OFF</v>
      </c>
      <c r="D3182" s="4">
        <f t="shared" si="298"/>
        <v>43688.499999992287</v>
      </c>
      <c r="E3182" t="str">
        <f t="shared" si="299"/>
        <v>LRKPCIGS</v>
      </c>
      <c r="F3182" s="39">
        <v>9453.294921875</v>
      </c>
      <c r="G3182">
        <f t="shared" si="297"/>
        <v>1.2981489920033346E-3</v>
      </c>
      <c r="H3182" s="38">
        <f>G3182*SUMIF('Manual Inputs'!$B$11:$B$22,'Expanded kW'!A3182,'Manual Inputs'!$C$11:$C$22)</f>
        <v>156861.18806734643</v>
      </c>
    </row>
    <row r="3183" spans="1:8" x14ac:dyDescent="0.2">
      <c r="A3183">
        <f t="shared" si="294"/>
        <v>8</v>
      </c>
      <c r="B3183" t="b">
        <f t="shared" si="295"/>
        <v>0</v>
      </c>
      <c r="C3183" t="str">
        <f t="shared" si="296"/>
        <v>OFF</v>
      </c>
      <c r="D3183" s="4">
        <f t="shared" si="298"/>
        <v>43688.541666658952</v>
      </c>
      <c r="E3183" t="str">
        <f t="shared" si="299"/>
        <v>LRKPCIGS</v>
      </c>
      <c r="F3183" s="39">
        <v>9426.673828125</v>
      </c>
      <c r="G3183">
        <f t="shared" si="297"/>
        <v>1.2944933199542567E-3</v>
      </c>
      <c r="H3183" s="38">
        <f>G3183*SUMIF('Manual Inputs'!$B$11:$B$22,'Expanded kW'!A3183,'Manual Inputs'!$C$11:$C$22)</f>
        <v>156419.45675273208</v>
      </c>
    </row>
    <row r="3184" spans="1:8" x14ac:dyDescent="0.2">
      <c r="A3184">
        <f t="shared" si="294"/>
        <v>8</v>
      </c>
      <c r="B3184" t="b">
        <f t="shared" si="295"/>
        <v>0</v>
      </c>
      <c r="C3184" t="str">
        <f t="shared" si="296"/>
        <v>OFF</v>
      </c>
      <c r="D3184" s="4">
        <f t="shared" si="298"/>
        <v>43688.583333325616</v>
      </c>
      <c r="E3184" t="str">
        <f t="shared" si="299"/>
        <v>LRKPCIGS</v>
      </c>
      <c r="F3184" s="39">
        <v>9451.8359375</v>
      </c>
      <c r="G3184">
        <f t="shared" si="297"/>
        <v>1.2979486407912538E-3</v>
      </c>
      <c r="H3184" s="38">
        <f>G3184*SUMIF('Manual Inputs'!$B$11:$B$22,'Expanded kW'!A3184,'Manual Inputs'!$C$11:$C$22)</f>
        <v>156836.97872824027</v>
      </c>
    </row>
    <row r="3185" spans="1:8" x14ac:dyDescent="0.2">
      <c r="A3185">
        <f t="shared" si="294"/>
        <v>8</v>
      </c>
      <c r="B3185" t="b">
        <f t="shared" si="295"/>
        <v>0</v>
      </c>
      <c r="C3185" t="str">
        <f t="shared" si="296"/>
        <v>OFF</v>
      </c>
      <c r="D3185" s="4">
        <f t="shared" si="298"/>
        <v>43688.62499999228</v>
      </c>
      <c r="E3185" t="str">
        <f t="shared" si="299"/>
        <v>LRKPCIGS</v>
      </c>
      <c r="F3185" s="39">
        <v>9509.7392578125</v>
      </c>
      <c r="G3185">
        <f t="shared" si="297"/>
        <v>1.305900062757724E-3</v>
      </c>
      <c r="H3185" s="38">
        <f>G3185*SUMIF('Manual Inputs'!$B$11:$B$22,'Expanded kW'!A3185,'Manual Inputs'!$C$11:$C$22)</f>
        <v>157797.78484846881</v>
      </c>
    </row>
    <row r="3186" spans="1:8" x14ac:dyDescent="0.2">
      <c r="A3186">
        <f t="shared" si="294"/>
        <v>8</v>
      </c>
      <c r="B3186" t="b">
        <f t="shared" si="295"/>
        <v>0</v>
      </c>
      <c r="C3186" t="str">
        <f t="shared" si="296"/>
        <v>OFF</v>
      </c>
      <c r="D3186" s="4">
        <f t="shared" si="298"/>
        <v>43688.666666658944</v>
      </c>
      <c r="E3186" t="str">
        <f t="shared" si="299"/>
        <v>LRKPCIGS</v>
      </c>
      <c r="F3186" s="39">
        <v>9510.990234375</v>
      </c>
      <c r="G3186">
        <f t="shared" si="297"/>
        <v>1.3060718498411749E-3</v>
      </c>
      <c r="H3186" s="38">
        <f>G3186*SUMIF('Manual Inputs'!$B$11:$B$22,'Expanded kW'!A3186,'Manual Inputs'!$C$11:$C$22)</f>
        <v>157818.54265529278</v>
      </c>
    </row>
    <row r="3187" spans="1:8" x14ac:dyDescent="0.2">
      <c r="A3187">
        <f t="shared" si="294"/>
        <v>8</v>
      </c>
      <c r="B3187" t="b">
        <f t="shared" si="295"/>
        <v>0</v>
      </c>
      <c r="C3187" t="str">
        <f t="shared" si="296"/>
        <v>OFF</v>
      </c>
      <c r="D3187" s="4">
        <f t="shared" si="298"/>
        <v>43688.708333325609</v>
      </c>
      <c r="E3187" t="str">
        <f t="shared" si="299"/>
        <v>LRKPCIGS</v>
      </c>
      <c r="F3187" s="39">
        <v>9454.3525390625</v>
      </c>
      <c r="G3187">
        <f t="shared" si="297"/>
        <v>1.2982942265165097E-3</v>
      </c>
      <c r="H3187" s="38">
        <f>G3187*SUMIF('Manual Inputs'!$B$11:$B$22,'Expanded kW'!A3187,'Manual Inputs'!$C$11:$C$22)</f>
        <v>156878.73740754186</v>
      </c>
    </row>
    <row r="3188" spans="1:8" x14ac:dyDescent="0.2">
      <c r="A3188">
        <f t="shared" si="294"/>
        <v>8</v>
      </c>
      <c r="B3188" t="b">
        <f t="shared" si="295"/>
        <v>0</v>
      </c>
      <c r="C3188" t="str">
        <f t="shared" si="296"/>
        <v>OFF</v>
      </c>
      <c r="D3188" s="4">
        <f t="shared" si="298"/>
        <v>43688.749999992273</v>
      </c>
      <c r="E3188" t="str">
        <f t="shared" si="299"/>
        <v>LRKPCIGS</v>
      </c>
      <c r="F3188" s="39">
        <v>9467.7392578125</v>
      </c>
      <c r="G3188">
        <f t="shared" si="297"/>
        <v>1.3001325226444905E-3</v>
      </c>
      <c r="H3188" s="38">
        <f>G3188*SUMIF('Manual Inputs'!$B$11:$B$22,'Expanded kW'!A3188,'Manual Inputs'!$C$11:$C$22)</f>
        <v>157100.86700624815</v>
      </c>
    </row>
    <row r="3189" spans="1:8" x14ac:dyDescent="0.2">
      <c r="A3189">
        <f t="shared" si="294"/>
        <v>8</v>
      </c>
      <c r="B3189" t="b">
        <f t="shared" si="295"/>
        <v>0</v>
      </c>
      <c r="C3189" t="str">
        <f t="shared" si="296"/>
        <v>OFF</v>
      </c>
      <c r="D3189" s="4">
        <f t="shared" si="298"/>
        <v>43688.791666658937</v>
      </c>
      <c r="E3189" t="str">
        <f t="shared" si="299"/>
        <v>LRKPCIGS</v>
      </c>
      <c r="F3189" s="39">
        <v>9478.7998046875</v>
      </c>
      <c r="G3189">
        <f t="shared" si="297"/>
        <v>1.3016513833058207E-3</v>
      </c>
      <c r="H3189" s="38">
        <f>G3189*SUMIF('Manual Inputs'!$B$11:$B$22,'Expanded kW'!A3189,'Manual Inputs'!$C$11:$C$22)</f>
        <v>157284.39777915069</v>
      </c>
    </row>
    <row r="3190" spans="1:8" x14ac:dyDescent="0.2">
      <c r="A3190">
        <f t="shared" si="294"/>
        <v>8</v>
      </c>
      <c r="B3190" t="b">
        <f t="shared" si="295"/>
        <v>0</v>
      </c>
      <c r="C3190" t="str">
        <f t="shared" si="296"/>
        <v>OFF</v>
      </c>
      <c r="D3190" s="4">
        <f t="shared" si="298"/>
        <v>43688.833333325601</v>
      </c>
      <c r="E3190" t="str">
        <f t="shared" si="299"/>
        <v>LRKPCIGS</v>
      </c>
      <c r="F3190" s="39">
        <v>9478.6455078125</v>
      </c>
      <c r="G3190">
        <f t="shared" si="297"/>
        <v>1.3016301948911562E-3</v>
      </c>
      <c r="H3190" s="38">
        <f>G3190*SUMIF('Manual Inputs'!$B$11:$B$22,'Expanded kW'!A3190,'Manual Inputs'!$C$11:$C$22)</f>
        <v>157281.83748759862</v>
      </c>
    </row>
    <row r="3191" spans="1:8" x14ac:dyDescent="0.2">
      <c r="A3191">
        <f t="shared" si="294"/>
        <v>8</v>
      </c>
      <c r="B3191" t="b">
        <f t="shared" si="295"/>
        <v>0</v>
      </c>
      <c r="C3191" t="str">
        <f t="shared" si="296"/>
        <v>OFF</v>
      </c>
      <c r="D3191" s="4">
        <f t="shared" si="298"/>
        <v>43688.874999992266</v>
      </c>
      <c r="E3191" t="str">
        <f t="shared" si="299"/>
        <v>LRKPCIGS</v>
      </c>
      <c r="F3191" s="39">
        <v>9503.490234375</v>
      </c>
      <c r="G3191">
        <f t="shared" si="297"/>
        <v>1.3050419319638117E-3</v>
      </c>
      <c r="H3191" s="38">
        <f>G3191*SUMIF('Manual Inputs'!$B$11:$B$22,'Expanded kW'!A3191,'Manual Inputs'!$C$11:$C$22)</f>
        <v>157694.09304061052</v>
      </c>
    </row>
    <row r="3192" spans="1:8" x14ac:dyDescent="0.2">
      <c r="A3192">
        <f t="shared" si="294"/>
        <v>8</v>
      </c>
      <c r="B3192" t="b">
        <f t="shared" si="295"/>
        <v>0</v>
      </c>
      <c r="C3192" t="str">
        <f t="shared" si="296"/>
        <v>OFF</v>
      </c>
      <c r="D3192" s="4">
        <f t="shared" si="298"/>
        <v>43688.91666665893</v>
      </c>
      <c r="E3192" t="str">
        <f t="shared" si="299"/>
        <v>LRKPCIGS</v>
      </c>
      <c r="F3192" s="39">
        <v>9517.2314453125</v>
      </c>
      <c r="G3192">
        <f t="shared" si="297"/>
        <v>1.3069289078039648E-3</v>
      </c>
      <c r="H3192" s="38">
        <f>G3192*SUMIF('Manual Inputs'!$B$11:$B$22,'Expanded kW'!A3192,'Manual Inputs'!$C$11:$C$22)</f>
        <v>157922.10482813578</v>
      </c>
    </row>
    <row r="3193" spans="1:8" x14ac:dyDescent="0.2">
      <c r="A3193">
        <f t="shared" si="294"/>
        <v>8</v>
      </c>
      <c r="B3193" t="b">
        <f t="shared" si="295"/>
        <v>0</v>
      </c>
      <c r="C3193" t="str">
        <f t="shared" si="296"/>
        <v>OFF</v>
      </c>
      <c r="D3193" s="4">
        <f t="shared" si="298"/>
        <v>43688.958333325594</v>
      </c>
      <c r="E3193" t="str">
        <f t="shared" si="299"/>
        <v>LRKPCIGS</v>
      </c>
      <c r="F3193" s="39">
        <v>9487.3046875</v>
      </c>
      <c r="G3193">
        <f t="shared" si="297"/>
        <v>1.3028192940862835E-3</v>
      </c>
      <c r="H3193" s="38">
        <f>G3193*SUMIF('Manual Inputs'!$B$11:$B$22,'Expanded kW'!A3193,'Manual Inputs'!$C$11:$C$22)</f>
        <v>157425.52169767511</v>
      </c>
    </row>
    <row r="3194" spans="1:8" x14ac:dyDescent="0.2">
      <c r="A3194">
        <f t="shared" si="294"/>
        <v>8</v>
      </c>
      <c r="B3194" t="b">
        <f t="shared" si="295"/>
        <v>0</v>
      </c>
      <c r="C3194" t="str">
        <f t="shared" si="296"/>
        <v>OFF</v>
      </c>
      <c r="D3194" s="4">
        <f t="shared" si="298"/>
        <v>43688.999999992258</v>
      </c>
      <c r="E3194" t="str">
        <f t="shared" si="299"/>
        <v>LRKPCIGS</v>
      </c>
      <c r="F3194" s="39">
        <v>9470.03515625</v>
      </c>
      <c r="G3194">
        <f t="shared" si="297"/>
        <v>1.3004478008905428E-3</v>
      </c>
      <c r="H3194" s="38">
        <f>G3194*SUMIF('Manual Inputs'!$B$11:$B$22,'Expanded kW'!A3194,'Manual Inputs'!$C$11:$C$22)</f>
        <v>157138.96349636771</v>
      </c>
    </row>
    <row r="3195" spans="1:8" x14ac:dyDescent="0.2">
      <c r="A3195">
        <f t="shared" si="294"/>
        <v>8</v>
      </c>
      <c r="B3195" t="b">
        <f t="shared" si="295"/>
        <v>0</v>
      </c>
      <c r="C3195" t="str">
        <f t="shared" si="296"/>
        <v>OFF</v>
      </c>
      <c r="D3195" s="4">
        <f t="shared" si="298"/>
        <v>43689.041666658923</v>
      </c>
      <c r="E3195" t="str">
        <f t="shared" si="299"/>
        <v>LRKPCIGS</v>
      </c>
      <c r="F3195" s="39">
        <v>9462.94140625</v>
      </c>
      <c r="G3195">
        <f t="shared" si="297"/>
        <v>1.2994736702315367E-3</v>
      </c>
      <c r="H3195" s="38">
        <f>G3195*SUMIF('Manual Inputs'!$B$11:$B$22,'Expanded kW'!A3195,'Manual Inputs'!$C$11:$C$22)</f>
        <v>157021.25490248072</v>
      </c>
    </row>
    <row r="3196" spans="1:8" x14ac:dyDescent="0.2">
      <c r="A3196">
        <f t="shared" si="294"/>
        <v>8</v>
      </c>
      <c r="B3196" t="b">
        <f t="shared" si="295"/>
        <v>0</v>
      </c>
      <c r="C3196" t="str">
        <f t="shared" si="296"/>
        <v>OFF</v>
      </c>
      <c r="D3196" s="4">
        <f t="shared" si="298"/>
        <v>43689.083333325587</v>
      </c>
      <c r="E3196" t="str">
        <f t="shared" si="299"/>
        <v>LRKPCIGS</v>
      </c>
      <c r="F3196" s="39">
        <v>9505.4755859375</v>
      </c>
      <c r="G3196">
        <f t="shared" si="297"/>
        <v>1.3053145651727542E-3</v>
      </c>
      <c r="H3196" s="38">
        <f>G3196*SUMIF('Manual Inputs'!$B$11:$B$22,'Expanded kW'!A3196,'Manual Inputs'!$C$11:$C$22)</f>
        <v>157727.03653887208</v>
      </c>
    </row>
    <row r="3197" spans="1:8" x14ac:dyDescent="0.2">
      <c r="A3197">
        <f t="shared" si="294"/>
        <v>8</v>
      </c>
      <c r="B3197" t="b">
        <f t="shared" si="295"/>
        <v>0</v>
      </c>
      <c r="C3197" t="str">
        <f t="shared" si="296"/>
        <v>OFF</v>
      </c>
      <c r="D3197" s="4">
        <f t="shared" si="298"/>
        <v>43689.124999992251</v>
      </c>
      <c r="E3197" t="str">
        <f t="shared" si="299"/>
        <v>LRKPCIGS</v>
      </c>
      <c r="F3197" s="39">
        <v>9518.763671875</v>
      </c>
      <c r="G3197">
        <f t="shared" si="297"/>
        <v>1.3071393168078169E-3</v>
      </c>
      <c r="H3197" s="38">
        <f>G3197*SUMIF('Manual Inputs'!$B$11:$B$22,'Expanded kW'!A3197,'Manual Inputs'!$C$11:$C$22)</f>
        <v>157947.52949551033</v>
      </c>
    </row>
    <row r="3198" spans="1:8" x14ac:dyDescent="0.2">
      <c r="A3198">
        <f t="shared" si="294"/>
        <v>8</v>
      </c>
      <c r="B3198" t="b">
        <f t="shared" si="295"/>
        <v>0</v>
      </c>
      <c r="C3198" t="str">
        <f t="shared" si="296"/>
        <v>OFF</v>
      </c>
      <c r="D3198" s="4">
        <f t="shared" si="298"/>
        <v>43689.166666658915</v>
      </c>
      <c r="E3198" t="str">
        <f t="shared" si="299"/>
        <v>LRKPCIGS</v>
      </c>
      <c r="F3198" s="39">
        <v>9480.193359375</v>
      </c>
      <c r="G3198">
        <f t="shared" si="297"/>
        <v>1.3018427495572525E-3</v>
      </c>
      <c r="H3198" s="38">
        <f>G3198*SUMIF('Manual Inputs'!$B$11:$B$22,'Expanded kW'!A3198,'Manual Inputs'!$C$11:$C$22)</f>
        <v>157307.52142500374</v>
      </c>
    </row>
    <row r="3199" spans="1:8" x14ac:dyDescent="0.2">
      <c r="A3199">
        <f t="shared" si="294"/>
        <v>8</v>
      </c>
      <c r="B3199" t="b">
        <f t="shared" si="295"/>
        <v>0</v>
      </c>
      <c r="C3199" t="str">
        <f t="shared" si="296"/>
        <v>OFF</v>
      </c>
      <c r="D3199" s="4">
        <f t="shared" si="298"/>
        <v>43689.20833332558</v>
      </c>
      <c r="E3199" t="str">
        <f t="shared" si="299"/>
        <v>LRKPCIGS</v>
      </c>
      <c r="F3199" s="39">
        <v>9551.615234375</v>
      </c>
      <c r="G3199">
        <f t="shared" si="297"/>
        <v>1.3116505716768917E-3</v>
      </c>
      <c r="H3199" s="38">
        <f>G3199*SUMIF('Manual Inputs'!$B$11:$B$22,'Expanded kW'!A3199,'Manual Inputs'!$C$11:$C$22)</f>
        <v>158492.64473482169</v>
      </c>
    </row>
    <row r="3200" spans="1:8" x14ac:dyDescent="0.2">
      <c r="A3200">
        <f t="shared" si="294"/>
        <v>8</v>
      </c>
      <c r="B3200" t="b">
        <f t="shared" si="295"/>
        <v>0</v>
      </c>
      <c r="C3200" t="str">
        <f t="shared" si="296"/>
        <v>OFF</v>
      </c>
      <c r="D3200" s="4">
        <f t="shared" si="298"/>
        <v>43689.249999992244</v>
      </c>
      <c r="E3200" t="str">
        <f t="shared" si="299"/>
        <v>LRKPCIGS</v>
      </c>
      <c r="F3200" s="39">
        <v>9710.0419921875</v>
      </c>
      <c r="G3200">
        <f t="shared" si="297"/>
        <v>1.3334061116933944E-3</v>
      </c>
      <c r="H3200" s="38">
        <f>G3200*SUMIF('Manual Inputs'!$B$11:$B$22,'Expanded kW'!A3200,'Manual Inputs'!$C$11:$C$22)</f>
        <v>161121.46459683837</v>
      </c>
    </row>
    <row r="3201" spans="1:8" x14ac:dyDescent="0.2">
      <c r="A3201">
        <f t="shared" si="294"/>
        <v>8</v>
      </c>
      <c r="B3201" t="b">
        <f t="shared" si="295"/>
        <v>0</v>
      </c>
      <c r="C3201" t="str">
        <f t="shared" si="296"/>
        <v>ON</v>
      </c>
      <c r="D3201" s="4">
        <f t="shared" si="298"/>
        <v>43689.291666658908</v>
      </c>
      <c r="E3201" t="str">
        <f t="shared" si="299"/>
        <v>LRKPCIGS</v>
      </c>
      <c r="F3201" s="39">
        <v>9878.623046875</v>
      </c>
      <c r="G3201">
        <f t="shared" si="297"/>
        <v>1.3565560639610457E-3</v>
      </c>
      <c r="H3201" s="38">
        <f>G3201*SUMIF('Manual Inputs'!$B$11:$B$22,'Expanded kW'!A3201,'Manual Inputs'!$C$11:$C$22)</f>
        <v>163918.77756998345</v>
      </c>
    </row>
    <row r="3202" spans="1:8" x14ac:dyDescent="0.2">
      <c r="A3202">
        <f t="shared" ref="A3202:A3265" si="300">MONTH(D3202)</f>
        <v>8</v>
      </c>
      <c r="B3202" t="b">
        <f t="shared" ref="B3202:B3265" si="301">IF(ISNA(VLOOKUP(DATE(YEAR(D3202),MONTH(D3202),DAY(D3202)),Holidays,1,FALSE)),FALSE,TRUE)</f>
        <v>0</v>
      </c>
      <c r="C3202" t="str">
        <f t="shared" ref="C3202:C3265" si="302">IF(OR(HOUR(D3202)&lt;PkStart,HOUR(D3202)&gt;OPkStart-1,WEEKDAY(D3202,2)&gt;5,B3202)=TRUE,"OFF","ON")</f>
        <v>ON</v>
      </c>
      <c r="D3202" s="4">
        <f t="shared" si="298"/>
        <v>43689.333333325572</v>
      </c>
      <c r="E3202" t="str">
        <f t="shared" si="299"/>
        <v>LRKPCIGS</v>
      </c>
      <c r="F3202" s="39">
        <v>9926.6875</v>
      </c>
      <c r="G3202">
        <f t="shared" ref="G3202:G3265" si="303">IF(SUMIF($A$2:$A$8785,A3202,$F$2:$F$8785)=0,0,F3202/SUMIF($A$2:$A$8785,A3202,$F$2:$F$8785))</f>
        <v>1.3631563892329281E-3</v>
      </c>
      <c r="H3202" s="38">
        <f>G3202*SUMIF('Manual Inputs'!$B$11:$B$22,'Expanded kW'!A3202,'Manual Inputs'!$C$11:$C$22)</f>
        <v>164716.32459282607</v>
      </c>
    </row>
    <row r="3203" spans="1:8" x14ac:dyDescent="0.2">
      <c r="A3203">
        <f t="shared" si="300"/>
        <v>8</v>
      </c>
      <c r="B3203" t="b">
        <f t="shared" si="301"/>
        <v>0</v>
      </c>
      <c r="C3203" t="str">
        <f t="shared" si="302"/>
        <v>ON</v>
      </c>
      <c r="D3203" s="4">
        <f t="shared" si="298"/>
        <v>43689.374999992237</v>
      </c>
      <c r="E3203" t="str">
        <f t="shared" si="299"/>
        <v>LRKPCIGS</v>
      </c>
      <c r="F3203" s="39">
        <v>9947.2080078125</v>
      </c>
      <c r="G3203">
        <f t="shared" si="303"/>
        <v>1.3659743142794168E-3</v>
      </c>
      <c r="H3203" s="38">
        <f>G3203*SUMIF('Manual Inputs'!$B$11:$B$22,'Expanded kW'!A3203,'Manual Inputs'!$C$11:$C$22)</f>
        <v>165056.82716487275</v>
      </c>
    </row>
    <row r="3204" spans="1:8" x14ac:dyDescent="0.2">
      <c r="A3204">
        <f t="shared" si="300"/>
        <v>8</v>
      </c>
      <c r="B3204" t="b">
        <f t="shared" si="301"/>
        <v>0</v>
      </c>
      <c r="C3204" t="str">
        <f t="shared" si="302"/>
        <v>ON</v>
      </c>
      <c r="D3204" s="4">
        <f t="shared" ref="D3204:D3267" si="304">+D3203+1/24</f>
        <v>43689.416666658901</v>
      </c>
      <c r="E3204" t="str">
        <f t="shared" ref="E3204:E3267" si="305">+E3203</f>
        <v>LRKPCIGS</v>
      </c>
      <c r="F3204" s="39">
        <v>9911.86328125</v>
      </c>
      <c r="G3204">
        <f t="shared" si="303"/>
        <v>1.3611206921784527E-3</v>
      </c>
      <c r="H3204" s="38">
        <f>G3204*SUMIF('Manual Inputs'!$B$11:$B$22,'Expanded kW'!A3204,'Manual Inputs'!$C$11:$C$22)</f>
        <v>164470.3421513057</v>
      </c>
    </row>
    <row r="3205" spans="1:8" x14ac:dyDescent="0.2">
      <c r="A3205">
        <f t="shared" si="300"/>
        <v>8</v>
      </c>
      <c r="B3205" t="b">
        <f t="shared" si="301"/>
        <v>0</v>
      </c>
      <c r="C3205" t="str">
        <f t="shared" si="302"/>
        <v>ON</v>
      </c>
      <c r="D3205" s="4">
        <f t="shared" si="304"/>
        <v>43689.458333325565</v>
      </c>
      <c r="E3205" t="str">
        <f t="shared" si="305"/>
        <v>LRKPCIGS</v>
      </c>
      <c r="F3205" s="39">
        <v>9879.26171875</v>
      </c>
      <c r="G3205">
        <f t="shared" si="303"/>
        <v>1.35664376790529E-3</v>
      </c>
      <c r="H3205" s="38">
        <f>G3205*SUMIF('Manual Inputs'!$B$11:$B$22,'Expanded kW'!A3205,'Manual Inputs'!$C$11:$C$22)</f>
        <v>163929.37523248376</v>
      </c>
    </row>
    <row r="3206" spans="1:8" x14ac:dyDescent="0.2">
      <c r="A3206">
        <f t="shared" si="300"/>
        <v>8</v>
      </c>
      <c r="B3206" t="b">
        <f t="shared" si="301"/>
        <v>0</v>
      </c>
      <c r="C3206" t="str">
        <f t="shared" si="302"/>
        <v>ON</v>
      </c>
      <c r="D3206" s="4">
        <f t="shared" si="304"/>
        <v>43689.499999992229</v>
      </c>
      <c r="E3206" t="str">
        <f t="shared" si="305"/>
        <v>LRKPCIGS</v>
      </c>
      <c r="F3206" s="39">
        <v>9931.720703125</v>
      </c>
      <c r="G3206">
        <f t="shared" si="303"/>
        <v>1.3638475606834398E-3</v>
      </c>
      <c r="H3206" s="38">
        <f>G3206*SUMIF('Manual Inputs'!$B$11:$B$22,'Expanded kW'!A3206,'Manual Inputs'!$C$11:$C$22)</f>
        <v>164799.84195142926</v>
      </c>
    </row>
    <row r="3207" spans="1:8" x14ac:dyDescent="0.2">
      <c r="A3207">
        <f t="shared" si="300"/>
        <v>8</v>
      </c>
      <c r="B3207" t="b">
        <f t="shared" si="301"/>
        <v>0</v>
      </c>
      <c r="C3207" t="str">
        <f t="shared" si="302"/>
        <v>ON</v>
      </c>
      <c r="D3207" s="4">
        <f t="shared" si="304"/>
        <v>43689.541666658894</v>
      </c>
      <c r="E3207" t="str">
        <f t="shared" si="305"/>
        <v>LRKPCIGS</v>
      </c>
      <c r="F3207" s="39">
        <v>10080.6484375</v>
      </c>
      <c r="G3207">
        <f t="shared" si="303"/>
        <v>1.3842986721591729E-3</v>
      </c>
      <c r="H3207" s="38">
        <f>G3207*SUMIF('Manual Inputs'!$B$11:$B$22,'Expanded kW'!A3207,'Manual Inputs'!$C$11:$C$22)</f>
        <v>167271.04183922533</v>
      </c>
    </row>
    <row r="3208" spans="1:8" x14ac:dyDescent="0.2">
      <c r="A3208">
        <f t="shared" si="300"/>
        <v>8</v>
      </c>
      <c r="B3208" t="b">
        <f t="shared" si="301"/>
        <v>0</v>
      </c>
      <c r="C3208" t="str">
        <f t="shared" si="302"/>
        <v>ON</v>
      </c>
      <c r="D3208" s="4">
        <f t="shared" si="304"/>
        <v>43689.583333325558</v>
      </c>
      <c r="E3208" t="str">
        <f t="shared" si="305"/>
        <v>LRKPCIGS</v>
      </c>
      <c r="F3208" s="39">
        <v>9999.466796875</v>
      </c>
      <c r="G3208">
        <f t="shared" si="303"/>
        <v>1.3731506157600589E-3</v>
      </c>
      <c r="H3208" s="38">
        <f>G3208*SUMIF('Manual Inputs'!$B$11:$B$22,'Expanded kW'!A3208,'Manual Inputs'!$C$11:$C$22)</f>
        <v>165923.97198655136</v>
      </c>
    </row>
    <row r="3209" spans="1:8" x14ac:dyDescent="0.2">
      <c r="A3209">
        <f t="shared" si="300"/>
        <v>8</v>
      </c>
      <c r="B3209" t="b">
        <f t="shared" si="301"/>
        <v>0</v>
      </c>
      <c r="C3209" t="str">
        <f t="shared" si="302"/>
        <v>ON</v>
      </c>
      <c r="D3209" s="4">
        <f t="shared" si="304"/>
        <v>43689.624999992222</v>
      </c>
      <c r="E3209" t="str">
        <f t="shared" si="305"/>
        <v>LRKPCIGS</v>
      </c>
      <c r="F3209" s="39">
        <v>9980.5439453125</v>
      </c>
      <c r="G3209">
        <f t="shared" si="303"/>
        <v>1.3705520846780713E-3</v>
      </c>
      <c r="H3209" s="38">
        <f>G3209*SUMIF('Manual Inputs'!$B$11:$B$22,'Expanded kW'!A3209,'Manual Inputs'!$C$11:$C$22)</f>
        <v>165609.97977513232</v>
      </c>
    </row>
    <row r="3210" spans="1:8" x14ac:dyDescent="0.2">
      <c r="A3210">
        <f t="shared" si="300"/>
        <v>8</v>
      </c>
      <c r="B3210" t="b">
        <f t="shared" si="301"/>
        <v>0</v>
      </c>
      <c r="C3210" t="str">
        <f t="shared" si="302"/>
        <v>ON</v>
      </c>
      <c r="D3210" s="4">
        <f t="shared" si="304"/>
        <v>43689.666666658886</v>
      </c>
      <c r="E3210" t="str">
        <f t="shared" si="305"/>
        <v>LRKPCIGS</v>
      </c>
      <c r="F3210" s="39">
        <v>9961.69921875</v>
      </c>
      <c r="G3210">
        <f t="shared" si="303"/>
        <v>1.3679642819073063E-3</v>
      </c>
      <c r="H3210" s="38">
        <f>G3210*SUMIF('Manual Inputs'!$B$11:$B$22,'Expanded kW'!A3210,'Manual Inputs'!$C$11:$C$22)</f>
        <v>165297.28391386624</v>
      </c>
    </row>
    <row r="3211" spans="1:8" x14ac:dyDescent="0.2">
      <c r="A3211">
        <f t="shared" si="300"/>
        <v>8</v>
      </c>
      <c r="B3211" t="b">
        <f t="shared" si="301"/>
        <v>0</v>
      </c>
      <c r="C3211" t="str">
        <f t="shared" si="302"/>
        <v>ON</v>
      </c>
      <c r="D3211" s="4">
        <f t="shared" si="304"/>
        <v>43689.70833332555</v>
      </c>
      <c r="E3211" t="str">
        <f t="shared" si="305"/>
        <v>LRKPCIGS</v>
      </c>
      <c r="F3211" s="39">
        <v>9808.759765625</v>
      </c>
      <c r="G3211">
        <f t="shared" si="303"/>
        <v>1.3469622716502962E-3</v>
      </c>
      <c r="H3211" s="38">
        <f>G3211*SUMIF('Manual Inputs'!$B$11:$B$22,'Expanded kW'!A3211,'Manual Inputs'!$C$11:$C$22)</f>
        <v>162759.5164457167</v>
      </c>
    </row>
    <row r="3212" spans="1:8" x14ac:dyDescent="0.2">
      <c r="A3212">
        <f t="shared" si="300"/>
        <v>8</v>
      </c>
      <c r="B3212" t="b">
        <f t="shared" si="301"/>
        <v>0</v>
      </c>
      <c r="C3212" t="str">
        <f t="shared" si="302"/>
        <v>ON</v>
      </c>
      <c r="D3212" s="4">
        <f t="shared" si="304"/>
        <v>43689.749999992215</v>
      </c>
      <c r="E3212" t="str">
        <f t="shared" si="305"/>
        <v>LRKPCIGS</v>
      </c>
      <c r="F3212" s="39">
        <v>9819.97265625</v>
      </c>
      <c r="G3212">
        <f t="shared" si="303"/>
        <v>1.3485020525185101E-3</v>
      </c>
      <c r="H3212" s="38">
        <f>G3212*SUMIF('Manual Inputs'!$B$11:$B$22,'Expanded kW'!A3212,'Manual Inputs'!$C$11:$C$22)</f>
        <v>162945.57510141743</v>
      </c>
    </row>
    <row r="3213" spans="1:8" x14ac:dyDescent="0.2">
      <c r="A3213">
        <f t="shared" si="300"/>
        <v>8</v>
      </c>
      <c r="B3213" t="b">
        <f t="shared" si="301"/>
        <v>0</v>
      </c>
      <c r="C3213" t="str">
        <f t="shared" si="302"/>
        <v>ON</v>
      </c>
      <c r="D3213" s="4">
        <f t="shared" si="304"/>
        <v>43689.791666658879</v>
      </c>
      <c r="E3213" t="str">
        <f t="shared" si="305"/>
        <v>LRKPCIGS</v>
      </c>
      <c r="F3213" s="39">
        <v>9879.3779296875</v>
      </c>
      <c r="G3213">
        <f t="shared" si="303"/>
        <v>1.3566597262682333E-3</v>
      </c>
      <c r="H3213" s="38">
        <f>G3213*SUMIF('Manual Inputs'!$B$11:$B$22,'Expanded kW'!A3213,'Manual Inputs'!$C$11:$C$22)</f>
        <v>163931.30355333621</v>
      </c>
    </row>
    <row r="3214" spans="1:8" x14ac:dyDescent="0.2">
      <c r="A3214">
        <f t="shared" si="300"/>
        <v>8</v>
      </c>
      <c r="B3214" t="b">
        <f t="shared" si="301"/>
        <v>0</v>
      </c>
      <c r="C3214" t="str">
        <f t="shared" si="302"/>
        <v>ON</v>
      </c>
      <c r="D3214" s="4">
        <f t="shared" si="304"/>
        <v>43689.833333325543</v>
      </c>
      <c r="E3214" t="str">
        <f t="shared" si="305"/>
        <v>LRKPCIGS</v>
      </c>
      <c r="F3214" s="39">
        <v>9909.7431640625</v>
      </c>
      <c r="G3214">
        <f t="shared" si="303"/>
        <v>1.3608295526326513E-3</v>
      </c>
      <c r="H3214" s="38">
        <f>G3214*SUMIF('Manual Inputs'!$B$11:$B$22,'Expanded kW'!A3214,'Manual Inputs'!$C$11:$C$22)</f>
        <v>164435.16244903026</v>
      </c>
    </row>
    <row r="3215" spans="1:8" x14ac:dyDescent="0.2">
      <c r="A3215">
        <f t="shared" si="300"/>
        <v>8</v>
      </c>
      <c r="B3215" t="b">
        <f t="shared" si="301"/>
        <v>0</v>
      </c>
      <c r="C3215" t="str">
        <f t="shared" si="302"/>
        <v>OFF</v>
      </c>
      <c r="D3215" s="4">
        <f t="shared" si="304"/>
        <v>43689.874999992207</v>
      </c>
      <c r="E3215" t="str">
        <f t="shared" si="305"/>
        <v>LRKPCIGS</v>
      </c>
      <c r="F3215" s="39">
        <v>10140.3212890625</v>
      </c>
      <c r="G3215">
        <f t="shared" si="303"/>
        <v>1.3924930903748336E-3</v>
      </c>
      <c r="H3215" s="38">
        <f>G3215*SUMIF('Manual Inputs'!$B$11:$B$22,'Expanded kW'!A3215,'Manual Inputs'!$C$11:$C$22)</f>
        <v>168261.21029041798</v>
      </c>
    </row>
    <row r="3216" spans="1:8" x14ac:dyDescent="0.2">
      <c r="A3216">
        <f t="shared" si="300"/>
        <v>8</v>
      </c>
      <c r="B3216" t="b">
        <f t="shared" si="301"/>
        <v>0</v>
      </c>
      <c r="C3216" t="str">
        <f t="shared" si="302"/>
        <v>OFF</v>
      </c>
      <c r="D3216" s="4">
        <f t="shared" si="304"/>
        <v>43689.916666658872</v>
      </c>
      <c r="E3216" t="str">
        <f t="shared" si="305"/>
        <v>LRKPCIGS</v>
      </c>
      <c r="F3216" s="39">
        <v>10384.439453125</v>
      </c>
      <c r="G3216">
        <f t="shared" si="303"/>
        <v>1.4260159785557708E-3</v>
      </c>
      <c r="H3216" s="38">
        <f>G3216*SUMIF('Manual Inputs'!$B$11:$B$22,'Expanded kW'!A3216,'Manual Inputs'!$C$11:$C$22)</f>
        <v>172311.93181768709</v>
      </c>
    </row>
    <row r="3217" spans="1:8" x14ac:dyDescent="0.2">
      <c r="A3217">
        <f t="shared" si="300"/>
        <v>8</v>
      </c>
      <c r="B3217" t="b">
        <f t="shared" si="301"/>
        <v>0</v>
      </c>
      <c r="C3217" t="str">
        <f t="shared" si="302"/>
        <v>OFF</v>
      </c>
      <c r="D3217" s="4">
        <f t="shared" si="304"/>
        <v>43689.958333325536</v>
      </c>
      <c r="E3217" t="str">
        <f t="shared" si="305"/>
        <v>LRKPCIGS</v>
      </c>
      <c r="F3217" s="39">
        <v>10205.9443359375</v>
      </c>
      <c r="G3217">
        <f t="shared" si="303"/>
        <v>1.4015046035939802E-3</v>
      </c>
      <c r="H3217" s="38">
        <f>G3217*SUMIF('Manual Inputs'!$B$11:$B$22,'Expanded kW'!A3217,'Manual Inputs'!$C$11:$C$22)</f>
        <v>169350.11201013392</v>
      </c>
    </row>
    <row r="3218" spans="1:8" x14ac:dyDescent="0.2">
      <c r="A3218">
        <f t="shared" si="300"/>
        <v>8</v>
      </c>
      <c r="B3218" t="b">
        <f t="shared" si="301"/>
        <v>0</v>
      </c>
      <c r="C3218" t="str">
        <f t="shared" si="302"/>
        <v>OFF</v>
      </c>
      <c r="D3218" s="4">
        <f t="shared" si="304"/>
        <v>43689.9999999922</v>
      </c>
      <c r="E3218" t="str">
        <f t="shared" si="305"/>
        <v>LRKPCIGS</v>
      </c>
      <c r="F3218" s="39">
        <v>10132.361328125</v>
      </c>
      <c r="G3218">
        <f t="shared" si="303"/>
        <v>1.3914000095651478E-3</v>
      </c>
      <c r="H3218" s="38">
        <f>G3218*SUMIF('Manual Inputs'!$B$11:$B$22,'Expanded kW'!A3218,'Manual Inputs'!$C$11:$C$22)</f>
        <v>168129.12841421028</v>
      </c>
    </row>
    <row r="3219" spans="1:8" x14ac:dyDescent="0.2">
      <c r="A3219">
        <f t="shared" si="300"/>
        <v>8</v>
      </c>
      <c r="B3219" t="b">
        <f t="shared" si="301"/>
        <v>0</v>
      </c>
      <c r="C3219" t="str">
        <f t="shared" si="302"/>
        <v>OFF</v>
      </c>
      <c r="D3219" s="4">
        <f t="shared" si="304"/>
        <v>43690.041666658864</v>
      </c>
      <c r="E3219" t="str">
        <f t="shared" si="305"/>
        <v>LRKPCIGS</v>
      </c>
      <c r="F3219" s="39">
        <v>10208.46875</v>
      </c>
      <c r="G3219">
        <f t="shared" si="303"/>
        <v>1.4018512621503582E-3</v>
      </c>
      <c r="H3219" s="38">
        <f>G3219*SUMIF('Manual Inputs'!$B$11:$B$22,'Expanded kW'!A3219,'Manual Inputs'!$C$11:$C$22)</f>
        <v>169392.00032445078</v>
      </c>
    </row>
    <row r="3220" spans="1:8" x14ac:dyDescent="0.2">
      <c r="A3220">
        <f t="shared" si="300"/>
        <v>8</v>
      </c>
      <c r="B3220" t="b">
        <f t="shared" si="301"/>
        <v>0</v>
      </c>
      <c r="C3220" t="str">
        <f t="shared" si="302"/>
        <v>OFF</v>
      </c>
      <c r="D3220" s="4">
        <f t="shared" si="304"/>
        <v>43690.083333325529</v>
      </c>
      <c r="E3220" t="str">
        <f t="shared" si="305"/>
        <v>LRKPCIGS</v>
      </c>
      <c r="F3220" s="39">
        <v>10016.666015625</v>
      </c>
      <c r="G3220">
        <f t="shared" si="303"/>
        <v>1.3755124534756994E-3</v>
      </c>
      <c r="H3220" s="38">
        <f>G3220*SUMIF('Manual Inputs'!$B$11:$B$22,'Expanded kW'!A3220,'Manual Inputs'!$C$11:$C$22)</f>
        <v>166209.36347272113</v>
      </c>
    </row>
    <row r="3221" spans="1:8" x14ac:dyDescent="0.2">
      <c r="A3221">
        <f t="shared" si="300"/>
        <v>8</v>
      </c>
      <c r="B3221" t="b">
        <f t="shared" si="301"/>
        <v>0</v>
      </c>
      <c r="C3221" t="str">
        <f t="shared" si="302"/>
        <v>OFF</v>
      </c>
      <c r="D3221" s="4">
        <f t="shared" si="304"/>
        <v>43690.124999992193</v>
      </c>
      <c r="E3221" t="str">
        <f t="shared" si="305"/>
        <v>LRKPCIGS</v>
      </c>
      <c r="F3221" s="39">
        <v>9990.2197265625</v>
      </c>
      <c r="G3221">
        <f t="shared" si="303"/>
        <v>1.371880786022982E-3</v>
      </c>
      <c r="H3221" s="38">
        <f>G3221*SUMIF('Manual Inputs'!$B$11:$B$22,'Expanded kW'!A3221,'Manual Inputs'!$C$11:$C$22)</f>
        <v>165770.53274157396</v>
      </c>
    </row>
    <row r="3222" spans="1:8" x14ac:dyDescent="0.2">
      <c r="A3222">
        <f t="shared" si="300"/>
        <v>8</v>
      </c>
      <c r="B3222" t="b">
        <f t="shared" si="301"/>
        <v>0</v>
      </c>
      <c r="C3222" t="str">
        <f t="shared" si="302"/>
        <v>OFF</v>
      </c>
      <c r="D3222" s="4">
        <f t="shared" si="304"/>
        <v>43690.166666658857</v>
      </c>
      <c r="E3222" t="str">
        <f t="shared" si="305"/>
        <v>LRKPCIGS</v>
      </c>
      <c r="F3222" s="39">
        <v>10092.279296875</v>
      </c>
      <c r="G3222">
        <f t="shared" si="303"/>
        <v>1.3858958494924274E-3</v>
      </c>
      <c r="H3222" s="38">
        <f>G3222*SUMIF('Manual Inputs'!$B$11:$B$22,'Expanded kW'!A3222,'Manual Inputs'!$C$11:$C$22)</f>
        <v>167464.03596824431</v>
      </c>
    </row>
    <row r="3223" spans="1:8" x14ac:dyDescent="0.2">
      <c r="A3223">
        <f t="shared" si="300"/>
        <v>8</v>
      </c>
      <c r="B3223" t="b">
        <f t="shared" si="301"/>
        <v>0</v>
      </c>
      <c r="C3223" t="str">
        <f t="shared" si="302"/>
        <v>OFF</v>
      </c>
      <c r="D3223" s="4">
        <f t="shared" si="304"/>
        <v>43690.208333325521</v>
      </c>
      <c r="E3223" t="str">
        <f t="shared" si="305"/>
        <v>LRKPCIGS</v>
      </c>
      <c r="F3223" s="39">
        <v>10102.056640625</v>
      </c>
      <c r="G3223">
        <f t="shared" si="303"/>
        <v>1.3872384976419273E-3</v>
      </c>
      <c r="H3223" s="38">
        <f>G3223*SUMIF('Manual Inputs'!$B$11:$B$22,'Expanded kW'!A3223,'Manual Inputs'!$C$11:$C$22)</f>
        <v>167626.27418988475</v>
      </c>
    </row>
    <row r="3224" spans="1:8" x14ac:dyDescent="0.2">
      <c r="A3224">
        <f t="shared" si="300"/>
        <v>8</v>
      </c>
      <c r="B3224" t="b">
        <f t="shared" si="301"/>
        <v>0</v>
      </c>
      <c r="C3224" t="str">
        <f t="shared" si="302"/>
        <v>OFF</v>
      </c>
      <c r="D3224" s="4">
        <f t="shared" si="304"/>
        <v>43690.249999992186</v>
      </c>
      <c r="E3224" t="str">
        <f t="shared" si="305"/>
        <v>LRKPCIGS</v>
      </c>
      <c r="F3224" s="39">
        <v>9973.5458984375</v>
      </c>
      <c r="G3224">
        <f t="shared" si="303"/>
        <v>1.369591096200313E-3</v>
      </c>
      <c r="H3224" s="38">
        <f>G3224*SUMIF('Manual Inputs'!$B$11:$B$22,'Expanded kW'!A3224,'Manual Inputs'!$C$11:$C$22)</f>
        <v>165493.85921018271</v>
      </c>
    </row>
    <row r="3225" spans="1:8" x14ac:dyDescent="0.2">
      <c r="A3225">
        <f t="shared" si="300"/>
        <v>8</v>
      </c>
      <c r="B3225" t="b">
        <f t="shared" si="301"/>
        <v>0</v>
      </c>
      <c r="C3225" t="str">
        <f t="shared" si="302"/>
        <v>ON</v>
      </c>
      <c r="D3225" s="4">
        <f t="shared" si="304"/>
        <v>43690.29166665885</v>
      </c>
      <c r="E3225" t="str">
        <f t="shared" si="305"/>
        <v>LRKPCIGS</v>
      </c>
      <c r="F3225" s="39">
        <v>9830.072265625</v>
      </c>
      <c r="G3225">
        <f t="shared" si="303"/>
        <v>1.349888954951803E-3</v>
      </c>
      <c r="H3225" s="38">
        <f>G3225*SUMIF('Manual Inputs'!$B$11:$B$22,'Expanded kW'!A3225,'Manual Inputs'!$C$11:$C$22)</f>
        <v>163113.16076743876</v>
      </c>
    </row>
    <row r="3226" spans="1:8" x14ac:dyDescent="0.2">
      <c r="A3226">
        <f t="shared" si="300"/>
        <v>8</v>
      </c>
      <c r="B3226" t="b">
        <f t="shared" si="301"/>
        <v>0</v>
      </c>
      <c r="C3226" t="str">
        <f t="shared" si="302"/>
        <v>ON</v>
      </c>
      <c r="D3226" s="4">
        <f t="shared" si="304"/>
        <v>43690.333333325514</v>
      </c>
      <c r="E3226" t="str">
        <f t="shared" si="305"/>
        <v>LRKPCIGS</v>
      </c>
      <c r="F3226" s="39">
        <v>9827.9599609375</v>
      </c>
      <c r="G3226">
        <f t="shared" si="303"/>
        <v>1.3495988882371236E-3</v>
      </c>
      <c r="H3226" s="38">
        <f>G3226*SUMIF('Manual Inputs'!$B$11:$B$22,'Expanded kW'!A3226,'Manual Inputs'!$C$11:$C$22)</f>
        <v>163078.11070017863</v>
      </c>
    </row>
    <row r="3227" spans="1:8" x14ac:dyDescent="0.2">
      <c r="A3227">
        <f t="shared" si="300"/>
        <v>8</v>
      </c>
      <c r="B3227" t="b">
        <f t="shared" si="301"/>
        <v>0</v>
      </c>
      <c r="C3227" t="str">
        <f t="shared" si="302"/>
        <v>ON</v>
      </c>
      <c r="D3227" s="4">
        <f t="shared" si="304"/>
        <v>43690.374999992178</v>
      </c>
      <c r="E3227" t="str">
        <f t="shared" si="305"/>
        <v>LRKPCIGS</v>
      </c>
      <c r="F3227" s="39">
        <v>9462.4140625</v>
      </c>
      <c r="G3227">
        <f t="shared" si="303"/>
        <v>1.2994012541307847E-3</v>
      </c>
      <c r="H3227" s="38">
        <f>G3227*SUMIF('Manual Inputs'!$B$11:$B$22,'Expanded kW'!A3227,'Manual Inputs'!$C$11:$C$22)</f>
        <v>157012.50453894839</v>
      </c>
    </row>
    <row r="3228" spans="1:8" x14ac:dyDescent="0.2">
      <c r="A3228">
        <f t="shared" si="300"/>
        <v>8</v>
      </c>
      <c r="B3228" t="b">
        <f t="shared" si="301"/>
        <v>0</v>
      </c>
      <c r="C3228" t="str">
        <f t="shared" si="302"/>
        <v>ON</v>
      </c>
      <c r="D3228" s="4">
        <f t="shared" si="304"/>
        <v>43690.416666658843</v>
      </c>
      <c r="E3228" t="str">
        <f t="shared" si="305"/>
        <v>LRKPCIGS</v>
      </c>
      <c r="F3228" s="39">
        <v>9333.60546875</v>
      </c>
      <c r="G3228">
        <f t="shared" si="303"/>
        <v>1.2817129510026342E-3</v>
      </c>
      <c r="H3228" s="38">
        <f>G3228*SUMIF('Manual Inputs'!$B$11:$B$22,'Expanded kW'!A3228,'Manual Inputs'!$C$11:$C$22)</f>
        <v>154875.14722428823</v>
      </c>
    </row>
    <row r="3229" spans="1:8" x14ac:dyDescent="0.2">
      <c r="A3229">
        <f t="shared" si="300"/>
        <v>8</v>
      </c>
      <c r="B3229" t="b">
        <f t="shared" si="301"/>
        <v>0</v>
      </c>
      <c r="C3229" t="str">
        <f t="shared" si="302"/>
        <v>ON</v>
      </c>
      <c r="D3229" s="4">
        <f t="shared" si="304"/>
        <v>43690.458333325507</v>
      </c>
      <c r="E3229" t="str">
        <f t="shared" si="305"/>
        <v>LRKPCIGS</v>
      </c>
      <c r="F3229" s="39">
        <v>9174.0087890625</v>
      </c>
      <c r="G3229">
        <f t="shared" si="303"/>
        <v>1.2597967545255743E-3</v>
      </c>
      <c r="H3229" s="38">
        <f>G3229*SUMIF('Manual Inputs'!$B$11:$B$22,'Expanded kW'!A3229,'Manual Inputs'!$C$11:$C$22)</f>
        <v>152226.91451873127</v>
      </c>
    </row>
    <row r="3230" spans="1:8" x14ac:dyDescent="0.2">
      <c r="A3230">
        <f t="shared" si="300"/>
        <v>8</v>
      </c>
      <c r="B3230" t="b">
        <f t="shared" si="301"/>
        <v>0</v>
      </c>
      <c r="C3230" t="str">
        <f t="shared" si="302"/>
        <v>ON</v>
      </c>
      <c r="D3230" s="4">
        <f t="shared" si="304"/>
        <v>43690.499999992171</v>
      </c>
      <c r="E3230" t="str">
        <f t="shared" si="305"/>
        <v>LRKPCIGS</v>
      </c>
      <c r="F3230" s="39">
        <v>9182.109375</v>
      </c>
      <c r="G3230">
        <f t="shared" si="303"/>
        <v>1.2609091462954605E-3</v>
      </c>
      <c r="H3230" s="38">
        <f>G3230*SUMIF('Manual Inputs'!$B$11:$B$22,'Expanded kW'!A3230,'Manual Inputs'!$C$11:$C$22)</f>
        <v>152361.32982521426</v>
      </c>
    </row>
    <row r="3231" spans="1:8" x14ac:dyDescent="0.2">
      <c r="A3231">
        <f t="shared" si="300"/>
        <v>8</v>
      </c>
      <c r="B3231" t="b">
        <f t="shared" si="301"/>
        <v>0</v>
      </c>
      <c r="C3231" t="str">
        <f t="shared" si="302"/>
        <v>ON</v>
      </c>
      <c r="D3231" s="4">
        <f t="shared" si="304"/>
        <v>43690.541666658835</v>
      </c>
      <c r="E3231" t="str">
        <f t="shared" si="305"/>
        <v>LRKPCIGS</v>
      </c>
      <c r="F3231" s="39">
        <v>9256.1875</v>
      </c>
      <c r="G3231">
        <f t="shared" si="303"/>
        <v>1.2710817309966658E-3</v>
      </c>
      <c r="H3231" s="38">
        <f>G3231*SUMIF('Manual Inputs'!$B$11:$B$22,'Expanded kW'!A3231,'Manual Inputs'!$C$11:$C$22)</f>
        <v>153590.52904023216</v>
      </c>
    </row>
    <row r="3232" spans="1:8" x14ac:dyDescent="0.2">
      <c r="A3232">
        <f t="shared" si="300"/>
        <v>8</v>
      </c>
      <c r="B3232" t="b">
        <f t="shared" si="301"/>
        <v>0</v>
      </c>
      <c r="C3232" t="str">
        <f t="shared" si="302"/>
        <v>ON</v>
      </c>
      <c r="D3232" s="4">
        <f t="shared" si="304"/>
        <v>43690.5833333255</v>
      </c>
      <c r="E3232" t="str">
        <f t="shared" si="305"/>
        <v>LRKPCIGS</v>
      </c>
      <c r="F3232" s="39">
        <v>9233.7353515625</v>
      </c>
      <c r="G3232">
        <f t="shared" si="303"/>
        <v>1.2679985484552003E-3</v>
      </c>
      <c r="H3232" s="38">
        <f>G3232*SUMIF('Manual Inputs'!$B$11:$B$22,'Expanded kW'!A3232,'Manual Inputs'!$C$11:$C$22)</f>
        <v>153217.97421065404</v>
      </c>
    </row>
    <row r="3233" spans="1:8" x14ac:dyDescent="0.2">
      <c r="A3233">
        <f t="shared" si="300"/>
        <v>8</v>
      </c>
      <c r="B3233" t="b">
        <f t="shared" si="301"/>
        <v>0</v>
      </c>
      <c r="C3233" t="str">
        <f t="shared" si="302"/>
        <v>ON</v>
      </c>
      <c r="D3233" s="4">
        <f t="shared" si="304"/>
        <v>43690.624999992164</v>
      </c>
      <c r="E3233" t="str">
        <f t="shared" si="305"/>
        <v>LRKPCIGS</v>
      </c>
      <c r="F3233" s="39">
        <v>9196.9326171875</v>
      </c>
      <c r="G3233">
        <f t="shared" si="303"/>
        <v>1.2629447092460458E-3</v>
      </c>
      <c r="H3233" s="38">
        <f>G3233*SUMIF('Manual Inputs'!$B$11:$B$22,'Expanded kW'!A3233,'Manual Inputs'!$C$11:$C$22)</f>
        <v>152607.29606235772</v>
      </c>
    </row>
    <row r="3234" spans="1:8" x14ac:dyDescent="0.2">
      <c r="A3234">
        <f t="shared" si="300"/>
        <v>8</v>
      </c>
      <c r="B3234" t="b">
        <f t="shared" si="301"/>
        <v>0</v>
      </c>
      <c r="C3234" t="str">
        <f t="shared" si="302"/>
        <v>ON</v>
      </c>
      <c r="D3234" s="4">
        <f t="shared" si="304"/>
        <v>43690.666666658828</v>
      </c>
      <c r="E3234" t="str">
        <f t="shared" si="305"/>
        <v>LRKPCIGS</v>
      </c>
      <c r="F3234" s="39">
        <v>9194.962890625</v>
      </c>
      <c r="G3234">
        <f t="shared" si="303"/>
        <v>1.2626742216993478E-3</v>
      </c>
      <c r="H3234" s="38">
        <f>G3234*SUMIF('Manual Inputs'!$B$11:$B$22,'Expanded kW'!A3234,'Manual Inputs'!$C$11:$C$22)</f>
        <v>152574.61183412673</v>
      </c>
    </row>
    <row r="3235" spans="1:8" x14ac:dyDescent="0.2">
      <c r="A3235">
        <f t="shared" si="300"/>
        <v>8</v>
      </c>
      <c r="B3235" t="b">
        <f t="shared" si="301"/>
        <v>0</v>
      </c>
      <c r="C3235" t="str">
        <f t="shared" si="302"/>
        <v>ON</v>
      </c>
      <c r="D3235" s="4">
        <f t="shared" si="304"/>
        <v>43690.708333325492</v>
      </c>
      <c r="E3235" t="str">
        <f t="shared" si="305"/>
        <v>LRKPCIGS</v>
      </c>
      <c r="F3235" s="39">
        <v>9096.9248046875</v>
      </c>
      <c r="G3235">
        <f t="shared" si="303"/>
        <v>1.2492113980500821E-3</v>
      </c>
      <c r="H3235" s="38">
        <f>G3235*SUMIF('Manual Inputs'!$B$11:$B$22,'Expanded kW'!A3235,'Manual Inputs'!$C$11:$C$22)</f>
        <v>150947.83823157899</v>
      </c>
    </row>
    <row r="3236" spans="1:8" x14ac:dyDescent="0.2">
      <c r="A3236">
        <f t="shared" si="300"/>
        <v>8</v>
      </c>
      <c r="B3236" t="b">
        <f t="shared" si="301"/>
        <v>0</v>
      </c>
      <c r="C3236" t="str">
        <f t="shared" si="302"/>
        <v>ON</v>
      </c>
      <c r="D3236" s="4">
        <f t="shared" si="304"/>
        <v>43690.749999992157</v>
      </c>
      <c r="E3236" t="str">
        <f t="shared" si="305"/>
        <v>LRKPCIGS</v>
      </c>
      <c r="F3236" s="39">
        <v>9064.06640625</v>
      </c>
      <c r="G3236">
        <f t="shared" si="303"/>
        <v>1.2446992044537752E-3</v>
      </c>
      <c r="H3236" s="38">
        <f>G3236*SUMIF('Manual Inputs'!$B$11:$B$22,'Expanded kW'!A3236,'Manual Inputs'!$C$11:$C$22)</f>
        <v>150402.60956162927</v>
      </c>
    </row>
    <row r="3237" spans="1:8" x14ac:dyDescent="0.2">
      <c r="A3237">
        <f t="shared" si="300"/>
        <v>8</v>
      </c>
      <c r="B3237" t="b">
        <f t="shared" si="301"/>
        <v>0</v>
      </c>
      <c r="C3237" t="str">
        <f t="shared" si="302"/>
        <v>ON</v>
      </c>
      <c r="D3237" s="4">
        <f t="shared" si="304"/>
        <v>43690.791666658821</v>
      </c>
      <c r="E3237" t="str">
        <f t="shared" si="305"/>
        <v>LRKPCIGS</v>
      </c>
      <c r="F3237" s="39">
        <v>9010.720703125</v>
      </c>
      <c r="G3237">
        <f t="shared" si="303"/>
        <v>1.2373736453432495E-3</v>
      </c>
      <c r="H3237" s="38">
        <f>G3237*SUMIF('Manual Inputs'!$B$11:$B$22,'Expanded kW'!A3237,'Manual Inputs'!$C$11:$C$22)</f>
        <v>149517.42926844789</v>
      </c>
    </row>
    <row r="3238" spans="1:8" x14ac:dyDescent="0.2">
      <c r="A3238">
        <f t="shared" si="300"/>
        <v>8</v>
      </c>
      <c r="B3238" t="b">
        <f t="shared" si="301"/>
        <v>0</v>
      </c>
      <c r="C3238" t="str">
        <f t="shared" si="302"/>
        <v>ON</v>
      </c>
      <c r="D3238" s="4">
        <f t="shared" si="304"/>
        <v>43690.833333325485</v>
      </c>
      <c r="E3238" t="str">
        <f t="shared" si="305"/>
        <v>LRKPCIGS</v>
      </c>
      <c r="F3238" s="39">
        <v>9091.138671875</v>
      </c>
      <c r="G3238">
        <f t="shared" si="303"/>
        <v>1.2484168325001632E-3</v>
      </c>
      <c r="H3238" s="38">
        <f>G3238*SUMIF('Manual Inputs'!$B$11:$B$22,'Expanded kW'!A3238,'Manual Inputs'!$C$11:$C$22)</f>
        <v>150851.82729837685</v>
      </c>
    </row>
    <row r="3239" spans="1:8" x14ac:dyDescent="0.2">
      <c r="A3239">
        <f t="shared" si="300"/>
        <v>8</v>
      </c>
      <c r="B3239" t="b">
        <f t="shared" si="301"/>
        <v>0</v>
      </c>
      <c r="C3239" t="str">
        <f t="shared" si="302"/>
        <v>OFF</v>
      </c>
      <c r="D3239" s="4">
        <f t="shared" si="304"/>
        <v>43690.874999992149</v>
      </c>
      <c r="E3239" t="str">
        <f t="shared" si="305"/>
        <v>LRKPCIGS</v>
      </c>
      <c r="F3239" s="39">
        <v>9295.5888671875</v>
      </c>
      <c r="G3239">
        <f t="shared" si="303"/>
        <v>1.2764924206578598E-3</v>
      </c>
      <c r="H3239" s="38">
        <f>G3239*SUMIF('Manual Inputs'!$B$11:$B$22,'Expanded kW'!A3239,'Manual Inputs'!$C$11:$C$22)</f>
        <v>154244.32703549063</v>
      </c>
    </row>
    <row r="3240" spans="1:8" x14ac:dyDescent="0.2">
      <c r="A3240">
        <f t="shared" si="300"/>
        <v>8</v>
      </c>
      <c r="B3240" t="b">
        <f t="shared" si="301"/>
        <v>0</v>
      </c>
      <c r="C3240" t="str">
        <f t="shared" si="302"/>
        <v>OFF</v>
      </c>
      <c r="D3240" s="4">
        <f t="shared" si="304"/>
        <v>43690.916666658813</v>
      </c>
      <c r="E3240" t="str">
        <f t="shared" si="305"/>
        <v>LRKPCIGS</v>
      </c>
      <c r="F3240" s="39">
        <v>9446.859375</v>
      </c>
      <c r="G3240">
        <f t="shared" si="303"/>
        <v>1.2972652473663784E-3</v>
      </c>
      <c r="H3240" s="38">
        <f>G3240*SUMIF('Manual Inputs'!$B$11:$B$22,'Expanded kW'!A3240,'Manual Inputs'!$C$11:$C$22)</f>
        <v>156754.40122349796</v>
      </c>
    </row>
    <row r="3241" spans="1:8" x14ac:dyDescent="0.2">
      <c r="A3241">
        <f t="shared" si="300"/>
        <v>8</v>
      </c>
      <c r="B3241" t="b">
        <f t="shared" si="301"/>
        <v>0</v>
      </c>
      <c r="C3241" t="str">
        <f t="shared" si="302"/>
        <v>OFF</v>
      </c>
      <c r="D3241" s="4">
        <f t="shared" si="304"/>
        <v>43690.958333325478</v>
      </c>
      <c r="E3241" t="str">
        <f t="shared" si="305"/>
        <v>LRKPCIGS</v>
      </c>
      <c r="F3241" s="39">
        <v>9475.048828125</v>
      </c>
      <c r="G3241">
        <f t="shared" si="303"/>
        <v>1.3011362902632488E-3</v>
      </c>
      <c r="H3241" s="38">
        <f>G3241*SUMIF('Manual Inputs'!$B$11:$B$22,'Expanded kW'!A3241,'Manual Inputs'!$C$11:$C$22)</f>
        <v>157222.15676743264</v>
      </c>
    </row>
    <row r="3242" spans="1:8" x14ac:dyDescent="0.2">
      <c r="A3242">
        <f t="shared" si="300"/>
        <v>8</v>
      </c>
      <c r="B3242" t="b">
        <f t="shared" si="301"/>
        <v>0</v>
      </c>
      <c r="C3242" t="str">
        <f t="shared" si="302"/>
        <v>OFF</v>
      </c>
      <c r="D3242" s="4">
        <f t="shared" si="304"/>
        <v>43690.999999992142</v>
      </c>
      <c r="E3242" t="str">
        <f t="shared" si="305"/>
        <v>LRKPCIGS</v>
      </c>
      <c r="F3242" s="39">
        <v>9435.9833984375</v>
      </c>
      <c r="G3242">
        <f t="shared" si="303"/>
        <v>1.2957717323403117E-3</v>
      </c>
      <c r="H3242" s="38">
        <f>G3242*SUMIF('Manual Inputs'!$B$11:$B$22,'Expanded kW'!A3242,'Manual Inputs'!$C$11:$C$22)</f>
        <v>156573.93307783181</v>
      </c>
    </row>
    <row r="3243" spans="1:8" x14ac:dyDescent="0.2">
      <c r="A3243">
        <f t="shared" si="300"/>
        <v>8</v>
      </c>
      <c r="B3243" t="b">
        <f t="shared" si="301"/>
        <v>0</v>
      </c>
      <c r="C3243" t="str">
        <f t="shared" si="302"/>
        <v>OFF</v>
      </c>
      <c r="D3243" s="4">
        <f t="shared" si="304"/>
        <v>43691.041666658806</v>
      </c>
      <c r="E3243" t="str">
        <f t="shared" si="305"/>
        <v>LRKPCIGS</v>
      </c>
      <c r="F3243" s="39">
        <v>9293.4375</v>
      </c>
      <c r="G3243">
        <f t="shared" si="303"/>
        <v>1.2761969897875692E-3</v>
      </c>
      <c r="H3243" s="38">
        <f>G3243*SUMIF('Manual Inputs'!$B$11:$B$22,'Expanded kW'!A3243,'Manual Inputs'!$C$11:$C$22)</f>
        <v>154208.62879315403</v>
      </c>
    </row>
    <row r="3244" spans="1:8" x14ac:dyDescent="0.2">
      <c r="A3244">
        <f t="shared" si="300"/>
        <v>8</v>
      </c>
      <c r="B3244" t="b">
        <f t="shared" si="301"/>
        <v>0</v>
      </c>
      <c r="C3244" t="str">
        <f t="shared" si="302"/>
        <v>OFF</v>
      </c>
      <c r="D3244" s="4">
        <f t="shared" si="304"/>
        <v>43691.08333332547</v>
      </c>
      <c r="E3244" t="str">
        <f t="shared" si="305"/>
        <v>LRKPCIGS</v>
      </c>
      <c r="F3244" s="39">
        <v>9164.671875</v>
      </c>
      <c r="G3244">
        <f t="shared" si="303"/>
        <v>1.2585145872305913E-3</v>
      </c>
      <c r="H3244" s="38">
        <f>G3244*SUMIF('Manual Inputs'!$B$11:$B$22,'Expanded kW'!A3244,'Manual Inputs'!$C$11:$C$22)</f>
        <v>152071.984471078</v>
      </c>
    </row>
    <row r="3245" spans="1:8" x14ac:dyDescent="0.2">
      <c r="A3245">
        <f t="shared" si="300"/>
        <v>8</v>
      </c>
      <c r="B3245" t="b">
        <f t="shared" si="301"/>
        <v>0</v>
      </c>
      <c r="C3245" t="str">
        <f t="shared" si="302"/>
        <v>OFF</v>
      </c>
      <c r="D3245" s="4">
        <f t="shared" si="304"/>
        <v>43691.124999992135</v>
      </c>
      <c r="E3245" t="str">
        <f t="shared" si="305"/>
        <v>LRKPCIGS</v>
      </c>
      <c r="F3245" s="39">
        <v>8929.7763671875</v>
      </c>
      <c r="G3245">
        <f t="shared" si="303"/>
        <v>1.2262581761894739E-3</v>
      </c>
      <c r="H3245" s="38">
        <f>G3245*SUMIF('Manual Inputs'!$B$11:$B$22,'Expanded kW'!A3245,'Manual Inputs'!$C$11:$C$22)</f>
        <v>148174.29707936343</v>
      </c>
    </row>
    <row r="3246" spans="1:8" x14ac:dyDescent="0.2">
      <c r="A3246">
        <f t="shared" si="300"/>
        <v>8</v>
      </c>
      <c r="B3246" t="b">
        <f t="shared" si="301"/>
        <v>0</v>
      </c>
      <c r="C3246" t="str">
        <f t="shared" si="302"/>
        <v>OFF</v>
      </c>
      <c r="D3246" s="4">
        <f t="shared" si="304"/>
        <v>43691.166666658799</v>
      </c>
      <c r="E3246" t="str">
        <f t="shared" si="305"/>
        <v>LRKPCIGS</v>
      </c>
      <c r="F3246" s="39">
        <v>8957.97265625</v>
      </c>
      <c r="G3246">
        <f t="shared" si="303"/>
        <v>1.2301301578135761E-3</v>
      </c>
      <c r="H3246" s="38">
        <f>G3246*SUMIF('Manual Inputs'!$B$11:$B$22,'Expanded kW'!A3246,'Manual Inputs'!$C$11:$C$22)</f>
        <v>148642.16605393647</v>
      </c>
    </row>
    <row r="3247" spans="1:8" x14ac:dyDescent="0.2">
      <c r="A3247">
        <f t="shared" si="300"/>
        <v>8</v>
      </c>
      <c r="B3247" t="b">
        <f t="shared" si="301"/>
        <v>0</v>
      </c>
      <c r="C3247" t="str">
        <f t="shared" si="302"/>
        <v>OFF</v>
      </c>
      <c r="D3247" s="4">
        <f t="shared" si="304"/>
        <v>43691.208333325463</v>
      </c>
      <c r="E3247" t="str">
        <f t="shared" si="305"/>
        <v>LRKPCIGS</v>
      </c>
      <c r="F3247" s="39">
        <v>9124.8291015625</v>
      </c>
      <c r="G3247">
        <f t="shared" si="303"/>
        <v>1.2530432826109901E-3</v>
      </c>
      <c r="H3247" s="38">
        <f>G3247*SUMIF('Manual Inputs'!$B$11:$B$22,'Expanded kW'!A3247,'Manual Inputs'!$C$11:$C$22)</f>
        <v>151410.86209745542</v>
      </c>
    </row>
    <row r="3248" spans="1:8" x14ac:dyDescent="0.2">
      <c r="A3248">
        <f t="shared" si="300"/>
        <v>8</v>
      </c>
      <c r="B3248" t="b">
        <f t="shared" si="301"/>
        <v>0</v>
      </c>
      <c r="C3248" t="str">
        <f t="shared" si="302"/>
        <v>OFF</v>
      </c>
      <c r="D3248" s="4">
        <f t="shared" si="304"/>
        <v>43691.249999992127</v>
      </c>
      <c r="E3248" t="str">
        <f t="shared" si="305"/>
        <v>LRKPCIGS</v>
      </c>
      <c r="F3248" s="39">
        <v>9114.646484375</v>
      </c>
      <c r="G3248">
        <f t="shared" si="303"/>
        <v>1.2516449813470233E-3</v>
      </c>
      <c r="H3248" s="38">
        <f>G3248*SUMIF('Manual Inputs'!$B$11:$B$22,'Expanded kW'!A3248,'Manual Inputs'!$C$11:$C$22)</f>
        <v>151241.89905939659</v>
      </c>
    </row>
    <row r="3249" spans="1:8" x14ac:dyDescent="0.2">
      <c r="A3249">
        <f t="shared" si="300"/>
        <v>8</v>
      </c>
      <c r="B3249" t="b">
        <f t="shared" si="301"/>
        <v>0</v>
      </c>
      <c r="C3249" t="str">
        <f t="shared" si="302"/>
        <v>ON</v>
      </c>
      <c r="D3249" s="4">
        <f t="shared" si="304"/>
        <v>43691.291666658792</v>
      </c>
      <c r="E3249" t="str">
        <f t="shared" si="305"/>
        <v>LRKPCIGS</v>
      </c>
      <c r="F3249" s="39">
        <v>9027.55078125</v>
      </c>
      <c r="G3249">
        <f t="shared" si="303"/>
        <v>1.2396847917883634E-3</v>
      </c>
      <c r="H3249" s="38">
        <f>G3249*SUMIF('Manual Inputs'!$B$11:$B$22,'Expanded kW'!A3249,'Manual Inputs'!$C$11:$C$22)</f>
        <v>149796.695500145</v>
      </c>
    </row>
    <row r="3250" spans="1:8" x14ac:dyDescent="0.2">
      <c r="A3250">
        <f t="shared" si="300"/>
        <v>8</v>
      </c>
      <c r="B3250" t="b">
        <f t="shared" si="301"/>
        <v>0</v>
      </c>
      <c r="C3250" t="str">
        <f t="shared" si="302"/>
        <v>ON</v>
      </c>
      <c r="D3250" s="4">
        <f t="shared" si="304"/>
        <v>43691.333333325456</v>
      </c>
      <c r="E3250" t="str">
        <f t="shared" si="305"/>
        <v>LRKPCIGS</v>
      </c>
      <c r="F3250" s="39">
        <v>9119.18359375</v>
      </c>
      <c r="G3250">
        <f t="shared" si="303"/>
        <v>1.2522680280212719E-3</v>
      </c>
      <c r="H3250" s="38">
        <f>G3250*SUMIF('Manual Inputs'!$B$11:$B$22,'Expanded kW'!A3250,'Manual Inputs'!$C$11:$C$22)</f>
        <v>151317.18459452857</v>
      </c>
    </row>
    <row r="3251" spans="1:8" x14ac:dyDescent="0.2">
      <c r="A3251">
        <f t="shared" si="300"/>
        <v>8</v>
      </c>
      <c r="B3251" t="b">
        <f t="shared" si="301"/>
        <v>0</v>
      </c>
      <c r="C3251" t="str">
        <f t="shared" si="302"/>
        <v>ON</v>
      </c>
      <c r="D3251" s="4">
        <f t="shared" si="304"/>
        <v>43691.37499999212</v>
      </c>
      <c r="E3251" t="str">
        <f t="shared" si="305"/>
        <v>LRKPCIGS</v>
      </c>
      <c r="F3251" s="39">
        <v>9245.1640625</v>
      </c>
      <c r="G3251">
        <f t="shared" si="303"/>
        <v>1.2695679662831664E-3</v>
      </c>
      <c r="H3251" s="38">
        <f>G3251*SUMIF('Manual Inputs'!$B$11:$B$22,'Expanded kW'!A3251,'Manual Inputs'!$C$11:$C$22)</f>
        <v>153407.61403365227</v>
      </c>
    </row>
    <row r="3252" spans="1:8" x14ac:dyDescent="0.2">
      <c r="A3252">
        <f t="shared" si="300"/>
        <v>8</v>
      </c>
      <c r="B3252" t="b">
        <f t="shared" si="301"/>
        <v>0</v>
      </c>
      <c r="C3252" t="str">
        <f t="shared" si="302"/>
        <v>ON</v>
      </c>
      <c r="D3252" s="4">
        <f t="shared" si="304"/>
        <v>43691.416666658784</v>
      </c>
      <c r="E3252" t="str">
        <f t="shared" si="305"/>
        <v>LRKPCIGS</v>
      </c>
      <c r="F3252" s="39">
        <v>9429.5380859375</v>
      </c>
      <c r="G3252">
        <f t="shared" si="303"/>
        <v>1.2948866466644528E-3</v>
      </c>
      <c r="H3252" s="38">
        <f>G3252*SUMIF('Manual Inputs'!$B$11:$B$22,'Expanded kW'!A3252,'Manual Inputs'!$C$11:$C$22)</f>
        <v>156466.98419021422</v>
      </c>
    </row>
    <row r="3253" spans="1:8" x14ac:dyDescent="0.2">
      <c r="A3253">
        <f t="shared" si="300"/>
        <v>8</v>
      </c>
      <c r="B3253" t="b">
        <f t="shared" si="301"/>
        <v>0</v>
      </c>
      <c r="C3253" t="str">
        <f t="shared" si="302"/>
        <v>ON</v>
      </c>
      <c r="D3253" s="4">
        <f t="shared" si="304"/>
        <v>43691.458333325449</v>
      </c>
      <c r="E3253" t="str">
        <f t="shared" si="305"/>
        <v>LRKPCIGS</v>
      </c>
      <c r="F3253" s="39">
        <v>9354.1728515625</v>
      </c>
      <c r="G3253">
        <f t="shared" si="303"/>
        <v>1.2845373130358562E-3</v>
      </c>
      <c r="H3253" s="38">
        <f>G3253*SUMIF('Manual Inputs'!$B$11:$B$22,'Expanded kW'!A3253,'Manual Inputs'!$C$11:$C$22)</f>
        <v>155216.42760642665</v>
      </c>
    </row>
    <row r="3254" spans="1:8" x14ac:dyDescent="0.2">
      <c r="A3254">
        <f t="shared" si="300"/>
        <v>8</v>
      </c>
      <c r="B3254" t="b">
        <f t="shared" si="301"/>
        <v>0</v>
      </c>
      <c r="C3254" t="str">
        <f t="shared" si="302"/>
        <v>ON</v>
      </c>
      <c r="D3254" s="4">
        <f t="shared" si="304"/>
        <v>43691.499999992113</v>
      </c>
      <c r="E3254" t="str">
        <f t="shared" si="305"/>
        <v>LRKPCIGS</v>
      </c>
      <c r="F3254" s="39">
        <v>9308.732421875</v>
      </c>
      <c r="G3254">
        <f t="shared" si="303"/>
        <v>1.2782973249171605E-3</v>
      </c>
      <c r="H3254" s="38">
        <f>G3254*SUMIF('Manual Inputs'!$B$11:$B$22,'Expanded kW'!A3254,'Manual Inputs'!$C$11:$C$22)</f>
        <v>154462.42174434589</v>
      </c>
    </row>
    <row r="3255" spans="1:8" x14ac:dyDescent="0.2">
      <c r="A3255">
        <f t="shared" si="300"/>
        <v>8</v>
      </c>
      <c r="B3255" t="b">
        <f t="shared" si="301"/>
        <v>0</v>
      </c>
      <c r="C3255" t="str">
        <f t="shared" si="302"/>
        <v>ON</v>
      </c>
      <c r="D3255" s="4">
        <f t="shared" si="304"/>
        <v>43691.541666658777</v>
      </c>
      <c r="E3255" t="str">
        <f t="shared" si="305"/>
        <v>LRKPCIGS</v>
      </c>
      <c r="F3255" s="39">
        <v>9454.361328125</v>
      </c>
      <c r="G3255">
        <f t="shared" si="303"/>
        <v>1.2982954334515222E-3</v>
      </c>
      <c r="H3255" s="38">
        <f>G3255*SUMIF('Manual Inputs'!$B$11:$B$22,'Expanded kW'!A3255,'Manual Inputs'!$C$11:$C$22)</f>
        <v>156878.88324693407</v>
      </c>
    </row>
    <row r="3256" spans="1:8" x14ac:dyDescent="0.2">
      <c r="A3256">
        <f t="shared" si="300"/>
        <v>8</v>
      </c>
      <c r="B3256" t="b">
        <f t="shared" si="301"/>
        <v>0</v>
      </c>
      <c r="C3256" t="str">
        <f t="shared" si="302"/>
        <v>ON</v>
      </c>
      <c r="D3256" s="4">
        <f t="shared" si="304"/>
        <v>43691.583333325441</v>
      </c>
      <c r="E3256" t="str">
        <f t="shared" si="305"/>
        <v>LRKPCIGS</v>
      </c>
      <c r="F3256" s="39">
        <v>9409.814453125</v>
      </c>
      <c r="G3256">
        <f t="shared" si="303"/>
        <v>1.2921781503924341E-3</v>
      </c>
      <c r="H3256" s="38">
        <f>G3256*SUMIF('Manual Inputs'!$B$11:$B$22,'Expanded kW'!A3256,'Manual Inputs'!$C$11:$C$22)</f>
        <v>156139.70438972756</v>
      </c>
    </row>
    <row r="3257" spans="1:8" x14ac:dyDescent="0.2">
      <c r="A3257">
        <f t="shared" si="300"/>
        <v>8</v>
      </c>
      <c r="B3257" t="b">
        <f t="shared" si="301"/>
        <v>0</v>
      </c>
      <c r="C3257" t="str">
        <f t="shared" si="302"/>
        <v>ON</v>
      </c>
      <c r="D3257" s="4">
        <f t="shared" si="304"/>
        <v>43691.624999992106</v>
      </c>
      <c r="E3257" t="str">
        <f t="shared" si="305"/>
        <v>LRKPCIGS</v>
      </c>
      <c r="F3257" s="39">
        <v>9285.041015625</v>
      </c>
      <c r="G3257">
        <f t="shared" si="303"/>
        <v>1.2750439645389277E-3</v>
      </c>
      <c r="H3257" s="38">
        <f>G3257*SUMIF('Manual Inputs'!$B$11:$B$22,'Expanded kW'!A3257,'Manual Inputs'!$C$11:$C$22)</f>
        <v>154069.3035604668</v>
      </c>
    </row>
    <row r="3258" spans="1:8" x14ac:dyDescent="0.2">
      <c r="A3258">
        <f t="shared" si="300"/>
        <v>8</v>
      </c>
      <c r="B3258" t="b">
        <f t="shared" si="301"/>
        <v>0</v>
      </c>
      <c r="C3258" t="str">
        <f t="shared" si="302"/>
        <v>ON</v>
      </c>
      <c r="D3258" s="4">
        <f t="shared" si="304"/>
        <v>43691.66666665877</v>
      </c>
      <c r="E3258" t="str">
        <f t="shared" si="305"/>
        <v>LRKPCIGS</v>
      </c>
      <c r="F3258" s="39">
        <v>9408.9765625</v>
      </c>
      <c r="G3258">
        <f t="shared" si="303"/>
        <v>1.2920630892545725E-3</v>
      </c>
      <c r="H3258" s="38">
        <f>G3258*SUMIF('Manual Inputs'!$B$11:$B$22,'Expanded kW'!A3258,'Manual Inputs'!$C$11:$C$22)</f>
        <v>156125.80103433729</v>
      </c>
    </row>
    <row r="3259" spans="1:8" x14ac:dyDescent="0.2">
      <c r="A3259">
        <f t="shared" si="300"/>
        <v>8</v>
      </c>
      <c r="B3259" t="b">
        <f t="shared" si="301"/>
        <v>0</v>
      </c>
      <c r="C3259" t="str">
        <f t="shared" si="302"/>
        <v>ON</v>
      </c>
      <c r="D3259" s="4">
        <f t="shared" si="304"/>
        <v>43691.708333325434</v>
      </c>
      <c r="E3259" t="str">
        <f t="shared" si="305"/>
        <v>LRKPCIGS</v>
      </c>
      <c r="F3259" s="39">
        <v>9262.1083984375</v>
      </c>
      <c r="G3259">
        <f t="shared" si="303"/>
        <v>1.2718948028834435E-3</v>
      </c>
      <c r="H3259" s="38">
        <f>G3259*SUMIF('Manual Inputs'!$B$11:$B$22,'Expanded kW'!A3259,'Manual Inputs'!$C$11:$C$22)</f>
        <v>153688.7761774481</v>
      </c>
    </row>
    <row r="3260" spans="1:8" x14ac:dyDescent="0.2">
      <c r="A3260">
        <f t="shared" si="300"/>
        <v>8</v>
      </c>
      <c r="B3260" t="b">
        <f t="shared" si="301"/>
        <v>0</v>
      </c>
      <c r="C3260" t="str">
        <f t="shared" si="302"/>
        <v>ON</v>
      </c>
      <c r="D3260" s="4">
        <f t="shared" si="304"/>
        <v>43691.749999992098</v>
      </c>
      <c r="E3260" t="str">
        <f t="shared" si="305"/>
        <v>LRKPCIGS</v>
      </c>
      <c r="F3260" s="39">
        <v>9106.0107421875</v>
      </c>
      <c r="G3260">
        <f t="shared" si="303"/>
        <v>1.2504591006452625E-3</v>
      </c>
      <c r="H3260" s="38">
        <f>G3260*SUMIF('Manual Inputs'!$B$11:$B$22,'Expanded kW'!A3260,'Manual Inputs'!$C$11:$C$22)</f>
        <v>151098.60375436593</v>
      </c>
    </row>
    <row r="3261" spans="1:8" x14ac:dyDescent="0.2">
      <c r="A3261">
        <f t="shared" si="300"/>
        <v>8</v>
      </c>
      <c r="B3261" t="b">
        <f t="shared" si="301"/>
        <v>0</v>
      </c>
      <c r="C3261" t="str">
        <f t="shared" si="302"/>
        <v>ON</v>
      </c>
      <c r="D3261" s="4">
        <f t="shared" si="304"/>
        <v>43691.791666658763</v>
      </c>
      <c r="E3261" t="str">
        <f t="shared" si="305"/>
        <v>LRKPCIGS</v>
      </c>
      <c r="F3261" s="39">
        <v>9087.2294921875</v>
      </c>
      <c r="G3261">
        <f t="shared" si="303"/>
        <v>1.2478800146273658E-3</v>
      </c>
      <c r="H3261" s="38">
        <f>G3261*SUMIF('Manual Inputs'!$B$11:$B$22,'Expanded kW'!A3261,'Manual Inputs'!$C$11:$C$22)</f>
        <v>150786.96117759912</v>
      </c>
    </row>
    <row r="3262" spans="1:8" x14ac:dyDescent="0.2">
      <c r="A3262">
        <f t="shared" si="300"/>
        <v>8</v>
      </c>
      <c r="B3262" t="b">
        <f t="shared" si="301"/>
        <v>0</v>
      </c>
      <c r="C3262" t="str">
        <f t="shared" si="302"/>
        <v>ON</v>
      </c>
      <c r="D3262" s="4">
        <f t="shared" si="304"/>
        <v>43691.833333325427</v>
      </c>
      <c r="E3262" t="str">
        <f t="shared" si="305"/>
        <v>LRKPCIGS</v>
      </c>
      <c r="F3262" s="39">
        <v>9257.5498046875</v>
      </c>
      <c r="G3262">
        <f t="shared" si="303"/>
        <v>1.2712688059236088E-3</v>
      </c>
      <c r="H3262" s="38">
        <f>G3262*SUMIF('Manual Inputs'!$B$11:$B$22,'Expanded kW'!A3262,'Manual Inputs'!$C$11:$C$22)</f>
        <v>153613.13414602404</v>
      </c>
    </row>
    <row r="3263" spans="1:8" x14ac:dyDescent="0.2">
      <c r="A3263">
        <f t="shared" si="300"/>
        <v>8</v>
      </c>
      <c r="B3263" t="b">
        <f t="shared" si="301"/>
        <v>0</v>
      </c>
      <c r="C3263" t="str">
        <f t="shared" si="302"/>
        <v>OFF</v>
      </c>
      <c r="D3263" s="4">
        <f t="shared" si="304"/>
        <v>43691.874999992091</v>
      </c>
      <c r="E3263" t="str">
        <f t="shared" si="305"/>
        <v>LRKPCIGS</v>
      </c>
      <c r="F3263" s="39">
        <v>9440.30078125</v>
      </c>
      <c r="G3263">
        <f t="shared" si="303"/>
        <v>1.2963646056392468E-3</v>
      </c>
      <c r="H3263" s="38">
        <f>G3263*SUMIF('Manual Inputs'!$B$11:$B$22,'Expanded kW'!A3263,'Manual Inputs'!$C$11:$C$22)</f>
        <v>156645.57262815864</v>
      </c>
    </row>
    <row r="3264" spans="1:8" x14ac:dyDescent="0.2">
      <c r="A3264">
        <f t="shared" si="300"/>
        <v>8</v>
      </c>
      <c r="B3264" t="b">
        <f t="shared" si="301"/>
        <v>0</v>
      </c>
      <c r="C3264" t="str">
        <f t="shared" si="302"/>
        <v>OFF</v>
      </c>
      <c r="D3264" s="4">
        <f t="shared" si="304"/>
        <v>43691.916666658755</v>
      </c>
      <c r="E3264" t="str">
        <f t="shared" si="305"/>
        <v>LRKPCIGS</v>
      </c>
      <c r="F3264" s="39">
        <v>9646.98046875</v>
      </c>
      <c r="G3264">
        <f t="shared" si="303"/>
        <v>1.3247463529784565E-3</v>
      </c>
      <c r="H3264" s="38">
        <f>G3264*SUMIF('Manual Inputs'!$B$11:$B$22,'Expanded kW'!A3264,'Manual Inputs'!$C$11:$C$22)</f>
        <v>160075.06695776194</v>
      </c>
    </row>
    <row r="3265" spans="1:8" x14ac:dyDescent="0.2">
      <c r="A3265">
        <f t="shared" si="300"/>
        <v>8</v>
      </c>
      <c r="B3265" t="b">
        <f t="shared" si="301"/>
        <v>0</v>
      </c>
      <c r="C3265" t="str">
        <f t="shared" si="302"/>
        <v>OFF</v>
      </c>
      <c r="D3265" s="4">
        <f t="shared" si="304"/>
        <v>43691.95833332542</v>
      </c>
      <c r="E3265" t="str">
        <f t="shared" si="305"/>
        <v>LRKPCIGS</v>
      </c>
      <c r="F3265" s="39">
        <v>9612.5771484375</v>
      </c>
      <c r="G3265">
        <f t="shared" si="303"/>
        <v>1.320022007027724E-3</v>
      </c>
      <c r="H3265" s="38">
        <f>G3265*SUMIF('Manual Inputs'!$B$11:$B$22,'Expanded kW'!A3265,'Manual Inputs'!$C$11:$C$22)</f>
        <v>159504.20296353783</v>
      </c>
    </row>
    <row r="3266" spans="1:8" x14ac:dyDescent="0.2">
      <c r="A3266">
        <f t="shared" ref="A3266:A3329" si="306">MONTH(D3266)</f>
        <v>8</v>
      </c>
      <c r="B3266" t="b">
        <f t="shared" ref="B3266:B3329" si="307">IF(ISNA(VLOOKUP(DATE(YEAR(D3266),MONTH(D3266),DAY(D3266)),Holidays,1,FALSE)),FALSE,TRUE)</f>
        <v>0</v>
      </c>
      <c r="C3266" t="str">
        <f t="shared" ref="C3266:C3329" si="308">IF(OR(HOUR(D3266)&lt;PkStart,HOUR(D3266)&gt;OPkStart-1,WEEKDAY(D3266,2)&gt;5,B3266)=TRUE,"OFF","ON")</f>
        <v>OFF</v>
      </c>
      <c r="D3266" s="4">
        <f t="shared" si="304"/>
        <v>43691.999999992084</v>
      </c>
      <c r="E3266" t="str">
        <f t="shared" si="305"/>
        <v>LRKPCIGS</v>
      </c>
      <c r="F3266" s="39">
        <v>9409.6640625</v>
      </c>
      <c r="G3266">
        <f t="shared" ref="G3266:G3329" si="309">IF(SUMIF($A$2:$A$8785,A3266,$F$2:$F$8785)=0,0,F3266/SUMIF($A$2:$A$8785,A3266,$F$2:$F$8785))</f>
        <v>1.2921574983933309E-3</v>
      </c>
      <c r="H3266" s="38">
        <f>G3266*SUMIF('Manual Inputs'!$B$11:$B$22,'Expanded kW'!A3266,'Manual Inputs'!$C$11:$C$22)</f>
        <v>156137.20891568318</v>
      </c>
    </row>
    <row r="3267" spans="1:8" x14ac:dyDescent="0.2">
      <c r="A3267">
        <f t="shared" si="306"/>
        <v>8</v>
      </c>
      <c r="B3267" t="b">
        <f t="shared" si="307"/>
        <v>0</v>
      </c>
      <c r="C3267" t="str">
        <f t="shared" si="308"/>
        <v>OFF</v>
      </c>
      <c r="D3267" s="4">
        <f t="shared" si="304"/>
        <v>43692.041666658748</v>
      </c>
      <c r="E3267" t="str">
        <f t="shared" si="305"/>
        <v>LRKPCIGS</v>
      </c>
      <c r="F3267" s="39">
        <v>9368.86328125</v>
      </c>
      <c r="G3267">
        <f t="shared" si="309"/>
        <v>1.2865546378573631E-3</v>
      </c>
      <c r="H3267" s="38">
        <f>G3267*SUMIF('Manual Inputs'!$B$11:$B$22,'Expanded kW'!A3267,'Manual Inputs'!$C$11:$C$22)</f>
        <v>155460.19004831012</v>
      </c>
    </row>
    <row r="3268" spans="1:8" x14ac:dyDescent="0.2">
      <c r="A3268">
        <f t="shared" si="306"/>
        <v>8</v>
      </c>
      <c r="B3268" t="b">
        <f t="shared" si="307"/>
        <v>0</v>
      </c>
      <c r="C3268" t="str">
        <f t="shared" si="308"/>
        <v>OFF</v>
      </c>
      <c r="D3268" s="4">
        <f t="shared" ref="D3268:D3331" si="310">+D3267+1/24</f>
        <v>43692.083333325412</v>
      </c>
      <c r="E3268" t="str">
        <f t="shared" ref="E3268:E3331" si="311">+E3267</f>
        <v>LRKPCIGS</v>
      </c>
      <c r="F3268" s="39">
        <v>9301.6591796875</v>
      </c>
      <c r="G3268">
        <f t="shared" si="309"/>
        <v>1.2773260104398504E-3</v>
      </c>
      <c r="H3268" s="38">
        <f>G3268*SUMIF('Manual Inputs'!$B$11:$B$22,'Expanded kW'!A3268,'Manual Inputs'!$C$11:$C$22)</f>
        <v>154345.05344237405</v>
      </c>
    </row>
    <row r="3269" spans="1:8" x14ac:dyDescent="0.2">
      <c r="A3269">
        <f t="shared" si="306"/>
        <v>8</v>
      </c>
      <c r="B3269" t="b">
        <f t="shared" si="307"/>
        <v>0</v>
      </c>
      <c r="C3269" t="str">
        <f t="shared" si="308"/>
        <v>OFF</v>
      </c>
      <c r="D3269" s="4">
        <f t="shared" si="310"/>
        <v>43692.124999992076</v>
      </c>
      <c r="E3269" t="str">
        <f t="shared" si="311"/>
        <v>LRKPCIGS</v>
      </c>
      <c r="F3269" s="39">
        <v>9257.6357421875</v>
      </c>
      <c r="G3269">
        <f t="shared" si="309"/>
        <v>1.2712806070659536E-3</v>
      </c>
      <c r="H3269" s="38">
        <f>G3269*SUMIF('Manual Inputs'!$B$11:$B$22,'Expanded kW'!A3269,'Manual Inputs'!$C$11:$C$22)</f>
        <v>153614.56013119227</v>
      </c>
    </row>
    <row r="3270" spans="1:8" x14ac:dyDescent="0.2">
      <c r="A3270">
        <f t="shared" si="306"/>
        <v>8</v>
      </c>
      <c r="B3270" t="b">
        <f t="shared" si="307"/>
        <v>0</v>
      </c>
      <c r="C3270" t="str">
        <f t="shared" si="308"/>
        <v>OFF</v>
      </c>
      <c r="D3270" s="4">
        <f t="shared" si="310"/>
        <v>43692.166666658741</v>
      </c>
      <c r="E3270" t="str">
        <f t="shared" si="311"/>
        <v>LRKPCIGS</v>
      </c>
      <c r="F3270" s="39">
        <v>9340.9677734375</v>
      </c>
      <c r="G3270">
        <f t="shared" si="309"/>
        <v>1.2827239602314678E-3</v>
      </c>
      <c r="H3270" s="38">
        <f>G3270*SUMIF('Manual Inputs'!$B$11:$B$22,'Expanded kW'!A3270,'Manual Inputs'!$C$11:$C$22)</f>
        <v>154997.31202182596</v>
      </c>
    </row>
    <row r="3271" spans="1:8" x14ac:dyDescent="0.2">
      <c r="A3271">
        <f t="shared" si="306"/>
        <v>8</v>
      </c>
      <c r="B3271" t="b">
        <f t="shared" si="307"/>
        <v>0</v>
      </c>
      <c r="C3271" t="str">
        <f t="shared" si="308"/>
        <v>OFF</v>
      </c>
      <c r="D3271" s="4">
        <f t="shared" si="310"/>
        <v>43692.208333325405</v>
      </c>
      <c r="E3271" t="str">
        <f t="shared" si="311"/>
        <v>LRKPCIGS</v>
      </c>
      <c r="F3271" s="39">
        <v>9332.380859375</v>
      </c>
      <c r="G3271">
        <f t="shared" si="309"/>
        <v>1.2815447847242211E-3</v>
      </c>
      <c r="H3271" s="38">
        <f>G3271*SUMIF('Manual Inputs'!$B$11:$B$22,'Expanded kW'!A3271,'Manual Inputs'!$C$11:$C$22)</f>
        <v>154854.82693564089</v>
      </c>
    </row>
    <row r="3272" spans="1:8" x14ac:dyDescent="0.2">
      <c r="A3272">
        <f t="shared" si="306"/>
        <v>8</v>
      </c>
      <c r="B3272" t="b">
        <f t="shared" si="307"/>
        <v>0</v>
      </c>
      <c r="C3272" t="str">
        <f t="shared" si="308"/>
        <v>OFF</v>
      </c>
      <c r="D3272" s="4">
        <f t="shared" si="310"/>
        <v>43692.249999992069</v>
      </c>
      <c r="E3272" t="str">
        <f t="shared" si="311"/>
        <v>LRKPCIGS</v>
      </c>
      <c r="F3272" s="39">
        <v>9380.4521484375</v>
      </c>
      <c r="G3272">
        <f t="shared" si="309"/>
        <v>1.2881460487233357E-3</v>
      </c>
      <c r="H3272" s="38">
        <f>G3272*SUMIF('Manual Inputs'!$B$11:$B$22,'Expanded kW'!A3272,'Manual Inputs'!$C$11:$C$22)</f>
        <v>155652.4873891219</v>
      </c>
    </row>
    <row r="3273" spans="1:8" x14ac:dyDescent="0.2">
      <c r="A3273">
        <f t="shared" si="306"/>
        <v>8</v>
      </c>
      <c r="B3273" t="b">
        <f t="shared" si="307"/>
        <v>0</v>
      </c>
      <c r="C3273" t="str">
        <f t="shared" si="308"/>
        <v>ON</v>
      </c>
      <c r="D3273" s="4">
        <f t="shared" si="310"/>
        <v>43692.291666658733</v>
      </c>
      <c r="E3273" t="str">
        <f t="shared" si="311"/>
        <v>LRKPCIGS</v>
      </c>
      <c r="F3273" s="39">
        <v>9383.3603515625</v>
      </c>
      <c r="G3273">
        <f t="shared" si="309"/>
        <v>1.2885454101085943E-3</v>
      </c>
      <c r="H3273" s="38">
        <f>G3273*SUMIF('Manual Inputs'!$B$11:$B$22,'Expanded kW'!A3273,'Manual Inputs'!$C$11:$C$22)</f>
        <v>155700.74402356509</v>
      </c>
    </row>
    <row r="3274" spans="1:8" x14ac:dyDescent="0.2">
      <c r="A3274">
        <f t="shared" si="306"/>
        <v>8</v>
      </c>
      <c r="B3274" t="b">
        <f t="shared" si="307"/>
        <v>0</v>
      </c>
      <c r="C3274" t="str">
        <f t="shared" si="308"/>
        <v>ON</v>
      </c>
      <c r="D3274" s="4">
        <f t="shared" si="310"/>
        <v>43692.333333325398</v>
      </c>
      <c r="E3274" t="str">
        <f t="shared" si="311"/>
        <v>LRKPCIGS</v>
      </c>
      <c r="F3274" s="39">
        <v>9619.55859375</v>
      </c>
      <c r="G3274">
        <f t="shared" si="309"/>
        <v>1.3209807157393476E-3</v>
      </c>
      <c r="H3274" s="38">
        <f>G3274*SUMIF('Manual Inputs'!$B$11:$B$22,'Expanded kW'!A3274,'Manual Inputs'!$C$11:$C$22)</f>
        <v>159620.04805407993</v>
      </c>
    </row>
    <row r="3275" spans="1:8" x14ac:dyDescent="0.2">
      <c r="A3275">
        <f t="shared" si="306"/>
        <v>8</v>
      </c>
      <c r="B3275" t="b">
        <f t="shared" si="307"/>
        <v>0</v>
      </c>
      <c r="C3275" t="str">
        <f t="shared" si="308"/>
        <v>ON</v>
      </c>
      <c r="D3275" s="4">
        <f t="shared" si="310"/>
        <v>43692.374999992062</v>
      </c>
      <c r="E3275" t="str">
        <f t="shared" si="311"/>
        <v>LRKPCIGS</v>
      </c>
      <c r="F3275" s="39">
        <v>9511.28125</v>
      </c>
      <c r="G3275">
        <f t="shared" si="309"/>
        <v>1.3061118128004788E-3</v>
      </c>
      <c r="H3275" s="38">
        <f>G3275*SUMIF('Manual Inputs'!$B$11:$B$22,'Expanded kW'!A3275,'Manual Inputs'!$C$11:$C$22)</f>
        <v>157823.37155961248</v>
      </c>
    </row>
    <row r="3276" spans="1:8" x14ac:dyDescent="0.2">
      <c r="A3276">
        <f t="shared" si="306"/>
        <v>8</v>
      </c>
      <c r="B3276" t="b">
        <f t="shared" si="307"/>
        <v>0</v>
      </c>
      <c r="C3276" t="str">
        <f t="shared" si="308"/>
        <v>ON</v>
      </c>
      <c r="D3276" s="4">
        <f t="shared" si="310"/>
        <v>43692.416666658726</v>
      </c>
      <c r="E3276" t="str">
        <f t="shared" si="311"/>
        <v>LRKPCIGS</v>
      </c>
      <c r="F3276" s="39">
        <v>9450.037109375</v>
      </c>
      <c r="G3276">
        <f t="shared" si="309"/>
        <v>1.297701621425355E-3</v>
      </c>
      <c r="H3276" s="38">
        <f>G3276*SUMIF('Manual Inputs'!$B$11:$B$22,'Expanded kW'!A3276,'Manual Inputs'!$C$11:$C$22)</f>
        <v>156807.13026596882</v>
      </c>
    </row>
    <row r="3277" spans="1:8" x14ac:dyDescent="0.2">
      <c r="A3277">
        <f t="shared" si="306"/>
        <v>8</v>
      </c>
      <c r="B3277" t="b">
        <f t="shared" si="307"/>
        <v>0</v>
      </c>
      <c r="C3277" t="str">
        <f t="shared" si="308"/>
        <v>ON</v>
      </c>
      <c r="D3277" s="4">
        <f t="shared" si="310"/>
        <v>43692.45833332539</v>
      </c>
      <c r="E3277" t="str">
        <f t="shared" si="311"/>
        <v>LRKPCIGS</v>
      </c>
      <c r="F3277" s="39">
        <v>9480.912109375</v>
      </c>
      <c r="G3277">
        <f t="shared" si="309"/>
        <v>1.3019414500204999E-3</v>
      </c>
      <c r="H3277" s="38">
        <f>G3277*SUMIF('Manual Inputs'!$B$11:$B$22,'Expanded kW'!A3277,'Manual Inputs'!$C$11:$C$22)</f>
        <v>157319.4478464108</v>
      </c>
    </row>
    <row r="3278" spans="1:8" x14ac:dyDescent="0.2">
      <c r="A3278">
        <f t="shared" si="306"/>
        <v>8</v>
      </c>
      <c r="B3278" t="b">
        <f t="shared" si="307"/>
        <v>0</v>
      </c>
      <c r="C3278" t="str">
        <f t="shared" si="308"/>
        <v>ON</v>
      </c>
      <c r="D3278" s="4">
        <f t="shared" si="310"/>
        <v>43692.499999992055</v>
      </c>
      <c r="E3278" t="str">
        <f t="shared" si="311"/>
        <v>LRKPCIGS</v>
      </c>
      <c r="F3278" s="39">
        <v>9483.8173828125</v>
      </c>
      <c r="G3278">
        <f t="shared" si="309"/>
        <v>1.3023404090940877E-3</v>
      </c>
      <c r="H3278" s="38">
        <f>G3278*SUMIF('Manual Inputs'!$B$11:$B$22,'Expanded kW'!A3278,'Manual Inputs'!$C$11:$C$22)</f>
        <v>157367.65586772325</v>
      </c>
    </row>
    <row r="3279" spans="1:8" x14ac:dyDescent="0.2">
      <c r="A3279">
        <f t="shared" si="306"/>
        <v>8</v>
      </c>
      <c r="B3279" t="b">
        <f t="shared" si="307"/>
        <v>0</v>
      </c>
      <c r="C3279" t="str">
        <f t="shared" si="308"/>
        <v>ON</v>
      </c>
      <c r="D3279" s="4">
        <f t="shared" si="310"/>
        <v>43692.541666658719</v>
      </c>
      <c r="E3279" t="str">
        <f t="shared" si="311"/>
        <v>LRKPCIGS</v>
      </c>
      <c r="F3279" s="39">
        <v>9538.447265625</v>
      </c>
      <c r="G3279">
        <f t="shared" si="309"/>
        <v>1.3098423148203337E-3</v>
      </c>
      <c r="H3279" s="38">
        <f>G3279*SUMIF('Manual Inputs'!$B$11:$B$22,'Expanded kW'!A3279,'Manual Inputs'!$C$11:$C$22)</f>
        <v>158274.14491654359</v>
      </c>
    </row>
    <row r="3280" spans="1:8" x14ac:dyDescent="0.2">
      <c r="A3280">
        <f t="shared" si="306"/>
        <v>8</v>
      </c>
      <c r="B3280" t="b">
        <f t="shared" si="307"/>
        <v>0</v>
      </c>
      <c r="C3280" t="str">
        <f t="shared" si="308"/>
        <v>ON</v>
      </c>
      <c r="D3280" s="4">
        <f t="shared" si="310"/>
        <v>43692.583333325383</v>
      </c>
      <c r="E3280" t="str">
        <f t="shared" si="311"/>
        <v>LRKPCIGS</v>
      </c>
      <c r="F3280" s="39">
        <v>9598.46484375</v>
      </c>
      <c r="G3280">
        <f t="shared" si="309"/>
        <v>1.3180840717092639E-3</v>
      </c>
      <c r="H3280" s="38">
        <f>G3280*SUMIF('Manual Inputs'!$B$11:$B$22,'Expanded kW'!A3280,'Manual Inputs'!$C$11:$C$22)</f>
        <v>159270.03351278609</v>
      </c>
    </row>
    <row r="3281" spans="1:8" x14ac:dyDescent="0.2">
      <c r="A3281">
        <f t="shared" si="306"/>
        <v>8</v>
      </c>
      <c r="B3281" t="b">
        <f t="shared" si="307"/>
        <v>0</v>
      </c>
      <c r="C3281" t="str">
        <f t="shared" si="308"/>
        <v>ON</v>
      </c>
      <c r="D3281" s="4">
        <f t="shared" si="310"/>
        <v>43692.624999992047</v>
      </c>
      <c r="E3281" t="str">
        <f t="shared" si="311"/>
        <v>LRKPCIGS</v>
      </c>
      <c r="F3281" s="39">
        <v>9682.44921875</v>
      </c>
      <c r="G3281">
        <f t="shared" si="309"/>
        <v>1.3296170062734862E-3</v>
      </c>
      <c r="H3281" s="38">
        <f>G3281*SUMIF('Manual Inputs'!$B$11:$B$22,'Expanded kW'!A3281,'Manual Inputs'!$C$11:$C$22)</f>
        <v>160663.60992719681</v>
      </c>
    </row>
    <row r="3282" spans="1:8" x14ac:dyDescent="0.2">
      <c r="A3282">
        <f t="shared" si="306"/>
        <v>8</v>
      </c>
      <c r="B3282" t="b">
        <f t="shared" si="307"/>
        <v>0</v>
      </c>
      <c r="C3282" t="str">
        <f t="shared" si="308"/>
        <v>ON</v>
      </c>
      <c r="D3282" s="4">
        <f t="shared" si="310"/>
        <v>43692.666666658712</v>
      </c>
      <c r="E3282" t="str">
        <f t="shared" si="311"/>
        <v>LRKPCIGS</v>
      </c>
      <c r="F3282" s="39">
        <v>9722.5986328125</v>
      </c>
      <c r="G3282">
        <f t="shared" si="309"/>
        <v>1.3351304195146358E-3</v>
      </c>
      <c r="H3282" s="38">
        <f>G3282*SUMIF('Manual Inputs'!$B$11:$B$22,'Expanded kW'!A3282,'Manual Inputs'!$C$11:$C$22)</f>
        <v>161329.82047516966</v>
      </c>
    </row>
    <row r="3283" spans="1:8" x14ac:dyDescent="0.2">
      <c r="A3283">
        <f t="shared" si="306"/>
        <v>8</v>
      </c>
      <c r="B3283" t="b">
        <f t="shared" si="307"/>
        <v>0</v>
      </c>
      <c r="C3283" t="str">
        <f t="shared" si="308"/>
        <v>ON</v>
      </c>
      <c r="D3283" s="4">
        <f t="shared" si="310"/>
        <v>43692.708333325376</v>
      </c>
      <c r="E3283" t="str">
        <f t="shared" si="311"/>
        <v>LRKPCIGS</v>
      </c>
      <c r="F3283" s="39">
        <v>9639.07421875</v>
      </c>
      <c r="G3283">
        <f t="shared" si="309"/>
        <v>1.3236606478827361E-3</v>
      </c>
      <c r="H3283" s="38">
        <f>G3283*SUMIF('Manual Inputs'!$B$11:$B$22,'Expanded kW'!A3283,'Manual Inputs'!$C$11:$C$22)</f>
        <v>159943.8763222844</v>
      </c>
    </row>
    <row r="3284" spans="1:8" x14ac:dyDescent="0.2">
      <c r="A3284">
        <f t="shared" si="306"/>
        <v>8</v>
      </c>
      <c r="B3284" t="b">
        <f t="shared" si="307"/>
        <v>0</v>
      </c>
      <c r="C3284" t="str">
        <f t="shared" si="308"/>
        <v>ON</v>
      </c>
      <c r="D3284" s="4">
        <f t="shared" si="310"/>
        <v>43692.74999999204</v>
      </c>
      <c r="E3284" t="str">
        <f t="shared" si="311"/>
        <v>LRKPCIGS</v>
      </c>
      <c r="F3284" s="39">
        <v>9513.1220703125</v>
      </c>
      <c r="G3284">
        <f t="shared" si="309"/>
        <v>1.3063645986336597E-3</v>
      </c>
      <c r="H3284" s="38">
        <f>G3284*SUMIF('Manual Inputs'!$B$11:$B$22,'Expanded kW'!A3284,'Manual Inputs'!$C$11:$C$22)</f>
        <v>157853.91681009115</v>
      </c>
    </row>
    <row r="3285" spans="1:8" x14ac:dyDescent="0.2">
      <c r="A3285">
        <f t="shared" si="306"/>
        <v>8</v>
      </c>
      <c r="B3285" t="b">
        <f t="shared" si="307"/>
        <v>0</v>
      </c>
      <c r="C3285" t="str">
        <f t="shared" si="308"/>
        <v>ON</v>
      </c>
      <c r="D3285" s="4">
        <f t="shared" si="310"/>
        <v>43692.791666658704</v>
      </c>
      <c r="E3285" t="str">
        <f t="shared" si="311"/>
        <v>LRKPCIGS</v>
      </c>
      <c r="F3285" s="39">
        <v>9512.8603515625</v>
      </c>
      <c r="G3285">
        <f t="shared" si="309"/>
        <v>1.3063286587910643E-3</v>
      </c>
      <c r="H3285" s="38">
        <f>G3285*SUMIF('Manual Inputs'!$B$11:$B$22,'Expanded kW'!A3285,'Manual Inputs'!$C$11:$C$22)</f>
        <v>157849.5740370788</v>
      </c>
    </row>
    <row r="3286" spans="1:8" x14ac:dyDescent="0.2">
      <c r="A3286">
        <f t="shared" si="306"/>
        <v>8</v>
      </c>
      <c r="B3286" t="b">
        <f t="shared" si="307"/>
        <v>0</v>
      </c>
      <c r="C3286" t="str">
        <f t="shared" si="308"/>
        <v>ON</v>
      </c>
      <c r="D3286" s="4">
        <f t="shared" si="310"/>
        <v>43692.833333325369</v>
      </c>
      <c r="E3286" t="str">
        <f t="shared" si="311"/>
        <v>LRKPCIGS</v>
      </c>
      <c r="F3286" s="39">
        <v>9530.248046875</v>
      </c>
      <c r="G3286">
        <f t="shared" si="309"/>
        <v>1.308716378557529E-3</v>
      </c>
      <c r="H3286" s="38">
        <f>G3286*SUMIF('Manual Inputs'!$B$11:$B$22,'Expanded kW'!A3286,'Manual Inputs'!$C$11:$C$22)</f>
        <v>158138.09296799253</v>
      </c>
    </row>
    <row r="3287" spans="1:8" x14ac:dyDescent="0.2">
      <c r="A3287">
        <f t="shared" si="306"/>
        <v>8</v>
      </c>
      <c r="B3287" t="b">
        <f t="shared" si="307"/>
        <v>0</v>
      </c>
      <c r="C3287" t="str">
        <f t="shared" si="308"/>
        <v>OFF</v>
      </c>
      <c r="D3287" s="4">
        <f t="shared" si="310"/>
        <v>43692.874999992033</v>
      </c>
      <c r="E3287" t="str">
        <f t="shared" si="311"/>
        <v>LRKPCIGS</v>
      </c>
      <c r="F3287" s="39">
        <v>9867.3857421875</v>
      </c>
      <c r="G3287">
        <f t="shared" si="309"/>
        <v>1.3550129304955747E-3</v>
      </c>
      <c r="H3287" s="38">
        <f>G3287*SUMIF('Manual Inputs'!$B$11:$B$22,'Expanded kW'!A3287,'Manual Inputs'!$C$11:$C$22)</f>
        <v>163732.31380485994</v>
      </c>
    </row>
    <row r="3288" spans="1:8" x14ac:dyDescent="0.2">
      <c r="A3288">
        <f t="shared" si="306"/>
        <v>8</v>
      </c>
      <c r="B3288" t="b">
        <f t="shared" si="307"/>
        <v>0</v>
      </c>
      <c r="C3288" t="str">
        <f t="shared" si="308"/>
        <v>OFF</v>
      </c>
      <c r="D3288" s="4">
        <f t="shared" si="310"/>
        <v>43692.916666658697</v>
      </c>
      <c r="E3288" t="str">
        <f t="shared" si="311"/>
        <v>LRKPCIGS</v>
      </c>
      <c r="F3288" s="39">
        <v>9957.3984375</v>
      </c>
      <c r="G3288">
        <f t="shared" si="309"/>
        <v>1.3673736883745057E-3</v>
      </c>
      <c r="H3288" s="38">
        <f>G3288*SUMIF('Manual Inputs'!$B$11:$B$22,'Expanded kW'!A3288,'Manual Inputs'!$C$11:$C$22)</f>
        <v>165225.91983794686</v>
      </c>
    </row>
    <row r="3289" spans="1:8" x14ac:dyDescent="0.2">
      <c r="A3289">
        <f t="shared" si="306"/>
        <v>8</v>
      </c>
      <c r="B3289" t="b">
        <f t="shared" si="307"/>
        <v>0</v>
      </c>
      <c r="C3289" t="str">
        <f t="shared" si="308"/>
        <v>OFF</v>
      </c>
      <c r="D3289" s="4">
        <f t="shared" si="310"/>
        <v>43692.958333325361</v>
      </c>
      <c r="E3289" t="str">
        <f t="shared" si="311"/>
        <v>LRKPCIGS</v>
      </c>
      <c r="F3289" s="39">
        <v>9965.751953125</v>
      </c>
      <c r="G3289">
        <f t="shared" si="309"/>
        <v>1.3685208130519749E-3</v>
      </c>
      <c r="H3289" s="38">
        <f>G3289*SUMIF('Manual Inputs'!$B$11:$B$22,'Expanded kW'!A3289,'Manual Inputs'!$C$11:$C$22)</f>
        <v>165364.53207804999</v>
      </c>
    </row>
    <row r="3290" spans="1:8" x14ac:dyDescent="0.2">
      <c r="A3290">
        <f t="shared" si="306"/>
        <v>8</v>
      </c>
      <c r="B3290" t="b">
        <f t="shared" si="307"/>
        <v>0</v>
      </c>
      <c r="C3290" t="str">
        <f t="shared" si="308"/>
        <v>OFF</v>
      </c>
      <c r="D3290" s="4">
        <f t="shared" si="310"/>
        <v>43692.999999992026</v>
      </c>
      <c r="E3290" t="str">
        <f t="shared" si="311"/>
        <v>LRKPCIGS</v>
      </c>
      <c r="F3290" s="39">
        <v>9801.6455078125</v>
      </c>
      <c r="G3290">
        <f t="shared" si="309"/>
        <v>1.3459853248095942E-3</v>
      </c>
      <c r="H3290" s="38">
        <f>G3290*SUMIF('Manual Inputs'!$B$11:$B$22,'Expanded kW'!A3290,'Manual Inputs'!$C$11:$C$22)</f>
        <v>162641.46755991457</v>
      </c>
    </row>
    <row r="3291" spans="1:8" x14ac:dyDescent="0.2">
      <c r="A3291">
        <f t="shared" si="306"/>
        <v>8</v>
      </c>
      <c r="B3291" t="b">
        <f t="shared" si="307"/>
        <v>0</v>
      </c>
      <c r="C3291" t="str">
        <f t="shared" si="308"/>
        <v>OFF</v>
      </c>
      <c r="D3291" s="4">
        <f t="shared" si="310"/>
        <v>43693.04166665869</v>
      </c>
      <c r="E3291" t="str">
        <f t="shared" si="311"/>
        <v>LRKPCIGS</v>
      </c>
      <c r="F3291" s="39">
        <v>9661.1064453125</v>
      </c>
      <c r="G3291">
        <f t="shared" si="309"/>
        <v>1.3266861657513806E-3</v>
      </c>
      <c r="H3291" s="38">
        <f>G3291*SUMIF('Manual Inputs'!$B$11:$B$22,'Expanded kW'!A3291,'Manual Inputs'!$C$11:$C$22)</f>
        <v>160309.46326979043</v>
      </c>
    </row>
    <row r="3292" spans="1:8" x14ac:dyDescent="0.2">
      <c r="A3292">
        <f t="shared" si="306"/>
        <v>8</v>
      </c>
      <c r="B3292" t="b">
        <f t="shared" si="307"/>
        <v>0</v>
      </c>
      <c r="C3292" t="str">
        <f t="shared" si="308"/>
        <v>OFF</v>
      </c>
      <c r="D3292" s="4">
        <f t="shared" si="310"/>
        <v>43693.083333325354</v>
      </c>
      <c r="E3292" t="str">
        <f t="shared" si="311"/>
        <v>LRKPCIGS</v>
      </c>
      <c r="F3292" s="39">
        <v>9559.6943359375</v>
      </c>
      <c r="G3292">
        <f t="shared" si="309"/>
        <v>1.3127600131611918E-3</v>
      </c>
      <c r="H3292" s="38">
        <f>G3292*SUMIF('Manual Inputs'!$B$11:$B$22,'Expanded kW'!A3292,'Manual Inputs'!$C$11:$C$22)</f>
        <v>158626.7035450126</v>
      </c>
    </row>
    <row r="3293" spans="1:8" x14ac:dyDescent="0.2">
      <c r="A3293">
        <f t="shared" si="306"/>
        <v>8</v>
      </c>
      <c r="B3293" t="b">
        <f t="shared" si="307"/>
        <v>0</v>
      </c>
      <c r="C3293" t="str">
        <f t="shared" si="308"/>
        <v>OFF</v>
      </c>
      <c r="D3293" s="4">
        <f t="shared" si="310"/>
        <v>43693.124999992018</v>
      </c>
      <c r="E3293" t="str">
        <f t="shared" si="311"/>
        <v>LRKPCIGS</v>
      </c>
      <c r="F3293" s="39">
        <v>9485.4306640625</v>
      </c>
      <c r="G3293">
        <f t="shared" si="309"/>
        <v>1.3025619487208331E-3</v>
      </c>
      <c r="H3293" s="38">
        <f>G3293*SUMIF('Manual Inputs'!$B$11:$B$22,'Expanded kW'!A3293,'Manual Inputs'!$C$11:$C$22)</f>
        <v>157394.42549838146</v>
      </c>
    </row>
    <row r="3294" spans="1:8" x14ac:dyDescent="0.2">
      <c r="A3294">
        <f t="shared" si="306"/>
        <v>8</v>
      </c>
      <c r="B3294" t="b">
        <f t="shared" si="307"/>
        <v>0</v>
      </c>
      <c r="C3294" t="str">
        <f t="shared" si="308"/>
        <v>OFF</v>
      </c>
      <c r="D3294" s="4">
        <f t="shared" si="310"/>
        <v>43693.166666658683</v>
      </c>
      <c r="E3294" t="str">
        <f t="shared" si="311"/>
        <v>LRKPCIGS</v>
      </c>
      <c r="F3294" s="39">
        <v>9468.224609375</v>
      </c>
      <c r="G3294">
        <f t="shared" si="309"/>
        <v>1.3001991722779605E-3</v>
      </c>
      <c r="H3294" s="38">
        <f>G3294*SUMIF('Manual Inputs'!$B$11:$B$22,'Expanded kW'!A3294,'Manual Inputs'!$C$11:$C$22)</f>
        <v>157108.9205815733</v>
      </c>
    </row>
    <row r="3295" spans="1:8" x14ac:dyDescent="0.2">
      <c r="A3295">
        <f t="shared" si="306"/>
        <v>8</v>
      </c>
      <c r="B3295" t="b">
        <f t="shared" si="307"/>
        <v>0</v>
      </c>
      <c r="C3295" t="str">
        <f t="shared" si="308"/>
        <v>OFF</v>
      </c>
      <c r="D3295" s="4">
        <f t="shared" si="310"/>
        <v>43693.208333325347</v>
      </c>
      <c r="E3295" t="str">
        <f t="shared" si="311"/>
        <v>LRKPCIGS</v>
      </c>
      <c r="F3295" s="39">
        <v>9516.48046875</v>
      </c>
      <c r="G3295">
        <f t="shared" si="309"/>
        <v>1.3068257819123382E-3</v>
      </c>
      <c r="H3295" s="38">
        <f>G3295*SUMIF('Manual Inputs'!$B$11:$B$22,'Expanded kW'!A3295,'Manual Inputs'!$C$11:$C$22)</f>
        <v>157909.64366229065</v>
      </c>
    </row>
    <row r="3296" spans="1:8" x14ac:dyDescent="0.2">
      <c r="A3296">
        <f t="shared" si="306"/>
        <v>8</v>
      </c>
      <c r="B3296" t="b">
        <f t="shared" si="307"/>
        <v>0</v>
      </c>
      <c r="C3296" t="str">
        <f t="shared" si="308"/>
        <v>OFF</v>
      </c>
      <c r="D3296" s="4">
        <f t="shared" si="310"/>
        <v>43693.249999992011</v>
      </c>
      <c r="E3296" t="str">
        <f t="shared" si="311"/>
        <v>LRKPCIGS</v>
      </c>
      <c r="F3296" s="39">
        <v>9462.994140625</v>
      </c>
      <c r="G3296">
        <f t="shared" si="309"/>
        <v>1.299480911841612E-3</v>
      </c>
      <c r="H3296" s="38">
        <f>G3296*SUMIF('Manual Inputs'!$B$11:$B$22,'Expanded kW'!A3296,'Manual Inputs'!$C$11:$C$22)</f>
        <v>157022.12993883397</v>
      </c>
    </row>
    <row r="3297" spans="1:8" x14ac:dyDescent="0.2">
      <c r="A3297">
        <f t="shared" si="306"/>
        <v>8</v>
      </c>
      <c r="B3297" t="b">
        <f t="shared" si="307"/>
        <v>0</v>
      </c>
      <c r="C3297" t="str">
        <f t="shared" si="308"/>
        <v>ON</v>
      </c>
      <c r="D3297" s="4">
        <f t="shared" si="310"/>
        <v>43693.291666658675</v>
      </c>
      <c r="E3297" t="str">
        <f t="shared" si="311"/>
        <v>LRKPCIGS</v>
      </c>
      <c r="F3297" s="39">
        <v>9408.7197265625</v>
      </c>
      <c r="G3297">
        <f t="shared" si="309"/>
        <v>1.2920278199314284E-3</v>
      </c>
      <c r="H3297" s="38">
        <f>G3297*SUMIF('Manual Inputs'!$B$11:$B$22,'Expanded kW'!A3297,'Manual Inputs'!$C$11:$C$22)</f>
        <v>156121.53928320948</v>
      </c>
    </row>
    <row r="3298" spans="1:8" x14ac:dyDescent="0.2">
      <c r="A3298">
        <f t="shared" si="306"/>
        <v>8</v>
      </c>
      <c r="B3298" t="b">
        <f t="shared" si="307"/>
        <v>0</v>
      </c>
      <c r="C3298" t="str">
        <f t="shared" si="308"/>
        <v>ON</v>
      </c>
      <c r="D3298" s="4">
        <f t="shared" si="310"/>
        <v>43693.333333325339</v>
      </c>
      <c r="E3298" t="str">
        <f t="shared" si="311"/>
        <v>LRKPCIGS</v>
      </c>
      <c r="F3298" s="39">
        <v>9549.5234375</v>
      </c>
      <c r="G3298">
        <f t="shared" si="309"/>
        <v>1.3113633211439084E-3</v>
      </c>
      <c r="H3298" s="38">
        <f>G3298*SUMIF('Manual Inputs'!$B$11:$B$22,'Expanded kW'!A3298,'Manual Inputs'!$C$11:$C$22)</f>
        <v>158457.9349594767</v>
      </c>
    </row>
    <row r="3299" spans="1:8" x14ac:dyDescent="0.2">
      <c r="A3299">
        <f t="shared" si="306"/>
        <v>8</v>
      </c>
      <c r="B3299" t="b">
        <f t="shared" si="307"/>
        <v>0</v>
      </c>
      <c r="C3299" t="str">
        <f t="shared" si="308"/>
        <v>ON</v>
      </c>
      <c r="D3299" s="4">
        <f t="shared" si="310"/>
        <v>43693.374999992004</v>
      </c>
      <c r="E3299" t="str">
        <f t="shared" si="311"/>
        <v>LRKPCIGS</v>
      </c>
      <c r="F3299" s="39">
        <v>9764.6572265625</v>
      </c>
      <c r="G3299">
        <f t="shared" si="309"/>
        <v>1.3409060058612863E-3</v>
      </c>
      <c r="H3299" s="38">
        <f>G3299*SUMIF('Manual Inputs'!$B$11:$B$22,'Expanded kW'!A3299,'Manual Inputs'!$C$11:$C$22)</f>
        <v>162027.71058000505</v>
      </c>
    </row>
    <row r="3300" spans="1:8" x14ac:dyDescent="0.2">
      <c r="A3300">
        <f t="shared" si="306"/>
        <v>8</v>
      </c>
      <c r="B3300" t="b">
        <f t="shared" si="307"/>
        <v>0</v>
      </c>
      <c r="C3300" t="str">
        <f t="shared" si="308"/>
        <v>ON</v>
      </c>
      <c r="D3300" s="4">
        <f t="shared" si="310"/>
        <v>43693.416666658668</v>
      </c>
      <c r="E3300" t="str">
        <f t="shared" si="311"/>
        <v>LRKPCIGS</v>
      </c>
      <c r="F3300" s="39">
        <v>9873.654296875</v>
      </c>
      <c r="G3300">
        <f t="shared" si="309"/>
        <v>1.3558737433672927E-3</v>
      </c>
      <c r="H3300" s="38">
        <f>G3300*SUMIF('Manual Inputs'!$B$11:$B$22,'Expanded kW'!A3300,'Manual Inputs'!$C$11:$C$22)</f>
        <v>163836.32970025647</v>
      </c>
    </row>
    <row r="3301" spans="1:8" x14ac:dyDescent="0.2">
      <c r="A3301">
        <f t="shared" si="306"/>
        <v>8</v>
      </c>
      <c r="B3301" t="b">
        <f t="shared" si="307"/>
        <v>0</v>
      </c>
      <c r="C3301" t="str">
        <f t="shared" si="308"/>
        <v>ON</v>
      </c>
      <c r="D3301" s="4">
        <f t="shared" si="310"/>
        <v>43693.458333325332</v>
      </c>
      <c r="E3301" t="str">
        <f t="shared" si="311"/>
        <v>LRKPCIGS</v>
      </c>
      <c r="F3301" s="39">
        <v>9782.5712890625</v>
      </c>
      <c r="G3301">
        <f t="shared" si="309"/>
        <v>1.3433660076246129E-3</v>
      </c>
      <c r="H3301" s="38">
        <f>G3301*SUMIF('Manual Inputs'!$B$11:$B$22,'Expanded kW'!A3301,'Manual Inputs'!$C$11:$C$22)</f>
        <v>162324.96367007421</v>
      </c>
    </row>
    <row r="3302" spans="1:8" x14ac:dyDescent="0.2">
      <c r="A3302">
        <f t="shared" si="306"/>
        <v>8</v>
      </c>
      <c r="B3302" t="b">
        <f t="shared" si="307"/>
        <v>0</v>
      </c>
      <c r="C3302" t="str">
        <f t="shared" si="308"/>
        <v>ON</v>
      </c>
      <c r="D3302" s="4">
        <f t="shared" si="310"/>
        <v>43693.499999991996</v>
      </c>
      <c r="E3302" t="str">
        <f t="shared" si="311"/>
        <v>LRKPCIGS</v>
      </c>
      <c r="F3302" s="39">
        <v>9805.7138671875</v>
      </c>
      <c r="G3302">
        <f t="shared" si="309"/>
        <v>1.3465440016165076E-3</v>
      </c>
      <c r="H3302" s="38">
        <f>G3302*SUMIF('Manual Inputs'!$B$11:$B$22,'Expanded kW'!A3302,'Manual Inputs'!$C$11:$C$22)</f>
        <v>162708.97499412892</v>
      </c>
    </row>
    <row r="3303" spans="1:8" x14ac:dyDescent="0.2">
      <c r="A3303">
        <f t="shared" si="306"/>
        <v>8</v>
      </c>
      <c r="B3303" t="b">
        <f t="shared" si="307"/>
        <v>0</v>
      </c>
      <c r="C3303" t="str">
        <f t="shared" si="308"/>
        <v>ON</v>
      </c>
      <c r="D3303" s="4">
        <f t="shared" si="310"/>
        <v>43693.541666658661</v>
      </c>
      <c r="E3303" t="str">
        <f t="shared" si="311"/>
        <v>LRKPCIGS</v>
      </c>
      <c r="F3303" s="39">
        <v>9922.9287109375</v>
      </c>
      <c r="G3303">
        <f t="shared" si="309"/>
        <v>1.3626402233592341E-3</v>
      </c>
      <c r="H3303" s="38">
        <f>G3303*SUMIF('Manual Inputs'!$B$11:$B$22,'Expanded kW'!A3303,'Manual Inputs'!$C$11:$C$22)</f>
        <v>164653.95394609275</v>
      </c>
    </row>
    <row r="3304" spans="1:8" x14ac:dyDescent="0.2">
      <c r="A3304">
        <f t="shared" si="306"/>
        <v>8</v>
      </c>
      <c r="B3304" t="b">
        <f t="shared" si="307"/>
        <v>0</v>
      </c>
      <c r="C3304" t="str">
        <f t="shared" si="308"/>
        <v>ON</v>
      </c>
      <c r="D3304" s="4">
        <f t="shared" si="310"/>
        <v>43693.583333325325</v>
      </c>
      <c r="E3304" t="str">
        <f t="shared" si="311"/>
        <v>LRKPCIGS</v>
      </c>
      <c r="F3304" s="39">
        <v>9928.138671875</v>
      </c>
      <c r="G3304">
        <f t="shared" si="309"/>
        <v>1.3633556676138868E-3</v>
      </c>
      <c r="H3304" s="38">
        <f>G3304*SUMIF('Manual Inputs'!$B$11:$B$22,'Expanded kW'!A3304,'Manual Inputs'!$C$11:$C$22)</f>
        <v>164740.40429691697</v>
      </c>
    </row>
    <row r="3305" spans="1:8" x14ac:dyDescent="0.2">
      <c r="A3305">
        <f t="shared" si="306"/>
        <v>8</v>
      </c>
      <c r="B3305" t="b">
        <f t="shared" si="307"/>
        <v>0</v>
      </c>
      <c r="C3305" t="str">
        <f t="shared" si="308"/>
        <v>ON</v>
      </c>
      <c r="D3305" s="4">
        <f t="shared" si="310"/>
        <v>43693.624999991989</v>
      </c>
      <c r="E3305" t="str">
        <f t="shared" si="311"/>
        <v>LRKPCIGS</v>
      </c>
      <c r="F3305" s="39">
        <v>9721.9814453125</v>
      </c>
      <c r="G3305">
        <f t="shared" si="309"/>
        <v>1.335045665855978E-3</v>
      </c>
      <c r="H3305" s="38">
        <f>G3305*SUMIF('Manual Inputs'!$B$11:$B$22,'Expanded kW'!A3305,'Manual Inputs'!$C$11:$C$22)</f>
        <v>161319.57930896146</v>
      </c>
    </row>
    <row r="3306" spans="1:8" x14ac:dyDescent="0.2">
      <c r="A3306">
        <f t="shared" si="306"/>
        <v>8</v>
      </c>
      <c r="B3306" t="b">
        <f t="shared" si="307"/>
        <v>0</v>
      </c>
      <c r="C3306" t="str">
        <f t="shared" si="308"/>
        <v>ON</v>
      </c>
      <c r="D3306" s="4">
        <f t="shared" si="310"/>
        <v>43693.666666658653</v>
      </c>
      <c r="E3306" t="str">
        <f t="shared" si="311"/>
        <v>LRKPCIGS</v>
      </c>
      <c r="F3306" s="39">
        <v>9636.8779296875</v>
      </c>
      <c r="G3306">
        <f t="shared" si="309"/>
        <v>1.3233590482334928E-3</v>
      </c>
      <c r="H3306" s="38">
        <f>G3306*SUMIF('Manual Inputs'!$B$11:$B$22,'Expanded kW'!A3306,'Manual Inputs'!$C$11:$C$22)</f>
        <v>159907.43267860988</v>
      </c>
    </row>
    <row r="3307" spans="1:8" x14ac:dyDescent="0.2">
      <c r="A3307">
        <f t="shared" si="306"/>
        <v>8</v>
      </c>
      <c r="B3307" t="b">
        <f t="shared" si="307"/>
        <v>0</v>
      </c>
      <c r="C3307" t="str">
        <f t="shared" si="308"/>
        <v>ON</v>
      </c>
      <c r="D3307" s="4">
        <f t="shared" si="310"/>
        <v>43693.708333325318</v>
      </c>
      <c r="E3307" t="str">
        <f t="shared" si="311"/>
        <v>LRKPCIGS</v>
      </c>
      <c r="F3307" s="39">
        <v>9611.400390625</v>
      </c>
      <c r="G3307">
        <f t="shared" si="309"/>
        <v>1.3198604118399347E-3</v>
      </c>
      <c r="H3307" s="38">
        <f>G3307*SUMIF('Manual Inputs'!$B$11:$B$22,'Expanded kW'!A3307,'Manual Inputs'!$C$11:$C$22)</f>
        <v>159484.67668935916</v>
      </c>
    </row>
    <row r="3308" spans="1:8" x14ac:dyDescent="0.2">
      <c r="A3308">
        <f t="shared" si="306"/>
        <v>8</v>
      </c>
      <c r="B3308" t="b">
        <f t="shared" si="307"/>
        <v>0</v>
      </c>
      <c r="C3308" t="str">
        <f t="shared" si="308"/>
        <v>ON</v>
      </c>
      <c r="D3308" s="4">
        <f t="shared" si="310"/>
        <v>43693.749999991982</v>
      </c>
      <c r="E3308" t="str">
        <f t="shared" si="311"/>
        <v>LRKPCIGS</v>
      </c>
      <c r="F3308" s="39">
        <v>9566.150390625</v>
      </c>
      <c r="G3308">
        <f t="shared" si="309"/>
        <v>1.3136465739798438E-3</v>
      </c>
      <c r="H3308" s="38">
        <f>G3308*SUMIF('Manual Inputs'!$B$11:$B$22,'Expanded kW'!A3308,'Manual Inputs'!$C$11:$C$22)</f>
        <v>158733.83068077618</v>
      </c>
    </row>
    <row r="3309" spans="1:8" x14ac:dyDescent="0.2">
      <c r="A3309">
        <f t="shared" si="306"/>
        <v>8</v>
      </c>
      <c r="B3309" t="b">
        <f t="shared" si="307"/>
        <v>0</v>
      </c>
      <c r="C3309" t="str">
        <f t="shared" si="308"/>
        <v>ON</v>
      </c>
      <c r="D3309" s="4">
        <f t="shared" si="310"/>
        <v>43693.791666658646</v>
      </c>
      <c r="E3309" t="str">
        <f t="shared" si="311"/>
        <v>LRKPCIGS</v>
      </c>
      <c r="F3309" s="39">
        <v>9600.125</v>
      </c>
      <c r="G3309">
        <f t="shared" si="309"/>
        <v>1.3183120483227426E-3</v>
      </c>
      <c r="H3309" s="38">
        <f>G3309*SUMIF('Manual Inputs'!$B$11:$B$22,'Expanded kW'!A3309,'Manual Inputs'!$C$11:$C$22)</f>
        <v>159297.58095353606</v>
      </c>
    </row>
    <row r="3310" spans="1:8" x14ac:dyDescent="0.2">
      <c r="A3310">
        <f t="shared" si="306"/>
        <v>8</v>
      </c>
      <c r="B3310" t="b">
        <f t="shared" si="307"/>
        <v>0</v>
      </c>
      <c r="C3310" t="str">
        <f t="shared" si="308"/>
        <v>ON</v>
      </c>
      <c r="D3310" s="4">
        <f t="shared" si="310"/>
        <v>43693.83333332531</v>
      </c>
      <c r="E3310" t="str">
        <f t="shared" si="311"/>
        <v>LRKPCIGS</v>
      </c>
      <c r="F3310" s="39">
        <v>9789.5126953125</v>
      </c>
      <c r="G3310">
        <f t="shared" si="309"/>
        <v>1.3443192180767349E-3</v>
      </c>
      <c r="H3310" s="38">
        <f>G3310*SUMIF('Manual Inputs'!$B$11:$B$22,'Expanded kW'!A3310,'Manual Inputs'!$C$11:$C$22)</f>
        <v>162440.14438116294</v>
      </c>
    </row>
    <row r="3311" spans="1:8" x14ac:dyDescent="0.2">
      <c r="A3311">
        <f t="shared" si="306"/>
        <v>8</v>
      </c>
      <c r="B3311" t="b">
        <f t="shared" si="307"/>
        <v>0</v>
      </c>
      <c r="C3311" t="str">
        <f t="shared" si="308"/>
        <v>OFF</v>
      </c>
      <c r="D3311" s="4">
        <f t="shared" si="310"/>
        <v>43693.874999991975</v>
      </c>
      <c r="E3311" t="str">
        <f t="shared" si="311"/>
        <v>LRKPCIGS</v>
      </c>
      <c r="F3311" s="39">
        <v>9934.859375</v>
      </c>
      <c r="G3311">
        <f t="shared" si="309"/>
        <v>1.364278570586805E-3</v>
      </c>
      <c r="H3311" s="38">
        <f>G3311*SUMIF('Manual Inputs'!$B$11:$B$22,'Expanded kW'!A3311,'Manual Inputs'!$C$11:$C$22)</f>
        <v>164851.92281882363</v>
      </c>
    </row>
    <row r="3312" spans="1:8" x14ac:dyDescent="0.2">
      <c r="A3312">
        <f t="shared" si="306"/>
        <v>8</v>
      </c>
      <c r="B3312" t="b">
        <f t="shared" si="307"/>
        <v>0</v>
      </c>
      <c r="C3312" t="str">
        <f t="shared" si="308"/>
        <v>OFF</v>
      </c>
      <c r="D3312" s="4">
        <f t="shared" si="310"/>
        <v>43693.916666658639</v>
      </c>
      <c r="E3312" t="str">
        <f t="shared" si="311"/>
        <v>LRKPCIGS</v>
      </c>
      <c r="F3312" s="39">
        <v>9968.53515625</v>
      </c>
      <c r="G3312">
        <f t="shared" si="309"/>
        <v>1.3689030091392777E-3</v>
      </c>
      <c r="H3312" s="38">
        <f>G3312*SUMIF('Manual Inputs'!$B$11:$B$22,'Expanded kW'!A3312,'Manual Inputs'!$C$11:$C$22)</f>
        <v>165410.71455224851</v>
      </c>
    </row>
    <row r="3313" spans="1:8" x14ac:dyDescent="0.2">
      <c r="A3313">
        <f t="shared" si="306"/>
        <v>8</v>
      </c>
      <c r="B3313" t="b">
        <f t="shared" si="307"/>
        <v>0</v>
      </c>
      <c r="C3313" t="str">
        <f t="shared" si="308"/>
        <v>OFF</v>
      </c>
      <c r="D3313" s="4">
        <f t="shared" si="310"/>
        <v>43693.958333325303</v>
      </c>
      <c r="E3313" t="str">
        <f t="shared" si="311"/>
        <v>LRKPCIGS</v>
      </c>
      <c r="F3313" s="39">
        <v>10000.2373046875</v>
      </c>
      <c r="G3313">
        <f t="shared" si="309"/>
        <v>1.3732564237294912E-3</v>
      </c>
      <c r="H3313" s="38">
        <f>G3313*SUMIF('Manual Inputs'!$B$11:$B$22,'Expanded kW'!A3313,'Manual Inputs'!$C$11:$C$22)</f>
        <v>165936.75723993473</v>
      </c>
    </row>
    <row r="3314" spans="1:8" x14ac:dyDescent="0.2">
      <c r="A3314">
        <f t="shared" si="306"/>
        <v>8</v>
      </c>
      <c r="B3314" t="b">
        <f t="shared" si="307"/>
        <v>0</v>
      </c>
      <c r="C3314" t="str">
        <f t="shared" si="308"/>
        <v>OFF</v>
      </c>
      <c r="D3314" s="4">
        <f t="shared" si="310"/>
        <v>43693.999999991967</v>
      </c>
      <c r="E3314" t="str">
        <f t="shared" si="311"/>
        <v>LRKPCIGS</v>
      </c>
      <c r="F3314" s="39">
        <v>9760.8388671875</v>
      </c>
      <c r="G3314">
        <f t="shared" si="309"/>
        <v>1.340381659650285E-3</v>
      </c>
      <c r="H3314" s="38">
        <f>G3314*SUMIF('Manual Inputs'!$B$11:$B$22,'Expanded kW'!A3314,'Manual Inputs'!$C$11:$C$22)</f>
        <v>161964.35146628009</v>
      </c>
    </row>
    <row r="3315" spans="1:8" x14ac:dyDescent="0.2">
      <c r="A3315">
        <f t="shared" si="306"/>
        <v>8</v>
      </c>
      <c r="B3315" t="b">
        <f t="shared" si="307"/>
        <v>0</v>
      </c>
      <c r="C3315" t="str">
        <f t="shared" si="308"/>
        <v>OFF</v>
      </c>
      <c r="D3315" s="4">
        <f t="shared" si="310"/>
        <v>43694.041666658632</v>
      </c>
      <c r="E3315" t="str">
        <f t="shared" si="311"/>
        <v>LRKPCIGS</v>
      </c>
      <c r="F3315" s="39">
        <v>9755.9755859375</v>
      </c>
      <c r="G3315">
        <f t="shared" si="309"/>
        <v>1.3397138222766823E-3</v>
      </c>
      <c r="H3315" s="38">
        <f>G3315*SUMIF('Manual Inputs'!$B$11:$B$22,'Expanded kW'!A3315,'Manual Inputs'!$C$11:$C$22)</f>
        <v>161883.65366925954</v>
      </c>
    </row>
    <row r="3316" spans="1:8" x14ac:dyDescent="0.2">
      <c r="A3316">
        <f t="shared" si="306"/>
        <v>8</v>
      </c>
      <c r="B3316" t="b">
        <f t="shared" si="307"/>
        <v>0</v>
      </c>
      <c r="C3316" t="str">
        <f t="shared" si="308"/>
        <v>OFF</v>
      </c>
      <c r="D3316" s="4">
        <f t="shared" si="310"/>
        <v>43694.083333325296</v>
      </c>
      <c r="E3316" t="str">
        <f t="shared" si="311"/>
        <v>LRKPCIGS</v>
      </c>
      <c r="F3316" s="39">
        <v>9661.7900390625</v>
      </c>
      <c r="G3316">
        <f t="shared" si="309"/>
        <v>1.3267800384745778E-3</v>
      </c>
      <c r="H3316" s="38">
        <f>G3316*SUMIF('Manual Inputs'!$B$11:$B$22,'Expanded kW'!A3316,'Manual Inputs'!$C$11:$C$22)</f>
        <v>160320.80633362866</v>
      </c>
    </row>
    <row r="3317" spans="1:8" x14ac:dyDescent="0.2">
      <c r="A3317">
        <f t="shared" si="306"/>
        <v>8</v>
      </c>
      <c r="B3317" t="b">
        <f t="shared" si="307"/>
        <v>0</v>
      </c>
      <c r="C3317" t="str">
        <f t="shared" si="308"/>
        <v>OFF</v>
      </c>
      <c r="D3317" s="4">
        <f t="shared" si="310"/>
        <v>43694.12499999196</v>
      </c>
      <c r="E3317" t="str">
        <f t="shared" si="311"/>
        <v>LRKPCIGS</v>
      </c>
      <c r="F3317" s="39">
        <v>9491.271484375</v>
      </c>
      <c r="G3317">
        <f t="shared" si="309"/>
        <v>1.3033640240886076E-3</v>
      </c>
      <c r="H3317" s="38">
        <f>G3317*SUMIF('Manual Inputs'!$B$11:$B$22,'Expanded kW'!A3317,'Manual Inputs'!$C$11:$C$22)</f>
        <v>157491.34387669066</v>
      </c>
    </row>
    <row r="3318" spans="1:8" x14ac:dyDescent="0.2">
      <c r="A3318">
        <f t="shared" si="306"/>
        <v>8</v>
      </c>
      <c r="B3318" t="b">
        <f t="shared" si="307"/>
        <v>0</v>
      </c>
      <c r="C3318" t="str">
        <f t="shared" si="308"/>
        <v>OFF</v>
      </c>
      <c r="D3318" s="4">
        <f t="shared" si="310"/>
        <v>43694.166666658624</v>
      </c>
      <c r="E3318" t="str">
        <f t="shared" si="311"/>
        <v>LRKPCIGS</v>
      </c>
      <c r="F3318" s="39">
        <v>9553.0107421875</v>
      </c>
      <c r="G3318">
        <f t="shared" si="309"/>
        <v>1.3118422061361042E-3</v>
      </c>
      <c r="H3318" s="38">
        <f>G3318*SUMIF('Manual Inputs'!$B$11:$B$22,'Expanded kW'!A3318,'Manual Inputs'!$C$11:$C$22)</f>
        <v>158515.80078942858</v>
      </c>
    </row>
    <row r="3319" spans="1:8" x14ac:dyDescent="0.2">
      <c r="A3319">
        <f t="shared" si="306"/>
        <v>8</v>
      </c>
      <c r="B3319" t="b">
        <f t="shared" si="307"/>
        <v>0</v>
      </c>
      <c r="C3319" t="str">
        <f t="shared" si="308"/>
        <v>OFF</v>
      </c>
      <c r="D3319" s="4">
        <f t="shared" si="310"/>
        <v>43694.208333325289</v>
      </c>
      <c r="E3319" t="str">
        <f t="shared" si="311"/>
        <v>LRKPCIGS</v>
      </c>
      <c r="F3319" s="39">
        <v>9503.5087890625</v>
      </c>
      <c r="G3319">
        <f t="shared" si="309"/>
        <v>1.3050444799377271E-3</v>
      </c>
      <c r="H3319" s="38">
        <f>G3319*SUMIF('Manual Inputs'!$B$11:$B$22,'Expanded kW'!A3319,'Manual Inputs'!$C$11:$C$22)</f>
        <v>157694.40092377184</v>
      </c>
    </row>
    <row r="3320" spans="1:8" x14ac:dyDescent="0.2">
      <c r="A3320">
        <f t="shared" si="306"/>
        <v>8</v>
      </c>
      <c r="B3320" t="b">
        <f t="shared" si="307"/>
        <v>0</v>
      </c>
      <c r="C3320" t="str">
        <f t="shared" si="308"/>
        <v>OFF</v>
      </c>
      <c r="D3320" s="4">
        <f t="shared" si="310"/>
        <v>43694.249999991953</v>
      </c>
      <c r="E3320" t="str">
        <f t="shared" si="311"/>
        <v>LRKPCIGS</v>
      </c>
      <c r="F3320" s="39">
        <v>9249.4970703125</v>
      </c>
      <c r="G3320">
        <f t="shared" si="309"/>
        <v>1.2701629852443462E-3</v>
      </c>
      <c r="H3320" s="38">
        <f>G3320*SUMIF('Manual Inputs'!$B$11:$B$22,'Expanded kW'!A3320,'Manual Inputs'!$C$11:$C$22)</f>
        <v>153479.51285400972</v>
      </c>
    </row>
    <row r="3321" spans="1:8" x14ac:dyDescent="0.2">
      <c r="A3321">
        <f t="shared" si="306"/>
        <v>8</v>
      </c>
      <c r="B3321" t="b">
        <f t="shared" si="307"/>
        <v>0</v>
      </c>
      <c r="C3321" t="str">
        <f t="shared" si="308"/>
        <v>OFF</v>
      </c>
      <c r="D3321" s="4">
        <f t="shared" si="310"/>
        <v>43694.291666658617</v>
      </c>
      <c r="E3321" t="str">
        <f t="shared" si="311"/>
        <v>LRKPCIGS</v>
      </c>
      <c r="F3321" s="39">
        <v>9151.021484375</v>
      </c>
      <c r="G3321">
        <f t="shared" si="309"/>
        <v>1.2566400830522344E-3</v>
      </c>
      <c r="H3321" s="38">
        <f>G3321*SUMIF('Manual Inputs'!$B$11:$B$22,'Expanded kW'!A3321,'Manual Inputs'!$C$11:$C$22)</f>
        <v>151845.47969060554</v>
      </c>
    </row>
    <row r="3322" spans="1:8" x14ac:dyDescent="0.2">
      <c r="A3322">
        <f t="shared" si="306"/>
        <v>8</v>
      </c>
      <c r="B3322" t="b">
        <f t="shared" si="307"/>
        <v>0</v>
      </c>
      <c r="C3322" t="str">
        <f t="shared" si="308"/>
        <v>OFF</v>
      </c>
      <c r="D3322" s="4">
        <f t="shared" si="310"/>
        <v>43694.333333325281</v>
      </c>
      <c r="E3322" t="str">
        <f t="shared" si="311"/>
        <v>LRKPCIGS</v>
      </c>
      <c r="F3322" s="39">
        <v>9162.41796875</v>
      </c>
      <c r="G3322">
        <f t="shared" si="309"/>
        <v>1.2582050754518213E-3</v>
      </c>
      <c r="H3322" s="38">
        <f>G3322*SUMIF('Manual Inputs'!$B$11:$B$22,'Expanded kW'!A3322,'Manual Inputs'!$C$11:$C$22)</f>
        <v>152034.58476916567</v>
      </c>
    </row>
    <row r="3323" spans="1:8" x14ac:dyDescent="0.2">
      <c r="A3323">
        <f t="shared" si="306"/>
        <v>8</v>
      </c>
      <c r="B3323" t="b">
        <f t="shared" si="307"/>
        <v>0</v>
      </c>
      <c r="C3323" t="str">
        <f t="shared" si="308"/>
        <v>OFF</v>
      </c>
      <c r="D3323" s="4">
        <f t="shared" si="310"/>
        <v>43694.374999991946</v>
      </c>
      <c r="E3323" t="str">
        <f t="shared" si="311"/>
        <v>LRKPCIGS</v>
      </c>
      <c r="F3323" s="39">
        <v>9144.4873046875</v>
      </c>
      <c r="G3323">
        <f t="shared" si="309"/>
        <v>1.2557427939223597E-3</v>
      </c>
      <c r="H3323" s="38">
        <f>G3323*SUMIF('Manual Inputs'!$B$11:$B$22,'Expanded kW'!A3323,'Manual Inputs'!$C$11:$C$22)</f>
        <v>151737.05620468897</v>
      </c>
    </row>
    <row r="3324" spans="1:8" x14ac:dyDescent="0.2">
      <c r="A3324">
        <f t="shared" si="306"/>
        <v>8</v>
      </c>
      <c r="B3324" t="b">
        <f t="shared" si="307"/>
        <v>0</v>
      </c>
      <c r="C3324" t="str">
        <f t="shared" si="308"/>
        <v>OFF</v>
      </c>
      <c r="D3324" s="4">
        <f t="shared" si="310"/>
        <v>43694.41666665861</v>
      </c>
      <c r="E3324" t="str">
        <f t="shared" si="311"/>
        <v>LRKPCIGS</v>
      </c>
      <c r="F3324" s="39">
        <v>9175.0361328125</v>
      </c>
      <c r="G3324">
        <f t="shared" si="309"/>
        <v>1.2599378318181504E-3</v>
      </c>
      <c r="H3324" s="38">
        <f>G3324*SUMIF('Manual Inputs'!$B$11:$B$22,'Expanded kW'!A3324,'Manual Inputs'!$C$11:$C$22)</f>
        <v>152243.96152324241</v>
      </c>
    </row>
    <row r="3325" spans="1:8" x14ac:dyDescent="0.2">
      <c r="A3325">
        <f t="shared" si="306"/>
        <v>8</v>
      </c>
      <c r="B3325" t="b">
        <f t="shared" si="307"/>
        <v>0</v>
      </c>
      <c r="C3325" t="str">
        <f t="shared" si="308"/>
        <v>OFF</v>
      </c>
      <c r="D3325" s="4">
        <f t="shared" si="310"/>
        <v>43694.458333325274</v>
      </c>
      <c r="E3325" t="str">
        <f t="shared" si="311"/>
        <v>LRKPCIGS</v>
      </c>
      <c r="F3325" s="39">
        <v>9212.4345703125</v>
      </c>
      <c r="G3325">
        <f t="shared" si="309"/>
        <v>1.2650734744003769E-3</v>
      </c>
      <c r="H3325" s="38">
        <f>G3325*SUMIF('Manual Inputs'!$B$11:$B$22,'Expanded kW'!A3325,'Manual Inputs'!$C$11:$C$22)</f>
        <v>152864.5243414549</v>
      </c>
    </row>
    <row r="3326" spans="1:8" x14ac:dyDescent="0.2">
      <c r="A3326">
        <f t="shared" si="306"/>
        <v>8</v>
      </c>
      <c r="B3326" t="b">
        <f t="shared" si="307"/>
        <v>0</v>
      </c>
      <c r="C3326" t="str">
        <f t="shared" si="308"/>
        <v>OFF</v>
      </c>
      <c r="D3326" s="4">
        <f t="shared" si="310"/>
        <v>43694.499999991938</v>
      </c>
      <c r="E3326" t="str">
        <f t="shared" si="311"/>
        <v>LRKPCIGS</v>
      </c>
      <c r="F3326" s="39">
        <v>9297.6796875</v>
      </c>
      <c r="G3326">
        <f t="shared" si="309"/>
        <v>1.2767795370869528E-3</v>
      </c>
      <c r="H3326" s="38">
        <f>G3326*SUMIF('Manual Inputs'!$B$11:$B$22,'Expanded kW'!A3326,'Manual Inputs'!$C$11:$C$22)</f>
        <v>154279.02060645868</v>
      </c>
    </row>
    <row r="3327" spans="1:8" x14ac:dyDescent="0.2">
      <c r="A3327">
        <f t="shared" si="306"/>
        <v>8</v>
      </c>
      <c r="B3327" t="b">
        <f t="shared" si="307"/>
        <v>0</v>
      </c>
      <c r="C3327" t="str">
        <f t="shared" si="308"/>
        <v>OFF</v>
      </c>
      <c r="D3327" s="4">
        <f t="shared" si="310"/>
        <v>43694.541666658602</v>
      </c>
      <c r="E3327" t="str">
        <f t="shared" si="311"/>
        <v>LRKPCIGS</v>
      </c>
      <c r="F3327" s="39">
        <v>9420.2265625</v>
      </c>
      <c r="G3327">
        <f t="shared" si="309"/>
        <v>1.2936079660706172E-3</v>
      </c>
      <c r="H3327" s="38">
        <f>G3327*SUMIF('Manual Inputs'!$B$11:$B$22,'Expanded kW'!A3327,'Manual Inputs'!$C$11:$C$22)</f>
        <v>156312.47545636067</v>
      </c>
    </row>
    <row r="3328" spans="1:8" x14ac:dyDescent="0.2">
      <c r="A3328">
        <f t="shared" si="306"/>
        <v>8</v>
      </c>
      <c r="B3328" t="b">
        <f t="shared" si="307"/>
        <v>0</v>
      </c>
      <c r="C3328" t="str">
        <f t="shared" si="308"/>
        <v>OFF</v>
      </c>
      <c r="D3328" s="4">
        <f t="shared" si="310"/>
        <v>43694.583333325267</v>
      </c>
      <c r="E3328" t="str">
        <f t="shared" si="311"/>
        <v>LRKPCIGS</v>
      </c>
      <c r="F3328" s="39">
        <v>9435.1044921875</v>
      </c>
      <c r="G3328">
        <f t="shared" si="309"/>
        <v>1.2956510388390581E-3</v>
      </c>
      <c r="H3328" s="38">
        <f>G3328*SUMIF('Manual Inputs'!$B$11:$B$22,'Expanded kW'!A3328,'Manual Inputs'!$C$11:$C$22)</f>
        <v>156559.34913861123</v>
      </c>
    </row>
    <row r="3329" spans="1:8" x14ac:dyDescent="0.2">
      <c r="A3329">
        <f t="shared" si="306"/>
        <v>8</v>
      </c>
      <c r="B3329" t="b">
        <f t="shared" si="307"/>
        <v>0</v>
      </c>
      <c r="C3329" t="str">
        <f t="shared" si="308"/>
        <v>OFF</v>
      </c>
      <c r="D3329" s="4">
        <f t="shared" si="310"/>
        <v>43694.624999991931</v>
      </c>
      <c r="E3329" t="str">
        <f t="shared" si="311"/>
        <v>LRKPCIGS</v>
      </c>
      <c r="F3329" s="39">
        <v>9473.876953125</v>
      </c>
      <c r="G3329">
        <f t="shared" si="309"/>
        <v>1.3009753655949107E-3</v>
      </c>
      <c r="H3329" s="38">
        <f>G3329*SUMIF('Manual Inputs'!$B$11:$B$22,'Expanded kW'!A3329,'Manual Inputs'!$C$11:$C$22)</f>
        <v>157202.71151513851</v>
      </c>
    </row>
    <row r="3330" spans="1:8" x14ac:dyDescent="0.2">
      <c r="A3330">
        <f t="shared" ref="A3330:A3393" si="312">MONTH(D3330)</f>
        <v>8</v>
      </c>
      <c r="B3330" t="b">
        <f t="shared" ref="B3330:B3393" si="313">IF(ISNA(VLOOKUP(DATE(YEAR(D3330),MONTH(D3330),DAY(D3330)),Holidays,1,FALSE)),FALSE,TRUE)</f>
        <v>0</v>
      </c>
      <c r="C3330" t="str">
        <f t="shared" ref="C3330:C3393" si="314">IF(OR(HOUR(D3330)&lt;PkStart,HOUR(D3330)&gt;OPkStart-1,WEEKDAY(D3330,2)&gt;5,B3330)=TRUE,"OFF","ON")</f>
        <v>OFF</v>
      </c>
      <c r="D3330" s="4">
        <f t="shared" si="310"/>
        <v>43694.666666658595</v>
      </c>
      <c r="E3330" t="str">
        <f t="shared" si="311"/>
        <v>LRKPCIGS</v>
      </c>
      <c r="F3330" s="39">
        <v>9358.2509765625</v>
      </c>
      <c r="G3330">
        <f t="shared" ref="G3330:G3393" si="315">IF(SUMIF($A$2:$A$8785,A3330,$F$2:$F$8785)=0,0,F3330/SUMIF($A$2:$A$8785,A3330,$F$2:$F$8785))</f>
        <v>1.2850973308816726E-3</v>
      </c>
      <c r="H3330" s="38">
        <f>G3330*SUMIF('Manual Inputs'!$B$11:$B$22,'Expanded kW'!A3330,'Manual Inputs'!$C$11:$C$22)</f>
        <v>155284.09708441014</v>
      </c>
    </row>
    <row r="3331" spans="1:8" x14ac:dyDescent="0.2">
      <c r="A3331">
        <f t="shared" si="312"/>
        <v>8</v>
      </c>
      <c r="B3331" t="b">
        <f t="shared" si="313"/>
        <v>0</v>
      </c>
      <c r="C3331" t="str">
        <f t="shared" si="314"/>
        <v>OFF</v>
      </c>
      <c r="D3331" s="4">
        <f t="shared" si="310"/>
        <v>43694.708333325259</v>
      </c>
      <c r="E3331" t="str">
        <f t="shared" si="311"/>
        <v>LRKPCIGS</v>
      </c>
      <c r="F3331" s="39">
        <v>9401.4853515625</v>
      </c>
      <c r="G3331">
        <f t="shared" si="315"/>
        <v>1.291034378312222E-3</v>
      </c>
      <c r="H3331" s="38">
        <f>G3331*SUMIF('Manual Inputs'!$B$11:$B$22,'Expanded kW'!A3331,'Manual Inputs'!$C$11:$C$22)</f>
        <v>156001.49725904723</v>
      </c>
    </row>
    <row r="3332" spans="1:8" x14ac:dyDescent="0.2">
      <c r="A3332">
        <f t="shared" si="312"/>
        <v>8</v>
      </c>
      <c r="B3332" t="b">
        <f t="shared" si="313"/>
        <v>0</v>
      </c>
      <c r="C3332" t="str">
        <f t="shared" si="314"/>
        <v>OFF</v>
      </c>
      <c r="D3332" s="4">
        <f t="shared" ref="D3332:D3395" si="316">+D3331+1/24</f>
        <v>43694.749999991924</v>
      </c>
      <c r="E3332" t="str">
        <f t="shared" ref="E3332:E3395" si="317">+E3331</f>
        <v>LRKPCIGS</v>
      </c>
      <c r="F3332" s="39">
        <v>9387.892578125</v>
      </c>
      <c r="G3332">
        <f t="shared" si="315"/>
        <v>1.2891677862633916E-3</v>
      </c>
      <c r="H3332" s="38">
        <f>G3332*SUMIF('Manual Inputs'!$B$11:$B$22,'Expanded kW'!A3332,'Manual Inputs'!$C$11:$C$22)</f>
        <v>155775.94853681256</v>
      </c>
    </row>
    <row r="3333" spans="1:8" x14ac:dyDescent="0.2">
      <c r="A3333">
        <f t="shared" si="312"/>
        <v>8</v>
      </c>
      <c r="B3333" t="b">
        <f t="shared" si="313"/>
        <v>0</v>
      </c>
      <c r="C3333" t="str">
        <f t="shared" si="314"/>
        <v>OFF</v>
      </c>
      <c r="D3333" s="4">
        <f t="shared" si="316"/>
        <v>43694.791666658588</v>
      </c>
      <c r="E3333" t="str">
        <f t="shared" si="317"/>
        <v>LRKPCIGS</v>
      </c>
      <c r="F3333" s="39">
        <v>9357.1708984375</v>
      </c>
      <c r="G3333">
        <f t="shared" si="315"/>
        <v>1.2849490119790209E-3</v>
      </c>
      <c r="H3333" s="38">
        <f>G3333*SUMIF('Manual Inputs'!$B$11:$B$22,'Expanded kW'!A3333,'Manual Inputs'!$C$11:$C$22)</f>
        <v>155266.17504354572</v>
      </c>
    </row>
    <row r="3334" spans="1:8" x14ac:dyDescent="0.2">
      <c r="A3334">
        <f t="shared" si="312"/>
        <v>8</v>
      </c>
      <c r="B3334" t="b">
        <f t="shared" si="313"/>
        <v>0</v>
      </c>
      <c r="C3334" t="str">
        <f t="shared" si="314"/>
        <v>OFF</v>
      </c>
      <c r="D3334" s="4">
        <f t="shared" si="316"/>
        <v>43694.833333325252</v>
      </c>
      <c r="E3334" t="str">
        <f t="shared" si="317"/>
        <v>LRKPCIGS</v>
      </c>
      <c r="F3334" s="39">
        <v>9391.5673828125</v>
      </c>
      <c r="G3334">
        <f t="shared" si="315"/>
        <v>1.2896724192025214E-3</v>
      </c>
      <c r="H3334" s="38">
        <f>G3334*SUMIF('Manual Inputs'!$B$11:$B$22,'Expanded kW'!A3334,'Manual Inputs'!$C$11:$C$22)</f>
        <v>155836.92560713147</v>
      </c>
    </row>
    <row r="3335" spans="1:8" x14ac:dyDescent="0.2">
      <c r="A3335">
        <f t="shared" si="312"/>
        <v>8</v>
      </c>
      <c r="B3335" t="b">
        <f t="shared" si="313"/>
        <v>0</v>
      </c>
      <c r="C3335" t="str">
        <f t="shared" si="314"/>
        <v>OFF</v>
      </c>
      <c r="D3335" s="4">
        <f t="shared" si="316"/>
        <v>43694.874999991916</v>
      </c>
      <c r="E3335" t="str">
        <f t="shared" si="317"/>
        <v>LRKPCIGS</v>
      </c>
      <c r="F3335" s="39">
        <v>9365.3544921875</v>
      </c>
      <c r="G3335">
        <f t="shared" si="315"/>
        <v>1.2860728025795812E-3</v>
      </c>
      <c r="H3335" s="38">
        <f>G3335*SUMIF('Manual Inputs'!$B$11:$B$22,'Expanded kW'!A3335,'Manual Inputs'!$C$11:$C$22)</f>
        <v>155401.96772206621</v>
      </c>
    </row>
    <row r="3336" spans="1:8" x14ac:dyDescent="0.2">
      <c r="A3336">
        <f t="shared" si="312"/>
        <v>8</v>
      </c>
      <c r="B3336" t="b">
        <f t="shared" si="313"/>
        <v>0</v>
      </c>
      <c r="C3336" t="str">
        <f t="shared" si="314"/>
        <v>OFF</v>
      </c>
      <c r="D3336" s="4">
        <f t="shared" si="316"/>
        <v>43694.916666658581</v>
      </c>
      <c r="E3336" t="str">
        <f t="shared" si="317"/>
        <v>LRKPCIGS</v>
      </c>
      <c r="F3336" s="39">
        <v>9355.080078125</v>
      </c>
      <c r="G3336">
        <f t="shared" si="315"/>
        <v>1.2846618955499279E-3</v>
      </c>
      <c r="H3336" s="38">
        <f>G3336*SUMIF('Manual Inputs'!$B$11:$B$22,'Expanded kW'!A3336,'Manual Inputs'!$C$11:$C$22)</f>
        <v>155231.48147257767</v>
      </c>
    </row>
    <row r="3337" spans="1:8" x14ac:dyDescent="0.2">
      <c r="A3337">
        <f t="shared" si="312"/>
        <v>8</v>
      </c>
      <c r="B3337" t="b">
        <f t="shared" si="313"/>
        <v>0</v>
      </c>
      <c r="C3337" t="str">
        <f t="shared" si="314"/>
        <v>OFF</v>
      </c>
      <c r="D3337" s="4">
        <f t="shared" si="316"/>
        <v>43694.958333325245</v>
      </c>
      <c r="E3337" t="str">
        <f t="shared" si="317"/>
        <v>LRKPCIGS</v>
      </c>
      <c r="F3337" s="39">
        <v>9374.0537109375</v>
      </c>
      <c r="G3337">
        <f t="shared" si="315"/>
        <v>1.2872674000342103E-3</v>
      </c>
      <c r="H3337" s="38">
        <f>G3337*SUMIF('Manual Inputs'!$B$11:$B$22,'Expanded kW'!A3337,'Manual Inputs'!$C$11:$C$22)</f>
        <v>155546.31631159611</v>
      </c>
    </row>
    <row r="3338" spans="1:8" x14ac:dyDescent="0.2">
      <c r="A3338">
        <f t="shared" si="312"/>
        <v>8</v>
      </c>
      <c r="B3338" t="b">
        <f t="shared" si="313"/>
        <v>0</v>
      </c>
      <c r="C3338" t="str">
        <f t="shared" si="314"/>
        <v>OFF</v>
      </c>
      <c r="D3338" s="4">
        <f t="shared" si="316"/>
        <v>43694.999999991909</v>
      </c>
      <c r="E3338" t="str">
        <f t="shared" si="317"/>
        <v>LRKPCIGS</v>
      </c>
      <c r="F3338" s="39">
        <v>9360.537109375</v>
      </c>
      <c r="G3338">
        <f t="shared" si="315"/>
        <v>1.2854112680888217E-3</v>
      </c>
      <c r="H3338" s="38">
        <f>G3338*SUMIF('Manual Inputs'!$B$11:$B$22,'Expanded kW'!A3338,'Manual Inputs'!$C$11:$C$22)</f>
        <v>155322.03153076052</v>
      </c>
    </row>
    <row r="3339" spans="1:8" x14ac:dyDescent="0.2">
      <c r="A3339">
        <f t="shared" si="312"/>
        <v>8</v>
      </c>
      <c r="B3339" t="b">
        <f t="shared" si="313"/>
        <v>0</v>
      </c>
      <c r="C3339" t="str">
        <f t="shared" si="314"/>
        <v>OFF</v>
      </c>
      <c r="D3339" s="4">
        <f t="shared" si="316"/>
        <v>43695.041666658573</v>
      </c>
      <c r="E3339" t="str">
        <f t="shared" si="317"/>
        <v>LRKPCIGS</v>
      </c>
      <c r="F3339" s="39">
        <v>9338.75390625</v>
      </c>
      <c r="G3339">
        <f t="shared" si="315"/>
        <v>1.2824199467121992E-3</v>
      </c>
      <c r="H3339" s="38">
        <f>G3339*SUMIF('Manual Inputs'!$B$11:$B$22,'Expanded kW'!A3339,'Manual Inputs'!$C$11:$C$22)</f>
        <v>154960.576699367</v>
      </c>
    </row>
    <row r="3340" spans="1:8" x14ac:dyDescent="0.2">
      <c r="A3340">
        <f t="shared" si="312"/>
        <v>8</v>
      </c>
      <c r="B3340" t="b">
        <f t="shared" si="313"/>
        <v>0</v>
      </c>
      <c r="C3340" t="str">
        <f t="shared" si="314"/>
        <v>OFF</v>
      </c>
      <c r="D3340" s="4">
        <f t="shared" si="316"/>
        <v>43695.083333325238</v>
      </c>
      <c r="E3340" t="str">
        <f t="shared" si="317"/>
        <v>LRKPCIGS</v>
      </c>
      <c r="F3340" s="39">
        <v>9347.814453125</v>
      </c>
      <c r="G3340">
        <f t="shared" si="315"/>
        <v>1.2836641626062324E-3</v>
      </c>
      <c r="H3340" s="38">
        <f>G3340*SUMIF('Manual Inputs'!$B$11:$B$22,'Expanded kW'!A3340,'Manual Inputs'!$C$11:$C$22)</f>
        <v>155110.92090835422</v>
      </c>
    </row>
    <row r="3341" spans="1:8" x14ac:dyDescent="0.2">
      <c r="A3341">
        <f t="shared" si="312"/>
        <v>8</v>
      </c>
      <c r="B3341" t="b">
        <f t="shared" si="313"/>
        <v>0</v>
      </c>
      <c r="C3341" t="str">
        <f t="shared" si="314"/>
        <v>OFF</v>
      </c>
      <c r="D3341" s="4">
        <f t="shared" si="316"/>
        <v>43695.124999991902</v>
      </c>
      <c r="E3341" t="str">
        <f t="shared" si="317"/>
        <v>LRKPCIGS</v>
      </c>
      <c r="F3341" s="39">
        <v>9338.11328125</v>
      </c>
      <c r="G3341">
        <f t="shared" si="315"/>
        <v>1.2823319745601744E-3</v>
      </c>
      <c r="H3341" s="38">
        <f>G3341*SUMIF('Manual Inputs'!$B$11:$B$22,'Expanded kW'!A3341,'Manual Inputs'!$C$11:$C$22)</f>
        <v>154949.94662811287</v>
      </c>
    </row>
    <row r="3342" spans="1:8" x14ac:dyDescent="0.2">
      <c r="A3342">
        <f t="shared" si="312"/>
        <v>8</v>
      </c>
      <c r="B3342" t="b">
        <f t="shared" si="313"/>
        <v>0</v>
      </c>
      <c r="C3342" t="str">
        <f t="shared" si="314"/>
        <v>OFF</v>
      </c>
      <c r="D3342" s="4">
        <f t="shared" si="316"/>
        <v>43695.166666658566</v>
      </c>
      <c r="E3342" t="str">
        <f t="shared" si="317"/>
        <v>LRKPCIGS</v>
      </c>
      <c r="F3342" s="39">
        <v>9300.4833984375</v>
      </c>
      <c r="G3342">
        <f t="shared" si="315"/>
        <v>1.2771645493559515E-3</v>
      </c>
      <c r="H3342" s="38">
        <f>G3342*SUMIF('Manual Inputs'!$B$11:$B$22,'Expanded kW'!A3342,'Manual Inputs'!$C$11:$C$22)</f>
        <v>154325.54337257234</v>
      </c>
    </row>
    <row r="3343" spans="1:8" x14ac:dyDescent="0.2">
      <c r="A3343">
        <f t="shared" si="312"/>
        <v>8</v>
      </c>
      <c r="B3343" t="b">
        <f t="shared" si="313"/>
        <v>0</v>
      </c>
      <c r="C3343" t="str">
        <f t="shared" si="314"/>
        <v>OFF</v>
      </c>
      <c r="D3343" s="4">
        <f t="shared" si="316"/>
        <v>43695.20833332523</v>
      </c>
      <c r="E3343" t="str">
        <f t="shared" si="317"/>
        <v>LRKPCIGS</v>
      </c>
      <c r="F3343" s="39">
        <v>9344.36328125</v>
      </c>
      <c r="G3343">
        <f t="shared" si="315"/>
        <v>1.2831902394579771E-3</v>
      </c>
      <c r="H3343" s="38">
        <f>G3343*SUMIF('Manual Inputs'!$B$11:$B$22,'Expanded kW'!A3343,'Manual Inputs'!$C$11:$C$22)</f>
        <v>155053.6546403481</v>
      </c>
    </row>
    <row r="3344" spans="1:8" x14ac:dyDescent="0.2">
      <c r="A3344">
        <f t="shared" si="312"/>
        <v>8</v>
      </c>
      <c r="B3344" t="b">
        <f t="shared" si="313"/>
        <v>0</v>
      </c>
      <c r="C3344" t="str">
        <f t="shared" si="314"/>
        <v>OFF</v>
      </c>
      <c r="D3344" s="4">
        <f t="shared" si="316"/>
        <v>43695.249999991895</v>
      </c>
      <c r="E3344" t="str">
        <f t="shared" si="317"/>
        <v>LRKPCIGS</v>
      </c>
      <c r="F3344" s="39">
        <v>9345.220703125</v>
      </c>
      <c r="G3344">
        <f t="shared" si="315"/>
        <v>1.2833079826736443E-3</v>
      </c>
      <c r="H3344" s="38">
        <f>G3344*SUMIF('Manual Inputs'!$B$11:$B$22,'Expanded kW'!A3344,'Manual Inputs'!$C$11:$C$22)</f>
        <v>155067.88208327661</v>
      </c>
    </row>
    <row r="3345" spans="1:8" x14ac:dyDescent="0.2">
      <c r="A3345">
        <f t="shared" si="312"/>
        <v>8</v>
      </c>
      <c r="B3345" t="b">
        <f t="shared" si="313"/>
        <v>0</v>
      </c>
      <c r="C3345" t="str">
        <f t="shared" si="314"/>
        <v>OFF</v>
      </c>
      <c r="D3345" s="4">
        <f t="shared" si="316"/>
        <v>43695.291666658559</v>
      </c>
      <c r="E3345" t="str">
        <f t="shared" si="317"/>
        <v>LRKPCIGS</v>
      </c>
      <c r="F3345" s="39">
        <v>9286.302734375</v>
      </c>
      <c r="G3345">
        <f t="shared" si="315"/>
        <v>1.2752172267651715E-3</v>
      </c>
      <c r="H3345" s="38">
        <f>G3345*SUMIF('Manual Inputs'!$B$11:$B$22,'Expanded kW'!A3345,'Manual Inputs'!$C$11:$C$22)</f>
        <v>154090.23961543676</v>
      </c>
    </row>
    <row r="3346" spans="1:8" x14ac:dyDescent="0.2">
      <c r="A3346">
        <f t="shared" si="312"/>
        <v>8</v>
      </c>
      <c r="B3346" t="b">
        <f t="shared" si="313"/>
        <v>0</v>
      </c>
      <c r="C3346" t="str">
        <f t="shared" si="314"/>
        <v>OFF</v>
      </c>
      <c r="D3346" s="4">
        <f t="shared" si="316"/>
        <v>43695.333333325223</v>
      </c>
      <c r="E3346" t="str">
        <f t="shared" si="317"/>
        <v>LRKPCIGS</v>
      </c>
      <c r="F3346" s="39">
        <v>9294.0498046875</v>
      </c>
      <c r="G3346">
        <f t="shared" si="315"/>
        <v>1.2762810729267759E-3</v>
      </c>
      <c r="H3346" s="38">
        <f>G3346*SUMIF('Manual Inputs'!$B$11:$B$22,'Expanded kW'!A3346,'Manual Inputs'!$C$11:$C$22)</f>
        <v>154218.78893747772</v>
      </c>
    </row>
    <row r="3347" spans="1:8" x14ac:dyDescent="0.2">
      <c r="A3347">
        <f t="shared" si="312"/>
        <v>8</v>
      </c>
      <c r="B3347" t="b">
        <f t="shared" si="313"/>
        <v>0</v>
      </c>
      <c r="C3347" t="str">
        <f t="shared" si="314"/>
        <v>OFF</v>
      </c>
      <c r="D3347" s="4">
        <f t="shared" si="316"/>
        <v>43695.374999991887</v>
      </c>
      <c r="E3347" t="str">
        <f t="shared" si="317"/>
        <v>LRKPCIGS</v>
      </c>
      <c r="F3347" s="39">
        <v>9340.33984375</v>
      </c>
      <c r="G3347">
        <f t="shared" si="315"/>
        <v>1.2826377314300167E-3</v>
      </c>
      <c r="H3347" s="38">
        <f>G3347*SUMIF('Manual Inputs'!$B$11:$B$22,'Expanded kW'!A3347,'Manual Inputs'!$C$11:$C$22)</f>
        <v>154986.89260747167</v>
      </c>
    </row>
    <row r="3348" spans="1:8" x14ac:dyDescent="0.2">
      <c r="A3348">
        <f t="shared" si="312"/>
        <v>8</v>
      </c>
      <c r="B3348" t="b">
        <f t="shared" si="313"/>
        <v>0</v>
      </c>
      <c r="C3348" t="str">
        <f t="shared" si="314"/>
        <v>OFF</v>
      </c>
      <c r="D3348" s="4">
        <f t="shared" si="316"/>
        <v>43695.416666658552</v>
      </c>
      <c r="E3348" t="str">
        <f t="shared" si="317"/>
        <v>LRKPCIGS</v>
      </c>
      <c r="F3348" s="39">
        <v>9373.4833984375</v>
      </c>
      <c r="G3348">
        <f t="shared" si="315"/>
        <v>1.2871890833622858E-3</v>
      </c>
      <c r="H3348" s="38">
        <f>G3348*SUMIF('Manual Inputs'!$B$11:$B$22,'Expanded kW'!A3348,'Manual Inputs'!$C$11:$C$22)</f>
        <v>155536.85295547964</v>
      </c>
    </row>
    <row r="3349" spans="1:8" x14ac:dyDescent="0.2">
      <c r="A3349">
        <f t="shared" si="312"/>
        <v>8</v>
      </c>
      <c r="B3349" t="b">
        <f t="shared" si="313"/>
        <v>0</v>
      </c>
      <c r="C3349" t="str">
        <f t="shared" si="314"/>
        <v>OFF</v>
      </c>
      <c r="D3349" s="4">
        <f t="shared" si="316"/>
        <v>43695.458333325216</v>
      </c>
      <c r="E3349" t="str">
        <f t="shared" si="317"/>
        <v>LRKPCIGS</v>
      </c>
      <c r="F3349" s="39">
        <v>9409.033203125</v>
      </c>
      <c r="G3349">
        <f t="shared" si="315"/>
        <v>1.2920708672802088E-3</v>
      </c>
      <c r="H3349" s="38">
        <f>G3349*SUMIF('Manual Inputs'!$B$11:$B$22,'Expanded kW'!A3349,'Manual Inputs'!$C$11:$C$22)</f>
        <v>156126.74088819817</v>
      </c>
    </row>
    <row r="3350" spans="1:8" x14ac:dyDescent="0.2">
      <c r="A3350">
        <f t="shared" si="312"/>
        <v>8</v>
      </c>
      <c r="B3350" t="b">
        <f t="shared" si="313"/>
        <v>0</v>
      </c>
      <c r="C3350" t="str">
        <f t="shared" si="314"/>
        <v>OFF</v>
      </c>
      <c r="D3350" s="4">
        <f t="shared" si="316"/>
        <v>43695.49999999188</v>
      </c>
      <c r="E3350" t="str">
        <f t="shared" si="317"/>
        <v>LRKPCIGS</v>
      </c>
      <c r="F3350" s="39">
        <v>9465.697265625</v>
      </c>
      <c r="G3350">
        <f t="shared" si="315"/>
        <v>1.2998521114099117E-3</v>
      </c>
      <c r="H3350" s="38">
        <f>G3350*SUMIF('Manual Inputs'!$B$11:$B$22,'Expanded kW'!A3350,'Manual Inputs'!$C$11:$C$22)</f>
        <v>157066.98365412571</v>
      </c>
    </row>
    <row r="3351" spans="1:8" x14ac:dyDescent="0.2">
      <c r="A3351">
        <f t="shared" si="312"/>
        <v>8</v>
      </c>
      <c r="B3351" t="b">
        <f t="shared" si="313"/>
        <v>0</v>
      </c>
      <c r="C3351" t="str">
        <f t="shared" si="314"/>
        <v>OFF</v>
      </c>
      <c r="D3351" s="4">
        <f t="shared" si="316"/>
        <v>43695.541666658544</v>
      </c>
      <c r="E3351" t="str">
        <f t="shared" si="317"/>
        <v>LRKPCIGS</v>
      </c>
      <c r="F3351" s="39">
        <v>9489.2177734375</v>
      </c>
      <c r="G3351">
        <f t="shared" si="315"/>
        <v>1.3030820036073452E-3</v>
      </c>
      <c r="H3351" s="38">
        <f>G3351*SUMIF('Manual Inputs'!$B$11:$B$22,'Expanded kW'!A3351,'Manual Inputs'!$C$11:$C$22)</f>
        <v>157457.26607204523</v>
      </c>
    </row>
    <row r="3352" spans="1:8" x14ac:dyDescent="0.2">
      <c r="A3352">
        <f t="shared" si="312"/>
        <v>8</v>
      </c>
      <c r="B3352" t="b">
        <f t="shared" si="313"/>
        <v>0</v>
      </c>
      <c r="C3352" t="str">
        <f t="shared" si="314"/>
        <v>OFF</v>
      </c>
      <c r="D3352" s="4">
        <f t="shared" si="316"/>
        <v>43695.583333325209</v>
      </c>
      <c r="E3352" t="str">
        <f t="shared" si="317"/>
        <v>LRKPCIGS</v>
      </c>
      <c r="F3352" s="39">
        <v>9494.49609375</v>
      </c>
      <c r="G3352">
        <f t="shared" si="315"/>
        <v>1.3038068351343176E-3</v>
      </c>
      <c r="H3352" s="38">
        <f>G3352*SUMIF('Manual Inputs'!$B$11:$B$22,'Expanded kW'!A3352,'Manual Inputs'!$C$11:$C$22)</f>
        <v>157544.85072925326</v>
      </c>
    </row>
    <row r="3353" spans="1:8" x14ac:dyDescent="0.2">
      <c r="A3353">
        <f t="shared" si="312"/>
        <v>8</v>
      </c>
      <c r="B3353" t="b">
        <f t="shared" si="313"/>
        <v>0</v>
      </c>
      <c r="C3353" t="str">
        <f t="shared" si="314"/>
        <v>OFF</v>
      </c>
      <c r="D3353" s="4">
        <f t="shared" si="316"/>
        <v>43695.624999991873</v>
      </c>
      <c r="E3353" t="str">
        <f t="shared" si="317"/>
        <v>LRKPCIGS</v>
      </c>
      <c r="F3353" s="39">
        <v>9495.892578125</v>
      </c>
      <c r="G3353">
        <f t="shared" si="315"/>
        <v>1.3039986036974204E-3</v>
      </c>
      <c r="H3353" s="38">
        <f>G3353*SUMIF('Manual Inputs'!$B$11:$B$22,'Expanded kW'!A3353,'Manual Inputs'!$C$11:$C$22)</f>
        <v>157568.02298823706</v>
      </c>
    </row>
    <row r="3354" spans="1:8" x14ac:dyDescent="0.2">
      <c r="A3354">
        <f t="shared" si="312"/>
        <v>8</v>
      </c>
      <c r="B3354" t="b">
        <f t="shared" si="313"/>
        <v>0</v>
      </c>
      <c r="C3354" t="str">
        <f t="shared" si="314"/>
        <v>OFF</v>
      </c>
      <c r="D3354" s="4">
        <f t="shared" si="316"/>
        <v>43695.666666658537</v>
      </c>
      <c r="E3354" t="str">
        <f t="shared" si="317"/>
        <v>LRKPCIGS</v>
      </c>
      <c r="F3354" s="39">
        <v>9435.9404296875</v>
      </c>
      <c r="G3354">
        <f t="shared" si="315"/>
        <v>1.2957658317691394E-3</v>
      </c>
      <c r="H3354" s="38">
        <f>G3354*SUMIF('Manual Inputs'!$B$11:$B$22,'Expanded kW'!A3354,'Manual Inputs'!$C$11:$C$22)</f>
        <v>156573.22008524768</v>
      </c>
    </row>
    <row r="3355" spans="1:8" x14ac:dyDescent="0.2">
      <c r="A3355">
        <f t="shared" si="312"/>
        <v>8</v>
      </c>
      <c r="B3355" t="b">
        <f t="shared" si="313"/>
        <v>0</v>
      </c>
      <c r="C3355" t="str">
        <f t="shared" si="314"/>
        <v>OFF</v>
      </c>
      <c r="D3355" s="4">
        <f t="shared" si="316"/>
        <v>43695.708333325201</v>
      </c>
      <c r="E3355" t="str">
        <f t="shared" si="317"/>
        <v>LRKPCIGS</v>
      </c>
      <c r="F3355" s="39">
        <v>9452.490234375</v>
      </c>
      <c r="G3355">
        <f t="shared" si="315"/>
        <v>1.2980384903977424E-3</v>
      </c>
      <c r="H3355" s="38">
        <f>G3355*SUMIF('Manual Inputs'!$B$11:$B$22,'Expanded kW'!A3355,'Manual Inputs'!$C$11:$C$22)</f>
        <v>156847.83566077115</v>
      </c>
    </row>
    <row r="3356" spans="1:8" x14ac:dyDescent="0.2">
      <c r="A3356">
        <f t="shared" si="312"/>
        <v>8</v>
      </c>
      <c r="B3356" t="b">
        <f t="shared" si="313"/>
        <v>0</v>
      </c>
      <c r="C3356" t="str">
        <f t="shared" si="314"/>
        <v>OFF</v>
      </c>
      <c r="D3356" s="4">
        <f t="shared" si="316"/>
        <v>43695.749999991865</v>
      </c>
      <c r="E3356" t="str">
        <f t="shared" si="317"/>
        <v>LRKPCIGS</v>
      </c>
      <c r="F3356" s="39">
        <v>9433.17578125</v>
      </c>
      <c r="G3356">
        <f t="shared" si="315"/>
        <v>1.295386183655752E-3</v>
      </c>
      <c r="H3356" s="38">
        <f>G3356*SUMIF('Manual Inputs'!$B$11:$B$22,'Expanded kW'!A3356,'Manual Inputs'!$C$11:$C$22)</f>
        <v>156527.34549421052</v>
      </c>
    </row>
    <row r="3357" spans="1:8" x14ac:dyDescent="0.2">
      <c r="A3357">
        <f t="shared" si="312"/>
        <v>8</v>
      </c>
      <c r="B3357" t="b">
        <f t="shared" si="313"/>
        <v>0</v>
      </c>
      <c r="C3357" t="str">
        <f t="shared" si="314"/>
        <v>OFF</v>
      </c>
      <c r="D3357" s="4">
        <f t="shared" si="316"/>
        <v>43695.79166665853</v>
      </c>
      <c r="E3357" t="str">
        <f t="shared" si="317"/>
        <v>LRKPCIGS</v>
      </c>
      <c r="F3357" s="39">
        <v>9441.8662109375</v>
      </c>
      <c r="G3357">
        <f t="shared" si="315"/>
        <v>1.2965795741753685E-3</v>
      </c>
      <c r="H3357" s="38">
        <f>G3357*SUMIF('Manual Inputs'!$B$11:$B$22,'Expanded kW'!A3357,'Manual Inputs'!$C$11:$C$22)</f>
        <v>156671.5482443482</v>
      </c>
    </row>
    <row r="3358" spans="1:8" x14ac:dyDescent="0.2">
      <c r="A3358">
        <f t="shared" si="312"/>
        <v>8</v>
      </c>
      <c r="B3358" t="b">
        <f t="shared" si="313"/>
        <v>0</v>
      </c>
      <c r="C3358" t="str">
        <f t="shared" si="314"/>
        <v>OFF</v>
      </c>
      <c r="D3358" s="4">
        <f t="shared" si="316"/>
        <v>43695.833333325194</v>
      </c>
      <c r="E3358" t="str">
        <f t="shared" si="317"/>
        <v>LRKPCIGS</v>
      </c>
      <c r="F3358" s="39">
        <v>9501.71484375</v>
      </c>
      <c r="G3358">
        <f t="shared" si="315"/>
        <v>1.3047981310912796E-3</v>
      </c>
      <c r="H3358" s="38">
        <f>G3358*SUMIF('Manual Inputs'!$B$11:$B$22,'Expanded kW'!A3358,'Manual Inputs'!$C$11:$C$22)</f>
        <v>157664.63348338494</v>
      </c>
    </row>
    <row r="3359" spans="1:8" x14ac:dyDescent="0.2">
      <c r="A3359">
        <f t="shared" si="312"/>
        <v>8</v>
      </c>
      <c r="B3359" t="b">
        <f t="shared" si="313"/>
        <v>0</v>
      </c>
      <c r="C3359" t="str">
        <f t="shared" si="314"/>
        <v>OFF</v>
      </c>
      <c r="D3359" s="4">
        <f t="shared" si="316"/>
        <v>43695.874999991858</v>
      </c>
      <c r="E3359" t="str">
        <f t="shared" si="317"/>
        <v>LRKPCIGS</v>
      </c>
      <c r="F3359" s="39">
        <v>9552.70703125</v>
      </c>
      <c r="G3359">
        <f t="shared" si="315"/>
        <v>1.3118004998262265E-3</v>
      </c>
      <c r="H3359" s="38">
        <f>G3359*SUMIF('Manual Inputs'!$B$11:$B$22,'Expanded kW'!A3359,'Manual Inputs'!$C$11:$C$22)</f>
        <v>158510.76122820901</v>
      </c>
    </row>
    <row r="3360" spans="1:8" x14ac:dyDescent="0.2">
      <c r="A3360">
        <f t="shared" si="312"/>
        <v>8</v>
      </c>
      <c r="B3360" t="b">
        <f t="shared" si="313"/>
        <v>0</v>
      </c>
      <c r="C3360" t="str">
        <f t="shared" si="314"/>
        <v>OFF</v>
      </c>
      <c r="D3360" s="4">
        <f t="shared" si="316"/>
        <v>43695.916666658522</v>
      </c>
      <c r="E3360" t="str">
        <f t="shared" si="317"/>
        <v>LRKPCIGS</v>
      </c>
      <c r="F3360" s="39">
        <v>9560.85546875</v>
      </c>
      <c r="G3360">
        <f t="shared" si="315"/>
        <v>1.3129194626867366E-3</v>
      </c>
      <c r="H3360" s="38">
        <f>G3360*SUMIF('Manual Inputs'!$B$11:$B$22,'Expanded kW'!A3360,'Manual Inputs'!$C$11:$C$22)</f>
        <v>158645.97054916067</v>
      </c>
    </row>
    <row r="3361" spans="1:8" x14ac:dyDescent="0.2">
      <c r="A3361">
        <f t="shared" si="312"/>
        <v>8</v>
      </c>
      <c r="B3361" t="b">
        <f t="shared" si="313"/>
        <v>0</v>
      </c>
      <c r="C3361" t="str">
        <f t="shared" si="314"/>
        <v>OFF</v>
      </c>
      <c r="D3361" s="4">
        <f t="shared" si="316"/>
        <v>43695.958333325187</v>
      </c>
      <c r="E3361" t="str">
        <f t="shared" si="317"/>
        <v>LRKPCIGS</v>
      </c>
      <c r="F3361" s="39">
        <v>9606.6435546875</v>
      </c>
      <c r="G3361">
        <f t="shared" si="315"/>
        <v>1.3192071917903726E-3</v>
      </c>
      <c r="H3361" s="38">
        <f>G3361*SUMIF('Manual Inputs'!$B$11:$B$22,'Expanded kW'!A3361,'Manual Inputs'!$C$11:$C$22)</f>
        <v>159405.74516942201</v>
      </c>
    </row>
    <row r="3362" spans="1:8" x14ac:dyDescent="0.2">
      <c r="A3362">
        <f t="shared" si="312"/>
        <v>8</v>
      </c>
      <c r="B3362" t="b">
        <f t="shared" si="313"/>
        <v>0</v>
      </c>
      <c r="C3362" t="str">
        <f t="shared" si="314"/>
        <v>OFF</v>
      </c>
      <c r="D3362" s="4">
        <f t="shared" si="316"/>
        <v>43695.999999991851</v>
      </c>
      <c r="E3362" t="str">
        <f t="shared" si="317"/>
        <v>LRKPCIGS</v>
      </c>
      <c r="F3362" s="39">
        <v>9738.4609375</v>
      </c>
      <c r="G3362">
        <f t="shared" si="315"/>
        <v>1.3373086690044809E-3</v>
      </c>
      <c r="H3362" s="38">
        <f>G3362*SUMIF('Manual Inputs'!$B$11:$B$22,'Expanded kW'!A3362,'Manual Inputs'!$C$11:$C$22)</f>
        <v>161593.02816934726</v>
      </c>
    </row>
    <row r="3363" spans="1:8" x14ac:dyDescent="0.2">
      <c r="A3363">
        <f t="shared" si="312"/>
        <v>8</v>
      </c>
      <c r="B3363" t="b">
        <f t="shared" si="313"/>
        <v>0</v>
      </c>
      <c r="C3363" t="str">
        <f t="shared" si="314"/>
        <v>OFF</v>
      </c>
      <c r="D3363" s="4">
        <f t="shared" si="316"/>
        <v>43696.041666658515</v>
      </c>
      <c r="E3363" t="str">
        <f t="shared" si="317"/>
        <v>LRKPCIGS</v>
      </c>
      <c r="F3363" s="39">
        <v>9760.9619140625</v>
      </c>
      <c r="G3363">
        <f t="shared" si="315"/>
        <v>1.3403985567404604E-3</v>
      </c>
      <c r="H3363" s="38">
        <f>G3363*SUMIF('Manual Inputs'!$B$11:$B$22,'Expanded kW'!A3363,'Manual Inputs'!$C$11:$C$22)</f>
        <v>161966.39321777096</v>
      </c>
    </row>
    <row r="3364" spans="1:8" x14ac:dyDescent="0.2">
      <c r="A3364">
        <f t="shared" si="312"/>
        <v>8</v>
      </c>
      <c r="B3364" t="b">
        <f t="shared" si="313"/>
        <v>0</v>
      </c>
      <c r="C3364" t="str">
        <f t="shared" si="314"/>
        <v>OFF</v>
      </c>
      <c r="D3364" s="4">
        <f t="shared" si="316"/>
        <v>43696.083333325179</v>
      </c>
      <c r="E3364" t="str">
        <f t="shared" si="317"/>
        <v>LRKPCIGS</v>
      </c>
      <c r="F3364" s="39">
        <v>9756.4541015625</v>
      </c>
      <c r="G3364">
        <f t="shared" si="315"/>
        <v>1.3397795331829203E-3</v>
      </c>
      <c r="H3364" s="38">
        <f>G3364*SUMIF('Manual Inputs'!$B$11:$B$22,'Expanded kW'!A3364,'Manual Inputs'!$C$11:$C$22)</f>
        <v>161891.5938139463</v>
      </c>
    </row>
    <row r="3365" spans="1:8" x14ac:dyDescent="0.2">
      <c r="A3365">
        <f t="shared" si="312"/>
        <v>8</v>
      </c>
      <c r="B3365" t="b">
        <f t="shared" si="313"/>
        <v>0</v>
      </c>
      <c r="C3365" t="str">
        <f t="shared" si="314"/>
        <v>OFF</v>
      </c>
      <c r="D3365" s="4">
        <f t="shared" si="316"/>
        <v>43696.124999991844</v>
      </c>
      <c r="E3365" t="str">
        <f t="shared" si="317"/>
        <v>LRKPCIGS</v>
      </c>
      <c r="F3365" s="39">
        <v>9719.1162109375</v>
      </c>
      <c r="G3365">
        <f t="shared" si="315"/>
        <v>1.3346522050418914E-3</v>
      </c>
      <c r="H3365" s="38">
        <f>G3365*SUMIF('Manual Inputs'!$B$11:$B$22,'Expanded kW'!A3365,'Manual Inputs'!$C$11:$C$22)</f>
        <v>161272.03566710235</v>
      </c>
    </row>
    <row r="3366" spans="1:8" x14ac:dyDescent="0.2">
      <c r="A3366">
        <f t="shared" si="312"/>
        <v>8</v>
      </c>
      <c r="B3366" t="b">
        <f t="shared" si="313"/>
        <v>0</v>
      </c>
      <c r="C3366" t="str">
        <f t="shared" si="314"/>
        <v>OFF</v>
      </c>
      <c r="D3366" s="4">
        <f t="shared" si="316"/>
        <v>43696.166666658508</v>
      </c>
      <c r="E3366" t="str">
        <f t="shared" si="317"/>
        <v>LRKPCIGS</v>
      </c>
      <c r="F3366" s="39">
        <v>9728.6767578125</v>
      </c>
      <c r="G3366">
        <f t="shared" si="315"/>
        <v>1.335965082127749E-3</v>
      </c>
      <c r="H3366" s="38">
        <f>G3366*SUMIF('Manual Inputs'!$B$11:$B$22,'Expanded kW'!A3366,'Manual Inputs'!$C$11:$C$22)</f>
        <v>161430.67651706844</v>
      </c>
    </row>
    <row r="3367" spans="1:8" x14ac:dyDescent="0.2">
      <c r="A3367">
        <f t="shared" si="312"/>
        <v>8</v>
      </c>
      <c r="B3367" t="b">
        <f t="shared" si="313"/>
        <v>0</v>
      </c>
      <c r="C3367" t="str">
        <f t="shared" si="314"/>
        <v>OFF</v>
      </c>
      <c r="D3367" s="4">
        <f t="shared" si="316"/>
        <v>43696.208333325172</v>
      </c>
      <c r="E3367" t="str">
        <f t="shared" si="317"/>
        <v>LRKPCIGS</v>
      </c>
      <c r="F3367" s="39">
        <v>9780.443359375</v>
      </c>
      <c r="G3367">
        <f t="shared" si="315"/>
        <v>1.3430737952476893E-3</v>
      </c>
      <c r="H3367" s="38">
        <f>G3367*SUMIF('Manual Inputs'!$B$11:$B$22,'Expanded kW'!A3367,'Manual Inputs'!$C$11:$C$22)</f>
        <v>162289.65433278351</v>
      </c>
    </row>
    <row r="3368" spans="1:8" x14ac:dyDescent="0.2">
      <c r="A3368">
        <f t="shared" si="312"/>
        <v>8</v>
      </c>
      <c r="B3368" t="b">
        <f t="shared" si="313"/>
        <v>0</v>
      </c>
      <c r="C3368" t="str">
        <f t="shared" si="314"/>
        <v>OFF</v>
      </c>
      <c r="D3368" s="4">
        <f t="shared" si="316"/>
        <v>43696.249999991836</v>
      </c>
      <c r="E3368" t="str">
        <f t="shared" si="317"/>
        <v>LRKPCIGS</v>
      </c>
      <c r="F3368" s="39">
        <v>9775.6171875</v>
      </c>
      <c r="G3368">
        <f t="shared" si="315"/>
        <v>1.3424110538219174E-3</v>
      </c>
      <c r="H3368" s="38">
        <f>G3368*SUMIF('Manual Inputs'!$B$11:$B$22,'Expanded kW'!A3368,'Manual Inputs'!$C$11:$C$22)</f>
        <v>162209.57230208564</v>
      </c>
    </row>
    <row r="3369" spans="1:8" x14ac:dyDescent="0.2">
      <c r="A3369">
        <f t="shared" si="312"/>
        <v>8</v>
      </c>
      <c r="B3369" t="b">
        <f t="shared" si="313"/>
        <v>0</v>
      </c>
      <c r="C3369" t="str">
        <f t="shared" si="314"/>
        <v>ON</v>
      </c>
      <c r="D3369" s="4">
        <f t="shared" si="316"/>
        <v>43696.291666658501</v>
      </c>
      <c r="E3369" t="str">
        <f t="shared" si="317"/>
        <v>LRKPCIGS</v>
      </c>
      <c r="F3369" s="39">
        <v>9891.0869140625</v>
      </c>
      <c r="G3369">
        <f t="shared" si="315"/>
        <v>1.3582676319127106E-3</v>
      </c>
      <c r="H3369" s="38">
        <f>G3369*SUMIF('Manual Inputs'!$B$11:$B$22,'Expanded kW'!A3369,'Manual Inputs'!$C$11:$C$22)</f>
        <v>164125.59403250815</v>
      </c>
    </row>
    <row r="3370" spans="1:8" x14ac:dyDescent="0.2">
      <c r="A3370">
        <f t="shared" si="312"/>
        <v>8</v>
      </c>
      <c r="B3370" t="b">
        <f t="shared" si="313"/>
        <v>0</v>
      </c>
      <c r="C3370" t="str">
        <f t="shared" si="314"/>
        <v>ON</v>
      </c>
      <c r="D3370" s="4">
        <f t="shared" si="316"/>
        <v>43696.333333325165</v>
      </c>
      <c r="E3370" t="str">
        <f t="shared" si="317"/>
        <v>LRKPCIGS</v>
      </c>
      <c r="F3370" s="39">
        <v>10076.8095703125</v>
      </c>
      <c r="G3370">
        <f t="shared" si="315"/>
        <v>1.3837715097664758E-3</v>
      </c>
      <c r="H3370" s="38">
        <f>G3370*SUMIF('Manual Inputs'!$B$11:$B$22,'Expanded kW'!A3370,'Manual Inputs'!$C$11:$C$22)</f>
        <v>167207.34243358523</v>
      </c>
    </row>
    <row r="3371" spans="1:8" x14ac:dyDescent="0.2">
      <c r="A3371">
        <f t="shared" si="312"/>
        <v>8</v>
      </c>
      <c r="B3371" t="b">
        <f t="shared" si="313"/>
        <v>0</v>
      </c>
      <c r="C3371" t="str">
        <f t="shared" si="314"/>
        <v>ON</v>
      </c>
      <c r="D3371" s="4">
        <f t="shared" si="316"/>
        <v>43696.374999991829</v>
      </c>
      <c r="E3371" t="str">
        <f t="shared" si="317"/>
        <v>LRKPCIGS</v>
      </c>
      <c r="F3371" s="39">
        <v>9994.455078125</v>
      </c>
      <c r="G3371">
        <f t="shared" si="315"/>
        <v>1.3724623945951336E-3</v>
      </c>
      <c r="H3371" s="38">
        <f>G3371*SUMIF('Manual Inputs'!$B$11:$B$22,'Expanded kW'!A3371,'Manual Inputs'!$C$11:$C$22)</f>
        <v>165840.81112424025</v>
      </c>
    </row>
    <row r="3372" spans="1:8" x14ac:dyDescent="0.2">
      <c r="A3372">
        <f t="shared" si="312"/>
        <v>8</v>
      </c>
      <c r="B3372" t="b">
        <f t="shared" si="313"/>
        <v>0</v>
      </c>
      <c r="C3372" t="str">
        <f t="shared" si="314"/>
        <v>ON</v>
      </c>
      <c r="D3372" s="4">
        <f t="shared" si="316"/>
        <v>43696.416666658493</v>
      </c>
      <c r="E3372" t="str">
        <f t="shared" si="317"/>
        <v>LRKPCIGS</v>
      </c>
      <c r="F3372" s="39">
        <v>9979.833984375</v>
      </c>
      <c r="G3372">
        <f t="shared" si="315"/>
        <v>1.3704545911498364E-3</v>
      </c>
      <c r="H3372" s="38">
        <f>G3372*SUMIF('Manual Inputs'!$B$11:$B$22,'Expanded kW'!A3372,'Manual Inputs'!$C$11:$C$22)</f>
        <v>165598.19919311747</v>
      </c>
    </row>
    <row r="3373" spans="1:8" x14ac:dyDescent="0.2">
      <c r="A3373">
        <f t="shared" si="312"/>
        <v>8</v>
      </c>
      <c r="B3373" t="b">
        <f t="shared" si="313"/>
        <v>0</v>
      </c>
      <c r="C3373" t="str">
        <f t="shared" si="314"/>
        <v>ON</v>
      </c>
      <c r="D3373" s="4">
        <f t="shared" si="316"/>
        <v>43696.458333325158</v>
      </c>
      <c r="E3373" t="str">
        <f t="shared" si="317"/>
        <v>LRKPCIGS</v>
      </c>
      <c r="F3373" s="39">
        <v>10011.046875</v>
      </c>
      <c r="G3373">
        <f t="shared" si="315"/>
        <v>1.3747408196910188E-3</v>
      </c>
      <c r="H3373" s="38">
        <f>G3373*SUMIF('Manual Inputs'!$B$11:$B$22,'Expanded kW'!A3373,'Manual Inputs'!$C$11:$C$22)</f>
        <v>166116.12348797091</v>
      </c>
    </row>
    <row r="3374" spans="1:8" x14ac:dyDescent="0.2">
      <c r="A3374">
        <f t="shared" si="312"/>
        <v>8</v>
      </c>
      <c r="B3374" t="b">
        <f t="shared" si="313"/>
        <v>0</v>
      </c>
      <c r="C3374" t="str">
        <f t="shared" si="314"/>
        <v>ON</v>
      </c>
      <c r="D3374" s="4">
        <f t="shared" si="316"/>
        <v>43696.499999991822</v>
      </c>
      <c r="E3374" t="str">
        <f t="shared" si="317"/>
        <v>LRKPCIGS</v>
      </c>
      <c r="F3374" s="39">
        <v>10019.921875</v>
      </c>
      <c r="G3374">
        <f t="shared" si="315"/>
        <v>1.3759595558458986E-3</v>
      </c>
      <c r="H3374" s="38">
        <f>G3374*SUMIF('Manual Inputs'!$B$11:$B$22,'Expanded kW'!A3374,'Manual Inputs'!$C$11:$C$22)</f>
        <v>166263.38886534492</v>
      </c>
    </row>
    <row r="3375" spans="1:8" x14ac:dyDescent="0.2">
      <c r="A3375">
        <f t="shared" si="312"/>
        <v>8</v>
      </c>
      <c r="B3375" t="b">
        <f t="shared" si="313"/>
        <v>0</v>
      </c>
      <c r="C3375" t="str">
        <f t="shared" si="314"/>
        <v>ON</v>
      </c>
      <c r="D3375" s="4">
        <f t="shared" si="316"/>
        <v>43696.541666658486</v>
      </c>
      <c r="E3375" t="str">
        <f t="shared" si="317"/>
        <v>LRKPCIGS</v>
      </c>
      <c r="F3375" s="39">
        <v>10022.91015625</v>
      </c>
      <c r="G3375">
        <f t="shared" si="315"/>
        <v>1.3763699137501603E-3</v>
      </c>
      <c r="H3375" s="38">
        <f>G3375*SUMIF('Manual Inputs'!$B$11:$B$22,'Expanded kW'!A3375,'Manual Inputs'!$C$11:$C$22)</f>
        <v>166312.97425869489</v>
      </c>
    </row>
    <row r="3376" spans="1:8" x14ac:dyDescent="0.2">
      <c r="A3376">
        <f t="shared" si="312"/>
        <v>8</v>
      </c>
      <c r="B3376" t="b">
        <f t="shared" si="313"/>
        <v>0</v>
      </c>
      <c r="C3376" t="str">
        <f t="shared" si="314"/>
        <v>ON</v>
      </c>
      <c r="D3376" s="4">
        <f t="shared" si="316"/>
        <v>43696.58333332515</v>
      </c>
      <c r="E3376" t="str">
        <f t="shared" si="317"/>
        <v>LRKPCIGS</v>
      </c>
      <c r="F3376" s="39">
        <v>10108.2431640625</v>
      </c>
      <c r="G3376">
        <f t="shared" si="315"/>
        <v>1.3880880457868617E-3</v>
      </c>
      <c r="H3376" s="38">
        <f>G3376*SUMIF('Manual Inputs'!$B$11:$B$22,'Expanded kW'!A3376,'Manual Inputs'!$C$11:$C$22)</f>
        <v>167728.92891762074</v>
      </c>
    </row>
    <row r="3377" spans="1:8" x14ac:dyDescent="0.2">
      <c r="A3377">
        <f t="shared" si="312"/>
        <v>8</v>
      </c>
      <c r="B3377" t="b">
        <f t="shared" si="313"/>
        <v>0</v>
      </c>
      <c r="C3377" t="str">
        <f t="shared" si="314"/>
        <v>ON</v>
      </c>
      <c r="D3377" s="4">
        <f t="shared" si="316"/>
        <v>43696.624999991815</v>
      </c>
      <c r="E3377" t="str">
        <f t="shared" si="317"/>
        <v>LRKPCIGS</v>
      </c>
      <c r="F3377" s="39">
        <v>10017.9423828125</v>
      </c>
      <c r="G3377">
        <f t="shared" si="315"/>
        <v>1.3756877272602976E-3</v>
      </c>
      <c r="H3377" s="38">
        <f>G3377*SUMIF('Manual Inputs'!$B$11:$B$22,'Expanded kW'!A3377,'Manual Inputs'!$C$11:$C$22)</f>
        <v>166230.54259334478</v>
      </c>
    </row>
    <row r="3378" spans="1:8" x14ac:dyDescent="0.2">
      <c r="A3378">
        <f t="shared" si="312"/>
        <v>8</v>
      </c>
      <c r="B3378" t="b">
        <f t="shared" si="313"/>
        <v>0</v>
      </c>
      <c r="C3378" t="str">
        <f t="shared" si="314"/>
        <v>ON</v>
      </c>
      <c r="D3378" s="4">
        <f t="shared" si="316"/>
        <v>43696.666666658479</v>
      </c>
      <c r="E3378" t="str">
        <f t="shared" si="317"/>
        <v>LRKPCIGS</v>
      </c>
      <c r="F3378" s="39">
        <v>10118.640625</v>
      </c>
      <c r="G3378">
        <f t="shared" si="315"/>
        <v>1.3895158499066904E-3</v>
      </c>
      <c r="H3378" s="38">
        <f>G3378*SUMIF('Manual Inputs'!$B$11:$B$22,'Expanded kW'!A3378,'Manual Inputs'!$C$11:$C$22)</f>
        <v>167901.45691860013</v>
      </c>
    </row>
    <row r="3379" spans="1:8" x14ac:dyDescent="0.2">
      <c r="A3379">
        <f t="shared" si="312"/>
        <v>8</v>
      </c>
      <c r="B3379" t="b">
        <f t="shared" si="313"/>
        <v>0</v>
      </c>
      <c r="C3379" t="str">
        <f t="shared" si="314"/>
        <v>ON</v>
      </c>
      <c r="D3379" s="4">
        <f t="shared" si="316"/>
        <v>43696.708333325143</v>
      </c>
      <c r="E3379" t="str">
        <f t="shared" si="317"/>
        <v>LRKPCIGS</v>
      </c>
      <c r="F3379" s="39">
        <v>10075.0263671875</v>
      </c>
      <c r="G3379">
        <f t="shared" si="315"/>
        <v>1.3835266360628215E-3</v>
      </c>
      <c r="H3379" s="38">
        <f>G3379*SUMIF('Manual Inputs'!$B$11:$B$22,'Expanded kW'!A3379,'Manual Inputs'!$C$11:$C$22)</f>
        <v>167177.75324134438</v>
      </c>
    </row>
    <row r="3380" spans="1:8" x14ac:dyDescent="0.2">
      <c r="A3380">
        <f t="shared" si="312"/>
        <v>8</v>
      </c>
      <c r="B3380" t="b">
        <f t="shared" si="313"/>
        <v>0</v>
      </c>
      <c r="C3380" t="str">
        <f t="shared" si="314"/>
        <v>ON</v>
      </c>
      <c r="D3380" s="4">
        <f t="shared" si="316"/>
        <v>43696.749999991807</v>
      </c>
      <c r="E3380" t="str">
        <f t="shared" si="317"/>
        <v>LRKPCIGS</v>
      </c>
      <c r="F3380" s="39">
        <v>10083.875</v>
      </c>
      <c r="G3380">
        <f t="shared" si="315"/>
        <v>1.3847417514126635E-3</v>
      </c>
      <c r="H3380" s="38">
        <f>G3380*SUMIF('Manual Inputs'!$B$11:$B$22,'Expanded kW'!A3380,'Manual Inputs'!$C$11:$C$22)</f>
        <v>167324.58110054175</v>
      </c>
    </row>
    <row r="3381" spans="1:8" x14ac:dyDescent="0.2">
      <c r="A3381">
        <f t="shared" si="312"/>
        <v>8</v>
      </c>
      <c r="B3381" t="b">
        <f t="shared" si="313"/>
        <v>0</v>
      </c>
      <c r="C3381" t="str">
        <f t="shared" si="314"/>
        <v>ON</v>
      </c>
      <c r="D3381" s="4">
        <f t="shared" si="316"/>
        <v>43696.791666658472</v>
      </c>
      <c r="E3381" t="str">
        <f t="shared" si="317"/>
        <v>LRKPCIGS</v>
      </c>
      <c r="F3381" s="39">
        <v>10077.919921875</v>
      </c>
      <c r="G3381">
        <f t="shared" si="315"/>
        <v>1.383923985889726E-3</v>
      </c>
      <c r="H3381" s="38">
        <f>G3381*SUMIF('Manual Inputs'!$B$11:$B$22,'Expanded kW'!A3381,'Manual Inputs'!$C$11:$C$22)</f>
        <v>167225.76681013391</v>
      </c>
    </row>
    <row r="3382" spans="1:8" x14ac:dyDescent="0.2">
      <c r="A3382">
        <f t="shared" si="312"/>
        <v>8</v>
      </c>
      <c r="B3382" t="b">
        <f t="shared" si="313"/>
        <v>0</v>
      </c>
      <c r="C3382" t="str">
        <f t="shared" si="314"/>
        <v>ON</v>
      </c>
      <c r="D3382" s="4">
        <f t="shared" si="316"/>
        <v>43696.833333325136</v>
      </c>
      <c r="E3382" t="str">
        <f t="shared" si="317"/>
        <v>LRKPCIGS</v>
      </c>
      <c r="F3382" s="39">
        <v>10162.9990234375</v>
      </c>
      <c r="G3382">
        <f t="shared" si="315"/>
        <v>1.3956072509149541E-3</v>
      </c>
      <c r="H3382" s="38">
        <f>G3382*SUMIF('Manual Inputs'!$B$11:$B$22,'Expanded kW'!A3382,'Manual Inputs'!$C$11:$C$22)</f>
        <v>168637.50833106268</v>
      </c>
    </row>
    <row r="3383" spans="1:8" x14ac:dyDescent="0.2">
      <c r="A3383">
        <f t="shared" si="312"/>
        <v>8</v>
      </c>
      <c r="B3383" t="b">
        <f t="shared" si="313"/>
        <v>0</v>
      </c>
      <c r="C3383" t="str">
        <f t="shared" si="314"/>
        <v>OFF</v>
      </c>
      <c r="D3383" s="4">
        <f t="shared" si="316"/>
        <v>43696.8749999918</v>
      </c>
      <c r="E3383" t="str">
        <f t="shared" si="317"/>
        <v>LRKPCIGS</v>
      </c>
      <c r="F3383" s="39">
        <v>10404.9619140625</v>
      </c>
      <c r="G3383">
        <f t="shared" si="315"/>
        <v>1.4288341718100399E-3</v>
      </c>
      <c r="H3383" s="38">
        <f>G3383*SUMIF('Manual Inputs'!$B$11:$B$22,'Expanded kW'!A3383,'Manual Inputs'!$C$11:$C$22)</f>
        <v>172652.46679848759</v>
      </c>
    </row>
    <row r="3384" spans="1:8" x14ac:dyDescent="0.2">
      <c r="A3384">
        <f t="shared" si="312"/>
        <v>8</v>
      </c>
      <c r="B3384" t="b">
        <f t="shared" si="313"/>
        <v>0</v>
      </c>
      <c r="C3384" t="str">
        <f t="shared" si="314"/>
        <v>OFF</v>
      </c>
      <c r="D3384" s="4">
        <f t="shared" si="316"/>
        <v>43696.916666658464</v>
      </c>
      <c r="E3384" t="str">
        <f t="shared" si="317"/>
        <v>LRKPCIGS</v>
      </c>
      <c r="F3384" s="39">
        <v>10476.6435546875</v>
      </c>
      <c r="G3384">
        <f t="shared" si="315"/>
        <v>1.4386776655644939E-3</v>
      </c>
      <c r="H3384" s="38">
        <f>G3384*SUMIF('Manual Inputs'!$B$11:$B$22,'Expanded kW'!A3384,'Manual Inputs'!$C$11:$C$22)</f>
        <v>173841.90047256404</v>
      </c>
    </row>
    <row r="3385" spans="1:8" x14ac:dyDescent="0.2">
      <c r="A3385">
        <f t="shared" si="312"/>
        <v>8</v>
      </c>
      <c r="B3385" t="b">
        <f t="shared" si="313"/>
        <v>0</v>
      </c>
      <c r="C3385" t="str">
        <f t="shared" si="314"/>
        <v>OFF</v>
      </c>
      <c r="D3385" s="4">
        <f t="shared" si="316"/>
        <v>43696.958333325128</v>
      </c>
      <c r="E3385" t="str">
        <f t="shared" si="317"/>
        <v>LRKPCIGS</v>
      </c>
      <c r="F3385" s="39">
        <v>10492.15234375</v>
      </c>
      <c r="G3385">
        <f t="shared" si="315"/>
        <v>1.440807369446057E-3</v>
      </c>
      <c r="H3385" s="38">
        <f>G3385*SUMIF('Manual Inputs'!$B$11:$B$22,'Expanded kW'!A3385,'Manual Inputs'!$C$11:$C$22)</f>
        <v>174099.24218229958</v>
      </c>
    </row>
    <row r="3386" spans="1:8" x14ac:dyDescent="0.2">
      <c r="A3386">
        <f t="shared" si="312"/>
        <v>8</v>
      </c>
      <c r="B3386" t="b">
        <f t="shared" si="313"/>
        <v>0</v>
      </c>
      <c r="C3386" t="str">
        <f t="shared" si="314"/>
        <v>OFF</v>
      </c>
      <c r="D3386" s="4">
        <f t="shared" si="316"/>
        <v>43696.999999991793</v>
      </c>
      <c r="E3386" t="str">
        <f t="shared" si="317"/>
        <v>LRKPCIGS</v>
      </c>
      <c r="F3386" s="39">
        <v>10412.4248046875</v>
      </c>
      <c r="G3386">
        <f t="shared" si="315"/>
        <v>1.4298589937395724E-3</v>
      </c>
      <c r="H3386" s="38">
        <f>G3386*SUMIF('Manual Inputs'!$B$11:$B$22,'Expanded kW'!A3386,'Manual Inputs'!$C$11:$C$22)</f>
        <v>172776.3006468472</v>
      </c>
    </row>
    <row r="3387" spans="1:8" x14ac:dyDescent="0.2">
      <c r="A3387">
        <f t="shared" si="312"/>
        <v>8</v>
      </c>
      <c r="B3387" t="b">
        <f t="shared" si="313"/>
        <v>0</v>
      </c>
      <c r="C3387" t="str">
        <f t="shared" si="314"/>
        <v>OFF</v>
      </c>
      <c r="D3387" s="4">
        <f t="shared" si="316"/>
        <v>43697.041666658457</v>
      </c>
      <c r="E3387" t="str">
        <f t="shared" si="317"/>
        <v>LRKPCIGS</v>
      </c>
      <c r="F3387" s="39">
        <v>10317.0546875</v>
      </c>
      <c r="G3387">
        <f t="shared" si="315"/>
        <v>1.416762541918556E-3</v>
      </c>
      <c r="H3387" s="38">
        <f>G3387*SUMIF('Manual Inputs'!$B$11:$B$22,'Expanded kW'!A3387,'Manual Inputs'!$C$11:$C$22)</f>
        <v>171193.79740202235</v>
      </c>
    </row>
    <row r="3388" spans="1:8" x14ac:dyDescent="0.2">
      <c r="A3388">
        <f t="shared" si="312"/>
        <v>8</v>
      </c>
      <c r="B3388" t="b">
        <f t="shared" si="313"/>
        <v>0</v>
      </c>
      <c r="C3388" t="str">
        <f t="shared" si="314"/>
        <v>OFF</v>
      </c>
      <c r="D3388" s="4">
        <f t="shared" si="316"/>
        <v>43697.083333325121</v>
      </c>
      <c r="E3388" t="str">
        <f t="shared" si="317"/>
        <v>LRKPCIGS</v>
      </c>
      <c r="F3388" s="39">
        <v>10082.6064453125</v>
      </c>
      <c r="G3388">
        <f t="shared" si="315"/>
        <v>1.3845675504591877E-3</v>
      </c>
      <c r="H3388" s="38">
        <f>G3388*SUMIF('Manual Inputs'!$B$11:$B$22,'Expanded kW'!A3388,'Manual Inputs'!$C$11:$C$22)</f>
        <v>167303.5316149334</v>
      </c>
    </row>
    <row r="3389" spans="1:8" x14ac:dyDescent="0.2">
      <c r="A3389">
        <f t="shared" si="312"/>
        <v>8</v>
      </c>
      <c r="B3389" t="b">
        <f t="shared" si="313"/>
        <v>0</v>
      </c>
      <c r="C3389" t="str">
        <f t="shared" si="314"/>
        <v>OFF</v>
      </c>
      <c r="D3389" s="4">
        <f t="shared" si="316"/>
        <v>43697.124999991785</v>
      </c>
      <c r="E3389" t="str">
        <f t="shared" si="317"/>
        <v>LRKPCIGS</v>
      </c>
      <c r="F3389" s="39">
        <v>10078.6708984375</v>
      </c>
      <c r="G3389">
        <f t="shared" si="315"/>
        <v>1.3840271117813525E-3</v>
      </c>
      <c r="H3389" s="38">
        <f>G3389*SUMIF('Manual Inputs'!$B$11:$B$22,'Expanded kW'!A3389,'Manual Inputs'!$C$11:$C$22)</f>
        <v>167238.22797597904</v>
      </c>
    </row>
    <row r="3390" spans="1:8" x14ac:dyDescent="0.2">
      <c r="A3390">
        <f t="shared" si="312"/>
        <v>8</v>
      </c>
      <c r="B3390" t="b">
        <f t="shared" si="313"/>
        <v>0</v>
      </c>
      <c r="C3390" t="str">
        <f t="shared" si="314"/>
        <v>OFF</v>
      </c>
      <c r="D3390" s="4">
        <f t="shared" si="316"/>
        <v>43697.16666665845</v>
      </c>
      <c r="E3390" t="str">
        <f t="shared" si="317"/>
        <v>LRKPCIGS</v>
      </c>
      <c r="F3390" s="39">
        <v>10165.509765625</v>
      </c>
      <c r="G3390">
        <f t="shared" si="315"/>
        <v>1.3959520320168683E-3</v>
      </c>
      <c r="H3390" s="38">
        <f>G3390*SUMIF('Manual Inputs'!$B$11:$B$22,'Expanded kW'!A3390,'Manual Inputs'!$C$11:$C$22)</f>
        <v>168679.16978410279</v>
      </c>
    </row>
    <row r="3391" spans="1:8" x14ac:dyDescent="0.2">
      <c r="A3391">
        <f t="shared" si="312"/>
        <v>8</v>
      </c>
      <c r="B3391" t="b">
        <f t="shared" si="313"/>
        <v>0</v>
      </c>
      <c r="C3391" t="str">
        <f t="shared" si="314"/>
        <v>OFF</v>
      </c>
      <c r="D3391" s="4">
        <f t="shared" si="316"/>
        <v>43697.208333325114</v>
      </c>
      <c r="E3391" t="str">
        <f t="shared" si="317"/>
        <v>LRKPCIGS</v>
      </c>
      <c r="F3391" s="39">
        <v>10144.791015625</v>
      </c>
      <c r="G3391">
        <f t="shared" si="315"/>
        <v>1.3931068838806526E-3</v>
      </c>
      <c r="H3391" s="38">
        <f>G3391*SUMIF('Manual Inputs'!$B$11:$B$22,'Expanded kW'!A3391,'Manual Inputs'!$C$11:$C$22)</f>
        <v>168335.37772354306</v>
      </c>
    </row>
    <row r="3392" spans="1:8" x14ac:dyDescent="0.2">
      <c r="A3392">
        <f t="shared" si="312"/>
        <v>8</v>
      </c>
      <c r="B3392" t="b">
        <f t="shared" si="313"/>
        <v>0</v>
      </c>
      <c r="C3392" t="str">
        <f t="shared" si="314"/>
        <v>OFF</v>
      </c>
      <c r="D3392" s="4">
        <f t="shared" si="316"/>
        <v>43697.249999991778</v>
      </c>
      <c r="E3392" t="str">
        <f t="shared" si="317"/>
        <v>LRKPCIGS</v>
      </c>
      <c r="F3392" s="39">
        <v>10105.751953125</v>
      </c>
      <c r="G3392">
        <f t="shared" si="315"/>
        <v>1.3877459467627532E-3</v>
      </c>
      <c r="H3392" s="38">
        <f>G3392*SUMIF('Manual Inputs'!$B$11:$B$22,'Expanded kW'!A3392,'Manual Inputs'!$C$11:$C$22)</f>
        <v>167687.59155211883</v>
      </c>
    </row>
    <row r="3393" spans="1:8" x14ac:dyDescent="0.2">
      <c r="A3393">
        <f t="shared" si="312"/>
        <v>8</v>
      </c>
      <c r="B3393" t="b">
        <f t="shared" si="313"/>
        <v>0</v>
      </c>
      <c r="C3393" t="str">
        <f t="shared" si="314"/>
        <v>ON</v>
      </c>
      <c r="D3393" s="4">
        <f t="shared" si="316"/>
        <v>43697.291666658442</v>
      </c>
      <c r="E3393" t="str">
        <f t="shared" si="317"/>
        <v>LRKPCIGS</v>
      </c>
      <c r="F3393" s="39">
        <v>10085.3798828125</v>
      </c>
      <c r="G3393">
        <f t="shared" si="315"/>
        <v>1.3849484055075876E-3</v>
      </c>
      <c r="H3393" s="38">
        <f>G3393*SUMIF('Manual Inputs'!$B$11:$B$22,'Expanded kW'!A3393,'Manual Inputs'!$C$11:$C$22)</f>
        <v>167349.55204536277</v>
      </c>
    </row>
    <row r="3394" spans="1:8" x14ac:dyDescent="0.2">
      <c r="A3394">
        <f t="shared" ref="A3394:A3457" si="318">MONTH(D3394)</f>
        <v>8</v>
      </c>
      <c r="B3394" t="b">
        <f t="shared" ref="B3394:B3457" si="319">IF(ISNA(VLOOKUP(DATE(YEAR(D3394),MONTH(D3394),DAY(D3394)),Holidays,1,FALSE)),FALSE,TRUE)</f>
        <v>0</v>
      </c>
      <c r="C3394" t="str">
        <f t="shared" ref="C3394:C3457" si="320">IF(OR(HOUR(D3394)&lt;PkStart,HOUR(D3394)&gt;OPkStart-1,WEEKDAY(D3394,2)&gt;5,B3394)=TRUE,"OFF","ON")</f>
        <v>ON</v>
      </c>
      <c r="D3394" s="4">
        <f t="shared" si="316"/>
        <v>43697.333333325107</v>
      </c>
      <c r="E3394" t="str">
        <f t="shared" si="317"/>
        <v>LRKPCIGS</v>
      </c>
      <c r="F3394" s="39">
        <v>10333.076171875</v>
      </c>
      <c r="G3394">
        <f t="shared" ref="G3394:G3457" si="321">IF(SUMIF($A$2:$A$8785,A3394,$F$2:$F$8785)=0,0,F3394/SUMIF($A$2:$A$8785,A3394,$F$2:$F$8785))</f>
        <v>1.418962650342517E-3</v>
      </c>
      <c r="H3394" s="38">
        <f>G3394*SUMIF('Manual Inputs'!$B$11:$B$22,'Expanded kW'!A3394,'Manual Inputs'!$C$11:$C$22)</f>
        <v>171459.6464096366</v>
      </c>
    </row>
    <row r="3395" spans="1:8" x14ac:dyDescent="0.2">
      <c r="A3395">
        <f t="shared" si="318"/>
        <v>8</v>
      </c>
      <c r="B3395" t="b">
        <f t="shared" si="319"/>
        <v>0</v>
      </c>
      <c r="C3395" t="str">
        <f t="shared" si="320"/>
        <v>ON</v>
      </c>
      <c r="D3395" s="4">
        <f t="shared" si="316"/>
        <v>43697.374999991771</v>
      </c>
      <c r="E3395" t="str">
        <f t="shared" si="317"/>
        <v>LRKPCIGS</v>
      </c>
      <c r="F3395" s="39">
        <v>10346.0498046875</v>
      </c>
      <c r="G3395">
        <f t="shared" si="321"/>
        <v>1.4207442205249087E-3</v>
      </c>
      <c r="H3395" s="38">
        <f>G3395*SUMIF('Manual Inputs'!$B$11:$B$22,'Expanded kW'!A3395,'Manual Inputs'!$C$11:$C$22)</f>
        <v>171674.92155690919</v>
      </c>
    </row>
    <row r="3396" spans="1:8" x14ac:dyDescent="0.2">
      <c r="A3396">
        <f t="shared" si="318"/>
        <v>8</v>
      </c>
      <c r="B3396" t="b">
        <f t="shared" si="319"/>
        <v>0</v>
      </c>
      <c r="C3396" t="str">
        <f t="shared" si="320"/>
        <v>ON</v>
      </c>
      <c r="D3396" s="4">
        <f t="shared" ref="D3396:D3459" si="322">+D3395+1/24</f>
        <v>43697.416666658435</v>
      </c>
      <c r="E3396" t="str">
        <f t="shared" ref="E3396:E3459" si="323">+E3395</f>
        <v>LRKPCIGS</v>
      </c>
      <c r="F3396" s="39">
        <v>10305.4208984375</v>
      </c>
      <c r="G3396">
        <f t="shared" si="321"/>
        <v>1.4151649622736308E-3</v>
      </c>
      <c r="H3396" s="38">
        <f>G3396*SUMIF('Manual Inputs'!$B$11:$B$22,'Expanded kW'!A3396,'Manual Inputs'!$C$11:$C$22)</f>
        <v>171000.75465987268</v>
      </c>
    </row>
    <row r="3397" spans="1:8" x14ac:dyDescent="0.2">
      <c r="A3397">
        <f t="shared" si="318"/>
        <v>8</v>
      </c>
      <c r="B3397" t="b">
        <f t="shared" si="319"/>
        <v>0</v>
      </c>
      <c r="C3397" t="str">
        <f t="shared" si="320"/>
        <v>ON</v>
      </c>
      <c r="D3397" s="4">
        <f t="shared" si="322"/>
        <v>43697.458333325099</v>
      </c>
      <c r="E3397" t="str">
        <f t="shared" si="323"/>
        <v>LRKPCIGS</v>
      </c>
      <c r="F3397" s="39">
        <v>10075.337890625</v>
      </c>
      <c r="G3397">
        <f t="shared" si="321"/>
        <v>1.3835694152038213E-3</v>
      </c>
      <c r="H3397" s="38">
        <f>G3397*SUMIF('Manual Inputs'!$B$11:$B$22,'Expanded kW'!A3397,'Manual Inputs'!$C$11:$C$22)</f>
        <v>167182.92243757923</v>
      </c>
    </row>
    <row r="3398" spans="1:8" x14ac:dyDescent="0.2">
      <c r="A3398">
        <f t="shared" si="318"/>
        <v>8</v>
      </c>
      <c r="B3398" t="b">
        <f t="shared" si="319"/>
        <v>0</v>
      </c>
      <c r="C3398" t="str">
        <f t="shared" si="320"/>
        <v>ON</v>
      </c>
      <c r="D3398" s="4">
        <f t="shared" si="322"/>
        <v>43697.499999991764</v>
      </c>
      <c r="E3398" t="str">
        <f t="shared" si="323"/>
        <v>LRKPCIGS</v>
      </c>
      <c r="F3398" s="39">
        <v>9808.9453125</v>
      </c>
      <c r="G3398">
        <f t="shared" si="321"/>
        <v>1.3469877513894496E-3</v>
      </c>
      <c r="H3398" s="38">
        <f>G3398*SUMIF('Manual Inputs'!$B$11:$B$22,'Expanded kW'!A3398,'Manual Inputs'!$C$11:$C$22)</f>
        <v>162762.59527732991</v>
      </c>
    </row>
    <row r="3399" spans="1:8" x14ac:dyDescent="0.2">
      <c r="A3399">
        <f t="shared" si="318"/>
        <v>8</v>
      </c>
      <c r="B3399" t="b">
        <f t="shared" si="319"/>
        <v>0</v>
      </c>
      <c r="C3399" t="str">
        <f t="shared" si="320"/>
        <v>ON</v>
      </c>
      <c r="D3399" s="4">
        <f t="shared" si="322"/>
        <v>43697.541666658428</v>
      </c>
      <c r="E3399" t="str">
        <f t="shared" si="323"/>
        <v>LRKPCIGS</v>
      </c>
      <c r="F3399" s="39">
        <v>10192.609375</v>
      </c>
      <c r="G3399">
        <f t="shared" si="321"/>
        <v>1.3996734149721842E-3</v>
      </c>
      <c r="H3399" s="38">
        <f>G3399*SUMIF('Manual Inputs'!$B$11:$B$22,'Expanded kW'!A3399,'Manual Inputs'!$C$11:$C$22)</f>
        <v>169128.84124340393</v>
      </c>
    </row>
    <row r="3400" spans="1:8" x14ac:dyDescent="0.2">
      <c r="A3400">
        <f t="shared" si="318"/>
        <v>8</v>
      </c>
      <c r="B3400" t="b">
        <f t="shared" si="319"/>
        <v>0</v>
      </c>
      <c r="C3400" t="str">
        <f t="shared" si="320"/>
        <v>ON</v>
      </c>
      <c r="D3400" s="4">
        <f t="shared" si="322"/>
        <v>43697.583333325092</v>
      </c>
      <c r="E3400" t="str">
        <f t="shared" si="323"/>
        <v>LRKPCIGS</v>
      </c>
      <c r="F3400" s="39">
        <v>10197.8701171875</v>
      </c>
      <c r="G3400">
        <f t="shared" si="321"/>
        <v>1.4003958326291315E-3</v>
      </c>
      <c r="H3400" s="38">
        <f>G3400*SUMIF('Manual Inputs'!$B$11:$B$22,'Expanded kW'!A3400,'Manual Inputs'!$C$11:$C$22)</f>
        <v>169216.13422182755</v>
      </c>
    </row>
    <row r="3401" spans="1:8" x14ac:dyDescent="0.2">
      <c r="A3401">
        <f t="shared" si="318"/>
        <v>8</v>
      </c>
      <c r="B3401" t="b">
        <f t="shared" si="319"/>
        <v>0</v>
      </c>
      <c r="C3401" t="str">
        <f t="shared" si="320"/>
        <v>ON</v>
      </c>
      <c r="D3401" s="4">
        <f t="shared" si="322"/>
        <v>43697.624999991756</v>
      </c>
      <c r="E3401" t="str">
        <f t="shared" si="323"/>
        <v>LRKPCIGS</v>
      </c>
      <c r="F3401" s="39">
        <v>10118.9970703125</v>
      </c>
      <c r="G3401">
        <f t="shared" si="321"/>
        <v>1.3895647978266433E-3</v>
      </c>
      <c r="H3401" s="38">
        <f>G3401*SUMIF('Manual Inputs'!$B$11:$B$22,'Expanded kW'!A3401,'Manual Inputs'!$C$11:$C$22)</f>
        <v>167907.37151617295</v>
      </c>
    </row>
    <row r="3402" spans="1:8" x14ac:dyDescent="0.2">
      <c r="A3402">
        <f t="shared" si="318"/>
        <v>8</v>
      </c>
      <c r="B3402" t="b">
        <f t="shared" si="319"/>
        <v>0</v>
      </c>
      <c r="C3402" t="str">
        <f t="shared" si="320"/>
        <v>ON</v>
      </c>
      <c r="D3402" s="4">
        <f t="shared" si="322"/>
        <v>43697.666666658421</v>
      </c>
      <c r="E3402" t="str">
        <f t="shared" si="323"/>
        <v>LRKPCIGS</v>
      </c>
      <c r="F3402" s="39">
        <v>10094.3359375</v>
      </c>
      <c r="G3402">
        <f t="shared" si="321"/>
        <v>1.3861782722853606E-3</v>
      </c>
      <c r="H3402" s="38">
        <f>G3402*SUMIF('Manual Inputs'!$B$11:$B$22,'Expanded kW'!A3402,'Manual Inputs'!$C$11:$C$22)</f>
        <v>167498.16238602044</v>
      </c>
    </row>
    <row r="3403" spans="1:8" x14ac:dyDescent="0.2">
      <c r="A3403">
        <f t="shared" si="318"/>
        <v>8</v>
      </c>
      <c r="B3403" t="b">
        <f t="shared" si="319"/>
        <v>0</v>
      </c>
      <c r="C3403" t="str">
        <f t="shared" si="320"/>
        <v>ON</v>
      </c>
      <c r="D3403" s="4">
        <f t="shared" si="322"/>
        <v>43697.708333325085</v>
      </c>
      <c r="E3403" t="str">
        <f t="shared" si="323"/>
        <v>LRKPCIGS</v>
      </c>
      <c r="F3403" s="39">
        <v>10066.44140625</v>
      </c>
      <c r="G3403">
        <f t="shared" si="321"/>
        <v>1.3823477287633554E-3</v>
      </c>
      <c r="H3403" s="38">
        <f>G3403*SUMIF('Manual Inputs'!$B$11:$B$22,'Expanded kW'!A3403,'Manual Inputs'!$C$11:$C$22)</f>
        <v>167035.30056391316</v>
      </c>
    </row>
    <row r="3404" spans="1:8" x14ac:dyDescent="0.2">
      <c r="A3404">
        <f t="shared" si="318"/>
        <v>8</v>
      </c>
      <c r="B3404" t="b">
        <f t="shared" si="319"/>
        <v>0</v>
      </c>
      <c r="C3404" t="str">
        <f t="shared" si="320"/>
        <v>ON</v>
      </c>
      <c r="D3404" s="4">
        <f t="shared" si="322"/>
        <v>43697.749999991749</v>
      </c>
      <c r="E3404" t="str">
        <f t="shared" si="323"/>
        <v>LRKPCIGS</v>
      </c>
      <c r="F3404" s="39">
        <v>9928.373046875</v>
      </c>
      <c r="G3404">
        <f t="shared" si="321"/>
        <v>1.3633878525475544E-3</v>
      </c>
      <c r="H3404" s="38">
        <f>G3404*SUMIF('Manual Inputs'!$B$11:$B$22,'Expanded kW'!A3404,'Manual Inputs'!$C$11:$C$22)</f>
        <v>164744.29334737579</v>
      </c>
    </row>
    <row r="3405" spans="1:8" x14ac:dyDescent="0.2">
      <c r="A3405">
        <f t="shared" si="318"/>
        <v>8</v>
      </c>
      <c r="B3405" t="b">
        <f t="shared" si="319"/>
        <v>0</v>
      </c>
      <c r="C3405" t="str">
        <f t="shared" si="320"/>
        <v>ON</v>
      </c>
      <c r="D3405" s="4">
        <f t="shared" si="322"/>
        <v>43697.791666658413</v>
      </c>
      <c r="E3405" t="str">
        <f t="shared" si="323"/>
        <v>LRKPCIGS</v>
      </c>
      <c r="F3405" s="39">
        <v>9940.3896484375</v>
      </c>
      <c r="G3405">
        <f t="shared" si="321"/>
        <v>1.3650380009174702E-3</v>
      </c>
      <c r="H3405" s="38">
        <f>G3405*SUMIF('Manual Inputs'!$B$11:$B$22,'Expanded kW'!A3405,'Manual Inputs'!$C$11:$C$22)</f>
        <v>164943.68820527487</v>
      </c>
    </row>
    <row r="3406" spans="1:8" x14ac:dyDescent="0.2">
      <c r="A3406">
        <f t="shared" si="318"/>
        <v>8</v>
      </c>
      <c r="B3406" t="b">
        <f t="shared" si="319"/>
        <v>0</v>
      </c>
      <c r="C3406" t="str">
        <f t="shared" si="320"/>
        <v>ON</v>
      </c>
      <c r="D3406" s="4">
        <f t="shared" si="322"/>
        <v>43697.833333325078</v>
      </c>
      <c r="E3406" t="str">
        <f t="shared" si="323"/>
        <v>LRKPCIGS</v>
      </c>
      <c r="F3406" s="39">
        <v>9981.8681640625</v>
      </c>
      <c r="G3406">
        <f t="shared" si="321"/>
        <v>1.3707339295532931E-3</v>
      </c>
      <c r="H3406" s="38">
        <f>G3406*SUMIF('Manual Inputs'!$B$11:$B$22,'Expanded kW'!A3406,'Manual Inputs'!$C$11:$C$22)</f>
        <v>165631.95291022465</v>
      </c>
    </row>
    <row r="3407" spans="1:8" x14ac:dyDescent="0.2">
      <c r="A3407">
        <f t="shared" si="318"/>
        <v>8</v>
      </c>
      <c r="B3407" t="b">
        <f t="shared" si="319"/>
        <v>0</v>
      </c>
      <c r="C3407" t="str">
        <f t="shared" si="320"/>
        <v>OFF</v>
      </c>
      <c r="D3407" s="4">
        <f t="shared" si="322"/>
        <v>43697.874999991742</v>
      </c>
      <c r="E3407" t="str">
        <f t="shared" si="323"/>
        <v>LRKPCIGS</v>
      </c>
      <c r="F3407" s="39">
        <v>10118.796875</v>
      </c>
      <c r="G3407">
        <f t="shared" si="321"/>
        <v>1.3895373065291356E-3</v>
      </c>
      <c r="H3407" s="38">
        <f>G3407*SUMIF('Manual Inputs'!$B$11:$B$22,'Expanded kW'!A3407,'Manual Inputs'!$C$11:$C$22)</f>
        <v>167904.04961890602</v>
      </c>
    </row>
    <row r="3408" spans="1:8" x14ac:dyDescent="0.2">
      <c r="A3408">
        <f t="shared" si="318"/>
        <v>8</v>
      </c>
      <c r="B3408" t="b">
        <f t="shared" si="319"/>
        <v>0</v>
      </c>
      <c r="C3408" t="str">
        <f t="shared" si="320"/>
        <v>OFF</v>
      </c>
      <c r="D3408" s="4">
        <f t="shared" si="322"/>
        <v>43697.916666658406</v>
      </c>
      <c r="E3408" t="str">
        <f t="shared" si="323"/>
        <v>LRKPCIGS</v>
      </c>
      <c r="F3408" s="39">
        <v>10325.494140625</v>
      </c>
      <c r="G3408">
        <f t="shared" si="321"/>
        <v>1.4179214677383701E-3</v>
      </c>
      <c r="H3408" s="38">
        <f>G3408*SUMIF('Manual Inputs'!$B$11:$B$22,'Expanded kW'!A3408,'Manual Inputs'!$C$11:$C$22)</f>
        <v>171333.83562729371</v>
      </c>
    </row>
    <row r="3409" spans="1:8" x14ac:dyDescent="0.2">
      <c r="A3409">
        <f t="shared" si="318"/>
        <v>8</v>
      </c>
      <c r="B3409" t="b">
        <f t="shared" si="319"/>
        <v>0</v>
      </c>
      <c r="C3409" t="str">
        <f t="shared" si="320"/>
        <v>OFF</v>
      </c>
      <c r="D3409" s="4">
        <f t="shared" si="322"/>
        <v>43697.95833332507</v>
      </c>
      <c r="E3409" t="str">
        <f t="shared" si="323"/>
        <v>LRKPCIGS</v>
      </c>
      <c r="F3409" s="39">
        <v>10303.1826171875</v>
      </c>
      <c r="G3409">
        <f t="shared" si="321"/>
        <v>1.4148575961571053E-3</v>
      </c>
      <c r="H3409" s="38">
        <f>G3409*SUMIF('Manual Inputs'!$B$11:$B$22,'Expanded kW'!A3409,'Manual Inputs'!$C$11:$C$22)</f>
        <v>170963.61422799094</v>
      </c>
    </row>
    <row r="3410" spans="1:8" x14ac:dyDescent="0.2">
      <c r="A3410">
        <f t="shared" si="318"/>
        <v>8</v>
      </c>
      <c r="B3410" t="b">
        <f t="shared" si="319"/>
        <v>0</v>
      </c>
      <c r="C3410" t="str">
        <f t="shared" si="320"/>
        <v>OFF</v>
      </c>
      <c r="D3410" s="4">
        <f t="shared" si="322"/>
        <v>43697.999999991735</v>
      </c>
      <c r="E3410" t="str">
        <f t="shared" si="323"/>
        <v>LRKPCIGS</v>
      </c>
      <c r="F3410" s="39">
        <v>10258.9384765625</v>
      </c>
      <c r="G3410">
        <f t="shared" si="321"/>
        <v>1.4087818853040046E-3</v>
      </c>
      <c r="H3410" s="38">
        <f>G3410*SUMIF('Manual Inputs'!$B$11:$B$22,'Expanded kW'!A3410,'Manual Inputs'!$C$11:$C$22)</f>
        <v>170229.45872762709</v>
      </c>
    </row>
    <row r="3411" spans="1:8" x14ac:dyDescent="0.2">
      <c r="A3411">
        <f t="shared" si="318"/>
        <v>8</v>
      </c>
      <c r="B3411" t="b">
        <f t="shared" si="319"/>
        <v>0</v>
      </c>
      <c r="C3411" t="str">
        <f t="shared" si="320"/>
        <v>OFF</v>
      </c>
      <c r="D3411" s="4">
        <f t="shared" si="322"/>
        <v>43698.041666658399</v>
      </c>
      <c r="E3411" t="str">
        <f t="shared" si="323"/>
        <v>LRKPCIGS</v>
      </c>
      <c r="F3411" s="39">
        <v>10160.6162109375</v>
      </c>
      <c r="G3411">
        <f t="shared" si="321"/>
        <v>1.3952800374226668E-3</v>
      </c>
      <c r="H3411" s="38">
        <f>G3411*SUMIF('Manual Inputs'!$B$11:$B$22,'Expanded kW'!A3411,'Manual Inputs'!$C$11:$C$22)</f>
        <v>168597.96965139799</v>
      </c>
    </row>
    <row r="3412" spans="1:8" x14ac:dyDescent="0.2">
      <c r="A3412">
        <f t="shared" si="318"/>
        <v>8</v>
      </c>
      <c r="B3412" t="b">
        <f t="shared" si="319"/>
        <v>0</v>
      </c>
      <c r="C3412" t="str">
        <f t="shared" si="320"/>
        <v>OFF</v>
      </c>
      <c r="D3412" s="4">
        <f t="shared" si="322"/>
        <v>43698.083333325063</v>
      </c>
      <c r="E3412" t="str">
        <f t="shared" si="323"/>
        <v>LRKPCIGS</v>
      </c>
      <c r="F3412" s="39">
        <v>10023.2158203125</v>
      </c>
      <c r="G3412">
        <f t="shared" si="321"/>
        <v>1.3764118882678186E-3</v>
      </c>
      <c r="H3412" s="38">
        <f>G3412*SUMIF('Manual Inputs'!$B$11:$B$22,'Expanded kW'!A3412,'Manual Inputs'!$C$11:$C$22)</f>
        <v>166318.04622866827</v>
      </c>
    </row>
    <row r="3413" spans="1:8" x14ac:dyDescent="0.2">
      <c r="A3413">
        <f t="shared" si="318"/>
        <v>8</v>
      </c>
      <c r="B3413" t="b">
        <f t="shared" si="319"/>
        <v>0</v>
      </c>
      <c r="C3413" t="str">
        <f t="shared" si="320"/>
        <v>OFF</v>
      </c>
      <c r="D3413" s="4">
        <f t="shared" si="322"/>
        <v>43698.124999991727</v>
      </c>
      <c r="E3413" t="str">
        <f t="shared" si="323"/>
        <v>LRKPCIGS</v>
      </c>
      <c r="F3413" s="39">
        <v>9950.388671875</v>
      </c>
      <c r="G3413">
        <f t="shared" si="321"/>
        <v>1.3664110906500639E-3</v>
      </c>
      <c r="H3413" s="38">
        <f>G3413*SUMIF('Manual Inputs'!$B$11:$B$22,'Expanded kW'!A3413,'Manual Inputs'!$C$11:$C$22)</f>
        <v>165109.60482047431</v>
      </c>
    </row>
    <row r="3414" spans="1:8" x14ac:dyDescent="0.2">
      <c r="A3414">
        <f t="shared" si="318"/>
        <v>8</v>
      </c>
      <c r="B3414" t="b">
        <f t="shared" si="319"/>
        <v>0</v>
      </c>
      <c r="C3414" t="str">
        <f t="shared" si="320"/>
        <v>OFF</v>
      </c>
      <c r="D3414" s="4">
        <f t="shared" si="322"/>
        <v>43698.166666658391</v>
      </c>
      <c r="E3414" t="str">
        <f t="shared" si="323"/>
        <v>LRKPCIGS</v>
      </c>
      <c r="F3414" s="39">
        <v>9942.4990234375</v>
      </c>
      <c r="G3414">
        <f t="shared" si="321"/>
        <v>1.3653276653204786E-3</v>
      </c>
      <c r="H3414" s="38">
        <f>G3414*SUMIF('Manual Inputs'!$B$11:$B$22,'Expanded kW'!A3414,'Manual Inputs'!$C$11:$C$22)</f>
        <v>164978.68965940428</v>
      </c>
    </row>
    <row r="3415" spans="1:8" x14ac:dyDescent="0.2">
      <c r="A3415">
        <f t="shared" si="318"/>
        <v>8</v>
      </c>
      <c r="B3415" t="b">
        <f t="shared" si="319"/>
        <v>0</v>
      </c>
      <c r="C3415" t="str">
        <f t="shared" si="320"/>
        <v>OFF</v>
      </c>
      <c r="D3415" s="4">
        <f t="shared" si="322"/>
        <v>43698.208333325056</v>
      </c>
      <c r="E3415" t="str">
        <f t="shared" si="323"/>
        <v>LRKPCIGS</v>
      </c>
      <c r="F3415" s="39">
        <v>9882.6142578125</v>
      </c>
      <c r="G3415">
        <f t="shared" si="321"/>
        <v>1.357104146560627E-3</v>
      </c>
      <c r="H3415" s="38">
        <f>G3415*SUMIF('Manual Inputs'!$B$11:$B$22,'Expanded kW'!A3415,'Manual Inputs'!$C$11:$C$22)</f>
        <v>163985.0048584218</v>
      </c>
    </row>
    <row r="3416" spans="1:8" x14ac:dyDescent="0.2">
      <c r="A3416">
        <f t="shared" si="318"/>
        <v>8</v>
      </c>
      <c r="B3416" t="b">
        <f t="shared" si="319"/>
        <v>0</v>
      </c>
      <c r="C3416" t="str">
        <f t="shared" si="320"/>
        <v>OFF</v>
      </c>
      <c r="D3416" s="4">
        <f t="shared" si="322"/>
        <v>43698.24999999172</v>
      </c>
      <c r="E3416" t="str">
        <f t="shared" si="323"/>
        <v>LRKPCIGS</v>
      </c>
      <c r="F3416" s="39">
        <v>9883.3876953125</v>
      </c>
      <c r="G3416">
        <f t="shared" si="321"/>
        <v>1.35721035684173E-3</v>
      </c>
      <c r="H3416" s="38">
        <f>G3416*SUMIF('Manual Inputs'!$B$11:$B$22,'Expanded kW'!A3416,'Manual Inputs'!$C$11:$C$22)</f>
        <v>163997.83872493589</v>
      </c>
    </row>
    <row r="3417" spans="1:8" x14ac:dyDescent="0.2">
      <c r="A3417">
        <f t="shared" si="318"/>
        <v>8</v>
      </c>
      <c r="B3417" t="b">
        <f t="shared" si="319"/>
        <v>0</v>
      </c>
      <c r="C3417" t="str">
        <f t="shared" si="320"/>
        <v>ON</v>
      </c>
      <c r="D3417" s="4">
        <f t="shared" si="322"/>
        <v>43698.291666658384</v>
      </c>
      <c r="E3417" t="str">
        <f t="shared" si="323"/>
        <v>LRKPCIGS</v>
      </c>
      <c r="F3417" s="39">
        <v>9894.9091796875</v>
      </c>
      <c r="G3417">
        <f t="shared" si="321"/>
        <v>1.3587925145392729E-3</v>
      </c>
      <c r="H3417" s="38">
        <f>G3417*SUMIF('Manual Inputs'!$B$11:$B$22,'Expanded kW'!A3417,'Manual Inputs'!$C$11:$C$22)</f>
        <v>164189.01796374074</v>
      </c>
    </row>
    <row r="3418" spans="1:8" x14ac:dyDescent="0.2">
      <c r="A3418">
        <f t="shared" si="318"/>
        <v>8</v>
      </c>
      <c r="B3418" t="b">
        <f t="shared" si="319"/>
        <v>0</v>
      </c>
      <c r="C3418" t="str">
        <f t="shared" si="320"/>
        <v>ON</v>
      </c>
      <c r="D3418" s="4">
        <f t="shared" si="322"/>
        <v>43698.333333325048</v>
      </c>
      <c r="E3418" t="str">
        <f t="shared" si="323"/>
        <v>LRKPCIGS</v>
      </c>
      <c r="F3418" s="39">
        <v>10070.4541015625</v>
      </c>
      <c r="G3418">
        <f t="shared" si="321"/>
        <v>1.3828987616485227E-3</v>
      </c>
      <c r="H3418" s="38">
        <f>G3418*SUMIF('Manual Inputs'!$B$11:$B$22,'Expanded kW'!A3418,'Manual Inputs'!$C$11:$C$22)</f>
        <v>167101.88434864354</v>
      </c>
    </row>
    <row r="3419" spans="1:8" x14ac:dyDescent="0.2">
      <c r="A3419">
        <f t="shared" si="318"/>
        <v>8</v>
      </c>
      <c r="B3419" t="b">
        <f t="shared" si="319"/>
        <v>0</v>
      </c>
      <c r="C3419" t="str">
        <f t="shared" si="320"/>
        <v>ON</v>
      </c>
      <c r="D3419" s="4">
        <f t="shared" si="322"/>
        <v>43698.374999991713</v>
      </c>
      <c r="E3419" t="str">
        <f t="shared" si="323"/>
        <v>LRKPCIGS</v>
      </c>
      <c r="F3419" s="39">
        <v>10105.7978515625</v>
      </c>
      <c r="G3419">
        <f t="shared" si="321"/>
        <v>1.3877522496455964E-3</v>
      </c>
      <c r="H3419" s="38">
        <f>G3419*SUMIF('Manual Inputs'!$B$11:$B$22,'Expanded kW'!A3419,'Manual Inputs'!$C$11:$C$22)</f>
        <v>167688.35315783368</v>
      </c>
    </row>
    <row r="3420" spans="1:8" x14ac:dyDescent="0.2">
      <c r="A3420">
        <f t="shared" si="318"/>
        <v>8</v>
      </c>
      <c r="B3420" t="b">
        <f t="shared" si="319"/>
        <v>0</v>
      </c>
      <c r="C3420" t="str">
        <f t="shared" si="320"/>
        <v>ON</v>
      </c>
      <c r="D3420" s="4">
        <f t="shared" si="322"/>
        <v>43698.416666658377</v>
      </c>
      <c r="E3420" t="str">
        <f t="shared" si="323"/>
        <v>LRKPCIGS</v>
      </c>
      <c r="F3420" s="39">
        <v>10022.2880859375</v>
      </c>
      <c r="G3420">
        <f t="shared" si="321"/>
        <v>1.3762844895720508E-3</v>
      </c>
      <c r="H3420" s="38">
        <f>G3420*SUMIF('Manual Inputs'!$B$11:$B$22,'Expanded kW'!A3420,'Manual Inputs'!$C$11:$C$22)</f>
        <v>166302.65207060208</v>
      </c>
    </row>
    <row r="3421" spans="1:8" x14ac:dyDescent="0.2">
      <c r="A3421">
        <f t="shared" si="318"/>
        <v>8</v>
      </c>
      <c r="B3421" t="b">
        <f t="shared" si="319"/>
        <v>0</v>
      </c>
      <c r="C3421" t="str">
        <f t="shared" si="320"/>
        <v>ON</v>
      </c>
      <c r="D3421" s="4">
        <f t="shared" si="322"/>
        <v>43698.458333325041</v>
      </c>
      <c r="E3421" t="str">
        <f t="shared" si="323"/>
        <v>LRKPCIGS</v>
      </c>
      <c r="F3421" s="39">
        <v>10132.7392578125</v>
      </c>
      <c r="G3421">
        <f t="shared" si="321"/>
        <v>1.3914519077706867E-3</v>
      </c>
      <c r="H3421" s="38">
        <f>G3421*SUMIF('Manual Inputs'!$B$11:$B$22,'Expanded kW'!A3421,'Manual Inputs'!$C$11:$C$22)</f>
        <v>168135.39950807512</v>
      </c>
    </row>
    <row r="3422" spans="1:8" x14ac:dyDescent="0.2">
      <c r="A3422">
        <f t="shared" si="318"/>
        <v>8</v>
      </c>
      <c r="B3422" t="b">
        <f t="shared" si="319"/>
        <v>0</v>
      </c>
      <c r="C3422" t="str">
        <f t="shared" si="320"/>
        <v>ON</v>
      </c>
      <c r="D3422" s="4">
        <f t="shared" si="322"/>
        <v>43698.499999991705</v>
      </c>
      <c r="E3422" t="str">
        <f t="shared" si="323"/>
        <v>LRKPCIGS</v>
      </c>
      <c r="F3422" s="39">
        <v>10148.34765625</v>
      </c>
      <c r="G3422">
        <f t="shared" si="321"/>
        <v>1.3935952902490584E-3</v>
      </c>
      <c r="H3422" s="38">
        <f>G3422*SUMIF('Manual Inputs'!$B$11:$B$22,'Expanded kW'!A3422,'Manual Inputs'!$C$11:$C$22)</f>
        <v>168394.39406425564</v>
      </c>
    </row>
    <row r="3423" spans="1:8" x14ac:dyDescent="0.2">
      <c r="A3423">
        <f t="shared" si="318"/>
        <v>8</v>
      </c>
      <c r="B3423" t="b">
        <f t="shared" si="319"/>
        <v>0</v>
      </c>
      <c r="C3423" t="str">
        <f t="shared" si="320"/>
        <v>ON</v>
      </c>
      <c r="D3423" s="4">
        <f t="shared" si="322"/>
        <v>43698.54166665837</v>
      </c>
      <c r="E3423" t="str">
        <f t="shared" si="323"/>
        <v>LRKPCIGS</v>
      </c>
      <c r="F3423" s="39">
        <v>10208.0576171875</v>
      </c>
      <c r="G3423">
        <f t="shared" si="321"/>
        <v>1.4017948044125496E-3</v>
      </c>
      <c r="H3423" s="38">
        <f>G3423*SUMIF('Manual Inputs'!$B$11:$B$22,'Expanded kW'!A3423,'Manual Inputs'!$C$11:$C$22)</f>
        <v>169385.17828177093</v>
      </c>
    </row>
    <row r="3424" spans="1:8" x14ac:dyDescent="0.2">
      <c r="A3424">
        <f t="shared" si="318"/>
        <v>8</v>
      </c>
      <c r="B3424" t="b">
        <f t="shared" si="319"/>
        <v>0</v>
      </c>
      <c r="C3424" t="str">
        <f t="shared" si="320"/>
        <v>ON</v>
      </c>
      <c r="D3424" s="4">
        <f t="shared" si="322"/>
        <v>43698.583333325034</v>
      </c>
      <c r="E3424" t="str">
        <f t="shared" si="323"/>
        <v>LRKPCIGS</v>
      </c>
      <c r="F3424" s="39">
        <v>10106.0986328125</v>
      </c>
      <c r="G3424">
        <f t="shared" si="321"/>
        <v>1.3877935536438031E-3</v>
      </c>
      <c r="H3424" s="38">
        <f>G3424*SUMIF('Manual Inputs'!$B$11:$B$22,'Expanded kW'!A3424,'Manual Inputs'!$C$11:$C$22)</f>
        <v>167693.3441059225</v>
      </c>
    </row>
    <row r="3425" spans="1:8" x14ac:dyDescent="0.2">
      <c r="A3425">
        <f t="shared" si="318"/>
        <v>8</v>
      </c>
      <c r="B3425" t="b">
        <f t="shared" si="319"/>
        <v>0</v>
      </c>
      <c r="C3425" t="str">
        <f t="shared" si="320"/>
        <v>ON</v>
      </c>
      <c r="D3425" s="4">
        <f t="shared" si="322"/>
        <v>43698.624999991698</v>
      </c>
      <c r="E3425" t="str">
        <f t="shared" si="323"/>
        <v>LRKPCIGS</v>
      </c>
      <c r="F3425" s="39">
        <v>10061.4970703125</v>
      </c>
      <c r="G3425">
        <f t="shared" si="321"/>
        <v>1.3816687607668594E-3</v>
      </c>
      <c r="H3425" s="38">
        <f>G3425*SUMIF('Manual Inputs'!$B$11:$B$22,'Expanded kW'!A3425,'Manual Inputs'!$C$11:$C$22)</f>
        <v>166953.25780360895</v>
      </c>
    </row>
    <row r="3426" spans="1:8" x14ac:dyDescent="0.2">
      <c r="A3426">
        <f t="shared" si="318"/>
        <v>8</v>
      </c>
      <c r="B3426" t="b">
        <f t="shared" si="319"/>
        <v>0</v>
      </c>
      <c r="C3426" t="str">
        <f t="shared" si="320"/>
        <v>ON</v>
      </c>
      <c r="D3426" s="4">
        <f t="shared" si="322"/>
        <v>43698.666666658362</v>
      </c>
      <c r="E3426" t="str">
        <f t="shared" si="323"/>
        <v>LRKPCIGS</v>
      </c>
      <c r="F3426" s="39">
        <v>10079.3486328125</v>
      </c>
      <c r="G3426">
        <f t="shared" si="321"/>
        <v>1.384120179881208E-3</v>
      </c>
      <c r="H3426" s="38">
        <f>G3426*SUMIF('Manual Inputs'!$B$11:$B$22,'Expanded kW'!A3426,'Manual Inputs'!$C$11:$C$22)</f>
        <v>167249.47381355579</v>
      </c>
    </row>
    <row r="3427" spans="1:8" x14ac:dyDescent="0.2">
      <c r="A3427">
        <f t="shared" si="318"/>
        <v>8</v>
      </c>
      <c r="B3427" t="b">
        <f t="shared" si="319"/>
        <v>0</v>
      </c>
      <c r="C3427" t="str">
        <f t="shared" si="320"/>
        <v>ON</v>
      </c>
      <c r="D3427" s="4">
        <f t="shared" si="322"/>
        <v>43698.708333325027</v>
      </c>
      <c r="E3427" t="str">
        <f t="shared" si="323"/>
        <v>LRKPCIGS</v>
      </c>
      <c r="F3427" s="39">
        <v>10084.9404296875</v>
      </c>
      <c r="G3427">
        <f t="shared" si="321"/>
        <v>1.3848880587569608E-3</v>
      </c>
      <c r="H3427" s="38">
        <f>G3427*SUMIF('Manual Inputs'!$B$11:$B$22,'Expanded kW'!A3427,'Manual Inputs'!$C$11:$C$22)</f>
        <v>167342.26007575248</v>
      </c>
    </row>
    <row r="3428" spans="1:8" x14ac:dyDescent="0.2">
      <c r="A3428">
        <f t="shared" si="318"/>
        <v>8</v>
      </c>
      <c r="B3428" t="b">
        <f t="shared" si="319"/>
        <v>0</v>
      </c>
      <c r="C3428" t="str">
        <f t="shared" si="320"/>
        <v>ON</v>
      </c>
      <c r="D3428" s="4">
        <f t="shared" si="322"/>
        <v>43698.749999991691</v>
      </c>
      <c r="E3428" t="str">
        <f t="shared" si="323"/>
        <v>LRKPCIGS</v>
      </c>
      <c r="F3428" s="39">
        <v>10042.611328125</v>
      </c>
      <c r="G3428">
        <f t="shared" si="321"/>
        <v>1.3790753256327024E-3</v>
      </c>
      <c r="H3428" s="38">
        <f>G3428*SUMIF('Manual Inputs'!$B$11:$B$22,'Expanded kW'!A3428,'Manual Inputs'!$C$11:$C$22)</f>
        <v>166639.88135851256</v>
      </c>
    </row>
    <row r="3429" spans="1:8" x14ac:dyDescent="0.2">
      <c r="A3429">
        <f t="shared" si="318"/>
        <v>8</v>
      </c>
      <c r="B3429" t="b">
        <f t="shared" si="319"/>
        <v>0</v>
      </c>
      <c r="C3429" t="str">
        <f t="shared" si="320"/>
        <v>ON</v>
      </c>
      <c r="D3429" s="4">
        <f t="shared" si="322"/>
        <v>43698.791666658355</v>
      </c>
      <c r="E3429" t="str">
        <f t="shared" si="323"/>
        <v>LRKPCIGS</v>
      </c>
      <c r="F3429" s="39">
        <v>9998.708984375</v>
      </c>
      <c r="G3429">
        <f t="shared" si="321"/>
        <v>1.3730465511412003E-3</v>
      </c>
      <c r="H3429" s="38">
        <f>G3429*SUMIF('Manual Inputs'!$B$11:$B$22,'Expanded kW'!A3429,'Manual Inputs'!$C$11:$C$22)</f>
        <v>165911.39739006784</v>
      </c>
    </row>
    <row r="3430" spans="1:8" x14ac:dyDescent="0.2">
      <c r="A3430">
        <f t="shared" si="318"/>
        <v>8</v>
      </c>
      <c r="B3430" t="b">
        <f t="shared" si="319"/>
        <v>0</v>
      </c>
      <c r="C3430" t="str">
        <f t="shared" si="320"/>
        <v>ON</v>
      </c>
      <c r="D3430" s="4">
        <f t="shared" si="322"/>
        <v>43698.833333325019</v>
      </c>
      <c r="E3430" t="str">
        <f t="shared" si="323"/>
        <v>LRKPCIGS</v>
      </c>
      <c r="F3430" s="39">
        <v>9992.1875</v>
      </c>
      <c r="G3430">
        <f t="shared" si="321"/>
        <v>1.3721510053618993E-3</v>
      </c>
      <c r="H3430" s="38">
        <f>G3430*SUMIF('Manual Inputs'!$B$11:$B$22,'Expanded kW'!A3430,'Manual Inputs'!$C$11:$C$22)</f>
        <v>165803.18456105114</v>
      </c>
    </row>
    <row r="3431" spans="1:8" x14ac:dyDescent="0.2">
      <c r="A3431">
        <f t="shared" si="318"/>
        <v>8</v>
      </c>
      <c r="B3431" t="b">
        <f t="shared" si="319"/>
        <v>0</v>
      </c>
      <c r="C3431" t="str">
        <f t="shared" si="320"/>
        <v>OFF</v>
      </c>
      <c r="D3431" s="4">
        <f t="shared" si="322"/>
        <v>43698.874999991684</v>
      </c>
      <c r="E3431" t="str">
        <f t="shared" si="323"/>
        <v>LRKPCIGS</v>
      </c>
      <c r="F3431" s="39">
        <v>10094.8857421875</v>
      </c>
      <c r="G3431">
        <f t="shared" si="321"/>
        <v>1.3862537727755892E-3</v>
      </c>
      <c r="H3431" s="38">
        <f>G3431*SUMIF('Manual Inputs'!$B$11:$B$22,'Expanded kW'!A3431,'Manual Inputs'!$C$11:$C$22)</f>
        <v>167507.28545022177</v>
      </c>
    </row>
    <row r="3432" spans="1:8" x14ac:dyDescent="0.2">
      <c r="A3432">
        <f t="shared" si="318"/>
        <v>8</v>
      </c>
      <c r="B3432" t="b">
        <f t="shared" si="319"/>
        <v>0</v>
      </c>
      <c r="C3432" t="str">
        <f t="shared" si="320"/>
        <v>OFF</v>
      </c>
      <c r="D3432" s="4">
        <f t="shared" si="322"/>
        <v>43698.916666658348</v>
      </c>
      <c r="E3432" t="str">
        <f t="shared" si="323"/>
        <v>LRKPCIGS</v>
      </c>
      <c r="F3432" s="39">
        <v>10241.5380859375</v>
      </c>
      <c r="G3432">
        <f t="shared" si="321"/>
        <v>1.406392422186966E-3</v>
      </c>
      <c r="H3432" s="38">
        <f>G3432*SUMIF('Manual Inputs'!$B$11:$B$22,'Expanded kW'!A3432,'Manual Inputs'!$C$11:$C$22)</f>
        <v>169940.72913981345</v>
      </c>
    </row>
    <row r="3433" spans="1:8" x14ac:dyDescent="0.2">
      <c r="A3433">
        <f t="shared" si="318"/>
        <v>8</v>
      </c>
      <c r="B3433" t="b">
        <f t="shared" si="319"/>
        <v>0</v>
      </c>
      <c r="C3433" t="str">
        <f t="shared" si="320"/>
        <v>OFF</v>
      </c>
      <c r="D3433" s="4">
        <f t="shared" si="322"/>
        <v>43698.958333325012</v>
      </c>
      <c r="E3433" t="str">
        <f t="shared" si="323"/>
        <v>LRKPCIGS</v>
      </c>
      <c r="F3433" s="39">
        <v>10306.97265625</v>
      </c>
      <c r="G3433">
        <f t="shared" si="321"/>
        <v>1.4153780533552882E-3</v>
      </c>
      <c r="H3433" s="38">
        <f>G3433*SUMIF('Manual Inputs'!$B$11:$B$22,'Expanded kW'!A3433,'Manual Inputs'!$C$11:$C$22)</f>
        <v>171026.50341478543</v>
      </c>
    </row>
    <row r="3434" spans="1:8" x14ac:dyDescent="0.2">
      <c r="A3434">
        <f t="shared" si="318"/>
        <v>8</v>
      </c>
      <c r="B3434" t="b">
        <f t="shared" si="319"/>
        <v>0</v>
      </c>
      <c r="C3434" t="str">
        <f t="shared" si="320"/>
        <v>OFF</v>
      </c>
      <c r="D3434" s="4">
        <f t="shared" si="322"/>
        <v>43698.999999991676</v>
      </c>
      <c r="E3434" t="str">
        <f t="shared" si="323"/>
        <v>LRKPCIGS</v>
      </c>
      <c r="F3434" s="39">
        <v>10261.1865234375</v>
      </c>
      <c r="G3434">
        <f t="shared" si="321"/>
        <v>1.4090905924594329E-3</v>
      </c>
      <c r="H3434" s="38">
        <f>G3434*SUMIF('Manual Inputs'!$B$11:$B$22,'Expanded kW'!A3434,'Manual Inputs'!$C$11:$C$22)</f>
        <v>170266.76120327791</v>
      </c>
    </row>
    <row r="3435" spans="1:8" x14ac:dyDescent="0.2">
      <c r="A3435">
        <f t="shared" si="318"/>
        <v>8</v>
      </c>
      <c r="B3435" t="b">
        <f t="shared" si="319"/>
        <v>0</v>
      </c>
      <c r="C3435" t="str">
        <f t="shared" si="320"/>
        <v>OFF</v>
      </c>
      <c r="D3435" s="4">
        <f t="shared" si="322"/>
        <v>43699.041666658341</v>
      </c>
      <c r="E3435" t="str">
        <f t="shared" si="323"/>
        <v>LRKPCIGS</v>
      </c>
      <c r="F3435" s="39">
        <v>10199.439453125</v>
      </c>
      <c r="G3435">
        <f t="shared" si="321"/>
        <v>1.4006113375808142E-3</v>
      </c>
      <c r="H3435" s="38">
        <f>G3435*SUMIF('Manual Inputs'!$B$11:$B$22,'Expanded kW'!A3435,'Manual Inputs'!$C$11:$C$22)</f>
        <v>169242.17465552472</v>
      </c>
    </row>
    <row r="3436" spans="1:8" x14ac:dyDescent="0.2">
      <c r="A3436">
        <f t="shared" si="318"/>
        <v>8</v>
      </c>
      <c r="B3436" t="b">
        <f t="shared" si="319"/>
        <v>0</v>
      </c>
      <c r="C3436" t="str">
        <f t="shared" si="320"/>
        <v>OFF</v>
      </c>
      <c r="D3436" s="4">
        <f t="shared" si="322"/>
        <v>43699.083333325005</v>
      </c>
      <c r="E3436" t="str">
        <f t="shared" si="323"/>
        <v>LRKPCIGS</v>
      </c>
      <c r="F3436" s="39">
        <v>10128.39453125</v>
      </c>
      <c r="G3436">
        <f t="shared" si="321"/>
        <v>1.3908552795628237E-3</v>
      </c>
      <c r="H3436" s="38">
        <f>G3436*SUMIF('Manual Inputs'!$B$11:$B$22,'Expanded kW'!A3436,'Manual Inputs'!$C$11:$C$22)</f>
        <v>168063.30623519473</v>
      </c>
    </row>
    <row r="3437" spans="1:8" x14ac:dyDescent="0.2">
      <c r="A3437">
        <f t="shared" si="318"/>
        <v>8</v>
      </c>
      <c r="B3437" t="b">
        <f t="shared" si="319"/>
        <v>0</v>
      </c>
      <c r="C3437" t="str">
        <f t="shared" si="320"/>
        <v>OFF</v>
      </c>
      <c r="D3437" s="4">
        <f t="shared" si="322"/>
        <v>43699.124999991669</v>
      </c>
      <c r="E3437" t="str">
        <f t="shared" si="323"/>
        <v>LRKPCIGS</v>
      </c>
      <c r="F3437" s="39">
        <v>10039.7724609375</v>
      </c>
      <c r="G3437">
        <f t="shared" si="321"/>
        <v>1.3786854856236536E-3</v>
      </c>
      <c r="H3437" s="38">
        <f>G3437*SUMIF('Manual Inputs'!$B$11:$B$22,'Expanded kW'!A3437,'Manual Inputs'!$C$11:$C$22)</f>
        <v>166592.7752348301</v>
      </c>
    </row>
    <row r="3438" spans="1:8" x14ac:dyDescent="0.2">
      <c r="A3438">
        <f t="shared" si="318"/>
        <v>8</v>
      </c>
      <c r="B3438" t="b">
        <f t="shared" si="319"/>
        <v>0</v>
      </c>
      <c r="C3438" t="str">
        <f t="shared" si="320"/>
        <v>OFF</v>
      </c>
      <c r="D3438" s="4">
        <f t="shared" si="322"/>
        <v>43699.166666658333</v>
      </c>
      <c r="E3438" t="str">
        <f t="shared" si="323"/>
        <v>LRKPCIGS</v>
      </c>
      <c r="F3438" s="39">
        <v>10003.638671875</v>
      </c>
      <c r="G3438">
        <f t="shared" si="321"/>
        <v>1.3737235075793421E-3</v>
      </c>
      <c r="H3438" s="38">
        <f>G3438*SUMIF('Manual Inputs'!$B$11:$B$22,'Expanded kW'!A3438,'Manual Inputs'!$C$11:$C$22)</f>
        <v>165993.19708471835</v>
      </c>
    </row>
    <row r="3439" spans="1:8" x14ac:dyDescent="0.2">
      <c r="A3439">
        <f t="shared" si="318"/>
        <v>8</v>
      </c>
      <c r="B3439" t="b">
        <f t="shared" si="319"/>
        <v>0</v>
      </c>
      <c r="C3439" t="str">
        <f t="shared" si="320"/>
        <v>OFF</v>
      </c>
      <c r="D3439" s="4">
        <f t="shared" si="322"/>
        <v>43699.208333324998</v>
      </c>
      <c r="E3439" t="str">
        <f t="shared" si="323"/>
        <v>LRKPCIGS</v>
      </c>
      <c r="F3439" s="39">
        <v>10089.572265625</v>
      </c>
      <c r="G3439">
        <f t="shared" si="321"/>
        <v>1.3855241135085667E-3</v>
      </c>
      <c r="H3439" s="38">
        <f>G3439*SUMIF('Manual Inputs'!$B$11:$B$22,'Expanded kW'!A3439,'Manual Inputs'!$C$11:$C$22)</f>
        <v>167419.11743544493</v>
      </c>
    </row>
    <row r="3440" spans="1:8" x14ac:dyDescent="0.2">
      <c r="A3440">
        <f t="shared" si="318"/>
        <v>8</v>
      </c>
      <c r="B3440" t="b">
        <f t="shared" si="319"/>
        <v>0</v>
      </c>
      <c r="C3440" t="str">
        <f t="shared" si="320"/>
        <v>OFF</v>
      </c>
      <c r="D3440" s="4">
        <f t="shared" si="322"/>
        <v>43699.249999991662</v>
      </c>
      <c r="E3440" t="str">
        <f t="shared" si="323"/>
        <v>LRKPCIGS</v>
      </c>
      <c r="F3440" s="39">
        <v>10187.955078125</v>
      </c>
      <c r="G3440">
        <f t="shared" si="321"/>
        <v>1.3990342758311018E-3</v>
      </c>
      <c r="H3440" s="38">
        <f>G3440*SUMIF('Manual Inputs'!$B$11:$B$22,'Expanded kW'!A3440,'Manual Inputs'!$C$11:$C$22)</f>
        <v>169051.61118304252</v>
      </c>
    </row>
    <row r="3441" spans="1:8" x14ac:dyDescent="0.2">
      <c r="A3441">
        <f t="shared" si="318"/>
        <v>8</v>
      </c>
      <c r="B3441" t="b">
        <f t="shared" si="319"/>
        <v>0</v>
      </c>
      <c r="C3441" t="str">
        <f t="shared" si="320"/>
        <v>ON</v>
      </c>
      <c r="D3441" s="4">
        <f t="shared" si="322"/>
        <v>43699.291666658326</v>
      </c>
      <c r="E3441" t="str">
        <f t="shared" si="323"/>
        <v>LRKPCIGS</v>
      </c>
      <c r="F3441" s="39">
        <v>10192.966796875</v>
      </c>
      <c r="G3441">
        <f t="shared" si="321"/>
        <v>1.3997224969960272E-3</v>
      </c>
      <c r="H3441" s="38">
        <f>G3441*SUMIF('Manual Inputs'!$B$11:$B$22,'Expanded kW'!A3441,'Manual Inputs'!$C$11:$C$22)</f>
        <v>169134.77204535363</v>
      </c>
    </row>
    <row r="3442" spans="1:8" x14ac:dyDescent="0.2">
      <c r="A3442">
        <f t="shared" si="318"/>
        <v>8</v>
      </c>
      <c r="B3442" t="b">
        <f t="shared" si="319"/>
        <v>0</v>
      </c>
      <c r="C3442" t="str">
        <f t="shared" si="320"/>
        <v>ON</v>
      </c>
      <c r="D3442" s="4">
        <f t="shared" si="322"/>
        <v>43699.33333332499</v>
      </c>
      <c r="E3442" t="str">
        <f t="shared" si="323"/>
        <v>LRKPCIGS</v>
      </c>
      <c r="F3442" s="39">
        <v>10333.1044921875</v>
      </c>
      <c r="G3442">
        <f t="shared" si="321"/>
        <v>1.4189665393553352E-3</v>
      </c>
      <c r="H3442" s="38">
        <f>G3442*SUMIF('Manual Inputs'!$B$11:$B$22,'Expanded kW'!A3442,'Manual Inputs'!$C$11:$C$22)</f>
        <v>171460.11633656704</v>
      </c>
    </row>
    <row r="3443" spans="1:8" x14ac:dyDescent="0.2">
      <c r="A3443">
        <f t="shared" si="318"/>
        <v>8</v>
      </c>
      <c r="B3443" t="b">
        <f t="shared" si="319"/>
        <v>0</v>
      </c>
      <c r="C3443" t="str">
        <f t="shared" si="320"/>
        <v>ON</v>
      </c>
      <c r="D3443" s="4">
        <f t="shared" si="322"/>
        <v>43699.374999991654</v>
      </c>
      <c r="E3443" t="str">
        <f t="shared" si="323"/>
        <v>LRKPCIGS</v>
      </c>
      <c r="F3443" s="39">
        <v>10126.052734375</v>
      </c>
      <c r="G3443">
        <f t="shared" si="321"/>
        <v>1.3905336984339283E-3</v>
      </c>
      <c r="H3443" s="38">
        <f>G3443*SUMIF('Manual Inputs'!$B$11:$B$22,'Expanded kW'!A3443,'Manual Inputs'!$C$11:$C$22)</f>
        <v>168024.44813936035</v>
      </c>
    </row>
    <row r="3444" spans="1:8" x14ac:dyDescent="0.2">
      <c r="A3444">
        <f t="shared" si="318"/>
        <v>8</v>
      </c>
      <c r="B3444" t="b">
        <f t="shared" si="319"/>
        <v>0</v>
      </c>
      <c r="C3444" t="str">
        <f t="shared" si="320"/>
        <v>ON</v>
      </c>
      <c r="D3444" s="4">
        <f t="shared" si="322"/>
        <v>43699.416666658319</v>
      </c>
      <c r="E3444" t="str">
        <f t="shared" si="323"/>
        <v>LRKPCIGS</v>
      </c>
      <c r="F3444" s="39">
        <v>10066.353515625</v>
      </c>
      <c r="G3444">
        <f t="shared" si="321"/>
        <v>1.3823356594132301E-3</v>
      </c>
      <c r="H3444" s="38">
        <f>G3444*SUMIF('Manual Inputs'!$B$11:$B$22,'Expanded kW'!A3444,'Manual Inputs'!$C$11:$C$22)</f>
        <v>167033.84216999111</v>
      </c>
    </row>
    <row r="3445" spans="1:8" x14ac:dyDescent="0.2">
      <c r="A3445">
        <f t="shared" si="318"/>
        <v>8</v>
      </c>
      <c r="B3445" t="b">
        <f t="shared" si="319"/>
        <v>0</v>
      </c>
      <c r="C3445" t="str">
        <f t="shared" si="320"/>
        <v>ON</v>
      </c>
      <c r="D3445" s="4">
        <f t="shared" si="322"/>
        <v>43699.458333324983</v>
      </c>
      <c r="E3445" t="str">
        <f t="shared" si="323"/>
        <v>LRKPCIGS</v>
      </c>
      <c r="F3445" s="39">
        <v>10036.1064453125</v>
      </c>
      <c r="G3445">
        <f t="shared" si="321"/>
        <v>1.3781820596195362E-3</v>
      </c>
      <c r="H3445" s="38">
        <f>G3445*SUMIF('Manual Inputs'!$B$11:$B$22,'Expanded kW'!A3445,'Manual Inputs'!$C$11:$C$22)</f>
        <v>166531.94400390337</v>
      </c>
    </row>
    <row r="3446" spans="1:8" x14ac:dyDescent="0.2">
      <c r="A3446">
        <f t="shared" si="318"/>
        <v>8</v>
      </c>
      <c r="B3446" t="b">
        <f t="shared" si="319"/>
        <v>0</v>
      </c>
      <c r="C3446" t="str">
        <f t="shared" si="320"/>
        <v>ON</v>
      </c>
      <c r="D3446" s="4">
        <f t="shared" si="322"/>
        <v>43699.499999991647</v>
      </c>
      <c r="E3446" t="str">
        <f t="shared" si="323"/>
        <v>LRKPCIGS</v>
      </c>
      <c r="F3446" s="39">
        <v>10052.8076171875</v>
      </c>
      <c r="G3446">
        <f t="shared" si="321"/>
        <v>1.3804755043511333E-3</v>
      </c>
      <c r="H3446" s="38">
        <f>G3446*SUMIF('Manual Inputs'!$B$11:$B$22,'Expanded kW'!A3446,'Manual Inputs'!$C$11:$C$22)</f>
        <v>166809.07125784818</v>
      </c>
    </row>
    <row r="3447" spans="1:8" x14ac:dyDescent="0.2">
      <c r="A3447">
        <f t="shared" si="318"/>
        <v>8</v>
      </c>
      <c r="B3447" t="b">
        <f t="shared" si="319"/>
        <v>0</v>
      </c>
      <c r="C3447" t="str">
        <f t="shared" si="320"/>
        <v>ON</v>
      </c>
      <c r="D3447" s="4">
        <f t="shared" si="322"/>
        <v>43699.541666658311</v>
      </c>
      <c r="E3447" t="str">
        <f t="shared" si="323"/>
        <v>LRKPCIGS</v>
      </c>
      <c r="F3447" s="39">
        <v>10089.2177734375</v>
      </c>
      <c r="G3447">
        <f t="shared" si="321"/>
        <v>1.3854754337963944E-3</v>
      </c>
      <c r="H3447" s="38">
        <f>G3447*SUMIF('Manual Inputs'!$B$11:$B$22,'Expanded kW'!A3447,'Manual Inputs'!$C$11:$C$22)</f>
        <v>167413.23524662596</v>
      </c>
    </row>
    <row r="3448" spans="1:8" x14ac:dyDescent="0.2">
      <c r="A3448">
        <f t="shared" si="318"/>
        <v>8</v>
      </c>
      <c r="B3448" t="b">
        <f t="shared" si="319"/>
        <v>0</v>
      </c>
      <c r="C3448" t="str">
        <f t="shared" si="320"/>
        <v>ON</v>
      </c>
      <c r="D3448" s="4">
        <f t="shared" si="322"/>
        <v>43699.583333324976</v>
      </c>
      <c r="E3448" t="str">
        <f t="shared" si="323"/>
        <v>LRKPCIGS</v>
      </c>
      <c r="F3448" s="39">
        <v>10110.3798828125</v>
      </c>
      <c r="G3448">
        <f t="shared" si="321"/>
        <v>1.388381465098798E-3</v>
      </c>
      <c r="H3448" s="38">
        <f>G3448*SUMIF('Manual Inputs'!$B$11:$B$22,'Expanded kW'!A3448,'Manual Inputs'!$C$11:$C$22)</f>
        <v>167764.38409430365</v>
      </c>
    </row>
    <row r="3449" spans="1:8" x14ac:dyDescent="0.2">
      <c r="A3449">
        <f t="shared" si="318"/>
        <v>8</v>
      </c>
      <c r="B3449" t="b">
        <f t="shared" si="319"/>
        <v>0</v>
      </c>
      <c r="C3449" t="str">
        <f t="shared" si="320"/>
        <v>ON</v>
      </c>
      <c r="D3449" s="4">
        <f t="shared" si="322"/>
        <v>43699.62499999164</v>
      </c>
      <c r="E3449" t="str">
        <f t="shared" si="323"/>
        <v>LRKPCIGS</v>
      </c>
      <c r="F3449" s="39">
        <v>9989.72265625</v>
      </c>
      <c r="G3449">
        <f t="shared" si="321"/>
        <v>1.3718125271428286E-3</v>
      </c>
      <c r="H3449" s="38">
        <f>G3449*SUMIF('Manual Inputs'!$B$11:$B$22,'Expanded kW'!A3449,'Manual Inputs'!$C$11:$C$22)</f>
        <v>165762.28471372588</v>
      </c>
    </row>
    <row r="3450" spans="1:8" x14ac:dyDescent="0.2">
      <c r="A3450">
        <f t="shared" si="318"/>
        <v>8</v>
      </c>
      <c r="B3450" t="b">
        <f t="shared" si="319"/>
        <v>0</v>
      </c>
      <c r="C3450" t="str">
        <f t="shared" si="320"/>
        <v>ON</v>
      </c>
      <c r="D3450" s="4">
        <f t="shared" si="322"/>
        <v>43699.666666658304</v>
      </c>
      <c r="E3450" t="str">
        <f t="shared" si="323"/>
        <v>LRKPCIGS</v>
      </c>
      <c r="F3450" s="39">
        <v>10361.9921875</v>
      </c>
      <c r="G3450">
        <f t="shared" si="321"/>
        <v>1.4229334665337569E-3</v>
      </c>
      <c r="H3450" s="38">
        <f>G3450*SUMIF('Manual Inputs'!$B$11:$B$22,'Expanded kW'!A3450,'Manual Inputs'!$C$11:$C$22)</f>
        <v>171939.45800999357</v>
      </c>
    </row>
    <row r="3451" spans="1:8" x14ac:dyDescent="0.2">
      <c r="A3451">
        <f t="shared" si="318"/>
        <v>8</v>
      </c>
      <c r="B3451" t="b">
        <f t="shared" si="319"/>
        <v>0</v>
      </c>
      <c r="C3451" t="str">
        <f t="shared" si="320"/>
        <v>ON</v>
      </c>
      <c r="D3451" s="4">
        <f t="shared" si="322"/>
        <v>43699.708333324968</v>
      </c>
      <c r="E3451" t="str">
        <f t="shared" si="323"/>
        <v>LRKPCIGS</v>
      </c>
      <c r="F3451" s="39">
        <v>9869.42578125</v>
      </c>
      <c r="G3451">
        <f t="shared" si="321"/>
        <v>1.3552930735223731E-3</v>
      </c>
      <c r="H3451" s="38">
        <f>G3451*SUMIF('Manual Inputs'!$B$11:$B$22,'Expanded kW'!A3451,'Manual Inputs'!$C$11:$C$22)</f>
        <v>163766.16474822856</v>
      </c>
    </row>
    <row r="3452" spans="1:8" x14ac:dyDescent="0.2">
      <c r="A3452">
        <f t="shared" si="318"/>
        <v>8</v>
      </c>
      <c r="B3452" t="b">
        <f t="shared" si="319"/>
        <v>0</v>
      </c>
      <c r="C3452" t="str">
        <f t="shared" si="320"/>
        <v>ON</v>
      </c>
      <c r="D3452" s="4">
        <f t="shared" si="322"/>
        <v>43699.749999991633</v>
      </c>
      <c r="E3452" t="str">
        <f t="shared" si="323"/>
        <v>LRKPCIGS</v>
      </c>
      <c r="F3452" s="39">
        <v>9619.0966796875</v>
      </c>
      <c r="G3452">
        <f t="shared" si="321"/>
        <v>1.3209172845992444E-3</v>
      </c>
      <c r="H3452" s="38">
        <f>G3452*SUMIF('Manual Inputs'!$B$11:$B$22,'Expanded kW'!A3452,'Manual Inputs'!$C$11:$C$22)</f>
        <v>159612.38338380068</v>
      </c>
    </row>
    <row r="3453" spans="1:8" x14ac:dyDescent="0.2">
      <c r="A3453">
        <f t="shared" si="318"/>
        <v>8</v>
      </c>
      <c r="B3453" t="b">
        <f t="shared" si="319"/>
        <v>0</v>
      </c>
      <c r="C3453" t="str">
        <f t="shared" si="320"/>
        <v>ON</v>
      </c>
      <c r="D3453" s="4">
        <f t="shared" si="322"/>
        <v>43699.791666658297</v>
      </c>
      <c r="E3453" t="str">
        <f t="shared" si="323"/>
        <v>LRKPCIGS</v>
      </c>
      <c r="F3453" s="39">
        <v>9610.5087890625</v>
      </c>
      <c r="G3453">
        <f t="shared" si="321"/>
        <v>1.3197379749881075E-3</v>
      </c>
      <c r="H3453" s="38">
        <f>G3453*SUMIF('Manual Inputs'!$B$11:$B$22,'Expanded kW'!A3453,'Manual Inputs'!$C$11:$C$22)</f>
        <v>159469.88209323873</v>
      </c>
    </row>
    <row r="3454" spans="1:8" x14ac:dyDescent="0.2">
      <c r="A3454">
        <f t="shared" si="318"/>
        <v>8</v>
      </c>
      <c r="B3454" t="b">
        <f t="shared" si="319"/>
        <v>0</v>
      </c>
      <c r="C3454" t="str">
        <f t="shared" si="320"/>
        <v>ON</v>
      </c>
      <c r="D3454" s="4">
        <f t="shared" si="322"/>
        <v>43699.833333324961</v>
      </c>
      <c r="E3454" t="str">
        <f t="shared" si="323"/>
        <v>LRKPCIGS</v>
      </c>
      <c r="F3454" s="39">
        <v>9614.681640625</v>
      </c>
      <c r="G3454">
        <f t="shared" si="321"/>
        <v>1.320311000911281E-3</v>
      </c>
      <c r="H3454" s="38">
        <f>G3454*SUMIF('Manual Inputs'!$B$11:$B$22,'Expanded kW'!A3454,'Manual Inputs'!$C$11:$C$22)</f>
        <v>159539.12339578266</v>
      </c>
    </row>
    <row r="3455" spans="1:8" x14ac:dyDescent="0.2">
      <c r="A3455">
        <f t="shared" si="318"/>
        <v>8</v>
      </c>
      <c r="B3455" t="b">
        <f t="shared" si="319"/>
        <v>0</v>
      </c>
      <c r="C3455" t="str">
        <f t="shared" si="320"/>
        <v>OFF</v>
      </c>
      <c r="D3455" s="4">
        <f t="shared" si="322"/>
        <v>43699.874999991625</v>
      </c>
      <c r="E3455" t="str">
        <f t="shared" si="323"/>
        <v>LRKPCIGS</v>
      </c>
      <c r="F3455" s="39">
        <v>9666.4345703125</v>
      </c>
      <c r="G3455">
        <f t="shared" si="321"/>
        <v>1.3274178365767573E-3</v>
      </c>
      <c r="H3455" s="38">
        <f>G3455*SUMIF('Manual Inputs'!$B$11:$B$22,'Expanded kW'!A3455,'Manual Inputs'!$C$11:$C$22)</f>
        <v>160397.87435022095</v>
      </c>
    </row>
    <row r="3456" spans="1:8" x14ac:dyDescent="0.2">
      <c r="A3456">
        <f t="shared" si="318"/>
        <v>8</v>
      </c>
      <c r="B3456" t="b">
        <f t="shared" si="319"/>
        <v>0</v>
      </c>
      <c r="C3456" t="str">
        <f t="shared" si="320"/>
        <v>OFF</v>
      </c>
      <c r="D3456" s="4">
        <f t="shared" si="322"/>
        <v>43699.91666665829</v>
      </c>
      <c r="E3456" t="str">
        <f t="shared" si="323"/>
        <v>LRKPCIGS</v>
      </c>
      <c r="F3456" s="39">
        <v>9900.5810546875</v>
      </c>
      <c r="G3456">
        <f t="shared" si="321"/>
        <v>1.3595713899340288E-3</v>
      </c>
      <c r="H3456" s="38">
        <f>G3456*SUMIF('Manual Inputs'!$B$11:$B$22,'Expanded kW'!A3456,'Manual Inputs'!$C$11:$C$22)</f>
        <v>164283.13298484421</v>
      </c>
    </row>
    <row r="3457" spans="1:8" x14ac:dyDescent="0.2">
      <c r="A3457">
        <f t="shared" si="318"/>
        <v>8</v>
      </c>
      <c r="B3457" t="b">
        <f t="shared" si="319"/>
        <v>0</v>
      </c>
      <c r="C3457" t="str">
        <f t="shared" si="320"/>
        <v>OFF</v>
      </c>
      <c r="D3457" s="4">
        <f t="shared" si="322"/>
        <v>43699.958333324954</v>
      </c>
      <c r="E3457" t="str">
        <f t="shared" si="323"/>
        <v>LRKPCIGS</v>
      </c>
      <c r="F3457" s="39">
        <v>9962.1259765625</v>
      </c>
      <c r="G3457">
        <f t="shared" si="321"/>
        <v>1.3680228853073593E-3</v>
      </c>
      <c r="H3457" s="38">
        <f>G3457*SUMIF('Manual Inputs'!$B$11:$B$22,'Expanded kW'!A3457,'Manual Inputs'!$C$11:$C$22)</f>
        <v>165304.36522657669</v>
      </c>
    </row>
    <row r="3458" spans="1:8" x14ac:dyDescent="0.2">
      <c r="A3458">
        <f t="shared" ref="A3458:A3521" si="324">MONTH(D3458)</f>
        <v>8</v>
      </c>
      <c r="B3458" t="b">
        <f t="shared" ref="B3458:B3521" si="325">IF(ISNA(VLOOKUP(DATE(YEAR(D3458),MONTH(D3458),DAY(D3458)),Holidays,1,FALSE)),FALSE,TRUE)</f>
        <v>0</v>
      </c>
      <c r="C3458" t="str">
        <f t="shared" ref="C3458:C3521" si="326">IF(OR(HOUR(D3458)&lt;PkStart,HOUR(D3458)&gt;OPkStart-1,WEEKDAY(D3458,2)&gt;5,B3458)=TRUE,"OFF","ON")</f>
        <v>OFF</v>
      </c>
      <c r="D3458" s="4">
        <f t="shared" si="322"/>
        <v>43699.999999991618</v>
      </c>
      <c r="E3458" t="str">
        <f t="shared" si="323"/>
        <v>LRKPCIGS</v>
      </c>
      <c r="F3458" s="39">
        <v>9998.2099609375</v>
      </c>
      <c r="G3458">
        <f t="shared" ref="G3458:G3521" si="327">IF(SUMIF($A$2:$A$8785,A3458,$F$2:$F$8785)=0,0,F3458/SUMIF($A$2:$A$8785,A3458,$F$2:$F$8785))</f>
        <v>1.3729780240532665E-3</v>
      </c>
      <c r="H3458" s="38">
        <f>G3458*SUMIF('Manual Inputs'!$B$11:$B$22,'Expanded kW'!A3458,'Manual Inputs'!$C$11:$C$22)</f>
        <v>165903.11695346594</v>
      </c>
    </row>
    <row r="3459" spans="1:8" x14ac:dyDescent="0.2">
      <c r="A3459">
        <f t="shared" si="324"/>
        <v>8</v>
      </c>
      <c r="B3459" t="b">
        <f t="shared" si="325"/>
        <v>0</v>
      </c>
      <c r="C3459" t="str">
        <f t="shared" si="326"/>
        <v>OFF</v>
      </c>
      <c r="D3459" s="4">
        <f t="shared" si="322"/>
        <v>43700.041666658282</v>
      </c>
      <c r="E3459" t="str">
        <f t="shared" si="323"/>
        <v>LRKPCIGS</v>
      </c>
      <c r="F3459" s="39">
        <v>9887.5146484375</v>
      </c>
      <c r="G3459">
        <f t="shared" si="327"/>
        <v>1.3577770798820603E-3</v>
      </c>
      <c r="H3459" s="38">
        <f>G3459*SUMIF('Manual Inputs'!$B$11:$B$22,'Expanded kW'!A3459,'Manual Inputs'!$C$11:$C$22)</f>
        <v>164066.31842176497</v>
      </c>
    </row>
    <row r="3460" spans="1:8" x14ac:dyDescent="0.2">
      <c r="A3460">
        <f t="shared" si="324"/>
        <v>8</v>
      </c>
      <c r="B3460" t="b">
        <f t="shared" si="325"/>
        <v>0</v>
      </c>
      <c r="C3460" t="str">
        <f t="shared" si="326"/>
        <v>OFF</v>
      </c>
      <c r="D3460" s="4">
        <f t="shared" ref="D3460:D3523" si="328">+D3459+1/24</f>
        <v>43700.083333324947</v>
      </c>
      <c r="E3460" t="str">
        <f t="shared" ref="E3460:E3523" si="329">+E3459</f>
        <v>LRKPCIGS</v>
      </c>
      <c r="F3460" s="39">
        <v>9776.6015625</v>
      </c>
      <c r="G3460">
        <f t="shared" si="327"/>
        <v>1.3425462305433212E-3</v>
      </c>
      <c r="H3460" s="38">
        <f>G3460*SUMIF('Manual Inputs'!$B$11:$B$22,'Expanded kW'!A3460,'Manual Inputs'!$C$11:$C$22)</f>
        <v>162225.90631401268</v>
      </c>
    </row>
    <row r="3461" spans="1:8" x14ac:dyDescent="0.2">
      <c r="A3461">
        <f t="shared" si="324"/>
        <v>8</v>
      </c>
      <c r="B3461" t="b">
        <f t="shared" si="325"/>
        <v>0</v>
      </c>
      <c r="C3461" t="str">
        <f t="shared" si="326"/>
        <v>OFF</v>
      </c>
      <c r="D3461" s="4">
        <f t="shared" si="328"/>
        <v>43700.124999991611</v>
      </c>
      <c r="E3461" t="str">
        <f t="shared" si="329"/>
        <v>LRKPCIGS</v>
      </c>
      <c r="F3461" s="39">
        <v>9749.41015625</v>
      </c>
      <c r="G3461">
        <f t="shared" si="327"/>
        <v>1.3388122418223187E-3</v>
      </c>
      <c r="H3461" s="38">
        <f>G3461*SUMIF('Manual Inputs'!$B$11:$B$22,'Expanded kW'!A3461,'Manual Inputs'!$C$11:$C$22)</f>
        <v>161774.71164328183</v>
      </c>
    </row>
    <row r="3462" spans="1:8" x14ac:dyDescent="0.2">
      <c r="A3462">
        <f t="shared" si="324"/>
        <v>8</v>
      </c>
      <c r="B3462" t="b">
        <f t="shared" si="325"/>
        <v>0</v>
      </c>
      <c r="C3462" t="str">
        <f t="shared" si="326"/>
        <v>OFF</v>
      </c>
      <c r="D3462" s="4">
        <f t="shared" si="328"/>
        <v>43700.166666658275</v>
      </c>
      <c r="E3462" t="str">
        <f t="shared" si="329"/>
        <v>LRKPCIGS</v>
      </c>
      <c r="F3462" s="39">
        <v>9785.4365234375</v>
      </c>
      <c r="G3462">
        <f t="shared" si="327"/>
        <v>1.3437594684386992E-3</v>
      </c>
      <c r="H3462" s="38">
        <f>G3462*SUMIF('Manual Inputs'!$B$11:$B$22,'Expanded kW'!A3462,'Manual Inputs'!$C$11:$C$22)</f>
        <v>162372.5073119333</v>
      </c>
    </row>
    <row r="3463" spans="1:8" x14ac:dyDescent="0.2">
      <c r="A3463">
        <f t="shared" si="324"/>
        <v>8</v>
      </c>
      <c r="B3463" t="b">
        <f t="shared" si="325"/>
        <v>0</v>
      </c>
      <c r="C3463" t="str">
        <f t="shared" si="326"/>
        <v>OFF</v>
      </c>
      <c r="D3463" s="4">
        <f t="shared" si="328"/>
        <v>43700.208333324939</v>
      </c>
      <c r="E3463" t="str">
        <f t="shared" si="329"/>
        <v>LRKPCIGS</v>
      </c>
      <c r="F3463" s="39">
        <v>9804.2265625</v>
      </c>
      <c r="G3463">
        <f t="shared" si="327"/>
        <v>1.3463397613916086E-3</v>
      </c>
      <c r="H3463" s="38">
        <f>G3463*SUMIF('Manual Inputs'!$B$11:$B$22,'Expanded kW'!A3463,'Manual Inputs'!$C$11:$C$22)</f>
        <v>162684.29572809231</v>
      </c>
    </row>
    <row r="3464" spans="1:8" x14ac:dyDescent="0.2">
      <c r="A3464">
        <f t="shared" si="324"/>
        <v>8</v>
      </c>
      <c r="B3464" t="b">
        <f t="shared" si="325"/>
        <v>0</v>
      </c>
      <c r="C3464" t="str">
        <f t="shared" si="326"/>
        <v>OFF</v>
      </c>
      <c r="D3464" s="4">
        <f t="shared" si="328"/>
        <v>43700.249999991604</v>
      </c>
      <c r="E3464" t="str">
        <f t="shared" si="329"/>
        <v>LRKPCIGS</v>
      </c>
      <c r="F3464" s="39">
        <v>9687.4404296875</v>
      </c>
      <c r="G3464">
        <f t="shared" si="327"/>
        <v>1.3303024112567158E-3</v>
      </c>
      <c r="H3464" s="38">
        <f>G3464*SUMIF('Manual Inputs'!$B$11:$B$22,'Expanded kW'!A3464,'Manual Inputs'!$C$11:$C$22)</f>
        <v>160746.43049759275</v>
      </c>
    </row>
    <row r="3465" spans="1:8" x14ac:dyDescent="0.2">
      <c r="A3465">
        <f t="shared" si="324"/>
        <v>8</v>
      </c>
      <c r="B3465" t="b">
        <f t="shared" si="325"/>
        <v>0</v>
      </c>
      <c r="C3465" t="str">
        <f t="shared" si="326"/>
        <v>ON</v>
      </c>
      <c r="D3465" s="4">
        <f t="shared" si="328"/>
        <v>43700.291666658268</v>
      </c>
      <c r="E3465" t="str">
        <f t="shared" si="329"/>
        <v>LRKPCIGS</v>
      </c>
      <c r="F3465" s="39">
        <v>9635.154296875</v>
      </c>
      <c r="G3465">
        <f t="shared" si="327"/>
        <v>1.3231223548671456E-3</v>
      </c>
      <c r="H3465" s="38">
        <f>G3465*SUMIF('Manual Inputs'!$B$11:$B$22,'Expanded kW'!A3465,'Manual Inputs'!$C$11:$C$22)</f>
        <v>159878.83195336061</v>
      </c>
    </row>
    <row r="3466" spans="1:8" x14ac:dyDescent="0.2">
      <c r="A3466">
        <f t="shared" si="324"/>
        <v>8</v>
      </c>
      <c r="B3466" t="b">
        <f t="shared" si="325"/>
        <v>0</v>
      </c>
      <c r="C3466" t="str">
        <f t="shared" si="326"/>
        <v>ON</v>
      </c>
      <c r="D3466" s="4">
        <f t="shared" si="328"/>
        <v>43700.333333324932</v>
      </c>
      <c r="E3466" t="str">
        <f t="shared" si="329"/>
        <v>LRKPCIGS</v>
      </c>
      <c r="F3466" s="39">
        <v>9633.3134765625</v>
      </c>
      <c r="G3466">
        <f t="shared" si="327"/>
        <v>1.3228695690339647E-3</v>
      </c>
      <c r="H3466" s="38">
        <f>G3466*SUMIF('Manual Inputs'!$B$11:$B$22,'Expanded kW'!A3466,'Manual Inputs'!$C$11:$C$22)</f>
        <v>159848.28670288197</v>
      </c>
    </row>
    <row r="3467" spans="1:8" x14ac:dyDescent="0.2">
      <c r="A3467">
        <f t="shared" si="324"/>
        <v>8</v>
      </c>
      <c r="B3467" t="b">
        <f t="shared" si="325"/>
        <v>0</v>
      </c>
      <c r="C3467" t="str">
        <f t="shared" si="326"/>
        <v>ON</v>
      </c>
      <c r="D3467" s="4">
        <f t="shared" si="328"/>
        <v>43700.374999991596</v>
      </c>
      <c r="E3467" t="str">
        <f t="shared" si="329"/>
        <v>LRKPCIGS</v>
      </c>
      <c r="F3467" s="39">
        <v>9695.7802734375</v>
      </c>
      <c r="G3467">
        <f t="shared" si="327"/>
        <v>1.331447658479721E-3</v>
      </c>
      <c r="H3467" s="38">
        <f>G3467*SUMIF('Manual Inputs'!$B$11:$B$22,'Expanded kW'!A3467,'Manual Inputs'!$C$11:$C$22)</f>
        <v>160884.8158764191</v>
      </c>
    </row>
    <row r="3468" spans="1:8" x14ac:dyDescent="0.2">
      <c r="A3468">
        <f t="shared" si="324"/>
        <v>8</v>
      </c>
      <c r="B3468" t="b">
        <f t="shared" si="325"/>
        <v>0</v>
      </c>
      <c r="C3468" t="str">
        <f t="shared" si="326"/>
        <v>ON</v>
      </c>
      <c r="D3468" s="4">
        <f t="shared" si="328"/>
        <v>43700.416666658261</v>
      </c>
      <c r="E3468" t="str">
        <f t="shared" si="329"/>
        <v>LRKPCIGS</v>
      </c>
      <c r="F3468" s="39">
        <v>9678.392578125</v>
      </c>
      <c r="G3468">
        <f t="shared" si="327"/>
        <v>1.3290599387132563E-3</v>
      </c>
      <c r="H3468" s="38">
        <f>G3468*SUMIF('Manual Inputs'!$B$11:$B$22,'Expanded kW'!A3468,'Manual Inputs'!$C$11:$C$22)</f>
        <v>160596.2969455054</v>
      </c>
    </row>
    <row r="3469" spans="1:8" x14ac:dyDescent="0.2">
      <c r="A3469">
        <f t="shared" si="324"/>
        <v>8</v>
      </c>
      <c r="B3469" t="b">
        <f t="shared" si="325"/>
        <v>0</v>
      </c>
      <c r="C3469" t="str">
        <f t="shared" si="326"/>
        <v>ON</v>
      </c>
      <c r="D3469" s="4">
        <f t="shared" si="328"/>
        <v>43700.458333324925</v>
      </c>
      <c r="E3469" t="str">
        <f t="shared" si="329"/>
        <v>LRKPCIGS</v>
      </c>
      <c r="F3469" s="39">
        <v>9620.587890625</v>
      </c>
      <c r="G3469">
        <f t="shared" si="327"/>
        <v>1.3211220612397044E-3</v>
      </c>
      <c r="H3469" s="38">
        <f>G3469*SUMIF('Manual Inputs'!$B$11:$B$22,'Expanded kW'!A3469,'Manual Inputs'!$C$11:$C$22)</f>
        <v>159637.12746734492</v>
      </c>
    </row>
    <row r="3470" spans="1:8" x14ac:dyDescent="0.2">
      <c r="A3470">
        <f t="shared" si="324"/>
        <v>8</v>
      </c>
      <c r="B3470" t="b">
        <f t="shared" si="325"/>
        <v>0</v>
      </c>
      <c r="C3470" t="str">
        <f t="shared" si="326"/>
        <v>ON</v>
      </c>
      <c r="D3470" s="4">
        <f t="shared" si="328"/>
        <v>43700.499999991589</v>
      </c>
      <c r="E3470" t="str">
        <f t="shared" si="329"/>
        <v>LRKPCIGS</v>
      </c>
      <c r="F3470" s="39">
        <v>9655.0673828125</v>
      </c>
      <c r="G3470">
        <f t="shared" si="327"/>
        <v>1.3258568672938789E-3</v>
      </c>
      <c r="H3470" s="38">
        <f>G3470*SUMIF('Manual Inputs'!$B$11:$B$22,'Expanded kW'!A3470,'Manual Inputs'!$C$11:$C$22)</f>
        <v>160209.25540296818</v>
      </c>
    </row>
    <row r="3471" spans="1:8" x14ac:dyDescent="0.2">
      <c r="A3471">
        <f t="shared" si="324"/>
        <v>8</v>
      </c>
      <c r="B3471" t="b">
        <f t="shared" si="325"/>
        <v>0</v>
      </c>
      <c r="C3471" t="str">
        <f t="shared" si="326"/>
        <v>ON</v>
      </c>
      <c r="D3471" s="4">
        <f t="shared" si="328"/>
        <v>43700.541666658253</v>
      </c>
      <c r="E3471" t="str">
        <f t="shared" si="329"/>
        <v>LRKPCIGS</v>
      </c>
      <c r="F3471" s="39">
        <v>9718.1640625</v>
      </c>
      <c r="G3471">
        <f t="shared" si="327"/>
        <v>1.334521453748867E-3</v>
      </c>
      <c r="H3471" s="38">
        <f>G3471*SUMIF('Manual Inputs'!$B$11:$B$22,'Expanded kW'!A3471,'Manual Inputs'!$C$11:$C$22)</f>
        <v>161256.23639961341</v>
      </c>
    </row>
    <row r="3472" spans="1:8" x14ac:dyDescent="0.2">
      <c r="A3472">
        <f t="shared" si="324"/>
        <v>8</v>
      </c>
      <c r="B3472" t="b">
        <f t="shared" si="325"/>
        <v>0</v>
      </c>
      <c r="C3472" t="str">
        <f t="shared" si="326"/>
        <v>ON</v>
      </c>
      <c r="D3472" s="4">
        <f t="shared" si="328"/>
        <v>43700.583333324917</v>
      </c>
      <c r="E3472" t="str">
        <f t="shared" si="329"/>
        <v>LRKPCIGS</v>
      </c>
      <c r="F3472" s="39">
        <v>9715.5712890625</v>
      </c>
      <c r="G3472">
        <f t="shared" si="327"/>
        <v>1.334165407920169E-3</v>
      </c>
      <c r="H3472" s="38">
        <f>G3472*SUMIF('Manual Inputs'!$B$11:$B$22,'Expanded kW'!A3472,'Manual Inputs'!$C$11:$C$22)</f>
        <v>161213.2137789127</v>
      </c>
    </row>
    <row r="3473" spans="1:8" x14ac:dyDescent="0.2">
      <c r="A3473">
        <f t="shared" si="324"/>
        <v>8</v>
      </c>
      <c r="B3473" t="b">
        <f t="shared" si="325"/>
        <v>0</v>
      </c>
      <c r="C3473" t="str">
        <f t="shared" si="326"/>
        <v>ON</v>
      </c>
      <c r="D3473" s="4">
        <f t="shared" si="328"/>
        <v>43700.624999991582</v>
      </c>
      <c r="E3473" t="str">
        <f t="shared" si="329"/>
        <v>LRKPCIGS</v>
      </c>
      <c r="F3473" s="39">
        <v>9645.7998046875</v>
      </c>
      <c r="G3473">
        <f t="shared" si="327"/>
        <v>1.3245842213751059E-3</v>
      </c>
      <c r="H3473" s="38">
        <f>G3473*SUMIF('Manual Inputs'!$B$11:$B$22,'Expanded kW'!A3473,'Manual Inputs'!$C$11:$C$22)</f>
        <v>160055.47586607563</v>
      </c>
    </row>
    <row r="3474" spans="1:8" x14ac:dyDescent="0.2">
      <c r="A3474">
        <f t="shared" si="324"/>
        <v>8</v>
      </c>
      <c r="B3474" t="b">
        <f t="shared" si="325"/>
        <v>0</v>
      </c>
      <c r="C3474" t="str">
        <f t="shared" si="326"/>
        <v>ON</v>
      </c>
      <c r="D3474" s="4">
        <f t="shared" si="328"/>
        <v>43700.666666658246</v>
      </c>
      <c r="E3474" t="str">
        <f t="shared" si="329"/>
        <v>LRKPCIGS</v>
      </c>
      <c r="F3474" s="39">
        <v>9653.123046875</v>
      </c>
      <c r="G3474">
        <f t="shared" si="327"/>
        <v>1.3255898664483281E-3</v>
      </c>
      <c r="H3474" s="38">
        <f>G3474*SUMIF('Manual Inputs'!$B$11:$B$22,'Expanded kW'!A3474,'Manual Inputs'!$C$11:$C$22)</f>
        <v>160176.99248853687</v>
      </c>
    </row>
    <row r="3475" spans="1:8" x14ac:dyDescent="0.2">
      <c r="A3475">
        <f t="shared" si="324"/>
        <v>8</v>
      </c>
      <c r="B3475" t="b">
        <f t="shared" si="325"/>
        <v>0</v>
      </c>
      <c r="C3475" t="str">
        <f t="shared" si="326"/>
        <v>ON</v>
      </c>
      <c r="D3475" s="4">
        <f t="shared" si="328"/>
        <v>43700.70833332491</v>
      </c>
      <c r="E3475" t="str">
        <f t="shared" si="329"/>
        <v>LRKPCIGS</v>
      </c>
      <c r="F3475" s="39">
        <v>9628.1796875</v>
      </c>
      <c r="G3475">
        <f t="shared" si="327"/>
        <v>1.322164584882754E-3</v>
      </c>
      <c r="H3475" s="38">
        <f>G3475*SUMIF('Manual Inputs'!$B$11:$B$22,'Expanded kW'!A3475,'Manual Inputs'!$C$11:$C$22)</f>
        <v>159763.1002934569</v>
      </c>
    </row>
    <row r="3476" spans="1:8" x14ac:dyDescent="0.2">
      <c r="A3476">
        <f t="shared" si="324"/>
        <v>8</v>
      </c>
      <c r="B3476" t="b">
        <f t="shared" si="325"/>
        <v>0</v>
      </c>
      <c r="C3476" t="str">
        <f t="shared" si="326"/>
        <v>ON</v>
      </c>
      <c r="D3476" s="4">
        <f t="shared" si="328"/>
        <v>43700.749999991574</v>
      </c>
      <c r="E3476" t="str">
        <f t="shared" si="329"/>
        <v>LRKPCIGS</v>
      </c>
      <c r="F3476" s="39">
        <v>9554.6953125</v>
      </c>
      <c r="G3476">
        <f t="shared" si="327"/>
        <v>1.31207353534684E-3</v>
      </c>
      <c r="H3476" s="38">
        <f>G3476*SUMIF('Manual Inputs'!$B$11:$B$22,'Expanded kW'!A3476,'Manual Inputs'!$C$11:$C$22)</f>
        <v>158543.75333960133</v>
      </c>
    </row>
    <row r="3477" spans="1:8" x14ac:dyDescent="0.2">
      <c r="A3477">
        <f t="shared" si="324"/>
        <v>8</v>
      </c>
      <c r="B3477" t="b">
        <f t="shared" si="325"/>
        <v>0</v>
      </c>
      <c r="C3477" t="str">
        <f t="shared" si="326"/>
        <v>ON</v>
      </c>
      <c r="D3477" s="4">
        <f t="shared" si="328"/>
        <v>43700.791666658239</v>
      </c>
      <c r="E3477" t="str">
        <f t="shared" si="329"/>
        <v>LRKPCIGS</v>
      </c>
      <c r="F3477" s="39">
        <v>9603.791015625</v>
      </c>
      <c r="G3477">
        <f t="shared" si="327"/>
        <v>1.31881547432686E-3</v>
      </c>
      <c r="H3477" s="38">
        <f>G3477*SUMIF('Manual Inputs'!$B$11:$B$22,'Expanded kW'!A3477,'Manual Inputs'!$C$11:$C$22)</f>
        <v>159358.4121844628</v>
      </c>
    </row>
    <row r="3478" spans="1:8" x14ac:dyDescent="0.2">
      <c r="A3478">
        <f t="shared" si="324"/>
        <v>8</v>
      </c>
      <c r="B3478" t="b">
        <f t="shared" si="325"/>
        <v>0</v>
      </c>
      <c r="C3478" t="str">
        <f t="shared" si="326"/>
        <v>ON</v>
      </c>
      <c r="D3478" s="4">
        <f t="shared" si="328"/>
        <v>43700.833333324903</v>
      </c>
      <c r="E3478" t="str">
        <f t="shared" si="329"/>
        <v>LRKPCIGS</v>
      </c>
      <c r="F3478" s="39">
        <v>9630.6572265625</v>
      </c>
      <c r="G3478">
        <f t="shared" si="327"/>
        <v>1.3225048064523985E-3</v>
      </c>
      <c r="H3478" s="38">
        <f>G3478*SUMIF('Manual Inputs'!$B$11:$B$22,'Expanded kW'!A3478,'Manual Inputs'!$C$11:$C$22)</f>
        <v>159804.210797682</v>
      </c>
    </row>
    <row r="3479" spans="1:8" x14ac:dyDescent="0.2">
      <c r="A3479">
        <f t="shared" si="324"/>
        <v>8</v>
      </c>
      <c r="B3479" t="b">
        <f t="shared" si="325"/>
        <v>0</v>
      </c>
      <c r="C3479" t="str">
        <f t="shared" si="326"/>
        <v>OFF</v>
      </c>
      <c r="D3479" s="4">
        <f t="shared" si="328"/>
        <v>43700.874999991567</v>
      </c>
      <c r="E3479" t="str">
        <f t="shared" si="329"/>
        <v>LRKPCIGS</v>
      </c>
      <c r="F3479" s="39">
        <v>9739.5439453125</v>
      </c>
      <c r="G3479">
        <f t="shared" si="327"/>
        <v>1.3374573902188032E-3</v>
      </c>
      <c r="H3479" s="38">
        <f>G3479*SUMIF('Manual Inputs'!$B$11:$B$22,'Expanded kW'!A3479,'Manual Inputs'!$C$11:$C$22)</f>
        <v>161610.99882334241</v>
      </c>
    </row>
    <row r="3480" spans="1:8" x14ac:dyDescent="0.2">
      <c r="A3480">
        <f t="shared" si="324"/>
        <v>8</v>
      </c>
      <c r="B3480" t="b">
        <f t="shared" si="325"/>
        <v>0</v>
      </c>
      <c r="C3480" t="str">
        <f t="shared" si="326"/>
        <v>OFF</v>
      </c>
      <c r="D3480" s="4">
        <f t="shared" si="328"/>
        <v>43700.916666658231</v>
      </c>
      <c r="E3480" t="str">
        <f t="shared" si="329"/>
        <v>LRKPCIGS</v>
      </c>
      <c r="F3480" s="39">
        <v>9974.0830078125</v>
      </c>
      <c r="G3480">
        <f t="shared" si="327"/>
        <v>1.3696648533399677E-3</v>
      </c>
      <c r="H3480" s="38">
        <f>G3480*SUMIF('Manual Inputs'!$B$11:$B$22,'Expanded kW'!A3480,'Manual Inputs'!$C$11:$C$22)</f>
        <v>165502.77161748416</v>
      </c>
    </row>
    <row r="3481" spans="1:8" x14ac:dyDescent="0.2">
      <c r="A3481">
        <f t="shared" si="324"/>
        <v>8</v>
      </c>
      <c r="B3481" t="b">
        <f t="shared" si="325"/>
        <v>0</v>
      </c>
      <c r="C3481" t="str">
        <f t="shared" si="326"/>
        <v>OFF</v>
      </c>
      <c r="D3481" s="4">
        <f t="shared" si="328"/>
        <v>43700.958333324896</v>
      </c>
      <c r="E3481" t="str">
        <f t="shared" si="329"/>
        <v>LRKPCIGS</v>
      </c>
      <c r="F3481" s="39">
        <v>9936.1962890625</v>
      </c>
      <c r="G3481">
        <f t="shared" si="327"/>
        <v>1.3644621588126008E-3</v>
      </c>
      <c r="H3481" s="38">
        <f>G3481*SUMIF('Manual Inputs'!$B$11:$B$22,'Expanded kW'!A3481,'Manual Inputs'!$C$11:$C$22)</f>
        <v>164874.10661081583</v>
      </c>
    </row>
    <row r="3482" spans="1:8" x14ac:dyDescent="0.2">
      <c r="A3482">
        <f t="shared" si="324"/>
        <v>8</v>
      </c>
      <c r="B3482" t="b">
        <f t="shared" si="325"/>
        <v>0</v>
      </c>
      <c r="C3482" t="str">
        <f t="shared" si="326"/>
        <v>OFF</v>
      </c>
      <c r="D3482" s="4">
        <f t="shared" si="328"/>
        <v>43700.99999999156</v>
      </c>
      <c r="E3482" t="str">
        <f t="shared" si="329"/>
        <v>LRKPCIGS</v>
      </c>
      <c r="F3482" s="39">
        <v>9897.2099609375</v>
      </c>
      <c r="G3482">
        <f t="shared" si="327"/>
        <v>1.3591084633047764E-3</v>
      </c>
      <c r="H3482" s="38">
        <f>G3482*SUMIF('Manual Inputs'!$B$11:$B$22,'Expanded kW'!A3482,'Manual Inputs'!$C$11:$C$22)</f>
        <v>164227.19547574484</v>
      </c>
    </row>
    <row r="3483" spans="1:8" x14ac:dyDescent="0.2">
      <c r="A3483">
        <f t="shared" si="324"/>
        <v>8</v>
      </c>
      <c r="B3483" t="b">
        <f t="shared" si="325"/>
        <v>0</v>
      </c>
      <c r="C3483" t="str">
        <f t="shared" si="326"/>
        <v>OFF</v>
      </c>
      <c r="D3483" s="4">
        <f t="shared" si="328"/>
        <v>43701.041666658224</v>
      </c>
      <c r="E3483" t="str">
        <f t="shared" si="329"/>
        <v>LRKPCIGS</v>
      </c>
      <c r="F3483" s="39">
        <v>9839.140625</v>
      </c>
      <c r="G3483">
        <f t="shared" si="327"/>
        <v>1.3511342436769583E-3</v>
      </c>
      <c r="H3483" s="38">
        <f>G3483*SUMIF('Manual Inputs'!$B$11:$B$22,'Expanded kW'!A3483,'Manual Inputs'!$C$11:$C$22)</f>
        <v>163263.63461144129</v>
      </c>
    </row>
    <row r="3484" spans="1:8" x14ac:dyDescent="0.2">
      <c r="A3484">
        <f t="shared" si="324"/>
        <v>8</v>
      </c>
      <c r="B3484" t="b">
        <f t="shared" si="325"/>
        <v>0</v>
      </c>
      <c r="C3484" t="str">
        <f t="shared" si="326"/>
        <v>OFF</v>
      </c>
      <c r="D3484" s="4">
        <f t="shared" si="328"/>
        <v>43701.083333324888</v>
      </c>
      <c r="E3484" t="str">
        <f t="shared" si="329"/>
        <v>LRKPCIGS</v>
      </c>
      <c r="F3484" s="39">
        <v>9697.884765625</v>
      </c>
      <c r="G3484">
        <f t="shared" si="327"/>
        <v>1.331736652363278E-3</v>
      </c>
      <c r="H3484" s="38">
        <f>G3484*SUMIF('Manual Inputs'!$B$11:$B$22,'Expanded kW'!A3484,'Manual Inputs'!$C$11:$C$22)</f>
        <v>160919.73630866394</v>
      </c>
    </row>
    <row r="3485" spans="1:8" x14ac:dyDescent="0.2">
      <c r="A3485">
        <f t="shared" si="324"/>
        <v>8</v>
      </c>
      <c r="B3485" t="b">
        <f t="shared" si="325"/>
        <v>0</v>
      </c>
      <c r="C3485" t="str">
        <f t="shared" si="326"/>
        <v>OFF</v>
      </c>
      <c r="D3485" s="4">
        <f t="shared" si="328"/>
        <v>43701.124999991553</v>
      </c>
      <c r="E3485" t="str">
        <f t="shared" si="329"/>
        <v>LRKPCIGS</v>
      </c>
      <c r="F3485" s="39">
        <v>9610.66015625</v>
      </c>
      <c r="G3485">
        <f t="shared" si="327"/>
        <v>1.319758761091101E-3</v>
      </c>
      <c r="H3485" s="38">
        <f>G3485*SUMIF('Manual Inputs'!$B$11:$B$22,'Expanded kW'!A3485,'Manual Inputs'!$C$11:$C$22)</f>
        <v>159472.39377166005</v>
      </c>
    </row>
    <row r="3486" spans="1:8" x14ac:dyDescent="0.2">
      <c r="A3486">
        <f t="shared" si="324"/>
        <v>8</v>
      </c>
      <c r="B3486" t="b">
        <f t="shared" si="325"/>
        <v>0</v>
      </c>
      <c r="C3486" t="str">
        <f t="shared" si="326"/>
        <v>OFF</v>
      </c>
      <c r="D3486" s="4">
        <f t="shared" si="328"/>
        <v>43701.166666658217</v>
      </c>
      <c r="E3486" t="str">
        <f t="shared" si="329"/>
        <v>LRKPCIGS</v>
      </c>
      <c r="F3486" s="39">
        <v>9628.244140625</v>
      </c>
      <c r="G3486">
        <f t="shared" si="327"/>
        <v>1.3221734357395127E-3</v>
      </c>
      <c r="H3486" s="38">
        <f>G3486*SUMIF('Manual Inputs'!$B$11:$B$22,'Expanded kW'!A3486,'Manual Inputs'!$C$11:$C$22)</f>
        <v>159764.16978233308</v>
      </c>
    </row>
    <row r="3487" spans="1:8" x14ac:dyDescent="0.2">
      <c r="A3487">
        <f t="shared" si="324"/>
        <v>8</v>
      </c>
      <c r="B3487" t="b">
        <f t="shared" si="325"/>
        <v>0</v>
      </c>
      <c r="C3487" t="str">
        <f t="shared" si="326"/>
        <v>OFF</v>
      </c>
      <c r="D3487" s="4">
        <f t="shared" si="328"/>
        <v>43701.208333324881</v>
      </c>
      <c r="E3487" t="str">
        <f t="shared" si="329"/>
        <v>LRKPCIGS</v>
      </c>
      <c r="F3487" s="39">
        <v>9717.4365234375</v>
      </c>
      <c r="G3487">
        <f t="shared" si="327"/>
        <v>1.334421546350607E-3</v>
      </c>
      <c r="H3487" s="38">
        <f>G3487*SUMIF('Manual Inputs'!$B$11:$B$22,'Expanded kW'!A3487,'Manual Inputs'!$C$11:$C$22)</f>
        <v>161244.16413881414</v>
      </c>
    </row>
    <row r="3488" spans="1:8" x14ac:dyDescent="0.2">
      <c r="A3488">
        <f t="shared" si="324"/>
        <v>8</v>
      </c>
      <c r="B3488" t="b">
        <f t="shared" si="325"/>
        <v>0</v>
      </c>
      <c r="C3488" t="str">
        <f t="shared" si="326"/>
        <v>OFF</v>
      </c>
      <c r="D3488" s="4">
        <f t="shared" si="328"/>
        <v>43701.249999991545</v>
      </c>
      <c r="E3488" t="str">
        <f t="shared" si="329"/>
        <v>LRKPCIGS</v>
      </c>
      <c r="F3488" s="39">
        <v>9863.005859375</v>
      </c>
      <c r="G3488">
        <f t="shared" si="327"/>
        <v>1.3544114745476614E-3</v>
      </c>
      <c r="H3488" s="38">
        <f>G3488*SUMIF('Manual Inputs'!$B$11:$B$22,'Expanded kW'!A3488,'Manual Inputs'!$C$11:$C$22)</f>
        <v>163659.63717441069</v>
      </c>
    </row>
    <row r="3489" spans="1:8" x14ac:dyDescent="0.2">
      <c r="A3489">
        <f t="shared" si="324"/>
        <v>8</v>
      </c>
      <c r="B3489" t="b">
        <f t="shared" si="325"/>
        <v>0</v>
      </c>
      <c r="C3489" t="str">
        <f t="shared" si="326"/>
        <v>OFF</v>
      </c>
      <c r="D3489" s="4">
        <f t="shared" si="328"/>
        <v>43701.29166665821</v>
      </c>
      <c r="E3489" t="str">
        <f t="shared" si="329"/>
        <v>LRKPCIGS</v>
      </c>
      <c r="F3489" s="39">
        <v>9838.9189453125</v>
      </c>
      <c r="G3489">
        <f t="shared" si="327"/>
        <v>1.3511038020938644E-3</v>
      </c>
      <c r="H3489" s="38">
        <f>G3489*SUMIF('Manual Inputs'!$B$11:$B$22,'Expanded kW'!A3489,'Manual Inputs'!$C$11:$C$22)</f>
        <v>163259.95621788234</v>
      </c>
    </row>
    <row r="3490" spans="1:8" x14ac:dyDescent="0.2">
      <c r="A3490">
        <f t="shared" si="324"/>
        <v>8</v>
      </c>
      <c r="B3490" t="b">
        <f t="shared" si="325"/>
        <v>0</v>
      </c>
      <c r="C3490" t="str">
        <f t="shared" si="326"/>
        <v>OFF</v>
      </c>
      <c r="D3490" s="4">
        <f t="shared" si="328"/>
        <v>43701.333333324874</v>
      </c>
      <c r="E3490" t="str">
        <f t="shared" si="329"/>
        <v>LRKPCIGS</v>
      </c>
      <c r="F3490" s="39">
        <v>9916.5107421875</v>
      </c>
      <c r="G3490">
        <f t="shared" si="327"/>
        <v>1.361758892592303E-3</v>
      </c>
      <c r="H3490" s="38">
        <f>G3490*SUMIF('Manual Inputs'!$B$11:$B$22,'Expanded kW'!A3490,'Manual Inputs'!$C$11:$C$22)</f>
        <v>164547.45878102869</v>
      </c>
    </row>
    <row r="3491" spans="1:8" x14ac:dyDescent="0.2">
      <c r="A3491">
        <f t="shared" si="324"/>
        <v>8</v>
      </c>
      <c r="B3491" t="b">
        <f t="shared" si="325"/>
        <v>0</v>
      </c>
      <c r="C3491" t="str">
        <f t="shared" si="326"/>
        <v>OFF</v>
      </c>
      <c r="D3491" s="4">
        <f t="shared" si="328"/>
        <v>43701.374999991538</v>
      </c>
      <c r="E3491" t="str">
        <f t="shared" si="329"/>
        <v>LRKPCIGS</v>
      </c>
      <c r="F3491" s="39">
        <v>9933.669921875</v>
      </c>
      <c r="G3491">
        <f t="shared" si="327"/>
        <v>1.364115232048442E-3</v>
      </c>
      <c r="H3491" s="38">
        <f>G3491*SUMIF('Manual Inputs'!$B$11:$B$22,'Expanded kW'!A3491,'Manual Inputs'!$C$11:$C$22)</f>
        <v>164832.18588774512</v>
      </c>
    </row>
    <row r="3492" spans="1:8" x14ac:dyDescent="0.2">
      <c r="A3492">
        <f t="shared" si="324"/>
        <v>8</v>
      </c>
      <c r="B3492" t="b">
        <f t="shared" si="325"/>
        <v>0</v>
      </c>
      <c r="C3492" t="str">
        <f t="shared" si="326"/>
        <v>OFF</v>
      </c>
      <c r="D3492" s="4">
        <f t="shared" si="328"/>
        <v>43701.416666658202</v>
      </c>
      <c r="E3492" t="str">
        <f t="shared" si="329"/>
        <v>LRKPCIGS</v>
      </c>
      <c r="F3492" s="39">
        <v>9932.4091796875</v>
      </c>
      <c r="G3492">
        <f t="shared" si="327"/>
        <v>1.3639421039260884E-3</v>
      </c>
      <c r="H3492" s="38">
        <f>G3492*SUMIF('Manual Inputs'!$B$11:$B$22,'Expanded kW'!A3492,'Manual Inputs'!$C$11:$C$22)</f>
        <v>164811.26603715203</v>
      </c>
    </row>
    <row r="3493" spans="1:8" x14ac:dyDescent="0.2">
      <c r="A3493">
        <f t="shared" si="324"/>
        <v>8</v>
      </c>
      <c r="B3493" t="b">
        <f t="shared" si="325"/>
        <v>0</v>
      </c>
      <c r="C3493" t="str">
        <f t="shared" si="326"/>
        <v>OFF</v>
      </c>
      <c r="D3493" s="4">
        <f t="shared" si="328"/>
        <v>43701.458333324867</v>
      </c>
      <c r="E3493" t="str">
        <f t="shared" si="329"/>
        <v>LRKPCIGS</v>
      </c>
      <c r="F3493" s="39">
        <v>9881.2060546875</v>
      </c>
      <c r="G3493">
        <f t="shared" si="327"/>
        <v>1.3569107687508408E-3</v>
      </c>
      <c r="H3493" s="38">
        <f>G3493*SUMIF('Manual Inputs'!$B$11:$B$22,'Expanded kW'!A3493,'Manual Inputs'!$C$11:$C$22)</f>
        <v>163961.63814691504</v>
      </c>
    </row>
    <row r="3494" spans="1:8" x14ac:dyDescent="0.2">
      <c r="A3494">
        <f t="shared" si="324"/>
        <v>8</v>
      </c>
      <c r="B3494" t="b">
        <f t="shared" si="325"/>
        <v>0</v>
      </c>
      <c r="C3494" t="str">
        <f t="shared" si="326"/>
        <v>OFF</v>
      </c>
      <c r="D3494" s="4">
        <f t="shared" si="328"/>
        <v>43701.499999991531</v>
      </c>
      <c r="E3494" t="str">
        <f t="shared" si="329"/>
        <v>LRKPCIGS</v>
      </c>
      <c r="F3494" s="39">
        <v>9833.673828125</v>
      </c>
      <c r="G3494">
        <f t="shared" si="327"/>
        <v>1.3503835300991618E-3</v>
      </c>
      <c r="H3494" s="38">
        <f>G3494*SUMIF('Manual Inputs'!$B$11:$B$22,'Expanded kW'!A3494,'Manual Inputs'!$C$11:$C$22)</f>
        <v>163172.92250948932</v>
      </c>
    </row>
    <row r="3495" spans="1:8" x14ac:dyDescent="0.2">
      <c r="A3495">
        <f t="shared" si="324"/>
        <v>8</v>
      </c>
      <c r="B3495" t="b">
        <f t="shared" si="325"/>
        <v>0</v>
      </c>
      <c r="C3495" t="str">
        <f t="shared" si="326"/>
        <v>OFF</v>
      </c>
      <c r="D3495" s="4">
        <f t="shared" si="328"/>
        <v>43701.541666658195</v>
      </c>
      <c r="E3495" t="str">
        <f t="shared" si="329"/>
        <v>LRKPCIGS</v>
      </c>
      <c r="F3495" s="39">
        <v>9821.271484375</v>
      </c>
      <c r="G3495">
        <f t="shared" si="327"/>
        <v>1.3486804106925846E-3</v>
      </c>
      <c r="H3495" s="38">
        <f>G3495*SUMIF('Manual Inputs'!$B$11:$B$22,'Expanded kW'!A3495,'Manual Inputs'!$C$11:$C$22)</f>
        <v>162967.12692271004</v>
      </c>
    </row>
    <row r="3496" spans="1:8" x14ac:dyDescent="0.2">
      <c r="A3496">
        <f t="shared" si="324"/>
        <v>8</v>
      </c>
      <c r="B3496" t="b">
        <f t="shared" si="325"/>
        <v>0</v>
      </c>
      <c r="C3496" t="str">
        <f t="shared" si="326"/>
        <v>OFF</v>
      </c>
      <c r="D3496" s="4">
        <f t="shared" si="328"/>
        <v>43701.583333324859</v>
      </c>
      <c r="E3496" t="str">
        <f t="shared" si="329"/>
        <v>LRKPCIGS</v>
      </c>
      <c r="F3496" s="39">
        <v>9825.5068359375</v>
      </c>
      <c r="G3496">
        <f t="shared" si="327"/>
        <v>1.3492620192647362E-3</v>
      </c>
      <c r="H3496" s="38">
        <f>G3496*SUMIF('Manual Inputs'!$B$11:$B$22,'Expanded kW'!A3496,'Manual Inputs'!$C$11:$C$22)</f>
        <v>163037.40530537633</v>
      </c>
    </row>
    <row r="3497" spans="1:8" x14ac:dyDescent="0.2">
      <c r="A3497">
        <f t="shared" si="324"/>
        <v>8</v>
      </c>
      <c r="B3497" t="b">
        <f t="shared" si="325"/>
        <v>0</v>
      </c>
      <c r="C3497" t="str">
        <f t="shared" si="326"/>
        <v>OFF</v>
      </c>
      <c r="D3497" s="4">
        <f t="shared" si="328"/>
        <v>43701.624999991524</v>
      </c>
      <c r="E3497" t="str">
        <f t="shared" si="329"/>
        <v>LRKPCIGS</v>
      </c>
      <c r="F3497" s="39">
        <v>9738.4462890625</v>
      </c>
      <c r="G3497">
        <f t="shared" si="327"/>
        <v>1.3373066574461265E-3</v>
      </c>
      <c r="H3497" s="38">
        <f>G3497*SUMIF('Manual Inputs'!$B$11:$B$22,'Expanded kW'!A3497,'Manual Inputs'!$C$11:$C$22)</f>
        <v>161592.78510369358</v>
      </c>
    </row>
    <row r="3498" spans="1:8" x14ac:dyDescent="0.2">
      <c r="A3498">
        <f t="shared" si="324"/>
        <v>8</v>
      </c>
      <c r="B3498" t="b">
        <f t="shared" si="325"/>
        <v>0</v>
      </c>
      <c r="C3498" t="str">
        <f t="shared" si="326"/>
        <v>OFF</v>
      </c>
      <c r="D3498" s="4">
        <f t="shared" si="328"/>
        <v>43701.666666658188</v>
      </c>
      <c r="E3498" t="str">
        <f t="shared" si="329"/>
        <v>LRKPCIGS</v>
      </c>
      <c r="F3498" s="39">
        <v>9820.3701171875</v>
      </c>
      <c r="G3498">
        <f t="shared" si="327"/>
        <v>1.3485566328018546E-3</v>
      </c>
      <c r="H3498" s="38">
        <f>G3498*SUMIF('Manual Inputs'!$B$11:$B$22,'Expanded kW'!A3498,'Manual Inputs'!$C$11:$C$22)</f>
        <v>162952.1702828205</v>
      </c>
    </row>
    <row r="3499" spans="1:8" x14ac:dyDescent="0.2">
      <c r="A3499">
        <f t="shared" si="324"/>
        <v>8</v>
      </c>
      <c r="B3499" t="b">
        <f t="shared" si="325"/>
        <v>0</v>
      </c>
      <c r="C3499" t="str">
        <f t="shared" si="326"/>
        <v>OFF</v>
      </c>
      <c r="D3499" s="4">
        <f t="shared" si="328"/>
        <v>43701.708333324852</v>
      </c>
      <c r="E3499" t="str">
        <f t="shared" si="329"/>
        <v>LRKPCIGS</v>
      </c>
      <c r="F3499" s="39">
        <v>9827.26171875</v>
      </c>
      <c r="G3499">
        <f t="shared" si="327"/>
        <v>1.3495030039555724E-3</v>
      </c>
      <c r="H3499" s="38">
        <f>G3499*SUMIF('Manual Inputs'!$B$11:$B$22,'Expanded kW'!A3499,'Manual Inputs'!$C$11:$C$22)</f>
        <v>163066.52457068674</v>
      </c>
    </row>
    <row r="3500" spans="1:8" x14ac:dyDescent="0.2">
      <c r="A3500">
        <f t="shared" si="324"/>
        <v>8</v>
      </c>
      <c r="B3500" t="b">
        <f t="shared" si="325"/>
        <v>0</v>
      </c>
      <c r="C3500" t="str">
        <f t="shared" si="326"/>
        <v>OFF</v>
      </c>
      <c r="D3500" s="4">
        <f t="shared" si="328"/>
        <v>43701.749999991516</v>
      </c>
      <c r="E3500" t="str">
        <f t="shared" si="329"/>
        <v>LRKPCIGS</v>
      </c>
      <c r="F3500" s="39">
        <v>9790.0166015625</v>
      </c>
      <c r="G3500">
        <f t="shared" si="327"/>
        <v>1.3443884156841203E-3</v>
      </c>
      <c r="H3500" s="38">
        <f>G3500*SUMIF('Manual Inputs'!$B$11:$B$22,'Expanded kW'!A3500,'Manual Inputs'!$C$11:$C$22)</f>
        <v>162448.50583964941</v>
      </c>
    </row>
    <row r="3501" spans="1:8" x14ac:dyDescent="0.2">
      <c r="A3501">
        <f t="shared" si="324"/>
        <v>8</v>
      </c>
      <c r="B3501" t="b">
        <f t="shared" si="325"/>
        <v>0</v>
      </c>
      <c r="C3501" t="str">
        <f t="shared" si="326"/>
        <v>OFF</v>
      </c>
      <c r="D3501" s="4">
        <f t="shared" si="328"/>
        <v>43701.79166665818</v>
      </c>
      <c r="E3501" t="str">
        <f t="shared" si="329"/>
        <v>LRKPCIGS</v>
      </c>
      <c r="F3501" s="39">
        <v>9776.4970703125</v>
      </c>
      <c r="G3501">
        <f t="shared" si="327"/>
        <v>1.342531881427061E-3</v>
      </c>
      <c r="H3501" s="38">
        <f>G3501*SUMIF('Manual Inputs'!$B$11:$B$22,'Expanded kW'!A3501,'Manual Inputs'!$C$11:$C$22)</f>
        <v>162224.1724456831</v>
      </c>
    </row>
    <row r="3502" spans="1:8" x14ac:dyDescent="0.2">
      <c r="A3502">
        <f t="shared" si="324"/>
        <v>8</v>
      </c>
      <c r="B3502" t="b">
        <f t="shared" si="325"/>
        <v>0</v>
      </c>
      <c r="C3502" t="str">
        <f t="shared" si="326"/>
        <v>OFF</v>
      </c>
      <c r="D3502" s="4">
        <f t="shared" si="328"/>
        <v>43701.833333324845</v>
      </c>
      <c r="E3502" t="str">
        <f t="shared" si="329"/>
        <v>LRKPCIGS</v>
      </c>
      <c r="F3502" s="39">
        <v>9800.404296875</v>
      </c>
      <c r="G3502">
        <f t="shared" si="327"/>
        <v>1.3458148787650463E-3</v>
      </c>
      <c r="H3502" s="38">
        <f>G3502*SUMIF('Manual Inputs'!$B$11:$B$22,'Expanded kW'!A3502,'Manual Inputs'!$C$11:$C$22)</f>
        <v>162620.87179685972</v>
      </c>
    </row>
    <row r="3503" spans="1:8" x14ac:dyDescent="0.2">
      <c r="A3503">
        <f t="shared" si="324"/>
        <v>8</v>
      </c>
      <c r="B3503" t="b">
        <f t="shared" si="325"/>
        <v>0</v>
      </c>
      <c r="C3503" t="str">
        <f t="shared" si="326"/>
        <v>OFF</v>
      </c>
      <c r="D3503" s="4">
        <f t="shared" si="328"/>
        <v>43701.874999991509</v>
      </c>
      <c r="E3503" t="str">
        <f t="shared" si="329"/>
        <v>LRKPCIGS</v>
      </c>
      <c r="F3503" s="39">
        <v>9726.7578125</v>
      </c>
      <c r="G3503">
        <f t="shared" si="327"/>
        <v>1.3357015679833454E-3</v>
      </c>
      <c r="H3503" s="38">
        <f>G3503*SUMIF('Manual Inputs'!$B$11:$B$22,'Expanded kW'!A3503,'Manual Inputs'!$C$11:$C$22)</f>
        <v>161398.83491643681</v>
      </c>
    </row>
    <row r="3504" spans="1:8" x14ac:dyDescent="0.2">
      <c r="A3504">
        <f t="shared" si="324"/>
        <v>8</v>
      </c>
      <c r="B3504" t="b">
        <f t="shared" si="325"/>
        <v>0</v>
      </c>
      <c r="C3504" t="str">
        <f t="shared" si="326"/>
        <v>OFF</v>
      </c>
      <c r="D3504" s="4">
        <f t="shared" si="328"/>
        <v>43701.916666658173</v>
      </c>
      <c r="E3504" t="str">
        <f t="shared" si="329"/>
        <v>LRKPCIGS</v>
      </c>
      <c r="F3504" s="39">
        <v>9635.083984375</v>
      </c>
      <c r="G3504">
        <f t="shared" si="327"/>
        <v>1.3231126993870454E-3</v>
      </c>
      <c r="H3504" s="38">
        <f>G3504*SUMIF('Manual Inputs'!$B$11:$B$22,'Expanded kW'!A3504,'Manual Inputs'!$C$11:$C$22)</f>
        <v>159877.66523822298</v>
      </c>
    </row>
    <row r="3505" spans="1:8" x14ac:dyDescent="0.2">
      <c r="A3505">
        <f t="shared" si="324"/>
        <v>8</v>
      </c>
      <c r="B3505" t="b">
        <f t="shared" si="325"/>
        <v>0</v>
      </c>
      <c r="C3505" t="str">
        <f t="shared" si="326"/>
        <v>OFF</v>
      </c>
      <c r="D3505" s="4">
        <f t="shared" si="328"/>
        <v>43701.958333324837</v>
      </c>
      <c r="E3505" t="str">
        <f t="shared" si="329"/>
        <v>LRKPCIGS</v>
      </c>
      <c r="F3505" s="39">
        <v>9578.5322265625</v>
      </c>
      <c r="G3505">
        <f t="shared" si="327"/>
        <v>1.3153468772047249E-3</v>
      </c>
      <c r="H3505" s="38">
        <f>G3505*SUMIF('Manual Inputs'!$B$11:$B$22,'Expanded kW'!A3505,'Manual Inputs'!$C$11:$C$22)</f>
        <v>158939.28597564029</v>
      </c>
    </row>
    <row r="3506" spans="1:8" x14ac:dyDescent="0.2">
      <c r="A3506">
        <f t="shared" si="324"/>
        <v>8</v>
      </c>
      <c r="B3506" t="b">
        <f t="shared" si="325"/>
        <v>0</v>
      </c>
      <c r="C3506" t="str">
        <f t="shared" si="326"/>
        <v>OFF</v>
      </c>
      <c r="D3506" s="4">
        <f t="shared" si="328"/>
        <v>43701.999999991502</v>
      </c>
      <c r="E3506" t="str">
        <f t="shared" si="329"/>
        <v>LRKPCIGS</v>
      </c>
      <c r="F3506" s="39">
        <v>9493.7939453125</v>
      </c>
      <c r="G3506">
        <f t="shared" si="327"/>
        <v>1.3037104144372051E-3</v>
      </c>
      <c r="H3506" s="38">
        <f>G3506*SUMIF('Manual Inputs'!$B$11:$B$22,'Expanded kW'!A3506,'Manual Inputs'!$C$11:$C$22)</f>
        <v>157533.19978225371</v>
      </c>
    </row>
    <row r="3507" spans="1:8" x14ac:dyDescent="0.2">
      <c r="A3507">
        <f t="shared" si="324"/>
        <v>8</v>
      </c>
      <c r="B3507" t="b">
        <f t="shared" si="325"/>
        <v>0</v>
      </c>
      <c r="C3507" t="str">
        <f t="shared" si="326"/>
        <v>OFF</v>
      </c>
      <c r="D3507" s="4">
        <f t="shared" si="328"/>
        <v>43702.041666658166</v>
      </c>
      <c r="E3507" t="str">
        <f t="shared" si="329"/>
        <v>LRKPCIGS</v>
      </c>
      <c r="F3507" s="39">
        <v>9463.66796875</v>
      </c>
      <c r="G3507">
        <f t="shared" si="327"/>
        <v>1.2995734435259064E-3</v>
      </c>
      <c r="H3507" s="38">
        <f>G3507*SUMIF('Manual Inputs'!$B$11:$B$22,'Expanded kW'!A3507,'Manual Inputs'!$C$11:$C$22)</f>
        <v>157033.31095890308</v>
      </c>
    </row>
    <row r="3508" spans="1:8" x14ac:dyDescent="0.2">
      <c r="A3508">
        <f t="shared" si="324"/>
        <v>8</v>
      </c>
      <c r="B3508" t="b">
        <f t="shared" si="325"/>
        <v>0</v>
      </c>
      <c r="C3508" t="str">
        <f t="shared" si="326"/>
        <v>OFF</v>
      </c>
      <c r="D3508" s="4">
        <f t="shared" si="328"/>
        <v>43702.08333332483</v>
      </c>
      <c r="E3508" t="str">
        <f t="shared" si="329"/>
        <v>LRKPCIGS</v>
      </c>
      <c r="F3508" s="39">
        <v>9391.4951171875</v>
      </c>
      <c r="G3508">
        <f t="shared" si="327"/>
        <v>1.2896624955146406E-3</v>
      </c>
      <c r="H3508" s="38">
        <f>G3508*SUMIF('Manual Inputs'!$B$11:$B$22,'Expanded kW'!A3508,'Manual Inputs'!$C$11:$C$22)</f>
        <v>155835.72648324</v>
      </c>
    </row>
    <row r="3509" spans="1:8" x14ac:dyDescent="0.2">
      <c r="A3509">
        <f t="shared" si="324"/>
        <v>8</v>
      </c>
      <c r="B3509" t="b">
        <f t="shared" si="325"/>
        <v>0</v>
      </c>
      <c r="C3509" t="str">
        <f t="shared" si="326"/>
        <v>OFF</v>
      </c>
      <c r="D3509" s="4">
        <f t="shared" si="328"/>
        <v>43702.124999991494</v>
      </c>
      <c r="E3509" t="str">
        <f t="shared" si="329"/>
        <v>LRKPCIGS</v>
      </c>
      <c r="F3509" s="39">
        <v>9401.5400390625</v>
      </c>
      <c r="G3509">
        <f t="shared" si="327"/>
        <v>1.2910418881300777E-3</v>
      </c>
      <c r="H3509" s="38">
        <f>G3509*SUMIF('Manual Inputs'!$B$11:$B$22,'Expanded kW'!A3509,'Manual Inputs'!$C$11:$C$22)</f>
        <v>156002.40470415429</v>
      </c>
    </row>
    <row r="3510" spans="1:8" x14ac:dyDescent="0.2">
      <c r="A3510">
        <f t="shared" si="324"/>
        <v>8</v>
      </c>
      <c r="B3510" t="b">
        <f t="shared" si="325"/>
        <v>0</v>
      </c>
      <c r="C3510" t="str">
        <f t="shared" si="326"/>
        <v>OFF</v>
      </c>
      <c r="D3510" s="4">
        <f t="shared" si="328"/>
        <v>43702.166666658159</v>
      </c>
      <c r="E3510" t="str">
        <f t="shared" si="329"/>
        <v>LRKPCIGS</v>
      </c>
      <c r="F3510" s="39">
        <v>9420.119140625</v>
      </c>
      <c r="G3510">
        <f t="shared" si="327"/>
        <v>1.2935932146426862E-3</v>
      </c>
      <c r="H3510" s="38">
        <f>G3510*SUMIF('Manual Inputs'!$B$11:$B$22,'Expanded kW'!A3510,'Manual Inputs'!$C$11:$C$22)</f>
        <v>156310.69297490039</v>
      </c>
    </row>
    <row r="3511" spans="1:8" x14ac:dyDescent="0.2">
      <c r="A3511">
        <f t="shared" si="324"/>
        <v>8</v>
      </c>
      <c r="B3511" t="b">
        <f t="shared" si="325"/>
        <v>0</v>
      </c>
      <c r="C3511" t="str">
        <f t="shared" si="326"/>
        <v>OFF</v>
      </c>
      <c r="D3511" s="4">
        <f t="shared" si="328"/>
        <v>43702.208333324823</v>
      </c>
      <c r="E3511" t="str">
        <f t="shared" si="329"/>
        <v>LRKPCIGS</v>
      </c>
      <c r="F3511" s="39">
        <v>9400.6826171875</v>
      </c>
      <c r="G3511">
        <f t="shared" si="327"/>
        <v>1.2909241449144105E-3</v>
      </c>
      <c r="H3511" s="38">
        <f>G3511*SUMIF('Manual Inputs'!$B$11:$B$22,'Expanded kW'!A3511,'Manual Inputs'!$C$11:$C$22)</f>
        <v>155988.17726122579</v>
      </c>
    </row>
    <row r="3512" spans="1:8" x14ac:dyDescent="0.2">
      <c r="A3512">
        <f t="shared" si="324"/>
        <v>8</v>
      </c>
      <c r="B3512" t="b">
        <f t="shared" si="325"/>
        <v>0</v>
      </c>
      <c r="C3512" t="str">
        <f t="shared" si="326"/>
        <v>OFF</v>
      </c>
      <c r="D3512" s="4">
        <f t="shared" si="328"/>
        <v>43702.249999991487</v>
      </c>
      <c r="E3512" t="str">
        <f t="shared" si="329"/>
        <v>LRKPCIGS</v>
      </c>
      <c r="F3512" s="39">
        <v>9389.779296875</v>
      </c>
      <c r="G3512">
        <f t="shared" si="327"/>
        <v>1.2894268749794157E-3</v>
      </c>
      <c r="H3512" s="38">
        <f>G3512*SUMIF('Manual Inputs'!$B$11:$B$22,'Expanded kW'!A3512,'Manual Inputs'!$C$11:$C$22)</f>
        <v>155807.25539300605</v>
      </c>
    </row>
    <row r="3513" spans="1:8" x14ac:dyDescent="0.2">
      <c r="A3513">
        <f t="shared" si="324"/>
        <v>8</v>
      </c>
      <c r="B3513" t="b">
        <f t="shared" si="325"/>
        <v>0</v>
      </c>
      <c r="C3513" t="str">
        <f t="shared" si="326"/>
        <v>OFF</v>
      </c>
      <c r="D3513" s="4">
        <f t="shared" si="328"/>
        <v>43702.291666658151</v>
      </c>
      <c r="E3513" t="str">
        <f t="shared" si="329"/>
        <v>LRKPCIGS</v>
      </c>
      <c r="F3513" s="39">
        <v>9382.5107421875</v>
      </c>
      <c r="G3513">
        <f t="shared" si="327"/>
        <v>1.2884287397240493E-3</v>
      </c>
      <c r="H3513" s="38">
        <f>G3513*SUMIF('Manual Inputs'!$B$11:$B$22,'Expanded kW'!A3513,'Manual Inputs'!$C$11:$C$22)</f>
        <v>155686.64621565188</v>
      </c>
    </row>
    <row r="3514" spans="1:8" x14ac:dyDescent="0.2">
      <c r="A3514">
        <f t="shared" si="324"/>
        <v>8</v>
      </c>
      <c r="B3514" t="b">
        <f t="shared" si="325"/>
        <v>0</v>
      </c>
      <c r="C3514" t="str">
        <f t="shared" si="326"/>
        <v>OFF</v>
      </c>
      <c r="D3514" s="4">
        <f t="shared" si="328"/>
        <v>43702.333333324816</v>
      </c>
      <c r="E3514" t="str">
        <f t="shared" si="329"/>
        <v>LRKPCIGS</v>
      </c>
      <c r="F3514" s="39">
        <v>9384.4970703125</v>
      </c>
      <c r="G3514">
        <f t="shared" si="327"/>
        <v>1.2887015070368823E-3</v>
      </c>
      <c r="H3514" s="38">
        <f>G3514*SUMIF('Manual Inputs'!$B$11:$B$22,'Expanded kW'!A3514,'Manual Inputs'!$C$11:$C$22)</f>
        <v>155719.60591829038</v>
      </c>
    </row>
    <row r="3515" spans="1:8" x14ac:dyDescent="0.2">
      <c r="A3515">
        <f t="shared" si="324"/>
        <v>8</v>
      </c>
      <c r="B3515" t="b">
        <f t="shared" si="325"/>
        <v>0</v>
      </c>
      <c r="C3515" t="str">
        <f t="shared" si="326"/>
        <v>OFF</v>
      </c>
      <c r="D3515" s="4">
        <f t="shared" si="328"/>
        <v>43702.37499999148</v>
      </c>
      <c r="E3515" t="str">
        <f t="shared" si="329"/>
        <v>LRKPCIGS</v>
      </c>
      <c r="F3515" s="39">
        <v>9414.5908203125</v>
      </c>
      <c r="G3515">
        <f t="shared" si="327"/>
        <v>1.2928340525198017E-3</v>
      </c>
      <c r="H3515" s="38">
        <f>G3515*SUMIF('Manual Inputs'!$B$11:$B$22,'Expanded kW'!A3515,'Manual Inputs'!$C$11:$C$22)</f>
        <v>156218.95999720294</v>
      </c>
    </row>
    <row r="3516" spans="1:8" x14ac:dyDescent="0.2">
      <c r="A3516">
        <f t="shared" si="324"/>
        <v>8</v>
      </c>
      <c r="B3516" t="b">
        <f t="shared" si="325"/>
        <v>0</v>
      </c>
      <c r="C3516" t="str">
        <f t="shared" si="326"/>
        <v>OFF</v>
      </c>
      <c r="D3516" s="4">
        <f t="shared" si="328"/>
        <v>43702.416666658144</v>
      </c>
      <c r="E3516" t="str">
        <f t="shared" si="329"/>
        <v>LRKPCIGS</v>
      </c>
      <c r="F3516" s="39">
        <v>9436.53125</v>
      </c>
      <c r="G3516">
        <f t="shared" si="327"/>
        <v>1.2958469646227597E-3</v>
      </c>
      <c r="H3516" s="38">
        <f>G3516*SUMIF('Manual Inputs'!$B$11:$B$22,'Expanded kW'!A3516,'Manual Inputs'!$C$11:$C$22)</f>
        <v>156583.02373327929</v>
      </c>
    </row>
    <row r="3517" spans="1:8" x14ac:dyDescent="0.2">
      <c r="A3517">
        <f t="shared" si="324"/>
        <v>8</v>
      </c>
      <c r="B3517" t="b">
        <f t="shared" si="325"/>
        <v>0</v>
      </c>
      <c r="C3517" t="str">
        <f t="shared" si="326"/>
        <v>OFF</v>
      </c>
      <c r="D3517" s="4">
        <f t="shared" si="328"/>
        <v>43702.458333324808</v>
      </c>
      <c r="E3517" t="str">
        <f t="shared" si="329"/>
        <v>LRKPCIGS</v>
      </c>
      <c r="F3517" s="39">
        <v>9479.529296875</v>
      </c>
      <c r="G3517">
        <f t="shared" si="327"/>
        <v>1.3017515589118611E-3</v>
      </c>
      <c r="H3517" s="38">
        <f>G3517*SUMIF('Manual Inputs'!$B$11:$B$22,'Expanded kW'!A3517,'Manual Inputs'!$C$11:$C$22)</f>
        <v>157296.50244870377</v>
      </c>
    </row>
    <row r="3518" spans="1:8" x14ac:dyDescent="0.2">
      <c r="A3518">
        <f t="shared" si="324"/>
        <v>8</v>
      </c>
      <c r="B3518" t="b">
        <f t="shared" si="325"/>
        <v>0</v>
      </c>
      <c r="C3518" t="str">
        <f t="shared" si="326"/>
        <v>OFF</v>
      </c>
      <c r="D3518" s="4">
        <f t="shared" si="328"/>
        <v>43702.499999991473</v>
      </c>
      <c r="E3518" t="str">
        <f t="shared" si="329"/>
        <v>LRKPCIGS</v>
      </c>
      <c r="F3518" s="39">
        <v>9445.962890625</v>
      </c>
      <c r="G3518">
        <f t="shared" si="327"/>
        <v>1.2971421399951E-3</v>
      </c>
      <c r="H3518" s="38">
        <f>G3518*SUMIF('Manual Inputs'!$B$11:$B$22,'Expanded kW'!A3518,'Manual Inputs'!$C$11:$C$22)</f>
        <v>156739.52560549299</v>
      </c>
    </row>
    <row r="3519" spans="1:8" x14ac:dyDescent="0.2">
      <c r="A3519">
        <f t="shared" si="324"/>
        <v>8</v>
      </c>
      <c r="B3519" t="b">
        <f t="shared" si="325"/>
        <v>0</v>
      </c>
      <c r="C3519" t="str">
        <f t="shared" si="326"/>
        <v>OFF</v>
      </c>
      <c r="D3519" s="4">
        <f t="shared" si="328"/>
        <v>43702.541666658137</v>
      </c>
      <c r="E3519" t="str">
        <f t="shared" si="329"/>
        <v>LRKPCIGS</v>
      </c>
      <c r="F3519" s="39">
        <v>9480.654296875</v>
      </c>
      <c r="G3519">
        <f t="shared" si="327"/>
        <v>1.3019060465934654E-3</v>
      </c>
      <c r="H3519" s="38">
        <f>G3519*SUMIF('Manual Inputs'!$B$11:$B$22,'Expanded kW'!A3519,'Manual Inputs'!$C$11:$C$22)</f>
        <v>157315.16989090608</v>
      </c>
    </row>
    <row r="3520" spans="1:8" x14ac:dyDescent="0.2">
      <c r="A3520">
        <f t="shared" si="324"/>
        <v>8</v>
      </c>
      <c r="B3520" t="b">
        <f t="shared" si="325"/>
        <v>0</v>
      </c>
      <c r="C3520" t="str">
        <f t="shared" si="326"/>
        <v>OFF</v>
      </c>
      <c r="D3520" s="4">
        <f t="shared" si="328"/>
        <v>43702.583333324801</v>
      </c>
      <c r="E3520" t="str">
        <f t="shared" si="329"/>
        <v>LRKPCIGS</v>
      </c>
      <c r="F3520" s="39">
        <v>9469.30078125</v>
      </c>
      <c r="G3520">
        <f t="shared" si="327"/>
        <v>1.3003469547650508E-3</v>
      </c>
      <c r="H3520" s="38">
        <f>G3520*SUMIF('Manual Inputs'!$B$11:$B$22,'Expanded kW'!A3520,'Manual Inputs'!$C$11:$C$22)</f>
        <v>157126.77780493005</v>
      </c>
    </row>
    <row r="3521" spans="1:8" x14ac:dyDescent="0.2">
      <c r="A3521">
        <f t="shared" si="324"/>
        <v>8</v>
      </c>
      <c r="B3521" t="b">
        <f t="shared" si="325"/>
        <v>0</v>
      </c>
      <c r="C3521" t="str">
        <f t="shared" si="326"/>
        <v>OFF</v>
      </c>
      <c r="D3521" s="4">
        <f t="shared" si="328"/>
        <v>43702.624999991465</v>
      </c>
      <c r="E3521" t="str">
        <f t="shared" si="329"/>
        <v>LRKPCIGS</v>
      </c>
      <c r="F3521" s="39">
        <v>9496.1142578125</v>
      </c>
      <c r="G3521">
        <f t="shared" si="327"/>
        <v>1.3040290452805143E-3</v>
      </c>
      <c r="H3521" s="38">
        <f>G3521*SUMIF('Manual Inputs'!$B$11:$B$22,'Expanded kW'!A3521,'Manual Inputs'!$C$11:$C$22)</f>
        <v>157571.70138179604</v>
      </c>
    </row>
    <row r="3522" spans="1:8" x14ac:dyDescent="0.2">
      <c r="A3522">
        <f t="shared" ref="A3522:A3585" si="330">MONTH(D3522)</f>
        <v>8</v>
      </c>
      <c r="B3522" t="b">
        <f t="shared" ref="B3522:B3585" si="331">IF(ISNA(VLOOKUP(DATE(YEAR(D3522),MONTH(D3522),DAY(D3522)),Holidays,1,FALSE)),FALSE,TRUE)</f>
        <v>0</v>
      </c>
      <c r="C3522" t="str">
        <f t="shared" ref="C3522:C3585" si="332">IF(OR(HOUR(D3522)&lt;PkStart,HOUR(D3522)&gt;OPkStart-1,WEEKDAY(D3522,2)&gt;5,B3522)=TRUE,"OFF","ON")</f>
        <v>OFF</v>
      </c>
      <c r="D3522" s="4">
        <f t="shared" si="328"/>
        <v>43702.66666665813</v>
      </c>
      <c r="E3522" t="str">
        <f t="shared" si="329"/>
        <v>LRKPCIGS</v>
      </c>
      <c r="F3522" s="39">
        <v>9509.130859375</v>
      </c>
      <c r="G3522">
        <f t="shared" ref="G3522:G3585" si="333">IF(SUMIF($A$2:$A$8785,A3522,$F$2:$F$8785)=0,0,F3522/SUMIF($A$2:$A$8785,A3522,$F$2:$F$8785))</f>
        <v>1.3058165160340785E-3</v>
      </c>
      <c r="H3522" s="38">
        <f>G3522*SUMIF('Manual Inputs'!$B$11:$B$22,'Expanded kW'!A3522,'Manual Inputs'!$C$11:$C$22)</f>
        <v>157787.68952165279</v>
      </c>
    </row>
    <row r="3523" spans="1:8" x14ac:dyDescent="0.2">
      <c r="A3523">
        <f t="shared" si="330"/>
        <v>8</v>
      </c>
      <c r="B3523" t="b">
        <f t="shared" si="331"/>
        <v>0</v>
      </c>
      <c r="C3523" t="str">
        <f t="shared" si="332"/>
        <v>OFF</v>
      </c>
      <c r="D3523" s="4">
        <f t="shared" si="328"/>
        <v>43702.708333324794</v>
      </c>
      <c r="E3523" t="str">
        <f t="shared" si="329"/>
        <v>LRKPCIGS</v>
      </c>
      <c r="F3523" s="39">
        <v>9494.3349609375</v>
      </c>
      <c r="G3523">
        <f t="shared" si="333"/>
        <v>1.3037847079924211E-3</v>
      </c>
      <c r="H3523" s="38">
        <f>G3523*SUMIF('Manual Inputs'!$B$11:$B$22,'Expanded kW'!A3523,'Manual Inputs'!$C$11:$C$22)</f>
        <v>157542.17700706283</v>
      </c>
    </row>
    <row r="3524" spans="1:8" x14ac:dyDescent="0.2">
      <c r="A3524">
        <f t="shared" si="330"/>
        <v>8</v>
      </c>
      <c r="B3524" t="b">
        <f t="shared" si="331"/>
        <v>0</v>
      </c>
      <c r="C3524" t="str">
        <f t="shared" si="332"/>
        <v>OFF</v>
      </c>
      <c r="D3524" s="4">
        <f t="shared" ref="D3524:D3587" si="334">+D3523+1/24</f>
        <v>43702.749999991458</v>
      </c>
      <c r="E3524" t="str">
        <f t="shared" ref="E3524:E3587" si="335">+E3523</f>
        <v>LRKPCIGS</v>
      </c>
      <c r="F3524" s="39">
        <v>9503.0380859375</v>
      </c>
      <c r="G3524">
        <f t="shared" si="333"/>
        <v>1.3049798418626113E-3</v>
      </c>
      <c r="H3524" s="38">
        <f>G3524*SUMIF('Manual Inputs'!$B$11:$B$22,'Expanded kW'!A3524,'Manual Inputs'!$C$11:$C$22)</f>
        <v>157686.59041410036</v>
      </c>
    </row>
    <row r="3525" spans="1:8" x14ac:dyDescent="0.2">
      <c r="A3525">
        <f t="shared" si="330"/>
        <v>8</v>
      </c>
      <c r="B3525" t="b">
        <f t="shared" si="331"/>
        <v>0</v>
      </c>
      <c r="C3525" t="str">
        <f t="shared" si="332"/>
        <v>OFF</v>
      </c>
      <c r="D3525" s="4">
        <f t="shared" si="334"/>
        <v>43702.791666658122</v>
      </c>
      <c r="E3525" t="str">
        <f t="shared" si="335"/>
        <v>LRKPCIGS</v>
      </c>
      <c r="F3525" s="39">
        <v>9476.9873046875</v>
      </c>
      <c r="G3525">
        <f t="shared" si="333"/>
        <v>1.3014024864854579E-3</v>
      </c>
      <c r="H3525" s="38">
        <f>G3525*SUMIF('Manual Inputs'!$B$11:$B$22,'Expanded kW'!A3525,'Manual Inputs'!$C$11:$C$22)</f>
        <v>157254.32245560247</v>
      </c>
    </row>
    <row r="3526" spans="1:8" x14ac:dyDescent="0.2">
      <c r="A3526">
        <f t="shared" si="330"/>
        <v>8</v>
      </c>
      <c r="B3526" t="b">
        <f t="shared" si="331"/>
        <v>0</v>
      </c>
      <c r="C3526" t="str">
        <f t="shared" si="332"/>
        <v>OFF</v>
      </c>
      <c r="D3526" s="4">
        <f t="shared" si="334"/>
        <v>43702.833333324787</v>
      </c>
      <c r="E3526" t="str">
        <f t="shared" si="335"/>
        <v>LRKPCIGS</v>
      </c>
      <c r="F3526" s="39">
        <v>9525.197265625</v>
      </c>
      <c r="G3526">
        <f t="shared" si="333"/>
        <v>1.3080227932369924E-3</v>
      </c>
      <c r="H3526" s="38">
        <f>G3526*SUMIF('Manual Inputs'!$B$11:$B$22,'Expanded kW'!A3526,'Manual Inputs'!$C$11:$C$22)</f>
        <v>158054.28393060496</v>
      </c>
    </row>
    <row r="3527" spans="1:8" x14ac:dyDescent="0.2">
      <c r="A3527">
        <f t="shared" si="330"/>
        <v>8</v>
      </c>
      <c r="B3527" t="b">
        <f t="shared" si="331"/>
        <v>0</v>
      </c>
      <c r="C3527" t="str">
        <f t="shared" si="332"/>
        <v>OFF</v>
      </c>
      <c r="D3527" s="4">
        <f t="shared" si="334"/>
        <v>43702.874999991451</v>
      </c>
      <c r="E3527" t="str">
        <f t="shared" si="335"/>
        <v>LRKPCIGS</v>
      </c>
      <c r="F3527" s="39">
        <v>9581.0625</v>
      </c>
      <c r="G3527">
        <f t="shared" si="333"/>
        <v>1.3156943403844447E-3</v>
      </c>
      <c r="H3527" s="38">
        <f>G3527*SUMIF('Manual Inputs'!$B$11:$B$22,'Expanded kW'!A3527,'Manual Inputs'!$C$11:$C$22)</f>
        <v>158981.27151621864</v>
      </c>
    </row>
    <row r="3528" spans="1:8" x14ac:dyDescent="0.2">
      <c r="A3528">
        <f t="shared" si="330"/>
        <v>8</v>
      </c>
      <c r="B3528" t="b">
        <f t="shared" si="331"/>
        <v>0</v>
      </c>
      <c r="C3528" t="str">
        <f t="shared" si="332"/>
        <v>OFF</v>
      </c>
      <c r="D3528" s="4">
        <f t="shared" si="334"/>
        <v>43702.916666658115</v>
      </c>
      <c r="E3528" t="str">
        <f t="shared" si="335"/>
        <v>LRKPCIGS</v>
      </c>
      <c r="F3528" s="39">
        <v>9719.65234375</v>
      </c>
      <c r="G3528">
        <f t="shared" si="333"/>
        <v>1.3347258280776561E-3</v>
      </c>
      <c r="H3528" s="38">
        <f>G3528*SUMIF('Manual Inputs'!$B$11:$B$22,'Expanded kW'!A3528,'Manual Inputs'!$C$11:$C$22)</f>
        <v>161280.93187002692</v>
      </c>
    </row>
    <row r="3529" spans="1:8" x14ac:dyDescent="0.2">
      <c r="A3529">
        <f t="shared" si="330"/>
        <v>8</v>
      </c>
      <c r="B3529" t="b">
        <f t="shared" si="331"/>
        <v>0</v>
      </c>
      <c r="C3529" t="str">
        <f t="shared" si="332"/>
        <v>OFF</v>
      </c>
      <c r="D3529" s="4">
        <f t="shared" si="334"/>
        <v>43702.958333324779</v>
      </c>
      <c r="E3529" t="str">
        <f t="shared" si="335"/>
        <v>LRKPCIGS</v>
      </c>
      <c r="F3529" s="39">
        <v>9795.08203125</v>
      </c>
      <c r="G3529">
        <f t="shared" si="333"/>
        <v>1.3450840125630113E-3</v>
      </c>
      <c r="H3529" s="38">
        <f>G3529*SUMIF('Manual Inputs'!$B$11:$B$22,'Expanded kW'!A3529,'Manual Inputs'!$C$11:$C$22)</f>
        <v>162532.55794269068</v>
      </c>
    </row>
    <row r="3530" spans="1:8" x14ac:dyDescent="0.2">
      <c r="A3530">
        <f t="shared" si="330"/>
        <v>8</v>
      </c>
      <c r="B3530" t="b">
        <f t="shared" si="331"/>
        <v>0</v>
      </c>
      <c r="C3530" t="str">
        <f t="shared" si="332"/>
        <v>OFF</v>
      </c>
      <c r="D3530" s="4">
        <f t="shared" si="334"/>
        <v>43702.999999991443</v>
      </c>
      <c r="E3530" t="str">
        <f t="shared" si="335"/>
        <v>LRKPCIGS</v>
      </c>
      <c r="F3530" s="39">
        <v>9807.833984375</v>
      </c>
      <c r="G3530">
        <f t="shared" si="333"/>
        <v>1.3468351411623091E-3</v>
      </c>
      <c r="H3530" s="38">
        <f>G3530*SUMIF('Manual Inputs'!$B$11:$B$22,'Expanded kW'!A3530,'Manual Inputs'!$C$11:$C$22)</f>
        <v>162744.15469640435</v>
      </c>
    </row>
    <row r="3531" spans="1:8" x14ac:dyDescent="0.2">
      <c r="A3531">
        <f t="shared" si="330"/>
        <v>8</v>
      </c>
      <c r="B3531" t="b">
        <f t="shared" si="331"/>
        <v>0</v>
      </c>
      <c r="C3531" t="str">
        <f t="shared" si="332"/>
        <v>OFF</v>
      </c>
      <c r="D3531" s="4">
        <f t="shared" si="334"/>
        <v>43703.041666658108</v>
      </c>
      <c r="E3531" t="str">
        <f t="shared" si="335"/>
        <v>LRKPCIGS</v>
      </c>
      <c r="F3531" s="39">
        <v>9813.2470703125</v>
      </c>
      <c r="G3531">
        <f t="shared" si="333"/>
        <v>1.3475784790261403E-3</v>
      </c>
      <c r="H3531" s="38">
        <f>G3531*SUMIF('Manual Inputs'!$B$11:$B$22,'Expanded kW'!A3531,'Manual Inputs'!$C$11:$C$22)</f>
        <v>162833.97555762617</v>
      </c>
    </row>
    <row r="3532" spans="1:8" x14ac:dyDescent="0.2">
      <c r="A3532">
        <f t="shared" si="330"/>
        <v>8</v>
      </c>
      <c r="B3532" t="b">
        <f t="shared" si="331"/>
        <v>0</v>
      </c>
      <c r="C3532" t="str">
        <f t="shared" si="332"/>
        <v>OFF</v>
      </c>
      <c r="D3532" s="4">
        <f t="shared" si="334"/>
        <v>43703.083333324772</v>
      </c>
      <c r="E3532" t="str">
        <f t="shared" si="335"/>
        <v>LRKPCIGS</v>
      </c>
      <c r="F3532" s="39">
        <v>9844.92578125</v>
      </c>
      <c r="G3532">
        <f t="shared" si="333"/>
        <v>1.3519286751229869E-3</v>
      </c>
      <c r="H3532" s="38">
        <f>G3532*SUMIF('Manual Inputs'!$B$11:$B$22,'Expanded kW'!A3532,'Manual Inputs'!$C$11:$C$22)</f>
        <v>163359.62934026652</v>
      </c>
    </row>
    <row r="3533" spans="1:8" x14ac:dyDescent="0.2">
      <c r="A3533">
        <f t="shared" si="330"/>
        <v>8</v>
      </c>
      <c r="B3533" t="b">
        <f t="shared" si="331"/>
        <v>0</v>
      </c>
      <c r="C3533" t="str">
        <f t="shared" si="332"/>
        <v>OFF</v>
      </c>
      <c r="D3533" s="4">
        <f t="shared" si="334"/>
        <v>43703.124999991436</v>
      </c>
      <c r="E3533" t="str">
        <f t="shared" si="335"/>
        <v>LRKPCIGS</v>
      </c>
      <c r="F3533" s="39">
        <v>9844.083984375</v>
      </c>
      <c r="G3533">
        <f t="shared" si="333"/>
        <v>1.3518130775695642E-3</v>
      </c>
      <c r="H3533" s="38">
        <f>G3533*SUMIF('Manual Inputs'!$B$11:$B$22,'Expanded kW'!A3533,'Manual Inputs'!$C$11:$C$22)</f>
        <v>163345.66116736858</v>
      </c>
    </row>
    <row r="3534" spans="1:8" x14ac:dyDescent="0.2">
      <c r="A3534">
        <f t="shared" si="330"/>
        <v>8</v>
      </c>
      <c r="B3534" t="b">
        <f t="shared" si="331"/>
        <v>0</v>
      </c>
      <c r="C3534" t="str">
        <f t="shared" si="332"/>
        <v>OFF</v>
      </c>
      <c r="D3534" s="4">
        <f t="shared" si="334"/>
        <v>43703.1666666581</v>
      </c>
      <c r="E3534" t="str">
        <f t="shared" si="335"/>
        <v>LRKPCIGS</v>
      </c>
      <c r="F3534" s="39">
        <v>9693.9345703125</v>
      </c>
      <c r="G3534">
        <f t="shared" si="333"/>
        <v>1.3311942021270887E-3</v>
      </c>
      <c r="H3534" s="38">
        <f>G3534*SUMIF('Manual Inputs'!$B$11:$B$22,'Expanded kW'!A3534,'Manual Inputs'!$C$11:$C$22)</f>
        <v>160854.18960405589</v>
      </c>
    </row>
    <row r="3535" spans="1:8" x14ac:dyDescent="0.2">
      <c r="A3535">
        <f t="shared" si="330"/>
        <v>8</v>
      </c>
      <c r="B3535" t="b">
        <f t="shared" si="331"/>
        <v>0</v>
      </c>
      <c r="C3535" t="str">
        <f t="shared" si="332"/>
        <v>OFF</v>
      </c>
      <c r="D3535" s="4">
        <f t="shared" si="334"/>
        <v>43703.208333324765</v>
      </c>
      <c r="E3535" t="str">
        <f t="shared" si="335"/>
        <v>LRKPCIGS</v>
      </c>
      <c r="F3535" s="39">
        <v>9716.5400390625</v>
      </c>
      <c r="G3535">
        <f t="shared" si="333"/>
        <v>1.3342984389793284E-3</v>
      </c>
      <c r="H3535" s="38">
        <f>G3535*SUMIF('Manual Inputs'!$B$11:$B$22,'Expanded kW'!A3535,'Manual Inputs'!$C$11:$C$22)</f>
        <v>161229.28852080915</v>
      </c>
    </row>
    <row r="3536" spans="1:8" x14ac:dyDescent="0.2">
      <c r="A3536">
        <f t="shared" si="330"/>
        <v>8</v>
      </c>
      <c r="B3536" t="b">
        <f t="shared" si="331"/>
        <v>0</v>
      </c>
      <c r="C3536" t="str">
        <f t="shared" si="332"/>
        <v>OFF</v>
      </c>
      <c r="D3536" s="4">
        <f t="shared" si="334"/>
        <v>43703.249999991429</v>
      </c>
      <c r="E3536" t="str">
        <f t="shared" si="335"/>
        <v>LRKPCIGS</v>
      </c>
      <c r="F3536" s="39">
        <v>9833.2958984375</v>
      </c>
      <c r="G3536">
        <f t="shared" si="333"/>
        <v>1.3503316318936227E-3</v>
      </c>
      <c r="H3536" s="38">
        <f>G3536*SUMIF('Manual Inputs'!$B$11:$B$22,'Expanded kW'!A3536,'Manual Inputs'!$C$11:$C$22)</f>
        <v>163166.65141562445</v>
      </c>
    </row>
    <row r="3537" spans="1:8" x14ac:dyDescent="0.2">
      <c r="A3537">
        <f t="shared" si="330"/>
        <v>8</v>
      </c>
      <c r="B3537" t="b">
        <f t="shared" si="331"/>
        <v>0</v>
      </c>
      <c r="C3537" t="str">
        <f t="shared" si="332"/>
        <v>ON</v>
      </c>
      <c r="D3537" s="4">
        <f t="shared" si="334"/>
        <v>43703.291666658093</v>
      </c>
      <c r="E3537" t="str">
        <f t="shared" si="335"/>
        <v>LRKPCIGS</v>
      </c>
      <c r="F3537" s="39">
        <v>9781.2666015625</v>
      </c>
      <c r="G3537">
        <f t="shared" si="333"/>
        <v>1.3431868448271966E-3</v>
      </c>
      <c r="H3537" s="38">
        <f>G3537*SUMIF('Manual Inputs'!$B$11:$B$22,'Expanded kW'!A3537,'Manual Inputs'!$C$11:$C$22)</f>
        <v>162303.31462252012</v>
      </c>
    </row>
    <row r="3538" spans="1:8" x14ac:dyDescent="0.2">
      <c r="A3538">
        <f t="shared" si="330"/>
        <v>8</v>
      </c>
      <c r="B3538" t="b">
        <f t="shared" si="331"/>
        <v>0</v>
      </c>
      <c r="C3538" t="str">
        <f t="shared" si="332"/>
        <v>ON</v>
      </c>
      <c r="D3538" s="4">
        <f t="shared" si="334"/>
        <v>43703.333333324757</v>
      </c>
      <c r="E3538" t="str">
        <f t="shared" si="335"/>
        <v>LRKPCIGS</v>
      </c>
      <c r="F3538" s="39">
        <v>9756.9814453125</v>
      </c>
      <c r="G3538">
        <f t="shared" si="333"/>
        <v>1.3398519492836725E-3</v>
      </c>
      <c r="H3538" s="38">
        <f>G3538*SUMIF('Manual Inputs'!$B$11:$B$22,'Expanded kW'!A3538,'Manual Inputs'!$C$11:$C$22)</f>
        <v>161900.34417747866</v>
      </c>
    </row>
    <row r="3539" spans="1:8" x14ac:dyDescent="0.2">
      <c r="A3539">
        <f t="shared" si="330"/>
        <v>8</v>
      </c>
      <c r="B3539" t="b">
        <f t="shared" si="331"/>
        <v>0</v>
      </c>
      <c r="C3539" t="str">
        <f t="shared" si="332"/>
        <v>ON</v>
      </c>
      <c r="D3539" s="4">
        <f t="shared" si="334"/>
        <v>43703.374999991422</v>
      </c>
      <c r="E3539" t="str">
        <f t="shared" si="335"/>
        <v>LRKPCIGS</v>
      </c>
      <c r="F3539" s="39">
        <v>9807.83984375</v>
      </c>
      <c r="G3539">
        <f t="shared" si="333"/>
        <v>1.3468359457856508E-3</v>
      </c>
      <c r="H3539" s="38">
        <f>G3539*SUMIF('Manual Inputs'!$B$11:$B$22,'Expanded kW'!A3539,'Manual Inputs'!$C$11:$C$22)</f>
        <v>162744.2519226658</v>
      </c>
    </row>
    <row r="3540" spans="1:8" x14ac:dyDescent="0.2">
      <c r="A3540">
        <f t="shared" si="330"/>
        <v>8</v>
      </c>
      <c r="B3540" t="b">
        <f t="shared" si="331"/>
        <v>0</v>
      </c>
      <c r="C3540" t="str">
        <f t="shared" si="332"/>
        <v>ON</v>
      </c>
      <c r="D3540" s="4">
        <f t="shared" si="334"/>
        <v>43703.416666658086</v>
      </c>
      <c r="E3540" t="str">
        <f t="shared" si="335"/>
        <v>LRKPCIGS</v>
      </c>
      <c r="F3540" s="39">
        <v>9980.669921875</v>
      </c>
      <c r="G3540">
        <f t="shared" si="333"/>
        <v>1.3705693840799177E-3</v>
      </c>
      <c r="H3540" s="38">
        <f>G3540*SUMIF('Manual Inputs'!$B$11:$B$22,'Expanded kW'!A3540,'Manual Inputs'!$C$11:$C$22)</f>
        <v>165612.07013975395</v>
      </c>
    </row>
    <row r="3541" spans="1:8" x14ac:dyDescent="0.2">
      <c r="A3541">
        <f t="shared" si="330"/>
        <v>8</v>
      </c>
      <c r="B3541" t="b">
        <f t="shared" si="331"/>
        <v>0</v>
      </c>
      <c r="C3541" t="str">
        <f t="shared" si="332"/>
        <v>ON</v>
      </c>
      <c r="D3541" s="4">
        <f t="shared" si="334"/>
        <v>43703.45833332475</v>
      </c>
      <c r="E3541" t="str">
        <f t="shared" si="335"/>
        <v>LRKPCIGS</v>
      </c>
      <c r="F3541" s="39">
        <v>9978.4912109375</v>
      </c>
      <c r="G3541">
        <f t="shared" si="333"/>
        <v>1.3702701983006993E-3</v>
      </c>
      <c r="H3541" s="38">
        <f>G3541*SUMIF('Manual Inputs'!$B$11:$B$22,'Expanded kW'!A3541,'Manual Inputs'!$C$11:$C$22)</f>
        <v>165575.91817486382</v>
      </c>
    </row>
    <row r="3542" spans="1:8" x14ac:dyDescent="0.2">
      <c r="A3542">
        <f t="shared" si="330"/>
        <v>8</v>
      </c>
      <c r="B3542" t="b">
        <f t="shared" si="331"/>
        <v>0</v>
      </c>
      <c r="C3542" t="str">
        <f t="shared" si="332"/>
        <v>ON</v>
      </c>
      <c r="D3542" s="4">
        <f t="shared" si="334"/>
        <v>43703.499999991414</v>
      </c>
      <c r="E3542" t="str">
        <f t="shared" si="335"/>
        <v>LRKPCIGS</v>
      </c>
      <c r="F3542" s="39">
        <v>10013.5791015625</v>
      </c>
      <c r="G3542">
        <f t="shared" si="333"/>
        <v>1.3750885510785192E-3</v>
      </c>
      <c r="H3542" s="38">
        <f>G3542*SUMIF('Manual Inputs'!$B$11:$B$22,'Expanded kW'!A3542,'Manual Inputs'!$C$11:$C$22)</f>
        <v>166158.1414373031</v>
      </c>
    </row>
    <row r="3543" spans="1:8" x14ac:dyDescent="0.2">
      <c r="A3543">
        <f t="shared" si="330"/>
        <v>8</v>
      </c>
      <c r="B3543" t="b">
        <f t="shared" si="331"/>
        <v>0</v>
      </c>
      <c r="C3543" t="str">
        <f t="shared" si="332"/>
        <v>ON</v>
      </c>
      <c r="D3543" s="4">
        <f t="shared" si="334"/>
        <v>43703.541666658079</v>
      </c>
      <c r="E3543" t="str">
        <f t="shared" si="335"/>
        <v>LRKPCIGS</v>
      </c>
      <c r="F3543" s="39">
        <v>10127.798828125</v>
      </c>
      <c r="G3543">
        <f t="shared" si="333"/>
        <v>1.3907734761897518E-3</v>
      </c>
      <c r="H3543" s="38">
        <f>G3543*SUMIF('Manual Inputs'!$B$11:$B$22,'Expanded kW'!A3543,'Manual Inputs'!$C$11:$C$22)</f>
        <v>168053.42156527855</v>
      </c>
    </row>
    <row r="3544" spans="1:8" x14ac:dyDescent="0.2">
      <c r="A3544">
        <f t="shared" si="330"/>
        <v>8</v>
      </c>
      <c r="B3544" t="b">
        <f t="shared" si="331"/>
        <v>0</v>
      </c>
      <c r="C3544" t="str">
        <f t="shared" si="332"/>
        <v>ON</v>
      </c>
      <c r="D3544" s="4">
        <f t="shared" si="334"/>
        <v>43703.583333324743</v>
      </c>
      <c r="E3544" t="str">
        <f t="shared" si="335"/>
        <v>LRKPCIGS</v>
      </c>
      <c r="F3544" s="39">
        <v>10092.89453125</v>
      </c>
      <c r="G3544">
        <f t="shared" si="333"/>
        <v>1.3859803349433048E-3</v>
      </c>
      <c r="H3544" s="38">
        <f>G3544*SUMIF('Manual Inputs'!$B$11:$B$22,'Expanded kW'!A3544,'Manual Inputs'!$C$11:$C$22)</f>
        <v>167474.24472569869</v>
      </c>
    </row>
    <row r="3545" spans="1:8" x14ac:dyDescent="0.2">
      <c r="A3545">
        <f t="shared" si="330"/>
        <v>8</v>
      </c>
      <c r="B3545" t="b">
        <f t="shared" si="331"/>
        <v>0</v>
      </c>
      <c r="C3545" t="str">
        <f t="shared" si="332"/>
        <v>ON</v>
      </c>
      <c r="D3545" s="4">
        <f t="shared" si="334"/>
        <v>43703.624999991407</v>
      </c>
      <c r="E3545" t="str">
        <f t="shared" si="335"/>
        <v>LRKPCIGS</v>
      </c>
      <c r="F3545" s="39">
        <v>10068.7412109375</v>
      </c>
      <c r="G3545">
        <f t="shared" si="333"/>
        <v>1.3826635434249688E-3</v>
      </c>
      <c r="H3545" s="38">
        <f>G3545*SUMIF('Manual Inputs'!$B$11:$B$22,'Expanded kW'!A3545,'Manual Inputs'!$C$11:$C$22)</f>
        <v>167073.46187154035</v>
      </c>
    </row>
    <row r="3546" spans="1:8" x14ac:dyDescent="0.2">
      <c r="A3546">
        <f t="shared" si="330"/>
        <v>8</v>
      </c>
      <c r="B3546" t="b">
        <f t="shared" si="331"/>
        <v>0</v>
      </c>
      <c r="C3546" t="str">
        <f t="shared" si="332"/>
        <v>ON</v>
      </c>
      <c r="D3546" s="4">
        <f t="shared" si="334"/>
        <v>43703.666666658071</v>
      </c>
      <c r="E3546" t="str">
        <f t="shared" si="335"/>
        <v>LRKPCIGS</v>
      </c>
      <c r="F3546" s="39">
        <v>10009.171875</v>
      </c>
      <c r="G3546">
        <f t="shared" si="333"/>
        <v>1.374483340221678E-3</v>
      </c>
      <c r="H3546" s="38">
        <f>G3546*SUMIF('Manual Inputs'!$B$11:$B$22,'Expanded kW'!A3546,'Manual Inputs'!$C$11:$C$22)</f>
        <v>166085.01108430035</v>
      </c>
    </row>
    <row r="3547" spans="1:8" x14ac:dyDescent="0.2">
      <c r="A3547">
        <f t="shared" si="330"/>
        <v>8</v>
      </c>
      <c r="B3547" t="b">
        <f t="shared" si="331"/>
        <v>0</v>
      </c>
      <c r="C3547" t="str">
        <f t="shared" si="332"/>
        <v>ON</v>
      </c>
      <c r="D3547" s="4">
        <f t="shared" si="334"/>
        <v>43703.708333324736</v>
      </c>
      <c r="E3547" t="str">
        <f t="shared" si="335"/>
        <v>LRKPCIGS</v>
      </c>
      <c r="F3547" s="39">
        <v>9985.7099609375</v>
      </c>
      <c r="G3547">
        <f t="shared" si="333"/>
        <v>1.3712614942576612E-3</v>
      </c>
      <c r="H3547" s="38">
        <f>G3547*SUMIF('Manual Inputs'!$B$11:$B$22,'Expanded kW'!A3547,'Manual Inputs'!$C$11:$C$22)</f>
        <v>165695.7009289955</v>
      </c>
    </row>
    <row r="3548" spans="1:8" x14ac:dyDescent="0.2">
      <c r="A3548">
        <f t="shared" si="330"/>
        <v>8</v>
      </c>
      <c r="B3548" t="b">
        <f t="shared" si="331"/>
        <v>0</v>
      </c>
      <c r="C3548" t="str">
        <f t="shared" si="332"/>
        <v>ON</v>
      </c>
      <c r="D3548" s="4">
        <f t="shared" si="334"/>
        <v>43703.7499999914</v>
      </c>
      <c r="E3548" t="str">
        <f t="shared" si="335"/>
        <v>LRKPCIGS</v>
      </c>
      <c r="F3548" s="39">
        <v>9880.158203125</v>
      </c>
      <c r="G3548">
        <f t="shared" si="333"/>
        <v>1.3567668752765686E-3</v>
      </c>
      <c r="H3548" s="38">
        <f>G3548*SUMIF('Manual Inputs'!$B$11:$B$22,'Expanded kW'!A3548,'Manual Inputs'!$C$11:$C$22)</f>
        <v>163944.25085048875</v>
      </c>
    </row>
    <row r="3549" spans="1:8" x14ac:dyDescent="0.2">
      <c r="A3549">
        <f t="shared" si="330"/>
        <v>8</v>
      </c>
      <c r="B3549" t="b">
        <f t="shared" si="331"/>
        <v>0</v>
      </c>
      <c r="C3549" t="str">
        <f t="shared" si="332"/>
        <v>ON</v>
      </c>
      <c r="D3549" s="4">
        <f t="shared" si="334"/>
        <v>43703.791666658064</v>
      </c>
      <c r="E3549" t="str">
        <f t="shared" si="335"/>
        <v>LRKPCIGS</v>
      </c>
      <c r="F3549" s="39">
        <v>9813.1240234375</v>
      </c>
      <c r="G3549">
        <f t="shared" si="333"/>
        <v>1.3475615819359649E-3</v>
      </c>
      <c r="H3549" s="38">
        <f>G3549*SUMIF('Manual Inputs'!$B$11:$B$22,'Expanded kW'!A3549,'Manual Inputs'!$C$11:$C$22)</f>
        <v>162831.93380613532</v>
      </c>
    </row>
    <row r="3550" spans="1:8" x14ac:dyDescent="0.2">
      <c r="A3550">
        <f t="shared" si="330"/>
        <v>8</v>
      </c>
      <c r="B3550" t="b">
        <f t="shared" si="331"/>
        <v>0</v>
      </c>
      <c r="C3550" t="str">
        <f t="shared" si="332"/>
        <v>ON</v>
      </c>
      <c r="D3550" s="4">
        <f t="shared" si="334"/>
        <v>43703.833333324728</v>
      </c>
      <c r="E3550" t="str">
        <f t="shared" si="335"/>
        <v>LRKPCIGS</v>
      </c>
      <c r="F3550" s="39">
        <v>9870.0390625</v>
      </c>
      <c r="G3550">
        <f t="shared" si="333"/>
        <v>1.3553772907654699E-3</v>
      </c>
      <c r="H3550" s="38">
        <f>G3550*SUMIF('Manual Inputs'!$B$11:$B$22,'Expanded kW'!A3550,'Manual Inputs'!$C$11:$C$22)</f>
        <v>163776.34109692913</v>
      </c>
    </row>
    <row r="3551" spans="1:8" x14ac:dyDescent="0.2">
      <c r="A3551">
        <f t="shared" si="330"/>
        <v>8</v>
      </c>
      <c r="B3551" t="b">
        <f t="shared" si="331"/>
        <v>0</v>
      </c>
      <c r="C3551" t="str">
        <f t="shared" si="332"/>
        <v>OFF</v>
      </c>
      <c r="D3551" s="4">
        <f t="shared" si="334"/>
        <v>43703.874999991393</v>
      </c>
      <c r="E3551" t="str">
        <f t="shared" si="335"/>
        <v>LRKPCIGS</v>
      </c>
      <c r="F3551" s="39">
        <v>10090.8974609375</v>
      </c>
      <c r="G3551">
        <f t="shared" si="333"/>
        <v>1.385706092487679E-3</v>
      </c>
      <c r="H3551" s="38">
        <f>G3551*SUMIF('Manual Inputs'!$B$11:$B$22,'Expanded kW'!A3551,'Manual Inputs'!$C$11:$C$22)</f>
        <v>167441.10677491419</v>
      </c>
    </row>
    <row r="3552" spans="1:8" x14ac:dyDescent="0.2">
      <c r="A3552">
        <f t="shared" si="330"/>
        <v>8</v>
      </c>
      <c r="B3552" t="b">
        <f t="shared" si="331"/>
        <v>0</v>
      </c>
      <c r="C3552" t="str">
        <f t="shared" si="332"/>
        <v>OFF</v>
      </c>
      <c r="D3552" s="4">
        <f t="shared" si="334"/>
        <v>43703.916666658057</v>
      </c>
      <c r="E3552" t="str">
        <f t="shared" si="335"/>
        <v>LRKPCIGS</v>
      </c>
      <c r="F3552" s="39">
        <v>10425.849609375</v>
      </c>
      <c r="G3552">
        <f t="shared" si="333"/>
        <v>1.4317025199192743E-3</v>
      </c>
      <c r="H3552" s="38">
        <f>G3552*SUMIF('Manual Inputs'!$B$11:$B$22,'Expanded kW'!A3552,'Manual Inputs'!$C$11:$C$22)</f>
        <v>172999.06221625308</v>
      </c>
    </row>
    <row r="3553" spans="1:8" x14ac:dyDescent="0.2">
      <c r="A3553">
        <f t="shared" si="330"/>
        <v>8</v>
      </c>
      <c r="B3553" t="b">
        <f t="shared" si="331"/>
        <v>0</v>
      </c>
      <c r="C3553" t="str">
        <f t="shared" si="332"/>
        <v>OFF</v>
      </c>
      <c r="D3553" s="4">
        <f t="shared" si="334"/>
        <v>43703.958333324721</v>
      </c>
      <c r="E3553" t="str">
        <f t="shared" si="335"/>
        <v>LRKPCIGS</v>
      </c>
      <c r="F3553" s="39">
        <v>10417.5478515625</v>
      </c>
      <c r="G3553">
        <f t="shared" si="333"/>
        <v>1.43056250274799E-3</v>
      </c>
      <c r="H3553" s="38">
        <f>G3553*SUMIF('Manual Inputs'!$B$11:$B$22,'Expanded kW'!A3553,'Manual Inputs'!$C$11:$C$22)</f>
        <v>172861.30880812625</v>
      </c>
    </row>
    <row r="3554" spans="1:8" x14ac:dyDescent="0.2">
      <c r="A3554">
        <f t="shared" si="330"/>
        <v>8</v>
      </c>
      <c r="B3554" t="b">
        <f t="shared" si="331"/>
        <v>0</v>
      </c>
      <c r="C3554" t="str">
        <f t="shared" si="332"/>
        <v>OFF</v>
      </c>
      <c r="D3554" s="4">
        <f t="shared" si="334"/>
        <v>43703.999999991385</v>
      </c>
      <c r="E3554" t="str">
        <f t="shared" si="335"/>
        <v>LRKPCIGS</v>
      </c>
      <c r="F3554" s="39">
        <v>10340.6943359375</v>
      </c>
      <c r="G3554">
        <f t="shared" si="333"/>
        <v>1.4200087947906042E-3</v>
      </c>
      <c r="H3554" s="38">
        <f>G3554*SUMIF('Manual Inputs'!$B$11:$B$22,'Expanded kW'!A3554,'Manual Inputs'!$C$11:$C$22)</f>
        <v>171586.05675392516</v>
      </c>
    </row>
    <row r="3555" spans="1:8" x14ac:dyDescent="0.2">
      <c r="A3555">
        <f t="shared" si="330"/>
        <v>8</v>
      </c>
      <c r="B3555" t="b">
        <f t="shared" si="331"/>
        <v>0</v>
      </c>
      <c r="C3555" t="str">
        <f t="shared" si="332"/>
        <v>OFF</v>
      </c>
      <c r="D3555" s="4">
        <f t="shared" si="334"/>
        <v>43704.04166665805</v>
      </c>
      <c r="E3555" t="str">
        <f t="shared" si="335"/>
        <v>LRKPCIGS</v>
      </c>
      <c r="F3555" s="39">
        <v>10252.91015625</v>
      </c>
      <c r="G3555">
        <f t="shared" si="333"/>
        <v>1.4079540619892957E-3</v>
      </c>
      <c r="H3555" s="38">
        <f>G3555*SUMIF('Manual Inputs'!$B$11:$B$22,'Expanded kW'!A3555,'Manual Inputs'!$C$11:$C$22)</f>
        <v>170129.4291089508</v>
      </c>
    </row>
    <row r="3556" spans="1:8" x14ac:dyDescent="0.2">
      <c r="A3556">
        <f t="shared" si="330"/>
        <v>8</v>
      </c>
      <c r="B3556" t="b">
        <f t="shared" si="331"/>
        <v>0</v>
      </c>
      <c r="C3556" t="str">
        <f t="shared" si="332"/>
        <v>OFF</v>
      </c>
      <c r="D3556" s="4">
        <f t="shared" si="334"/>
        <v>43704.083333324714</v>
      </c>
      <c r="E3556" t="str">
        <f t="shared" si="335"/>
        <v>LRKPCIGS</v>
      </c>
      <c r="F3556" s="39">
        <v>10094.4951171875</v>
      </c>
      <c r="G3556">
        <f t="shared" si="333"/>
        <v>1.3862001312194764E-3</v>
      </c>
      <c r="H3556" s="38">
        <f>G3556*SUMIF('Manual Inputs'!$B$11:$B$22,'Expanded kW'!A3556,'Manual Inputs'!$C$11:$C$22)</f>
        <v>167500.80369945706</v>
      </c>
    </row>
    <row r="3557" spans="1:8" x14ac:dyDescent="0.2">
      <c r="A3557">
        <f t="shared" si="330"/>
        <v>8</v>
      </c>
      <c r="B3557" t="b">
        <f t="shared" si="331"/>
        <v>0</v>
      </c>
      <c r="C3557" t="str">
        <f t="shared" si="332"/>
        <v>OFF</v>
      </c>
      <c r="D3557" s="4">
        <f t="shared" si="334"/>
        <v>43704.124999991378</v>
      </c>
      <c r="E3557" t="str">
        <f t="shared" si="335"/>
        <v>LRKPCIGS</v>
      </c>
      <c r="F3557" s="39">
        <v>10065.8935546875</v>
      </c>
      <c r="G3557">
        <f t="shared" si="333"/>
        <v>1.3822724964809073E-3</v>
      </c>
      <c r="H3557" s="38">
        <f>G3557*SUMIF('Manual Inputs'!$B$11:$B$22,'Expanded kW'!A3557,'Manual Inputs'!$C$11:$C$22)</f>
        <v>167026.20990846565</v>
      </c>
    </row>
    <row r="3558" spans="1:8" x14ac:dyDescent="0.2">
      <c r="A3558">
        <f t="shared" si="330"/>
        <v>8</v>
      </c>
      <c r="B3558" t="b">
        <f t="shared" si="331"/>
        <v>0</v>
      </c>
      <c r="C3558" t="str">
        <f t="shared" si="332"/>
        <v>OFF</v>
      </c>
      <c r="D3558" s="4">
        <f t="shared" si="334"/>
        <v>43704.166666658042</v>
      </c>
      <c r="E3558" t="str">
        <f t="shared" si="335"/>
        <v>LRKPCIGS</v>
      </c>
      <c r="F3558" s="39">
        <v>10149.552734375</v>
      </c>
      <c r="G3558">
        <f t="shared" si="333"/>
        <v>1.393760774449666E-3</v>
      </c>
      <c r="H3558" s="38">
        <f>G3558*SUMIF('Manual Inputs'!$B$11:$B$22,'Expanded kW'!A3558,'Manual Inputs'!$C$11:$C$22)</f>
        <v>168414.39026536475</v>
      </c>
    </row>
    <row r="3559" spans="1:8" x14ac:dyDescent="0.2">
      <c r="A3559">
        <f t="shared" si="330"/>
        <v>8</v>
      </c>
      <c r="B3559" t="b">
        <f t="shared" si="331"/>
        <v>0</v>
      </c>
      <c r="C3559" t="str">
        <f t="shared" si="332"/>
        <v>OFF</v>
      </c>
      <c r="D3559" s="4">
        <f t="shared" si="334"/>
        <v>43704.208333324706</v>
      </c>
      <c r="E3559" t="str">
        <f t="shared" si="335"/>
        <v>LRKPCIGS</v>
      </c>
      <c r="F3559" s="39">
        <v>10044.3623046875</v>
      </c>
      <c r="G3559">
        <f t="shared" si="333"/>
        <v>1.3793157739079775E-3</v>
      </c>
      <c r="H3559" s="38">
        <f>G3559*SUMIF('Manual Inputs'!$B$11:$B$22,'Expanded kW'!A3559,'Manual Inputs'!$C$11:$C$22)</f>
        <v>166668.93580631536</v>
      </c>
    </row>
    <row r="3560" spans="1:8" x14ac:dyDescent="0.2">
      <c r="A3560">
        <f t="shared" si="330"/>
        <v>8</v>
      </c>
      <c r="B3560" t="b">
        <f t="shared" si="331"/>
        <v>0</v>
      </c>
      <c r="C3560" t="str">
        <f t="shared" si="332"/>
        <v>OFF</v>
      </c>
      <c r="D3560" s="4">
        <f t="shared" si="334"/>
        <v>43704.249999991371</v>
      </c>
      <c r="E3560" t="str">
        <f t="shared" si="335"/>
        <v>LRKPCIGS</v>
      </c>
      <c r="F3560" s="39">
        <v>10053.962890625</v>
      </c>
      <c r="G3560">
        <f t="shared" si="333"/>
        <v>1.3806341492533364E-3</v>
      </c>
      <c r="H3560" s="38">
        <f>G3560*SUMIF('Manual Inputs'!$B$11:$B$22,'Expanded kW'!A3560,'Manual Inputs'!$C$11:$C$22)</f>
        <v>166828.24103573477</v>
      </c>
    </row>
    <row r="3561" spans="1:8" x14ac:dyDescent="0.2">
      <c r="A3561">
        <f t="shared" si="330"/>
        <v>8</v>
      </c>
      <c r="B3561" t="b">
        <f t="shared" si="331"/>
        <v>0</v>
      </c>
      <c r="C3561" t="str">
        <f t="shared" si="332"/>
        <v>ON</v>
      </c>
      <c r="D3561" s="4">
        <f t="shared" si="334"/>
        <v>43704.291666658035</v>
      </c>
      <c r="E3561" t="str">
        <f t="shared" si="335"/>
        <v>LRKPCIGS</v>
      </c>
      <c r="F3561" s="39">
        <v>9916.337890625</v>
      </c>
      <c r="G3561">
        <f t="shared" si="333"/>
        <v>1.3617351562037233E-3</v>
      </c>
      <c r="H3561" s="38">
        <f>G3561*SUMIF('Manual Inputs'!$B$11:$B$22,'Expanded kW'!A3561,'Manual Inputs'!$C$11:$C$22)</f>
        <v>164544.59060631535</v>
      </c>
    </row>
    <row r="3562" spans="1:8" x14ac:dyDescent="0.2">
      <c r="A3562">
        <f t="shared" si="330"/>
        <v>8</v>
      </c>
      <c r="B3562" t="b">
        <f t="shared" si="331"/>
        <v>0</v>
      </c>
      <c r="C3562" t="str">
        <f t="shared" si="332"/>
        <v>ON</v>
      </c>
      <c r="D3562" s="4">
        <f t="shared" si="334"/>
        <v>43704.333333324699</v>
      </c>
      <c r="E3562" t="str">
        <f t="shared" si="335"/>
        <v>LRKPCIGS</v>
      </c>
      <c r="F3562" s="39">
        <v>10028.16796875</v>
      </c>
      <c r="G3562">
        <f t="shared" si="333"/>
        <v>1.3770919290954369E-3</v>
      </c>
      <c r="H3562" s="38">
        <f>G3562*SUMIF('Manual Inputs'!$B$11:$B$22,'Expanded kW'!A3562,'Manual Inputs'!$C$11:$C$22)</f>
        <v>166400.21862398778</v>
      </c>
    </row>
    <row r="3563" spans="1:8" x14ac:dyDescent="0.2">
      <c r="A3563">
        <f t="shared" si="330"/>
        <v>8</v>
      </c>
      <c r="B3563" t="b">
        <f t="shared" si="331"/>
        <v>0</v>
      </c>
      <c r="C3563" t="str">
        <f t="shared" si="332"/>
        <v>ON</v>
      </c>
      <c r="D3563" s="4">
        <f t="shared" si="334"/>
        <v>43704.374999991363</v>
      </c>
      <c r="E3563" t="str">
        <f t="shared" si="335"/>
        <v>LRKPCIGS</v>
      </c>
      <c r="F3563" s="39">
        <v>10029.1962890625</v>
      </c>
      <c r="G3563">
        <f t="shared" si="333"/>
        <v>1.3772331404919033E-3</v>
      </c>
      <c r="H3563" s="38">
        <f>G3563*SUMIF('Manual Inputs'!$B$11:$B$22,'Expanded kW'!A3563,'Manual Inputs'!$C$11:$C$22)</f>
        <v>166417.28183287583</v>
      </c>
    </row>
    <row r="3564" spans="1:8" x14ac:dyDescent="0.2">
      <c r="A3564">
        <f t="shared" si="330"/>
        <v>8</v>
      </c>
      <c r="B3564" t="b">
        <f t="shared" si="331"/>
        <v>0</v>
      </c>
      <c r="C3564" t="str">
        <f t="shared" si="332"/>
        <v>ON</v>
      </c>
      <c r="D3564" s="4">
        <f t="shared" si="334"/>
        <v>43704.416666658028</v>
      </c>
      <c r="E3564" t="str">
        <f t="shared" si="335"/>
        <v>LRKPCIGS</v>
      </c>
      <c r="F3564" s="39">
        <v>10112.7275390625</v>
      </c>
      <c r="G3564">
        <f t="shared" si="333"/>
        <v>1.3887038508510351E-3</v>
      </c>
      <c r="H3564" s="38">
        <f>G3564*SUMIF('Manual Inputs'!$B$11:$B$22,'Expanded kW'!A3564,'Manual Inputs'!$C$11:$C$22)</f>
        <v>167803.33941639948</v>
      </c>
    </row>
    <row r="3565" spans="1:8" x14ac:dyDescent="0.2">
      <c r="A3565">
        <f t="shared" si="330"/>
        <v>8</v>
      </c>
      <c r="B3565" t="b">
        <f t="shared" si="331"/>
        <v>0</v>
      </c>
      <c r="C3565" t="str">
        <f t="shared" si="332"/>
        <v>ON</v>
      </c>
      <c r="D3565" s="4">
        <f t="shared" si="334"/>
        <v>43704.458333324692</v>
      </c>
      <c r="E3565" t="str">
        <f t="shared" si="335"/>
        <v>LRKPCIGS</v>
      </c>
      <c r="F3565" s="39">
        <v>10065.3037109375</v>
      </c>
      <c r="G3565">
        <f t="shared" si="333"/>
        <v>1.3821914977311773E-3</v>
      </c>
      <c r="H3565" s="38">
        <f>G3565*SUMIF('Manual Inputs'!$B$11:$B$22,'Expanded kW'!A3565,'Manual Inputs'!$C$11:$C$22)</f>
        <v>167016.42246481098</v>
      </c>
    </row>
    <row r="3566" spans="1:8" x14ac:dyDescent="0.2">
      <c r="A3566">
        <f t="shared" si="330"/>
        <v>8</v>
      </c>
      <c r="B3566" t="b">
        <f t="shared" si="331"/>
        <v>0</v>
      </c>
      <c r="C3566" t="str">
        <f t="shared" si="332"/>
        <v>ON</v>
      </c>
      <c r="D3566" s="4">
        <f t="shared" si="334"/>
        <v>43704.499999991356</v>
      </c>
      <c r="E3566" t="str">
        <f t="shared" si="335"/>
        <v>LRKPCIGS</v>
      </c>
      <c r="F3566" s="39">
        <v>10116.65625</v>
      </c>
      <c r="G3566">
        <f t="shared" si="333"/>
        <v>1.389243350801638E-3</v>
      </c>
      <c r="H3566" s="38">
        <f>G3566*SUMIF('Manual Inputs'!$B$11:$B$22,'Expanded kW'!A3566,'Manual Inputs'!$C$11:$C$22)</f>
        <v>167868.52962471545</v>
      </c>
    </row>
    <row r="3567" spans="1:8" x14ac:dyDescent="0.2">
      <c r="A3567">
        <f t="shared" si="330"/>
        <v>8</v>
      </c>
      <c r="B3567" t="b">
        <f t="shared" si="331"/>
        <v>0</v>
      </c>
      <c r="C3567" t="str">
        <f t="shared" si="332"/>
        <v>ON</v>
      </c>
      <c r="D3567" s="4">
        <f t="shared" si="334"/>
        <v>43704.54166665802</v>
      </c>
      <c r="E3567" t="str">
        <f t="shared" si="335"/>
        <v>LRKPCIGS</v>
      </c>
      <c r="F3567" s="39">
        <v>10298.3349609375</v>
      </c>
      <c r="G3567">
        <f t="shared" si="333"/>
        <v>1.414191904445747E-3</v>
      </c>
      <c r="H3567" s="38">
        <f>G3567*SUMIF('Manual Inputs'!$B$11:$B$22,'Expanded kW'!A3567,'Manual Inputs'!$C$11:$C$22)</f>
        <v>170883.17570100099</v>
      </c>
    </row>
    <row r="3568" spans="1:8" x14ac:dyDescent="0.2">
      <c r="A3568">
        <f t="shared" si="330"/>
        <v>8</v>
      </c>
      <c r="B3568" t="b">
        <f t="shared" si="331"/>
        <v>0</v>
      </c>
      <c r="C3568" t="str">
        <f t="shared" si="332"/>
        <v>ON</v>
      </c>
      <c r="D3568" s="4">
        <f t="shared" si="334"/>
        <v>43704.583333324685</v>
      </c>
      <c r="E3568" t="str">
        <f t="shared" si="335"/>
        <v>LRKPCIGS</v>
      </c>
      <c r="F3568" s="39">
        <v>10255.46875</v>
      </c>
      <c r="G3568">
        <f t="shared" si="333"/>
        <v>1.4083054141818337E-3</v>
      </c>
      <c r="H3568" s="38">
        <f>G3568*SUMIF('Manual Inputs'!$B$11:$B$22,'Expanded kW'!A3568,'Manual Inputs'!$C$11:$C$22)</f>
        <v>170171.88457645959</v>
      </c>
    </row>
    <row r="3569" spans="1:8" x14ac:dyDescent="0.2">
      <c r="A3569">
        <f t="shared" si="330"/>
        <v>8</v>
      </c>
      <c r="B3569" t="b">
        <f t="shared" si="331"/>
        <v>0</v>
      </c>
      <c r="C3569" t="str">
        <f t="shared" si="332"/>
        <v>ON</v>
      </c>
      <c r="D3569" s="4">
        <f t="shared" si="334"/>
        <v>43704.624999991349</v>
      </c>
      <c r="E3569" t="str">
        <f t="shared" si="335"/>
        <v>LRKPCIGS</v>
      </c>
      <c r="F3569" s="39">
        <v>10136.09765625</v>
      </c>
      <c r="G3569">
        <f t="shared" si="333"/>
        <v>1.3919130910493654E-3</v>
      </c>
      <c r="H3569" s="38">
        <f>G3569*SUMIF('Manual Inputs'!$B$11:$B$22,'Expanded kW'!A3569,'Manual Inputs'!$C$11:$C$22)</f>
        <v>168191.12636027465</v>
      </c>
    </row>
    <row r="3570" spans="1:8" x14ac:dyDescent="0.2">
      <c r="A3570">
        <f t="shared" si="330"/>
        <v>8</v>
      </c>
      <c r="B3570" t="b">
        <f t="shared" si="331"/>
        <v>0</v>
      </c>
      <c r="C3570" t="str">
        <f t="shared" si="332"/>
        <v>ON</v>
      </c>
      <c r="D3570" s="4">
        <f t="shared" si="334"/>
        <v>43704.666666658013</v>
      </c>
      <c r="E3570" t="str">
        <f t="shared" si="335"/>
        <v>LRKPCIGS</v>
      </c>
      <c r="F3570" s="39">
        <v>10093.5126953125</v>
      </c>
      <c r="G3570">
        <f t="shared" si="333"/>
        <v>1.3860652227058532E-3</v>
      </c>
      <c r="H3570" s="38">
        <f>G3570*SUMIF('Manual Inputs'!$B$11:$B$22,'Expanded kW'!A3570,'Manual Inputs'!$C$11:$C$22)</f>
        <v>167484.50209628386</v>
      </c>
    </row>
    <row r="3571" spans="1:8" x14ac:dyDescent="0.2">
      <c r="A3571">
        <f t="shared" si="330"/>
        <v>8</v>
      </c>
      <c r="B3571" t="b">
        <f t="shared" si="331"/>
        <v>0</v>
      </c>
      <c r="C3571" t="str">
        <f t="shared" si="332"/>
        <v>ON</v>
      </c>
      <c r="D3571" s="4">
        <f t="shared" si="334"/>
        <v>43704.708333324677</v>
      </c>
      <c r="E3571" t="str">
        <f t="shared" si="335"/>
        <v>LRKPCIGS</v>
      </c>
      <c r="F3571" s="39">
        <v>10041.2470703125</v>
      </c>
      <c r="G3571">
        <f t="shared" si="333"/>
        <v>1.3788879824979789E-3</v>
      </c>
      <c r="H3571" s="38">
        <f>G3571*SUMIF('Manual Inputs'!$B$11:$B$22,'Expanded kW'!A3571,'Manual Inputs'!$C$11:$C$22)</f>
        <v>166617.24384396683</v>
      </c>
    </row>
    <row r="3572" spans="1:8" x14ac:dyDescent="0.2">
      <c r="A3572">
        <f t="shared" si="330"/>
        <v>8</v>
      </c>
      <c r="B3572" t="b">
        <f t="shared" si="331"/>
        <v>0</v>
      </c>
      <c r="C3572" t="str">
        <f t="shared" si="332"/>
        <v>ON</v>
      </c>
      <c r="D3572" s="4">
        <f t="shared" si="334"/>
        <v>43704.749999991342</v>
      </c>
      <c r="E3572" t="str">
        <f t="shared" si="335"/>
        <v>LRKPCIGS</v>
      </c>
      <c r="F3572" s="39">
        <v>9962.625</v>
      </c>
      <c r="G3572">
        <f t="shared" si="333"/>
        <v>1.3680914123952931E-3</v>
      </c>
      <c r="H3572" s="38">
        <f>G3572*SUMIF('Manual Inputs'!$B$11:$B$22,'Expanded kW'!A3572,'Manual Inputs'!$C$11:$C$22)</f>
        <v>165312.64566317858</v>
      </c>
    </row>
    <row r="3573" spans="1:8" x14ac:dyDescent="0.2">
      <c r="A3573">
        <f t="shared" si="330"/>
        <v>8</v>
      </c>
      <c r="B3573" t="b">
        <f t="shared" si="331"/>
        <v>0</v>
      </c>
      <c r="C3573" t="str">
        <f t="shared" si="332"/>
        <v>ON</v>
      </c>
      <c r="D3573" s="4">
        <f t="shared" si="334"/>
        <v>43704.791666658006</v>
      </c>
      <c r="E3573" t="str">
        <f t="shared" si="335"/>
        <v>LRKPCIGS</v>
      </c>
      <c r="F3573" s="39">
        <v>9900.326171875</v>
      </c>
      <c r="G3573">
        <f t="shared" si="333"/>
        <v>1.3595363888186651E-3</v>
      </c>
      <c r="H3573" s="38">
        <f>G3573*SUMIF('Manual Inputs'!$B$11:$B$22,'Expanded kW'!A3573,'Manual Inputs'!$C$11:$C$22)</f>
        <v>164278.90364247022</v>
      </c>
    </row>
    <row r="3574" spans="1:8" x14ac:dyDescent="0.2">
      <c r="A3574">
        <f t="shared" si="330"/>
        <v>8</v>
      </c>
      <c r="B3574" t="b">
        <f t="shared" si="331"/>
        <v>0</v>
      </c>
      <c r="C3574" t="str">
        <f t="shared" si="332"/>
        <v>ON</v>
      </c>
      <c r="D3574" s="4">
        <f t="shared" si="334"/>
        <v>43704.83333332467</v>
      </c>
      <c r="E3574" t="str">
        <f t="shared" si="335"/>
        <v>LRKPCIGS</v>
      </c>
      <c r="F3574" s="39">
        <v>9917.4423828125</v>
      </c>
      <c r="G3574">
        <f t="shared" si="333"/>
        <v>1.3618868277036318E-3</v>
      </c>
      <c r="H3574" s="38">
        <f>G3574*SUMIF('Manual Inputs'!$B$11:$B$22,'Expanded kW'!A3574,'Manual Inputs'!$C$11:$C$22)</f>
        <v>164562.91775660252</v>
      </c>
    </row>
    <row r="3575" spans="1:8" x14ac:dyDescent="0.2">
      <c r="A3575">
        <f t="shared" si="330"/>
        <v>8</v>
      </c>
      <c r="B3575" t="b">
        <f t="shared" si="331"/>
        <v>0</v>
      </c>
      <c r="C3575" t="str">
        <f t="shared" si="332"/>
        <v>OFF</v>
      </c>
      <c r="D3575" s="4">
        <f t="shared" si="334"/>
        <v>43704.874999991334</v>
      </c>
      <c r="E3575" t="str">
        <f t="shared" si="335"/>
        <v>LRKPCIGS</v>
      </c>
      <c r="F3575" s="39">
        <v>9977.9248046875</v>
      </c>
      <c r="G3575">
        <f t="shared" si="333"/>
        <v>1.3701924180443358E-3</v>
      </c>
      <c r="H3575" s="38">
        <f>G3575*SUMIF('Manual Inputs'!$B$11:$B$22,'Expanded kW'!A3575,'Manual Inputs'!$C$11:$C$22)</f>
        <v>165566.51963625499</v>
      </c>
    </row>
    <row r="3576" spans="1:8" x14ac:dyDescent="0.2">
      <c r="A3576">
        <f t="shared" si="330"/>
        <v>8</v>
      </c>
      <c r="B3576" t="b">
        <f t="shared" si="331"/>
        <v>0</v>
      </c>
      <c r="C3576" t="str">
        <f t="shared" si="332"/>
        <v>OFF</v>
      </c>
      <c r="D3576" s="4">
        <f t="shared" si="334"/>
        <v>43704.916666657999</v>
      </c>
      <c r="E3576" t="str">
        <f t="shared" si="335"/>
        <v>LRKPCIGS</v>
      </c>
      <c r="F3576" s="39">
        <v>10171.5205078125</v>
      </c>
      <c r="G3576">
        <f t="shared" si="333"/>
        <v>1.3967774414615519E-3</v>
      </c>
      <c r="H3576" s="38">
        <f>G3576*SUMIF('Manual Inputs'!$B$11:$B$22,'Expanded kW'!A3576,'Manual Inputs'!$C$11:$C$22)</f>
        <v>168778.90772399463</v>
      </c>
    </row>
    <row r="3577" spans="1:8" x14ac:dyDescent="0.2">
      <c r="A3577">
        <f t="shared" si="330"/>
        <v>8</v>
      </c>
      <c r="B3577" t="b">
        <f t="shared" si="331"/>
        <v>0</v>
      </c>
      <c r="C3577" t="str">
        <f t="shared" si="332"/>
        <v>OFF</v>
      </c>
      <c r="D3577" s="4">
        <f t="shared" si="334"/>
        <v>43704.958333324663</v>
      </c>
      <c r="E3577" t="str">
        <f t="shared" si="335"/>
        <v>LRKPCIGS</v>
      </c>
      <c r="F3577" s="39">
        <v>10172.2939453125</v>
      </c>
      <c r="G3577">
        <f t="shared" si="333"/>
        <v>1.3968836517426549E-3</v>
      </c>
      <c r="H3577" s="38">
        <f>G3577*SUMIF('Manual Inputs'!$B$11:$B$22,'Expanded kW'!A3577,'Manual Inputs'!$C$11:$C$22)</f>
        <v>168791.74159050873</v>
      </c>
    </row>
    <row r="3578" spans="1:8" x14ac:dyDescent="0.2">
      <c r="A3578">
        <f t="shared" si="330"/>
        <v>8</v>
      </c>
      <c r="B3578" t="b">
        <f t="shared" si="331"/>
        <v>0</v>
      </c>
      <c r="C3578" t="str">
        <f t="shared" si="332"/>
        <v>OFF</v>
      </c>
      <c r="D3578" s="4">
        <f t="shared" si="334"/>
        <v>43704.999999991327</v>
      </c>
      <c r="E3578" t="str">
        <f t="shared" si="335"/>
        <v>LRKPCIGS</v>
      </c>
      <c r="F3578" s="39">
        <v>10120.9765625</v>
      </c>
      <c r="G3578">
        <f t="shared" si="333"/>
        <v>1.3898366264122441E-3</v>
      </c>
      <c r="H3578" s="38">
        <f>G3578*SUMIF('Manual Inputs'!$B$11:$B$22,'Expanded kW'!A3578,'Manual Inputs'!$C$11:$C$22)</f>
        <v>167940.21778817306</v>
      </c>
    </row>
    <row r="3579" spans="1:8" x14ac:dyDescent="0.2">
      <c r="A3579">
        <f t="shared" si="330"/>
        <v>8</v>
      </c>
      <c r="B3579" t="b">
        <f t="shared" si="331"/>
        <v>0</v>
      </c>
      <c r="C3579" t="str">
        <f t="shared" si="332"/>
        <v>OFF</v>
      </c>
      <c r="D3579" s="4">
        <f t="shared" si="334"/>
        <v>43705.041666657991</v>
      </c>
      <c r="E3579" t="str">
        <f t="shared" si="335"/>
        <v>LRKPCIGS</v>
      </c>
      <c r="F3579" s="39">
        <v>9927.6142578125</v>
      </c>
      <c r="G3579">
        <f t="shared" si="333"/>
        <v>1.3632836538248056E-3</v>
      </c>
      <c r="H3579" s="38">
        <f>G3579*SUMIF('Manual Inputs'!$B$11:$B$22,'Expanded kW'!A3579,'Manual Inputs'!$C$11:$C$22)</f>
        <v>164731.70254651536</v>
      </c>
    </row>
    <row r="3580" spans="1:8" x14ac:dyDescent="0.2">
      <c r="A3580">
        <f t="shared" si="330"/>
        <v>8</v>
      </c>
      <c r="B3580" t="b">
        <f t="shared" si="331"/>
        <v>0</v>
      </c>
      <c r="C3580" t="str">
        <f t="shared" si="332"/>
        <v>OFF</v>
      </c>
      <c r="D3580" s="4">
        <f t="shared" si="334"/>
        <v>43705.083333324656</v>
      </c>
      <c r="E3580" t="str">
        <f t="shared" si="335"/>
        <v>LRKPCIGS</v>
      </c>
      <c r="F3580" s="39">
        <v>9792.5498046875</v>
      </c>
      <c r="G3580">
        <f t="shared" si="333"/>
        <v>1.3447362811755108E-3</v>
      </c>
      <c r="H3580" s="38">
        <f>G3580*SUMIF('Manual Inputs'!$B$11:$B$22,'Expanded kW'!A3580,'Manual Inputs'!$C$11:$C$22)</f>
        <v>162490.53999335848</v>
      </c>
    </row>
    <row r="3581" spans="1:8" x14ac:dyDescent="0.2">
      <c r="A3581">
        <f t="shared" si="330"/>
        <v>8</v>
      </c>
      <c r="B3581" t="b">
        <f t="shared" si="331"/>
        <v>0</v>
      </c>
      <c r="C3581" t="str">
        <f t="shared" si="332"/>
        <v>OFF</v>
      </c>
      <c r="D3581" s="4">
        <f t="shared" si="334"/>
        <v>43705.12499999132</v>
      </c>
      <c r="E3581" t="str">
        <f t="shared" si="335"/>
        <v>LRKPCIGS</v>
      </c>
      <c r="F3581" s="39">
        <v>9845.845703125</v>
      </c>
      <c r="G3581">
        <f t="shared" si="333"/>
        <v>1.3520550009876323E-3</v>
      </c>
      <c r="H3581" s="38">
        <f>G3581*SUMIF('Manual Inputs'!$B$11:$B$22,'Expanded kW'!A3581,'Manual Inputs'!$C$11:$C$22)</f>
        <v>163374.89386331741</v>
      </c>
    </row>
    <row r="3582" spans="1:8" x14ac:dyDescent="0.2">
      <c r="A3582">
        <f t="shared" si="330"/>
        <v>8</v>
      </c>
      <c r="B3582" t="b">
        <f t="shared" si="331"/>
        <v>0</v>
      </c>
      <c r="C3582" t="str">
        <f t="shared" si="332"/>
        <v>OFF</v>
      </c>
      <c r="D3582" s="4">
        <f t="shared" si="334"/>
        <v>43705.166666657984</v>
      </c>
      <c r="E3582" t="str">
        <f t="shared" si="335"/>
        <v>LRKPCIGS</v>
      </c>
      <c r="F3582" s="39">
        <v>9736.1591796875</v>
      </c>
      <c r="G3582">
        <f t="shared" si="333"/>
        <v>1.336992586135087E-3</v>
      </c>
      <c r="H3582" s="38">
        <f>G3582*SUMIF('Manual Inputs'!$B$11:$B$22,'Expanded kW'!A3582,'Manual Inputs'!$C$11:$C$22)</f>
        <v>161554.83445296629</v>
      </c>
    </row>
    <row r="3583" spans="1:8" x14ac:dyDescent="0.2">
      <c r="A3583">
        <f t="shared" si="330"/>
        <v>8</v>
      </c>
      <c r="B3583" t="b">
        <f t="shared" si="331"/>
        <v>0</v>
      </c>
      <c r="C3583" t="str">
        <f t="shared" si="332"/>
        <v>OFF</v>
      </c>
      <c r="D3583" s="4">
        <f t="shared" si="334"/>
        <v>43705.208333324648</v>
      </c>
      <c r="E3583" t="str">
        <f t="shared" si="335"/>
        <v>LRKPCIGS</v>
      </c>
      <c r="F3583" s="39">
        <v>9711.6201171875</v>
      </c>
      <c r="G3583">
        <f t="shared" si="333"/>
        <v>1.3336228235800896E-3</v>
      </c>
      <c r="H3583" s="38">
        <f>G3583*SUMIF('Manual Inputs'!$B$11:$B$22,'Expanded kW'!A3583,'Manual Inputs'!$C$11:$C$22)</f>
        <v>161147.65086992775</v>
      </c>
    </row>
    <row r="3584" spans="1:8" x14ac:dyDescent="0.2">
      <c r="A3584">
        <f t="shared" si="330"/>
        <v>8</v>
      </c>
      <c r="B3584" t="b">
        <f t="shared" si="331"/>
        <v>0</v>
      </c>
      <c r="C3584" t="str">
        <f t="shared" si="332"/>
        <v>OFF</v>
      </c>
      <c r="D3584" s="4">
        <f t="shared" si="334"/>
        <v>43705.249999991313</v>
      </c>
      <c r="E3584" t="str">
        <f t="shared" si="335"/>
        <v>LRKPCIGS</v>
      </c>
      <c r="F3584" s="39">
        <v>9677.8828125</v>
      </c>
      <c r="G3584">
        <f t="shared" si="333"/>
        <v>1.3289899364825291E-3</v>
      </c>
      <c r="H3584" s="38">
        <f>G3584*SUMIF('Manual Inputs'!$B$11:$B$22,'Expanded kW'!A3584,'Manual Inputs'!$C$11:$C$22)</f>
        <v>160587.83826075745</v>
      </c>
    </row>
    <row r="3585" spans="1:8" x14ac:dyDescent="0.2">
      <c r="A3585">
        <f t="shared" si="330"/>
        <v>8</v>
      </c>
      <c r="B3585" t="b">
        <f t="shared" si="331"/>
        <v>0</v>
      </c>
      <c r="C3585" t="str">
        <f t="shared" si="332"/>
        <v>ON</v>
      </c>
      <c r="D3585" s="4">
        <f t="shared" si="334"/>
        <v>43705.291666657977</v>
      </c>
      <c r="E3585" t="str">
        <f t="shared" si="335"/>
        <v>LRKPCIGS</v>
      </c>
      <c r="F3585" s="39">
        <v>9688.5966796875</v>
      </c>
      <c r="G3585">
        <f t="shared" si="333"/>
        <v>1.3304611902628092E-3</v>
      </c>
      <c r="H3585" s="38">
        <f>G3585*SUMIF('Manual Inputs'!$B$11:$B$22,'Expanded kW'!A3585,'Manual Inputs'!$C$11:$C$22)</f>
        <v>160765.61647985628</v>
      </c>
    </row>
    <row r="3586" spans="1:8" x14ac:dyDescent="0.2">
      <c r="A3586">
        <f t="shared" ref="A3586:A3649" si="336">MONTH(D3586)</f>
        <v>8</v>
      </c>
      <c r="B3586" t="b">
        <f t="shared" ref="B3586:B3649" si="337">IF(ISNA(VLOOKUP(DATE(YEAR(D3586),MONTH(D3586),DAY(D3586)),Holidays,1,FALSE)),FALSE,TRUE)</f>
        <v>0</v>
      </c>
      <c r="C3586" t="str">
        <f t="shared" ref="C3586:C3649" si="338">IF(OR(HOUR(D3586)&lt;PkStart,HOUR(D3586)&gt;OPkStart-1,WEEKDAY(D3586,2)&gt;5,B3586)=TRUE,"OFF","ON")</f>
        <v>ON</v>
      </c>
      <c r="D3586" s="4">
        <f t="shared" si="334"/>
        <v>43705.333333324641</v>
      </c>
      <c r="E3586" t="str">
        <f t="shared" si="335"/>
        <v>LRKPCIGS</v>
      </c>
      <c r="F3586" s="39">
        <v>9737.7607421875</v>
      </c>
      <c r="G3586">
        <f t="shared" ref="G3586:G3649" si="339">IF(SUMIF($A$2:$A$8785,A3586,$F$2:$F$8785)=0,0,F3586/SUMIF($A$2:$A$8785,A3586,$F$2:$F$8785))</f>
        <v>1.337212516515149E-3</v>
      </c>
      <c r="H3586" s="38">
        <f>G3586*SUMIF('Manual Inputs'!$B$11:$B$22,'Expanded kW'!A3586,'Manual Inputs'!$C$11:$C$22)</f>
        <v>161581.40963110156</v>
      </c>
    </row>
    <row r="3587" spans="1:8" x14ac:dyDescent="0.2">
      <c r="A3587">
        <f t="shared" si="336"/>
        <v>8</v>
      </c>
      <c r="B3587" t="b">
        <f t="shared" si="337"/>
        <v>0</v>
      </c>
      <c r="C3587" t="str">
        <f t="shared" si="338"/>
        <v>ON</v>
      </c>
      <c r="D3587" s="4">
        <f t="shared" si="334"/>
        <v>43705.374999991305</v>
      </c>
      <c r="E3587" t="str">
        <f t="shared" si="335"/>
        <v>LRKPCIGS</v>
      </c>
      <c r="F3587" s="39">
        <v>9976.8466796875</v>
      </c>
      <c r="G3587">
        <f t="shared" si="339"/>
        <v>1.3700443673494648E-3</v>
      </c>
      <c r="H3587" s="38">
        <f>G3587*SUMIF('Manual Inputs'!$B$11:$B$22,'Expanded kW'!A3587,'Manual Inputs'!$C$11:$C$22)</f>
        <v>165548.63000414442</v>
      </c>
    </row>
    <row r="3588" spans="1:8" x14ac:dyDescent="0.2">
      <c r="A3588">
        <f t="shared" si="336"/>
        <v>8</v>
      </c>
      <c r="B3588" t="b">
        <f t="shared" si="337"/>
        <v>0</v>
      </c>
      <c r="C3588" t="str">
        <f t="shared" si="338"/>
        <v>ON</v>
      </c>
      <c r="D3588" s="4">
        <f t="shared" ref="D3588:D3651" si="340">+D3587+1/24</f>
        <v>43705.416666657969</v>
      </c>
      <c r="E3588" t="str">
        <f t="shared" ref="E3588:E3651" si="341">+E3587</f>
        <v>LRKPCIGS</v>
      </c>
      <c r="F3588" s="39">
        <v>10073.9423828125</v>
      </c>
      <c r="G3588">
        <f t="shared" si="339"/>
        <v>1.3833777807446088E-3</v>
      </c>
      <c r="H3588" s="38">
        <f>G3588*SUMIF('Manual Inputs'!$B$11:$B$22,'Expanded kW'!A3588,'Manual Inputs'!$C$11:$C$22)</f>
        <v>167159.76638297233</v>
      </c>
    </row>
    <row r="3589" spans="1:8" x14ac:dyDescent="0.2">
      <c r="A3589">
        <f t="shared" si="336"/>
        <v>8</v>
      </c>
      <c r="B3589" t="b">
        <f t="shared" si="337"/>
        <v>0</v>
      </c>
      <c r="C3589" t="str">
        <f t="shared" si="338"/>
        <v>ON</v>
      </c>
      <c r="D3589" s="4">
        <f t="shared" si="340"/>
        <v>43705.458333324634</v>
      </c>
      <c r="E3589" t="str">
        <f t="shared" si="341"/>
        <v>LRKPCIGS</v>
      </c>
      <c r="F3589" s="39">
        <v>9980.927734375</v>
      </c>
      <c r="G3589">
        <f t="shared" si="339"/>
        <v>1.3706047875069519E-3</v>
      </c>
      <c r="H3589" s="38">
        <f>G3589*SUMIF('Manual Inputs'!$B$11:$B$22,'Expanded kW'!A3589,'Manual Inputs'!$C$11:$C$22)</f>
        <v>165616.34809525864</v>
      </c>
    </row>
    <row r="3590" spans="1:8" x14ac:dyDescent="0.2">
      <c r="A3590">
        <f t="shared" si="336"/>
        <v>8</v>
      </c>
      <c r="B3590" t="b">
        <f t="shared" si="337"/>
        <v>0</v>
      </c>
      <c r="C3590" t="str">
        <f t="shared" si="338"/>
        <v>ON</v>
      </c>
      <c r="D3590" s="4">
        <f t="shared" si="340"/>
        <v>43705.499999991298</v>
      </c>
      <c r="E3590" t="str">
        <f t="shared" si="341"/>
        <v>LRKPCIGS</v>
      </c>
      <c r="F3590" s="39">
        <v>10018.130859375</v>
      </c>
      <c r="G3590">
        <f t="shared" si="339"/>
        <v>1.3757136093111219E-3</v>
      </c>
      <c r="H3590" s="38">
        <f>G3590*SUMIF('Manual Inputs'!$B$11:$B$22,'Expanded kW'!A3590,'Manual Inputs'!$C$11:$C$22)</f>
        <v>166233.67003808878</v>
      </c>
    </row>
    <row r="3591" spans="1:8" x14ac:dyDescent="0.2">
      <c r="A3591">
        <f t="shared" si="336"/>
        <v>8</v>
      </c>
      <c r="B3591" t="b">
        <f t="shared" si="337"/>
        <v>0</v>
      </c>
      <c r="C3591" t="str">
        <f t="shared" si="338"/>
        <v>ON</v>
      </c>
      <c r="D3591" s="4">
        <f t="shared" si="340"/>
        <v>43705.541666657962</v>
      </c>
      <c r="E3591" t="str">
        <f t="shared" si="341"/>
        <v>LRKPCIGS</v>
      </c>
      <c r="F3591" s="39">
        <v>10094.3427734375</v>
      </c>
      <c r="G3591">
        <f t="shared" si="339"/>
        <v>1.3861792110125926E-3</v>
      </c>
      <c r="H3591" s="38">
        <f>G3591*SUMIF('Manual Inputs'!$B$11:$B$22,'Expanded kW'!A3591,'Manual Inputs'!$C$11:$C$22)</f>
        <v>167498.27581665883</v>
      </c>
    </row>
    <row r="3592" spans="1:8" x14ac:dyDescent="0.2">
      <c r="A3592">
        <f t="shared" si="336"/>
        <v>8</v>
      </c>
      <c r="B3592" t="b">
        <f t="shared" si="337"/>
        <v>0</v>
      </c>
      <c r="C3592" t="str">
        <f t="shared" si="338"/>
        <v>ON</v>
      </c>
      <c r="D3592" s="4">
        <f t="shared" si="340"/>
        <v>43705.583333324626</v>
      </c>
      <c r="E3592" t="str">
        <f t="shared" si="341"/>
        <v>LRKPCIGS</v>
      </c>
      <c r="F3592" s="39">
        <v>10150.7275390625</v>
      </c>
      <c r="G3592">
        <f t="shared" si="339"/>
        <v>1.3939221014296749E-3</v>
      </c>
      <c r="H3592" s="38">
        <f>G3592*SUMIF('Manual Inputs'!$B$11:$B$22,'Expanded kW'!A3592,'Manual Inputs'!$C$11:$C$22)</f>
        <v>168433.88413078961</v>
      </c>
    </row>
    <row r="3593" spans="1:8" x14ac:dyDescent="0.2">
      <c r="A3593">
        <f t="shared" si="336"/>
        <v>8</v>
      </c>
      <c r="B3593" t="b">
        <f t="shared" si="337"/>
        <v>0</v>
      </c>
      <c r="C3593" t="str">
        <f t="shared" si="338"/>
        <v>ON</v>
      </c>
      <c r="D3593" s="4">
        <f t="shared" si="340"/>
        <v>43705.624999991291</v>
      </c>
      <c r="E3593" t="str">
        <f t="shared" si="341"/>
        <v>LRKPCIGS</v>
      </c>
      <c r="F3593" s="39">
        <v>10066.0576171875</v>
      </c>
      <c r="G3593">
        <f t="shared" si="339"/>
        <v>1.3822950259344748E-3</v>
      </c>
      <c r="H3593" s="38">
        <f>G3593*SUMIF('Manual Inputs'!$B$11:$B$22,'Expanded kW'!A3593,'Manual Inputs'!$C$11:$C$22)</f>
        <v>167028.93224378684</v>
      </c>
    </row>
    <row r="3594" spans="1:8" x14ac:dyDescent="0.2">
      <c r="A3594">
        <f t="shared" si="336"/>
        <v>8</v>
      </c>
      <c r="B3594" t="b">
        <f t="shared" si="337"/>
        <v>0</v>
      </c>
      <c r="C3594" t="str">
        <f t="shared" si="338"/>
        <v>ON</v>
      </c>
      <c r="D3594" s="4">
        <f t="shared" si="340"/>
        <v>43705.666666657955</v>
      </c>
      <c r="E3594" t="str">
        <f t="shared" si="341"/>
        <v>LRKPCIGS</v>
      </c>
      <c r="F3594" s="39">
        <v>10030.744140625</v>
      </c>
      <c r="G3594">
        <f t="shared" si="339"/>
        <v>1.3774456951579997E-3</v>
      </c>
      <c r="H3594" s="38">
        <f>G3594*SUMIF('Manual Inputs'!$B$11:$B$22,'Expanded kW'!A3594,'Manual Inputs'!$C$11:$C$22)</f>
        <v>166442.96577028095</v>
      </c>
    </row>
    <row r="3595" spans="1:8" x14ac:dyDescent="0.2">
      <c r="A3595">
        <f t="shared" si="336"/>
        <v>8</v>
      </c>
      <c r="B3595" t="b">
        <f t="shared" si="337"/>
        <v>0</v>
      </c>
      <c r="C3595" t="str">
        <f t="shared" si="338"/>
        <v>ON</v>
      </c>
      <c r="D3595" s="4">
        <f t="shared" si="340"/>
        <v>43705.708333324619</v>
      </c>
      <c r="E3595" t="str">
        <f t="shared" si="341"/>
        <v>LRKPCIGS</v>
      </c>
      <c r="F3595" s="39">
        <v>10001.3525390625</v>
      </c>
      <c r="G3595">
        <f t="shared" si="339"/>
        <v>1.3734095703721928E-3</v>
      </c>
      <c r="H3595" s="38">
        <f>G3595*SUMIF('Manual Inputs'!$B$11:$B$22,'Expanded kW'!A3595,'Manual Inputs'!$C$11:$C$22)</f>
        <v>165955.26263836795</v>
      </c>
    </row>
    <row r="3596" spans="1:8" x14ac:dyDescent="0.2">
      <c r="A3596">
        <f t="shared" si="336"/>
        <v>8</v>
      </c>
      <c r="B3596" t="b">
        <f t="shared" si="337"/>
        <v>0</v>
      </c>
      <c r="C3596" t="str">
        <f t="shared" si="338"/>
        <v>ON</v>
      </c>
      <c r="D3596" s="4">
        <f t="shared" si="340"/>
        <v>43705.749999991283</v>
      </c>
      <c r="E3596" t="str">
        <f t="shared" si="341"/>
        <v>LRKPCIGS</v>
      </c>
      <c r="F3596" s="39">
        <v>9828.021484375</v>
      </c>
      <c r="G3596">
        <f t="shared" si="339"/>
        <v>1.3496073367822116E-3</v>
      </c>
      <c r="H3596" s="38">
        <f>G3596*SUMIF('Manual Inputs'!$B$11:$B$22,'Expanded kW'!A3596,'Manual Inputs'!$C$11:$C$22)</f>
        <v>163079.13157592411</v>
      </c>
    </row>
    <row r="3597" spans="1:8" x14ac:dyDescent="0.2">
      <c r="A3597">
        <f t="shared" si="336"/>
        <v>8</v>
      </c>
      <c r="B3597" t="b">
        <f t="shared" si="337"/>
        <v>0</v>
      </c>
      <c r="C3597" t="str">
        <f t="shared" si="338"/>
        <v>ON</v>
      </c>
      <c r="D3597" s="4">
        <f t="shared" si="340"/>
        <v>43705.791666657948</v>
      </c>
      <c r="E3597" t="str">
        <f t="shared" si="341"/>
        <v>LRKPCIGS</v>
      </c>
      <c r="F3597" s="39">
        <v>9741.6416015625</v>
      </c>
      <c r="G3597">
        <f t="shared" si="339"/>
        <v>1.3377454453751283E-3</v>
      </c>
      <c r="H3597" s="38">
        <f>G3597*SUMIF('Manual Inputs'!$B$11:$B$22,'Expanded kW'!A3597,'Manual Inputs'!$C$11:$C$22)</f>
        <v>161645.80582494885</v>
      </c>
    </row>
    <row r="3598" spans="1:8" x14ac:dyDescent="0.2">
      <c r="A3598">
        <f t="shared" si="336"/>
        <v>8</v>
      </c>
      <c r="B3598" t="b">
        <f t="shared" si="337"/>
        <v>0</v>
      </c>
      <c r="C3598" t="str">
        <f t="shared" si="338"/>
        <v>ON</v>
      </c>
      <c r="D3598" s="4">
        <f t="shared" si="340"/>
        <v>43705.833333324612</v>
      </c>
      <c r="E3598" t="str">
        <f t="shared" si="341"/>
        <v>LRKPCIGS</v>
      </c>
      <c r="F3598" s="39">
        <v>9848.2919921875</v>
      </c>
      <c r="G3598">
        <f t="shared" si="339"/>
        <v>1.3523909312327877E-3</v>
      </c>
      <c r="H3598" s="38">
        <f>G3598*SUMIF('Manual Inputs'!$B$11:$B$22,'Expanded kW'!A3598,'Manual Inputs'!$C$11:$C$22)</f>
        <v>163415.48582748132</v>
      </c>
    </row>
    <row r="3599" spans="1:8" x14ac:dyDescent="0.2">
      <c r="A3599">
        <f t="shared" si="336"/>
        <v>8</v>
      </c>
      <c r="B3599" t="b">
        <f t="shared" si="337"/>
        <v>0</v>
      </c>
      <c r="C3599" t="str">
        <f t="shared" si="338"/>
        <v>OFF</v>
      </c>
      <c r="D3599" s="4">
        <f t="shared" si="340"/>
        <v>43705.874999991276</v>
      </c>
      <c r="E3599" t="str">
        <f t="shared" si="341"/>
        <v>LRKPCIGS</v>
      </c>
      <c r="F3599" s="39">
        <v>10082.4736328125</v>
      </c>
      <c r="G3599">
        <f t="shared" si="339"/>
        <v>1.3845493123301094E-3</v>
      </c>
      <c r="H3599" s="38">
        <f>G3599*SUMIF('Manual Inputs'!$B$11:$B$22,'Expanded kW'!A3599,'Manual Inputs'!$C$11:$C$22)</f>
        <v>167301.3278196734</v>
      </c>
    </row>
    <row r="3600" spans="1:8" x14ac:dyDescent="0.2">
      <c r="A3600">
        <f t="shared" si="336"/>
        <v>8</v>
      </c>
      <c r="B3600" t="b">
        <f t="shared" si="337"/>
        <v>0</v>
      </c>
      <c r="C3600" t="str">
        <f t="shared" si="338"/>
        <v>OFF</v>
      </c>
      <c r="D3600" s="4">
        <f t="shared" si="340"/>
        <v>43705.91666665794</v>
      </c>
      <c r="E3600" t="str">
        <f t="shared" si="341"/>
        <v>LRKPCIGS</v>
      </c>
      <c r="F3600" s="39">
        <v>10420.994140625</v>
      </c>
      <c r="G3600">
        <f t="shared" si="339"/>
        <v>1.4310357553767939E-3</v>
      </c>
      <c r="H3600" s="38">
        <f>G3600*SUMIF('Manual Inputs'!$B$11:$B$22,'Expanded kW'!A3600,'Manual Inputs'!$C$11:$C$22)</f>
        <v>172918.49405424783</v>
      </c>
    </row>
    <row r="3601" spans="1:8" x14ac:dyDescent="0.2">
      <c r="A3601">
        <f t="shared" si="336"/>
        <v>8</v>
      </c>
      <c r="B3601" t="b">
        <f t="shared" si="337"/>
        <v>0</v>
      </c>
      <c r="C3601" t="str">
        <f t="shared" si="338"/>
        <v>OFF</v>
      </c>
      <c r="D3601" s="4">
        <f t="shared" si="340"/>
        <v>43705.958333324605</v>
      </c>
      <c r="E3601" t="str">
        <f t="shared" si="341"/>
        <v>LRKPCIGS</v>
      </c>
      <c r="F3601" s="39">
        <v>10288.3427734375</v>
      </c>
      <c r="G3601">
        <f t="shared" si="339"/>
        <v>1.4128197534403852E-3</v>
      </c>
      <c r="H3601" s="38">
        <f>G3601*SUMIF('Manual Inputs'!$B$11:$B$22,'Expanded kW'!A3601,'Manual Inputs'!$C$11:$C$22)</f>
        <v>170717.37251643994</v>
      </c>
    </row>
    <row r="3602" spans="1:8" x14ac:dyDescent="0.2">
      <c r="A3602">
        <f t="shared" si="336"/>
        <v>8</v>
      </c>
      <c r="B3602" t="b">
        <f t="shared" si="337"/>
        <v>0</v>
      </c>
      <c r="C3602" t="str">
        <f t="shared" si="338"/>
        <v>OFF</v>
      </c>
      <c r="D3602" s="4">
        <f t="shared" si="340"/>
        <v>43705.999999991269</v>
      </c>
      <c r="E3602" t="str">
        <f t="shared" si="341"/>
        <v>LRKPCIGS</v>
      </c>
      <c r="F3602" s="39">
        <v>10354.8330078125</v>
      </c>
      <c r="G3602">
        <f t="shared" si="339"/>
        <v>1.421950350914102E-3</v>
      </c>
      <c r="H3602" s="38">
        <f>G3602*SUMIF('Manual Inputs'!$B$11:$B$22,'Expanded kW'!A3602,'Manual Inputs'!$C$11:$C$22)</f>
        <v>171820.66372285353</v>
      </c>
    </row>
    <row r="3603" spans="1:8" x14ac:dyDescent="0.2">
      <c r="A3603">
        <f t="shared" si="336"/>
        <v>8</v>
      </c>
      <c r="B3603" t="b">
        <f t="shared" si="337"/>
        <v>0</v>
      </c>
      <c r="C3603" t="str">
        <f t="shared" si="338"/>
        <v>OFF</v>
      </c>
      <c r="D3603" s="4">
        <f t="shared" si="340"/>
        <v>43706.041666657933</v>
      </c>
      <c r="E3603" t="str">
        <f t="shared" si="341"/>
        <v>LRKPCIGS</v>
      </c>
      <c r="F3603" s="39">
        <v>10226.9677734375</v>
      </c>
      <c r="G3603">
        <f t="shared" si="339"/>
        <v>1.4043915921439637E-3</v>
      </c>
      <c r="H3603" s="38">
        <f>G3603*SUMIF('Manual Inputs'!$B$11:$B$22,'Expanded kW'!A3603,'Manual Inputs'!$C$11:$C$22)</f>
        <v>169698.95983629013</v>
      </c>
    </row>
    <row r="3604" spans="1:8" x14ac:dyDescent="0.2">
      <c r="A3604">
        <f t="shared" si="336"/>
        <v>8</v>
      </c>
      <c r="B3604" t="b">
        <f t="shared" si="337"/>
        <v>0</v>
      </c>
      <c r="C3604" t="str">
        <f t="shared" si="338"/>
        <v>OFF</v>
      </c>
      <c r="D3604" s="4">
        <f t="shared" si="340"/>
        <v>43706.083333324597</v>
      </c>
      <c r="E3604" t="str">
        <f t="shared" si="341"/>
        <v>LRKPCIGS</v>
      </c>
      <c r="F3604" s="39">
        <v>9834.3837890625</v>
      </c>
      <c r="G3604">
        <f t="shared" si="339"/>
        <v>1.3504810236273964E-3</v>
      </c>
      <c r="H3604" s="38">
        <f>G3604*SUMIF('Manual Inputs'!$B$11:$B$22,'Expanded kW'!A3604,'Manual Inputs'!$C$11:$C$22)</f>
        <v>163184.70309150414</v>
      </c>
    </row>
    <row r="3605" spans="1:8" x14ac:dyDescent="0.2">
      <c r="A3605">
        <f t="shared" si="336"/>
        <v>8</v>
      </c>
      <c r="B3605" t="b">
        <f t="shared" si="337"/>
        <v>0</v>
      </c>
      <c r="C3605" t="str">
        <f t="shared" si="338"/>
        <v>OFF</v>
      </c>
      <c r="D3605" s="4">
        <f t="shared" si="340"/>
        <v>43706.124999991262</v>
      </c>
      <c r="E3605" t="str">
        <f t="shared" si="341"/>
        <v>LRKPCIGS</v>
      </c>
      <c r="F3605" s="39">
        <v>9701.7216796875</v>
      </c>
      <c r="G3605">
        <f t="shared" si="339"/>
        <v>1.3322635465481947E-3</v>
      </c>
      <c r="H3605" s="38">
        <f>G3605*SUMIF('Manual Inputs'!$B$11:$B$22,'Expanded kW'!A3605,'Manual Inputs'!$C$11:$C$22)</f>
        <v>160983.40330555022</v>
      </c>
    </row>
    <row r="3606" spans="1:8" x14ac:dyDescent="0.2">
      <c r="A3606">
        <f t="shared" si="336"/>
        <v>8</v>
      </c>
      <c r="B3606" t="b">
        <f t="shared" si="337"/>
        <v>0</v>
      </c>
      <c r="C3606" t="str">
        <f t="shared" si="338"/>
        <v>OFF</v>
      </c>
      <c r="D3606" s="4">
        <f t="shared" si="340"/>
        <v>43706.166666657926</v>
      </c>
      <c r="E3606" t="str">
        <f t="shared" si="341"/>
        <v>LRKPCIGS</v>
      </c>
      <c r="F3606" s="39">
        <v>9779.26953125</v>
      </c>
      <c r="G3606">
        <f t="shared" si="339"/>
        <v>1.3429126023715707E-3</v>
      </c>
      <c r="H3606" s="38">
        <f>G3606*SUMIF('Manual Inputs'!$B$11:$B$22,'Expanded kW'!A3606,'Manual Inputs'!$C$11:$C$22)</f>
        <v>162270.17667173559</v>
      </c>
    </row>
    <row r="3607" spans="1:8" x14ac:dyDescent="0.2">
      <c r="A3607">
        <f t="shared" si="336"/>
        <v>8</v>
      </c>
      <c r="B3607" t="b">
        <f t="shared" si="337"/>
        <v>0</v>
      </c>
      <c r="C3607" t="str">
        <f t="shared" si="338"/>
        <v>OFF</v>
      </c>
      <c r="D3607" s="4">
        <f t="shared" si="340"/>
        <v>43706.20833332459</v>
      </c>
      <c r="E3607" t="str">
        <f t="shared" si="341"/>
        <v>LRKPCIGS</v>
      </c>
      <c r="F3607" s="39">
        <v>9748.7724609375</v>
      </c>
      <c r="G3607">
        <f t="shared" si="339"/>
        <v>1.3387246719819648E-3</v>
      </c>
      <c r="H3607" s="38">
        <f>G3607*SUMIF('Manual Inputs'!$B$11:$B$22,'Expanded kW'!A3607,'Manual Inputs'!$C$11:$C$22)</f>
        <v>161764.13018515846</v>
      </c>
    </row>
    <row r="3608" spans="1:8" x14ac:dyDescent="0.2">
      <c r="A3608">
        <f t="shared" si="336"/>
        <v>8</v>
      </c>
      <c r="B3608" t="b">
        <f t="shared" si="337"/>
        <v>0</v>
      </c>
      <c r="C3608" t="str">
        <f t="shared" si="338"/>
        <v>OFF</v>
      </c>
      <c r="D3608" s="4">
        <f t="shared" si="340"/>
        <v>43706.249999991254</v>
      </c>
      <c r="E3608" t="str">
        <f t="shared" si="341"/>
        <v>LRKPCIGS</v>
      </c>
      <c r="F3608" s="39">
        <v>9597.89453125</v>
      </c>
      <c r="G3608">
        <f t="shared" si="339"/>
        <v>1.3180057550373394E-3</v>
      </c>
      <c r="H3608" s="38">
        <f>G3608*SUMIF('Manual Inputs'!$B$11:$B$22,'Expanded kW'!A3608,'Manual Inputs'!$C$11:$C$22)</f>
        <v>159260.57015666962</v>
      </c>
    </row>
    <row r="3609" spans="1:8" x14ac:dyDescent="0.2">
      <c r="A3609">
        <f t="shared" si="336"/>
        <v>8</v>
      </c>
      <c r="B3609" t="b">
        <f t="shared" si="337"/>
        <v>0</v>
      </c>
      <c r="C3609" t="str">
        <f t="shared" si="338"/>
        <v>ON</v>
      </c>
      <c r="D3609" s="4">
        <f t="shared" si="340"/>
        <v>43706.291666657919</v>
      </c>
      <c r="E3609" t="str">
        <f t="shared" si="341"/>
        <v>LRKPCIGS</v>
      </c>
      <c r="F3609" s="39">
        <v>9525.7578125</v>
      </c>
      <c r="G3609">
        <f t="shared" si="339"/>
        <v>1.3080997688700139E-3</v>
      </c>
      <c r="H3609" s="38">
        <f>G3609*SUMIF('Manual Inputs'!$B$11:$B$22,'Expanded kW'!A3609,'Manual Inputs'!$C$11:$C$22)</f>
        <v>158063.58524295228</v>
      </c>
    </row>
    <row r="3610" spans="1:8" x14ac:dyDescent="0.2">
      <c r="A3610">
        <f t="shared" si="336"/>
        <v>8</v>
      </c>
      <c r="B3610" t="b">
        <f t="shared" si="337"/>
        <v>0</v>
      </c>
      <c r="C3610" t="str">
        <f t="shared" si="338"/>
        <v>ON</v>
      </c>
      <c r="D3610" s="4">
        <f t="shared" si="340"/>
        <v>43706.333333324583</v>
      </c>
      <c r="E3610" t="str">
        <f t="shared" si="341"/>
        <v>LRKPCIGS</v>
      </c>
      <c r="F3610" s="39">
        <v>9702.267578125</v>
      </c>
      <c r="G3610">
        <f t="shared" si="339"/>
        <v>1.3323385106228621E-3</v>
      </c>
      <c r="H3610" s="38">
        <f>G3610*SUMIF('Manual Inputs'!$B$11:$B$22,'Expanded kW'!A3610,'Manual Inputs'!$C$11:$C$22)</f>
        <v>160992.46155224391</v>
      </c>
    </row>
    <row r="3611" spans="1:8" x14ac:dyDescent="0.2">
      <c r="A3611">
        <f t="shared" si="336"/>
        <v>8</v>
      </c>
      <c r="B3611" t="b">
        <f t="shared" si="337"/>
        <v>0</v>
      </c>
      <c r="C3611" t="str">
        <f t="shared" si="338"/>
        <v>ON</v>
      </c>
      <c r="D3611" s="4">
        <f t="shared" si="340"/>
        <v>43706.374999991247</v>
      </c>
      <c r="E3611" t="str">
        <f t="shared" si="341"/>
        <v>LRKPCIGS</v>
      </c>
      <c r="F3611" s="39">
        <v>9898.720703125</v>
      </c>
      <c r="G3611">
        <f t="shared" si="339"/>
        <v>1.3593159220230422E-3</v>
      </c>
      <c r="H3611" s="38">
        <f>G3611*SUMIF('Manual Inputs'!$B$11:$B$22,'Expanded kW'!A3611,'Manual Inputs'!$C$11:$C$22)</f>
        <v>164252.26364682731</v>
      </c>
    </row>
    <row r="3612" spans="1:8" x14ac:dyDescent="0.2">
      <c r="A3612">
        <f t="shared" si="336"/>
        <v>8</v>
      </c>
      <c r="B3612" t="b">
        <f t="shared" si="337"/>
        <v>0</v>
      </c>
      <c r="C3612" t="str">
        <f t="shared" si="338"/>
        <v>ON</v>
      </c>
      <c r="D3612" s="4">
        <f t="shared" si="340"/>
        <v>43706.416666657911</v>
      </c>
      <c r="E3612" t="str">
        <f t="shared" si="341"/>
        <v>LRKPCIGS</v>
      </c>
      <c r="F3612" s="39">
        <v>9917.4482421875</v>
      </c>
      <c r="G3612">
        <f t="shared" si="339"/>
        <v>1.3618876323269735E-3</v>
      </c>
      <c r="H3612" s="38">
        <f>G3612*SUMIF('Manual Inputs'!$B$11:$B$22,'Expanded kW'!A3612,'Manual Inputs'!$C$11:$C$22)</f>
        <v>164563.014982864</v>
      </c>
    </row>
    <row r="3613" spans="1:8" x14ac:dyDescent="0.2">
      <c r="A3613">
        <f t="shared" si="336"/>
        <v>8</v>
      </c>
      <c r="B3613" t="b">
        <f t="shared" si="337"/>
        <v>0</v>
      </c>
      <c r="C3613" t="str">
        <f t="shared" si="338"/>
        <v>ON</v>
      </c>
      <c r="D3613" s="4">
        <f t="shared" si="340"/>
        <v>43706.458333324576</v>
      </c>
      <c r="E3613" t="str">
        <f t="shared" si="341"/>
        <v>LRKPCIGS</v>
      </c>
      <c r="F3613" s="39">
        <v>9991.400390625</v>
      </c>
      <c r="G3613">
        <f t="shared" si="339"/>
        <v>1.3720429176263325E-3</v>
      </c>
      <c r="H3613" s="38">
        <f>G3613*SUMIF('Manual Inputs'!$B$11:$B$22,'Expanded kW'!A3613,'Manual Inputs'!$C$11:$C$22)</f>
        <v>165790.1238332603</v>
      </c>
    </row>
    <row r="3614" spans="1:8" x14ac:dyDescent="0.2">
      <c r="A3614">
        <f t="shared" si="336"/>
        <v>8</v>
      </c>
      <c r="B3614" t="b">
        <f t="shared" si="337"/>
        <v>0</v>
      </c>
      <c r="C3614" t="str">
        <f t="shared" si="338"/>
        <v>ON</v>
      </c>
      <c r="D3614" s="4">
        <f t="shared" si="340"/>
        <v>43706.49999999124</v>
      </c>
      <c r="E3614" t="str">
        <f t="shared" si="341"/>
        <v>LRKPCIGS</v>
      </c>
      <c r="F3614" s="39">
        <v>9951.333984375</v>
      </c>
      <c r="G3614">
        <f t="shared" si="339"/>
        <v>1.3665409032158566E-3</v>
      </c>
      <c r="H3614" s="38">
        <f>G3614*SUMIF('Manual Inputs'!$B$11:$B$22,'Expanded kW'!A3614,'Manual Inputs'!$C$11:$C$22)</f>
        <v>165125.29065732489</v>
      </c>
    </row>
    <row r="3615" spans="1:8" x14ac:dyDescent="0.2">
      <c r="A3615">
        <f t="shared" si="336"/>
        <v>8</v>
      </c>
      <c r="B3615" t="b">
        <f t="shared" si="337"/>
        <v>0</v>
      </c>
      <c r="C3615" t="str">
        <f t="shared" si="338"/>
        <v>ON</v>
      </c>
      <c r="D3615" s="4">
        <f t="shared" si="340"/>
        <v>43706.541666657904</v>
      </c>
      <c r="E3615" t="str">
        <f t="shared" si="341"/>
        <v>LRKPCIGS</v>
      </c>
      <c r="F3615" s="39">
        <v>10066.79296875</v>
      </c>
      <c r="G3615">
        <f t="shared" si="339"/>
        <v>1.3823960061638569E-3</v>
      </c>
      <c r="H3615" s="38">
        <f>G3615*SUMIF('Manual Inputs'!$B$11:$B$22,'Expanded kW'!A3615,'Manual Inputs'!$C$11:$C$22)</f>
        <v>167041.1341396014</v>
      </c>
    </row>
    <row r="3616" spans="1:8" x14ac:dyDescent="0.2">
      <c r="A3616">
        <f t="shared" si="336"/>
        <v>8</v>
      </c>
      <c r="B3616" t="b">
        <f t="shared" si="337"/>
        <v>0</v>
      </c>
      <c r="C3616" t="str">
        <f t="shared" si="338"/>
        <v>ON</v>
      </c>
      <c r="D3616" s="4">
        <f t="shared" si="340"/>
        <v>43706.583333324568</v>
      </c>
      <c r="E3616" t="str">
        <f t="shared" si="341"/>
        <v>LRKPCIGS</v>
      </c>
      <c r="F3616" s="39">
        <v>10118.3525390625</v>
      </c>
      <c r="G3616">
        <f t="shared" si="339"/>
        <v>1.3894762892590574E-3</v>
      </c>
      <c r="H3616" s="38">
        <f>G3616*SUMIF('Manual Inputs'!$B$11:$B$22,'Expanded kW'!A3616,'Manual Inputs'!$C$11:$C$22)</f>
        <v>167896.67662741119</v>
      </c>
    </row>
    <row r="3617" spans="1:8" x14ac:dyDescent="0.2">
      <c r="A3617">
        <f t="shared" si="336"/>
        <v>8</v>
      </c>
      <c r="B3617" t="b">
        <f t="shared" si="337"/>
        <v>0</v>
      </c>
      <c r="C3617" t="str">
        <f t="shared" si="338"/>
        <v>ON</v>
      </c>
      <c r="D3617" s="4">
        <f t="shared" si="340"/>
        <v>43706.624999991232</v>
      </c>
      <c r="E3617" t="str">
        <f t="shared" si="341"/>
        <v>LRKPCIGS</v>
      </c>
      <c r="F3617" s="39">
        <v>9986.0859375</v>
      </c>
      <c r="G3617">
        <f t="shared" si="339"/>
        <v>1.3713131242554196E-3</v>
      </c>
      <c r="H3617" s="38">
        <f>G3617*SUMIF('Manual Inputs'!$B$11:$B$22,'Expanded kW'!A3617,'Manual Inputs'!$C$11:$C$22)</f>
        <v>165701.93961410652</v>
      </c>
    </row>
    <row r="3618" spans="1:8" x14ac:dyDescent="0.2">
      <c r="A3618">
        <f t="shared" si="336"/>
        <v>8</v>
      </c>
      <c r="B3618" t="b">
        <f t="shared" si="337"/>
        <v>0</v>
      </c>
      <c r="C3618" t="str">
        <f t="shared" si="338"/>
        <v>ON</v>
      </c>
      <c r="D3618" s="4">
        <f t="shared" si="340"/>
        <v>43706.666666657897</v>
      </c>
      <c r="E3618" t="str">
        <f t="shared" si="341"/>
        <v>LRKPCIGS</v>
      </c>
      <c r="F3618" s="39">
        <v>9983.5234375</v>
      </c>
      <c r="G3618">
        <f t="shared" si="339"/>
        <v>1.3709612356473206E-3</v>
      </c>
      <c r="H3618" s="38">
        <f>G3618*SUMIF('Manual Inputs'!$B$11:$B$22,'Expanded kW'!A3618,'Manual Inputs'!$C$11:$C$22)</f>
        <v>165659.41932909007</v>
      </c>
    </row>
    <row r="3619" spans="1:8" x14ac:dyDescent="0.2">
      <c r="A3619">
        <f t="shared" si="336"/>
        <v>8</v>
      </c>
      <c r="B3619" t="b">
        <f t="shared" si="337"/>
        <v>0</v>
      </c>
      <c r="C3619" t="str">
        <f t="shared" si="338"/>
        <v>ON</v>
      </c>
      <c r="D3619" s="4">
        <f t="shared" si="340"/>
        <v>43706.708333324561</v>
      </c>
      <c r="E3619" t="str">
        <f t="shared" si="341"/>
        <v>LRKPCIGS</v>
      </c>
      <c r="F3619" s="39">
        <v>9934.8017578125</v>
      </c>
      <c r="G3619">
        <f t="shared" si="339"/>
        <v>1.3642706584572786E-3</v>
      </c>
      <c r="H3619" s="38">
        <f>G3619*SUMIF('Manual Inputs'!$B$11:$B$22,'Expanded kW'!A3619,'Manual Inputs'!$C$11:$C$22)</f>
        <v>164850.96676058584</v>
      </c>
    </row>
    <row r="3620" spans="1:8" x14ac:dyDescent="0.2">
      <c r="A3620">
        <f t="shared" si="336"/>
        <v>8</v>
      </c>
      <c r="B3620" t="b">
        <f t="shared" si="337"/>
        <v>0</v>
      </c>
      <c r="C3620" t="str">
        <f t="shared" si="338"/>
        <v>ON</v>
      </c>
      <c r="D3620" s="4">
        <f t="shared" si="340"/>
        <v>43706.749999991225</v>
      </c>
      <c r="E3620" t="str">
        <f t="shared" si="341"/>
        <v>LRKPCIGS</v>
      </c>
      <c r="F3620" s="39">
        <v>9795.0244140625</v>
      </c>
      <c r="G3620">
        <f t="shared" si="339"/>
        <v>1.3450761004334846E-3</v>
      </c>
      <c r="H3620" s="38">
        <f>G3620*SUMIF('Manual Inputs'!$B$11:$B$22,'Expanded kW'!A3620,'Manual Inputs'!$C$11:$C$22)</f>
        <v>162531.60188445289</v>
      </c>
    </row>
    <row r="3621" spans="1:8" x14ac:dyDescent="0.2">
      <c r="A3621">
        <f t="shared" si="336"/>
        <v>8</v>
      </c>
      <c r="B3621" t="b">
        <f t="shared" si="337"/>
        <v>0</v>
      </c>
      <c r="C3621" t="str">
        <f t="shared" si="338"/>
        <v>ON</v>
      </c>
      <c r="D3621" s="4">
        <f t="shared" si="340"/>
        <v>43706.791666657889</v>
      </c>
      <c r="E3621" t="str">
        <f t="shared" si="341"/>
        <v>LRKPCIGS</v>
      </c>
      <c r="F3621" s="39">
        <v>9954.57421875</v>
      </c>
      <c r="G3621">
        <f t="shared" si="339"/>
        <v>1.3669858599238112E-3</v>
      </c>
      <c r="H3621" s="38">
        <f>G3621*SUMIF('Manual Inputs'!$B$11:$B$22,'Expanded kW'!A3621,'Manual Inputs'!$C$11:$C$22)</f>
        <v>165179.05677991809</v>
      </c>
    </row>
    <row r="3622" spans="1:8" x14ac:dyDescent="0.2">
      <c r="A3622">
        <f t="shared" si="336"/>
        <v>8</v>
      </c>
      <c r="B3622" t="b">
        <f t="shared" si="337"/>
        <v>0</v>
      </c>
      <c r="C3622" t="str">
        <f t="shared" si="338"/>
        <v>ON</v>
      </c>
      <c r="D3622" s="4">
        <f t="shared" si="340"/>
        <v>43706.833333324554</v>
      </c>
      <c r="E3622" t="str">
        <f t="shared" si="341"/>
        <v>LRKPCIGS</v>
      </c>
      <c r="F3622" s="39">
        <v>10071.1337890625</v>
      </c>
      <c r="G3622">
        <f t="shared" si="339"/>
        <v>1.3829920979561588E-3</v>
      </c>
      <c r="H3622" s="38">
        <f>G3622*SUMIF('Manual Inputs'!$B$11:$B$22,'Expanded kW'!A3622,'Manual Inputs'!$C$11:$C$22)</f>
        <v>167113.16259497413</v>
      </c>
    </row>
    <row r="3623" spans="1:8" x14ac:dyDescent="0.2">
      <c r="A3623">
        <f t="shared" si="336"/>
        <v>8</v>
      </c>
      <c r="B3623" t="b">
        <f t="shared" si="337"/>
        <v>0</v>
      </c>
      <c r="C3623" t="str">
        <f t="shared" si="338"/>
        <v>OFF</v>
      </c>
      <c r="D3623" s="4">
        <f t="shared" si="340"/>
        <v>43706.874999991218</v>
      </c>
      <c r="E3623" t="str">
        <f t="shared" si="341"/>
        <v>LRKPCIGS</v>
      </c>
      <c r="F3623" s="39">
        <v>10172.95703125</v>
      </c>
      <c r="G3623">
        <f t="shared" si="339"/>
        <v>1.3969747082841562E-3</v>
      </c>
      <c r="H3623" s="38">
        <f>G3623*SUMIF('Manual Inputs'!$B$11:$B$22,'Expanded kW'!A3623,'Manual Inputs'!$C$11:$C$22)</f>
        <v>168802.74436243184</v>
      </c>
    </row>
    <row r="3624" spans="1:8" x14ac:dyDescent="0.2">
      <c r="A3624">
        <f t="shared" si="336"/>
        <v>8</v>
      </c>
      <c r="B3624" t="b">
        <f t="shared" si="337"/>
        <v>0</v>
      </c>
      <c r="C3624" t="str">
        <f t="shared" si="338"/>
        <v>OFF</v>
      </c>
      <c r="D3624" s="4">
        <f t="shared" si="340"/>
        <v>43706.916666657882</v>
      </c>
      <c r="E3624" t="str">
        <f t="shared" si="341"/>
        <v>LRKPCIGS</v>
      </c>
      <c r="F3624" s="39">
        <v>10402.8408203125</v>
      </c>
      <c r="G3624">
        <f t="shared" si="339"/>
        <v>1.4285428981603481E-3</v>
      </c>
      <c r="H3624" s="38">
        <f>G3624*SUMIF('Manual Inputs'!$B$11:$B$22,'Expanded kW'!A3624,'Manual Inputs'!$C$11:$C$22)</f>
        <v>172617.27089183524</v>
      </c>
    </row>
    <row r="3625" spans="1:8" x14ac:dyDescent="0.2">
      <c r="A3625">
        <f t="shared" si="336"/>
        <v>8</v>
      </c>
      <c r="B3625" t="b">
        <f t="shared" si="337"/>
        <v>0</v>
      </c>
      <c r="C3625" t="str">
        <f t="shared" si="338"/>
        <v>OFF</v>
      </c>
      <c r="D3625" s="4">
        <f t="shared" si="340"/>
        <v>43706.958333324546</v>
      </c>
      <c r="E3625" t="str">
        <f t="shared" si="341"/>
        <v>LRKPCIGS</v>
      </c>
      <c r="F3625" s="39">
        <v>10367.0283203125</v>
      </c>
      <c r="G3625">
        <f t="shared" si="339"/>
        <v>1.4236250402959393E-3</v>
      </c>
      <c r="H3625" s="38">
        <f>G3625*SUMIF('Manual Inputs'!$B$11:$B$22,'Expanded kW'!A3625,'Manual Inputs'!$C$11:$C$22)</f>
        <v>172023.02398172749</v>
      </c>
    </row>
    <row r="3626" spans="1:8" x14ac:dyDescent="0.2">
      <c r="A3626">
        <f t="shared" si="336"/>
        <v>8</v>
      </c>
      <c r="B3626" t="b">
        <f t="shared" si="337"/>
        <v>0</v>
      </c>
      <c r="C3626" t="str">
        <f t="shared" si="338"/>
        <v>OFF</v>
      </c>
      <c r="D3626" s="4">
        <f t="shared" si="340"/>
        <v>43706.999999991211</v>
      </c>
      <c r="E3626" t="str">
        <f t="shared" si="341"/>
        <v>LRKPCIGS</v>
      </c>
      <c r="F3626" s="39">
        <v>10223.056640625</v>
      </c>
      <c r="G3626">
        <f t="shared" si="339"/>
        <v>1.4038545060633856E-3</v>
      </c>
      <c r="H3626" s="38">
        <f>G3626*SUMIF('Manual Inputs'!$B$11:$B$22,'Expanded kW'!A3626,'Manual Inputs'!$C$11:$C$22)</f>
        <v>169634.06130675855</v>
      </c>
    </row>
    <row r="3627" spans="1:8" x14ac:dyDescent="0.2">
      <c r="A3627">
        <f t="shared" si="336"/>
        <v>8</v>
      </c>
      <c r="B3627" t="b">
        <f t="shared" si="337"/>
        <v>0</v>
      </c>
      <c r="C3627" t="str">
        <f t="shared" si="338"/>
        <v>OFF</v>
      </c>
      <c r="D3627" s="4">
        <f t="shared" si="340"/>
        <v>43707.041666657875</v>
      </c>
      <c r="E3627" t="str">
        <f t="shared" si="341"/>
        <v>LRKPCIGS</v>
      </c>
      <c r="F3627" s="39">
        <v>10101.080078125</v>
      </c>
      <c r="G3627">
        <f t="shared" si="339"/>
        <v>1.3871043937516458E-3</v>
      </c>
      <c r="H3627" s="38">
        <f>G3627*SUMIF('Manual Inputs'!$B$11:$B$22,'Expanded kW'!A3627,'Manual Inputs'!$C$11:$C$22)</f>
        <v>167610.06981297303</v>
      </c>
    </row>
    <row r="3628" spans="1:8" x14ac:dyDescent="0.2">
      <c r="A3628">
        <f t="shared" si="336"/>
        <v>8</v>
      </c>
      <c r="B3628" t="b">
        <f t="shared" si="337"/>
        <v>0</v>
      </c>
      <c r="C3628" t="str">
        <f t="shared" si="338"/>
        <v>OFF</v>
      </c>
      <c r="D3628" s="4">
        <f t="shared" si="340"/>
        <v>43707.083333324539</v>
      </c>
      <c r="E3628" t="str">
        <f t="shared" si="341"/>
        <v>LRKPCIGS</v>
      </c>
      <c r="F3628" s="39">
        <v>9963.9619140625</v>
      </c>
      <c r="G3628">
        <f t="shared" si="339"/>
        <v>1.3682750006210889E-3</v>
      </c>
      <c r="H3628" s="38">
        <f>G3628*SUMIF('Manual Inputs'!$B$11:$B$22,'Expanded kW'!A3628,'Manual Inputs'!$C$11:$C$22)</f>
        <v>165334.82945517078</v>
      </c>
    </row>
    <row r="3629" spans="1:8" x14ac:dyDescent="0.2">
      <c r="A3629">
        <f t="shared" si="336"/>
        <v>8</v>
      </c>
      <c r="B3629" t="b">
        <f t="shared" si="337"/>
        <v>0</v>
      </c>
      <c r="C3629" t="str">
        <f t="shared" si="338"/>
        <v>OFF</v>
      </c>
      <c r="D3629" s="4">
        <f t="shared" si="340"/>
        <v>43707.124999991203</v>
      </c>
      <c r="E3629" t="str">
        <f t="shared" si="341"/>
        <v>LRKPCIGS</v>
      </c>
      <c r="F3629" s="39">
        <v>9991.6279296875</v>
      </c>
      <c r="G3629">
        <f t="shared" si="339"/>
        <v>1.3720741638327681E-3</v>
      </c>
      <c r="H3629" s="38">
        <f>G3629*SUMIF('Manual Inputs'!$B$11:$B$22,'Expanded kW'!A3629,'Manual Inputs'!$C$11:$C$22)</f>
        <v>165793.89945308072</v>
      </c>
    </row>
    <row r="3630" spans="1:8" x14ac:dyDescent="0.2">
      <c r="A3630">
        <f t="shared" si="336"/>
        <v>8</v>
      </c>
      <c r="B3630" t="b">
        <f t="shared" si="337"/>
        <v>0</v>
      </c>
      <c r="C3630" t="str">
        <f t="shared" si="338"/>
        <v>OFF</v>
      </c>
      <c r="D3630" s="4">
        <f t="shared" si="340"/>
        <v>43707.166666657868</v>
      </c>
      <c r="E3630" t="str">
        <f t="shared" si="341"/>
        <v>LRKPCIGS</v>
      </c>
      <c r="F3630" s="39">
        <v>10015.3701171875</v>
      </c>
      <c r="G3630">
        <f t="shared" si="339"/>
        <v>1.3753344976132956E-3</v>
      </c>
      <c r="H3630" s="38">
        <f>G3630*SUMIF('Manual Inputs'!$B$11:$B$22,'Expanded kW'!A3630,'Manual Inputs'!$C$11:$C$22)</f>
        <v>166187.86026455922</v>
      </c>
    </row>
    <row r="3631" spans="1:8" x14ac:dyDescent="0.2">
      <c r="A3631">
        <f t="shared" si="336"/>
        <v>8</v>
      </c>
      <c r="B3631" t="b">
        <f t="shared" si="337"/>
        <v>0</v>
      </c>
      <c r="C3631" t="str">
        <f t="shared" si="338"/>
        <v>OFF</v>
      </c>
      <c r="D3631" s="4">
        <f t="shared" si="340"/>
        <v>43707.208333324532</v>
      </c>
      <c r="E3631" t="str">
        <f t="shared" si="341"/>
        <v>LRKPCIGS</v>
      </c>
      <c r="F3631" s="39">
        <v>10044.5537109375</v>
      </c>
      <c r="G3631">
        <f t="shared" si="339"/>
        <v>1.3793420582704726E-3</v>
      </c>
      <c r="H3631" s="38">
        <f>G3631*SUMIF('Manual Inputs'!$B$11:$B$22,'Expanded kW'!A3631,'Manual Inputs'!$C$11:$C$22)</f>
        <v>166672.11186419005</v>
      </c>
    </row>
    <row r="3632" spans="1:8" x14ac:dyDescent="0.2">
      <c r="A3632">
        <f t="shared" si="336"/>
        <v>8</v>
      </c>
      <c r="B3632" t="b">
        <f t="shared" si="337"/>
        <v>0</v>
      </c>
      <c r="C3632" t="str">
        <f t="shared" si="338"/>
        <v>OFF</v>
      </c>
      <c r="D3632" s="4">
        <f t="shared" si="340"/>
        <v>43707.249999991196</v>
      </c>
      <c r="E3632" t="str">
        <f t="shared" si="341"/>
        <v>LRKPCIGS</v>
      </c>
      <c r="F3632" s="39">
        <v>9950.5859375</v>
      </c>
      <c r="G3632">
        <f t="shared" si="339"/>
        <v>1.366438179635901E-3</v>
      </c>
      <c r="H3632" s="38">
        <f>G3632*SUMIF('Manual Inputs'!$B$11:$B$22,'Expanded kW'!A3632,'Manual Inputs'!$C$11:$C$22)</f>
        <v>165112.87810461049</v>
      </c>
    </row>
    <row r="3633" spans="1:8" x14ac:dyDescent="0.2">
      <c r="A3633">
        <f t="shared" si="336"/>
        <v>8</v>
      </c>
      <c r="B3633" t="b">
        <f t="shared" si="337"/>
        <v>0</v>
      </c>
      <c r="C3633" t="str">
        <f t="shared" si="338"/>
        <v>ON</v>
      </c>
      <c r="D3633" s="4">
        <f t="shared" si="340"/>
        <v>43707.29166665786</v>
      </c>
      <c r="E3633" t="str">
        <f t="shared" si="341"/>
        <v>LRKPCIGS</v>
      </c>
      <c r="F3633" s="39">
        <v>9613.296875</v>
      </c>
      <c r="G3633">
        <f t="shared" si="339"/>
        <v>1.3201208415948617E-3</v>
      </c>
      <c r="H3633" s="38">
        <f>G3633*SUMIF('Manual Inputs'!$B$11:$B$22,'Expanded kW'!A3633,'Manual Inputs'!$C$11:$C$22)</f>
        <v>159516.14558932179</v>
      </c>
    </row>
    <row r="3634" spans="1:8" x14ac:dyDescent="0.2">
      <c r="A3634">
        <f t="shared" si="336"/>
        <v>8</v>
      </c>
      <c r="B3634" t="b">
        <f t="shared" si="337"/>
        <v>0</v>
      </c>
      <c r="C3634" t="str">
        <f t="shared" si="338"/>
        <v>ON</v>
      </c>
      <c r="D3634" s="4">
        <f t="shared" si="340"/>
        <v>43707.333333324525</v>
      </c>
      <c r="E3634" t="str">
        <f t="shared" si="341"/>
        <v>LRKPCIGS</v>
      </c>
      <c r="F3634" s="39">
        <v>9894.4931640625</v>
      </c>
      <c r="G3634">
        <f t="shared" si="339"/>
        <v>1.3587353862820129E-3</v>
      </c>
      <c r="H3634" s="38">
        <f>G3634*SUMIF('Manual Inputs'!$B$11:$B$22,'Expanded kW'!A3634,'Manual Inputs'!$C$11:$C$22)</f>
        <v>164182.11489917635</v>
      </c>
    </row>
    <row r="3635" spans="1:8" x14ac:dyDescent="0.2">
      <c r="A3635">
        <f t="shared" si="336"/>
        <v>8</v>
      </c>
      <c r="B3635" t="b">
        <f t="shared" si="337"/>
        <v>0</v>
      </c>
      <c r="C3635" t="str">
        <f t="shared" si="338"/>
        <v>ON</v>
      </c>
      <c r="D3635" s="4">
        <f t="shared" si="340"/>
        <v>43707.374999991189</v>
      </c>
      <c r="E3635" t="str">
        <f t="shared" si="341"/>
        <v>LRKPCIGS</v>
      </c>
      <c r="F3635" s="39">
        <v>9991.392578125</v>
      </c>
      <c r="G3635">
        <f t="shared" si="339"/>
        <v>1.3720418447952102E-3</v>
      </c>
      <c r="H3635" s="38">
        <f>G3635*SUMIF('Manual Inputs'!$B$11:$B$22,'Expanded kW'!A3635,'Manual Inputs'!$C$11:$C$22)</f>
        <v>165789.99419824497</v>
      </c>
    </row>
    <row r="3636" spans="1:8" x14ac:dyDescent="0.2">
      <c r="A3636">
        <f t="shared" si="336"/>
        <v>8</v>
      </c>
      <c r="B3636" t="b">
        <f t="shared" si="337"/>
        <v>0</v>
      </c>
      <c r="C3636" t="str">
        <f t="shared" si="338"/>
        <v>ON</v>
      </c>
      <c r="D3636" s="4">
        <f t="shared" si="340"/>
        <v>43707.416666657853</v>
      </c>
      <c r="E3636" t="str">
        <f t="shared" si="341"/>
        <v>LRKPCIGS</v>
      </c>
      <c r="F3636" s="39">
        <v>10083.115234375</v>
      </c>
      <c r="G3636">
        <f t="shared" si="339"/>
        <v>1.3846374185860243E-3</v>
      </c>
      <c r="H3636" s="38">
        <f>G3636*SUMIF('Manual Inputs'!$B$11:$B$22,'Expanded kW'!A3636,'Manual Inputs'!$C$11:$C$22)</f>
        <v>167311.97409530441</v>
      </c>
    </row>
    <row r="3637" spans="1:8" x14ac:dyDescent="0.2">
      <c r="A3637">
        <f t="shared" si="336"/>
        <v>8</v>
      </c>
      <c r="B3637" t="b">
        <f t="shared" si="337"/>
        <v>0</v>
      </c>
      <c r="C3637" t="str">
        <f t="shared" si="338"/>
        <v>ON</v>
      </c>
      <c r="D3637" s="4">
        <f t="shared" si="340"/>
        <v>43707.458333324517</v>
      </c>
      <c r="E3637" t="str">
        <f t="shared" si="341"/>
        <v>LRKPCIGS</v>
      </c>
      <c r="F3637" s="39">
        <v>10001.4384765625</v>
      </c>
      <c r="G3637">
        <f t="shared" si="339"/>
        <v>1.3734213715145376E-3</v>
      </c>
      <c r="H3637" s="38">
        <f>G3637*SUMIF('Manual Inputs'!$B$11:$B$22,'Expanded kW'!A3637,'Manual Inputs'!$C$11:$C$22)</f>
        <v>165956.68862353617</v>
      </c>
    </row>
    <row r="3638" spans="1:8" x14ac:dyDescent="0.2">
      <c r="A3638">
        <f t="shared" si="336"/>
        <v>8</v>
      </c>
      <c r="B3638" t="b">
        <f t="shared" si="337"/>
        <v>0</v>
      </c>
      <c r="C3638" t="str">
        <f t="shared" si="338"/>
        <v>ON</v>
      </c>
      <c r="D3638" s="4">
        <f t="shared" si="340"/>
        <v>43707.499999991182</v>
      </c>
      <c r="E3638" t="str">
        <f t="shared" si="341"/>
        <v>LRKPCIGS</v>
      </c>
      <c r="F3638" s="39">
        <v>9916.904296875</v>
      </c>
      <c r="G3638">
        <f t="shared" si="339"/>
        <v>1.3618129364600866E-3</v>
      </c>
      <c r="H3638" s="38">
        <f>G3638*SUMIF('Manual Inputs'!$B$11:$B$22,'Expanded kW'!A3638,'Manual Inputs'!$C$11:$C$22)</f>
        <v>164553.98914492415</v>
      </c>
    </row>
    <row r="3639" spans="1:8" x14ac:dyDescent="0.2">
      <c r="A3639">
        <f t="shared" si="336"/>
        <v>8</v>
      </c>
      <c r="B3639" t="b">
        <f t="shared" si="337"/>
        <v>0</v>
      </c>
      <c r="C3639" t="str">
        <f t="shared" si="338"/>
        <v>ON</v>
      </c>
      <c r="D3639" s="4">
        <f t="shared" si="340"/>
        <v>43707.541666657846</v>
      </c>
      <c r="E3639" t="str">
        <f t="shared" si="341"/>
        <v>LRKPCIGS</v>
      </c>
      <c r="F3639" s="39">
        <v>10075.958984375</v>
      </c>
      <c r="G3639">
        <f t="shared" si="339"/>
        <v>1.3836547052780404E-3</v>
      </c>
      <c r="H3639" s="38">
        <f>G3639*SUMIF('Manual Inputs'!$B$11:$B$22,'Expanded kW'!A3639,'Manual Inputs'!$C$11:$C$22)</f>
        <v>167193.22842129509</v>
      </c>
    </row>
    <row r="3640" spans="1:8" x14ac:dyDescent="0.2">
      <c r="A3640">
        <f t="shared" si="336"/>
        <v>8</v>
      </c>
      <c r="B3640" t="b">
        <f t="shared" si="337"/>
        <v>0</v>
      </c>
      <c r="C3640" t="str">
        <f t="shared" si="338"/>
        <v>ON</v>
      </c>
      <c r="D3640" s="4">
        <f t="shared" si="340"/>
        <v>43707.58333332451</v>
      </c>
      <c r="E3640" t="str">
        <f t="shared" si="341"/>
        <v>LRKPCIGS</v>
      </c>
      <c r="F3640" s="39">
        <v>10098.501953125</v>
      </c>
      <c r="G3640">
        <f t="shared" si="339"/>
        <v>1.3867503594813021E-3</v>
      </c>
      <c r="H3640" s="38">
        <f>G3640*SUMIF('Manual Inputs'!$B$11:$B$22,'Expanded kW'!A3640,'Manual Inputs'!$C$11:$C$22)</f>
        <v>167567.29025792598</v>
      </c>
    </row>
    <row r="3641" spans="1:8" x14ac:dyDescent="0.2">
      <c r="A3641">
        <f t="shared" si="336"/>
        <v>8</v>
      </c>
      <c r="B3641" t="b">
        <f t="shared" si="337"/>
        <v>0</v>
      </c>
      <c r="C3641" t="str">
        <f t="shared" si="338"/>
        <v>ON</v>
      </c>
      <c r="D3641" s="4">
        <f t="shared" si="340"/>
        <v>43707.624999991174</v>
      </c>
      <c r="E3641" t="str">
        <f t="shared" si="341"/>
        <v>LRKPCIGS</v>
      </c>
      <c r="F3641" s="39">
        <v>10007.599609375</v>
      </c>
      <c r="G3641">
        <f t="shared" si="339"/>
        <v>1.3742674329583246E-3</v>
      </c>
      <c r="H3641" s="38">
        <f>G3641*SUMIF('Manual Inputs'!$B$11:$B$22,'Expanded kW'!A3641,'Manual Inputs'!$C$11:$C$22)</f>
        <v>166058.92203747242</v>
      </c>
    </row>
    <row r="3642" spans="1:8" x14ac:dyDescent="0.2">
      <c r="A3642">
        <f t="shared" si="336"/>
        <v>8</v>
      </c>
      <c r="B3642" t="b">
        <f t="shared" si="337"/>
        <v>0</v>
      </c>
      <c r="C3642" t="str">
        <f t="shared" si="338"/>
        <v>ON</v>
      </c>
      <c r="D3642" s="4">
        <f t="shared" si="340"/>
        <v>43707.666666657839</v>
      </c>
      <c r="E3642" t="str">
        <f t="shared" si="341"/>
        <v>LRKPCIGS</v>
      </c>
      <c r="F3642" s="39">
        <v>9979.6162109375</v>
      </c>
      <c r="G3642">
        <f t="shared" si="339"/>
        <v>1.3704246859823036E-3</v>
      </c>
      <c r="H3642" s="38">
        <f>G3642*SUMIF('Manual Inputs'!$B$11:$B$22,'Expanded kW'!A3642,'Manual Inputs'!$C$11:$C$22)</f>
        <v>165594.58561706616</v>
      </c>
    </row>
    <row r="3643" spans="1:8" x14ac:dyDescent="0.2">
      <c r="A3643">
        <f t="shared" si="336"/>
        <v>8</v>
      </c>
      <c r="B3643" t="b">
        <f t="shared" si="337"/>
        <v>0</v>
      </c>
      <c r="C3643" t="str">
        <f t="shared" si="338"/>
        <v>ON</v>
      </c>
      <c r="D3643" s="4">
        <f t="shared" si="340"/>
        <v>43707.708333324503</v>
      </c>
      <c r="E3643" t="str">
        <f t="shared" si="341"/>
        <v>LRKPCIGS</v>
      </c>
      <c r="F3643" s="39">
        <v>9933.3115234375</v>
      </c>
      <c r="G3643">
        <f t="shared" si="339"/>
        <v>1.3640660159207087E-3</v>
      </c>
      <c r="H3643" s="38">
        <f>G3643*SUMIF('Manual Inputs'!$B$11:$B$22,'Expanded kW'!A3643,'Manual Inputs'!$C$11:$C$22)</f>
        <v>164826.23888141851</v>
      </c>
    </row>
    <row r="3644" spans="1:8" x14ac:dyDescent="0.2">
      <c r="A3644">
        <f t="shared" si="336"/>
        <v>8</v>
      </c>
      <c r="B3644" t="b">
        <f t="shared" si="337"/>
        <v>0</v>
      </c>
      <c r="C3644" t="str">
        <f t="shared" si="338"/>
        <v>ON</v>
      </c>
      <c r="D3644" s="4">
        <f t="shared" si="340"/>
        <v>43707.749999991167</v>
      </c>
      <c r="E3644" t="str">
        <f t="shared" si="341"/>
        <v>LRKPCIGS</v>
      </c>
      <c r="F3644" s="39">
        <v>9938.3603515625</v>
      </c>
      <c r="G3644">
        <f t="shared" si="339"/>
        <v>1.3647593330334648E-3</v>
      </c>
      <c r="H3644" s="38">
        <f>G3644*SUMIF('Manual Inputs'!$B$11:$B$22,'Expanded kW'!A3644,'Manual Inputs'!$C$11:$C$22)</f>
        <v>164910.01551005227</v>
      </c>
    </row>
    <row r="3645" spans="1:8" x14ac:dyDescent="0.2">
      <c r="A3645">
        <f t="shared" si="336"/>
        <v>8</v>
      </c>
      <c r="B3645" t="b">
        <f t="shared" si="337"/>
        <v>0</v>
      </c>
      <c r="C3645" t="str">
        <f t="shared" si="338"/>
        <v>ON</v>
      </c>
      <c r="D3645" s="4">
        <f t="shared" si="340"/>
        <v>43707.791666657831</v>
      </c>
      <c r="E3645" t="str">
        <f t="shared" si="341"/>
        <v>LRKPCIGS</v>
      </c>
      <c r="F3645" s="39">
        <v>9995.9306640625</v>
      </c>
      <c r="G3645">
        <f t="shared" si="339"/>
        <v>1.3726650255733491E-3</v>
      </c>
      <c r="H3645" s="38">
        <f>G3645*SUMIF('Manual Inputs'!$B$11:$B$22,'Expanded kW'!A3645,'Manual Inputs'!$C$11:$C$22)</f>
        <v>165865.29593775389</v>
      </c>
    </row>
    <row r="3646" spans="1:8" x14ac:dyDescent="0.2">
      <c r="A3646">
        <f t="shared" si="336"/>
        <v>8</v>
      </c>
      <c r="B3646" t="b">
        <f t="shared" si="337"/>
        <v>0</v>
      </c>
      <c r="C3646" t="str">
        <f t="shared" si="338"/>
        <v>ON</v>
      </c>
      <c r="D3646" s="4">
        <f t="shared" si="340"/>
        <v>43707.833333324495</v>
      </c>
      <c r="E3646" t="str">
        <f t="shared" si="341"/>
        <v>LRKPCIGS</v>
      </c>
      <c r="F3646" s="39">
        <v>10020.81640625</v>
      </c>
      <c r="G3646">
        <f t="shared" si="339"/>
        <v>1.3760823950093965E-3</v>
      </c>
      <c r="H3646" s="38">
        <f>G3646*SUMIF('Manual Inputs'!$B$11:$B$22,'Expanded kW'!A3646,'Manual Inputs'!$C$11:$C$22)</f>
        <v>166278.2320745961</v>
      </c>
    </row>
    <row r="3647" spans="1:8" x14ac:dyDescent="0.2">
      <c r="A3647">
        <f t="shared" si="336"/>
        <v>8</v>
      </c>
      <c r="B3647" t="b">
        <f t="shared" si="337"/>
        <v>0</v>
      </c>
      <c r="C3647" t="str">
        <f t="shared" si="338"/>
        <v>OFF</v>
      </c>
      <c r="D3647" s="4">
        <f t="shared" si="340"/>
        <v>43707.87499999116</v>
      </c>
      <c r="E3647" t="str">
        <f t="shared" si="341"/>
        <v>LRKPCIGS</v>
      </c>
      <c r="F3647" s="39">
        <v>10169.09375</v>
      </c>
      <c r="G3647">
        <f t="shared" si="339"/>
        <v>1.396444193294202E-3</v>
      </c>
      <c r="H3647" s="38">
        <f>G3647*SUMIF('Manual Inputs'!$B$11:$B$22,'Expanded kW'!A3647,'Manual Inputs'!$C$11:$C$22)</f>
        <v>168738.63984736893</v>
      </c>
    </row>
    <row r="3648" spans="1:8" x14ac:dyDescent="0.2">
      <c r="A3648">
        <f t="shared" si="336"/>
        <v>8</v>
      </c>
      <c r="B3648" t="b">
        <f t="shared" si="337"/>
        <v>0</v>
      </c>
      <c r="C3648" t="str">
        <f t="shared" si="338"/>
        <v>OFF</v>
      </c>
      <c r="D3648" s="4">
        <f t="shared" si="340"/>
        <v>43707.916666657824</v>
      </c>
      <c r="E3648" t="str">
        <f t="shared" si="341"/>
        <v>LRKPCIGS</v>
      </c>
      <c r="F3648" s="39">
        <v>9989.65625</v>
      </c>
      <c r="G3648">
        <f t="shared" si="339"/>
        <v>1.3718034080782895E-3</v>
      </c>
      <c r="H3648" s="38">
        <f>G3648*SUMIF('Manual Inputs'!$B$11:$B$22,'Expanded kW'!A3648,'Manual Inputs'!$C$11:$C$22)</f>
        <v>165761.18281609588</v>
      </c>
    </row>
    <row r="3649" spans="1:8" x14ac:dyDescent="0.2">
      <c r="A3649">
        <f t="shared" si="336"/>
        <v>8</v>
      </c>
      <c r="B3649" t="b">
        <f t="shared" si="337"/>
        <v>0</v>
      </c>
      <c r="C3649" t="str">
        <f t="shared" si="338"/>
        <v>OFF</v>
      </c>
      <c r="D3649" s="4">
        <f t="shared" si="340"/>
        <v>43707.958333324488</v>
      </c>
      <c r="E3649" t="str">
        <f t="shared" si="341"/>
        <v>LRKPCIGS</v>
      </c>
      <c r="F3649" s="39">
        <v>10077.8134765625</v>
      </c>
      <c r="G3649">
        <f t="shared" si="339"/>
        <v>1.3839093685656854E-3</v>
      </c>
      <c r="H3649" s="38">
        <f>G3649*SUMIF('Manual Inputs'!$B$11:$B$22,'Expanded kW'!A3649,'Manual Inputs'!$C$11:$C$22)</f>
        <v>167224.00053305051</v>
      </c>
    </row>
    <row r="3650" spans="1:8" x14ac:dyDescent="0.2">
      <c r="A3650">
        <f t="shared" ref="A3650:A3713" si="342">MONTH(D3650)</f>
        <v>8</v>
      </c>
      <c r="B3650" t="b">
        <f t="shared" ref="B3650:B3713" si="343">IF(ISNA(VLOOKUP(DATE(YEAR(D3650),MONTH(D3650),DAY(D3650)),Holidays,1,FALSE)),FALSE,TRUE)</f>
        <v>0</v>
      </c>
      <c r="C3650" t="str">
        <f t="shared" ref="C3650:C3713" si="344">IF(OR(HOUR(D3650)&lt;PkStart,HOUR(D3650)&gt;OPkStart-1,WEEKDAY(D3650,2)&gt;5,B3650)=TRUE,"OFF","ON")</f>
        <v>OFF</v>
      </c>
      <c r="D3650" s="4">
        <f t="shared" si="340"/>
        <v>43707.999999991152</v>
      </c>
      <c r="E3650" t="str">
        <f t="shared" si="341"/>
        <v>LRKPCIGS</v>
      </c>
      <c r="F3650" s="39">
        <v>9929.853515625</v>
      </c>
      <c r="G3650">
        <f t="shared" ref="G3650:G3713" si="345">IF(SUMIF($A$2:$A$8785,A3650,$F$2:$F$8785)=0,0,F3650/SUMIF($A$2:$A$8785,A3650,$F$2:$F$8785))</f>
        <v>1.3635911540452214E-3</v>
      </c>
      <c r="H3650" s="38">
        <f>G3650*SUMIF('Manual Inputs'!$B$11:$B$22,'Expanded kW'!A3650,'Manual Inputs'!$C$11:$C$22)</f>
        <v>164768.859182774</v>
      </c>
    </row>
    <row r="3651" spans="1:8" x14ac:dyDescent="0.2">
      <c r="A3651">
        <f t="shared" si="342"/>
        <v>8</v>
      </c>
      <c r="B3651" t="b">
        <f t="shared" si="343"/>
        <v>0</v>
      </c>
      <c r="C3651" t="str">
        <f t="shared" si="344"/>
        <v>OFF</v>
      </c>
      <c r="D3651" s="4">
        <f t="shared" si="340"/>
        <v>43708.041666657817</v>
      </c>
      <c r="E3651" t="str">
        <f t="shared" si="341"/>
        <v>LRKPCIGS</v>
      </c>
      <c r="F3651" s="39">
        <v>9897.2119140625</v>
      </c>
      <c r="G3651">
        <f t="shared" si="345"/>
        <v>1.3591087315125571E-3</v>
      </c>
      <c r="H3651" s="38">
        <f>G3651*SUMIF('Manual Inputs'!$B$11:$B$22,'Expanded kW'!A3651,'Manual Inputs'!$C$11:$C$22)</f>
        <v>164227.22788449866</v>
      </c>
    </row>
    <row r="3652" spans="1:8" x14ac:dyDescent="0.2">
      <c r="A3652">
        <f t="shared" si="342"/>
        <v>8</v>
      </c>
      <c r="B3652" t="b">
        <f t="shared" si="343"/>
        <v>0</v>
      </c>
      <c r="C3652" t="str">
        <f t="shared" si="344"/>
        <v>OFF</v>
      </c>
      <c r="D3652" s="4">
        <f t="shared" ref="D3652:D3715" si="346">+D3651+1/24</f>
        <v>43708.083333324481</v>
      </c>
      <c r="E3652" t="str">
        <f t="shared" ref="E3652:E3715" si="347">+E3651</f>
        <v>LRKPCIGS</v>
      </c>
      <c r="F3652" s="39">
        <v>9771.68359375</v>
      </c>
      <c r="G3652">
        <f t="shared" si="345"/>
        <v>1.3418708833518628E-3</v>
      </c>
      <c r="H3652" s="38">
        <f>G3652*SUMIF('Manual Inputs'!$B$11:$B$22,'Expanded kW'!A3652,'Manual Inputs'!$C$11:$C$22)</f>
        <v>162144.3010718851</v>
      </c>
    </row>
    <row r="3653" spans="1:8" x14ac:dyDescent="0.2">
      <c r="A3653">
        <f t="shared" si="342"/>
        <v>8</v>
      </c>
      <c r="B3653" t="b">
        <f t="shared" si="343"/>
        <v>0</v>
      </c>
      <c r="C3653" t="str">
        <f t="shared" si="344"/>
        <v>OFF</v>
      </c>
      <c r="D3653" s="4">
        <f t="shared" si="346"/>
        <v>43708.124999991145</v>
      </c>
      <c r="E3653" t="str">
        <f t="shared" si="347"/>
        <v>LRKPCIGS</v>
      </c>
      <c r="F3653" s="39">
        <v>9710.02734375</v>
      </c>
      <c r="G3653">
        <f t="shared" si="345"/>
        <v>1.3334041001350401E-3</v>
      </c>
      <c r="H3653" s="38">
        <f>G3653*SUMIF('Manual Inputs'!$B$11:$B$22,'Expanded kW'!A3653,'Manual Inputs'!$C$11:$C$22)</f>
        <v>161121.22153118468</v>
      </c>
    </row>
    <row r="3654" spans="1:8" x14ac:dyDescent="0.2">
      <c r="A3654">
        <f t="shared" si="342"/>
        <v>8</v>
      </c>
      <c r="B3654" t="b">
        <f t="shared" si="343"/>
        <v>0</v>
      </c>
      <c r="C3654" t="str">
        <f t="shared" si="344"/>
        <v>OFF</v>
      </c>
      <c r="D3654" s="4">
        <f t="shared" si="346"/>
        <v>43708.166666657809</v>
      </c>
      <c r="E3654" t="str">
        <f t="shared" si="347"/>
        <v>LRKPCIGS</v>
      </c>
      <c r="F3654" s="39">
        <v>9728.6806640625</v>
      </c>
      <c r="G3654">
        <f t="shared" si="345"/>
        <v>1.33596561854331E-3</v>
      </c>
      <c r="H3654" s="38">
        <f>G3654*SUMIF('Manual Inputs'!$B$11:$B$22,'Expanded kW'!A3654,'Manual Inputs'!$C$11:$C$22)</f>
        <v>161430.74133457607</v>
      </c>
    </row>
    <row r="3655" spans="1:8" x14ac:dyDescent="0.2">
      <c r="A3655">
        <f t="shared" si="342"/>
        <v>8</v>
      </c>
      <c r="B3655" t="b">
        <f t="shared" si="343"/>
        <v>0</v>
      </c>
      <c r="C3655" t="str">
        <f t="shared" si="344"/>
        <v>OFF</v>
      </c>
      <c r="D3655" s="4">
        <f t="shared" si="346"/>
        <v>43708.208333324474</v>
      </c>
      <c r="E3655" t="str">
        <f t="shared" si="347"/>
        <v>LRKPCIGS</v>
      </c>
      <c r="F3655" s="39">
        <v>9712.6083984375</v>
      </c>
      <c r="G3655">
        <f t="shared" si="345"/>
        <v>1.3337585367170545E-3</v>
      </c>
      <c r="H3655" s="38">
        <f>G3655*SUMIF('Manual Inputs'!$B$11:$B$22,'Expanded kW'!A3655,'Manual Inputs'!$C$11:$C$22)</f>
        <v>161164.04969936243</v>
      </c>
    </row>
    <row r="3656" spans="1:8" x14ac:dyDescent="0.2">
      <c r="A3656">
        <f t="shared" si="342"/>
        <v>8</v>
      </c>
      <c r="B3656" t="b">
        <f t="shared" si="343"/>
        <v>0</v>
      </c>
      <c r="C3656" t="str">
        <f t="shared" si="344"/>
        <v>OFF</v>
      </c>
      <c r="D3656" s="4">
        <f t="shared" si="346"/>
        <v>43708.249999991138</v>
      </c>
      <c r="E3656" t="str">
        <f t="shared" si="347"/>
        <v>LRKPCIGS</v>
      </c>
      <c r="F3656" s="39">
        <v>9701.08984375</v>
      </c>
      <c r="G3656">
        <f t="shared" si="345"/>
        <v>1.3321767813311825E-3</v>
      </c>
      <c r="H3656" s="38">
        <f>G3656*SUMIF('Manual Inputs'!$B$11:$B$22,'Expanded kW'!A3656,'Manual Inputs'!$C$11:$C$22)</f>
        <v>160972.91907368833</v>
      </c>
    </row>
    <row r="3657" spans="1:8" x14ac:dyDescent="0.2">
      <c r="A3657">
        <f t="shared" si="342"/>
        <v>8</v>
      </c>
      <c r="B3657" t="b">
        <f t="shared" si="343"/>
        <v>0</v>
      </c>
      <c r="C3657" t="str">
        <f t="shared" si="344"/>
        <v>OFF</v>
      </c>
      <c r="D3657" s="4">
        <f t="shared" si="346"/>
        <v>43708.291666657802</v>
      </c>
      <c r="E3657" t="str">
        <f t="shared" si="347"/>
        <v>LRKPCIGS</v>
      </c>
      <c r="F3657" s="39">
        <v>9744.033203125</v>
      </c>
      <c r="G3657">
        <f t="shared" si="345"/>
        <v>1.338073865802428E-3</v>
      </c>
      <c r="H3657" s="38">
        <f>G3657*SUMIF('Manual Inputs'!$B$11:$B$22,'Expanded kW'!A3657,'Manual Inputs'!$C$11:$C$22)</f>
        <v>161685.49034400572</v>
      </c>
    </row>
    <row r="3658" spans="1:8" x14ac:dyDescent="0.2">
      <c r="A3658">
        <f t="shared" si="342"/>
        <v>8</v>
      </c>
      <c r="B3658" t="b">
        <f t="shared" si="343"/>
        <v>0</v>
      </c>
      <c r="C3658" t="str">
        <f t="shared" si="344"/>
        <v>OFF</v>
      </c>
      <c r="D3658" s="4">
        <f t="shared" si="346"/>
        <v>43708.333333324466</v>
      </c>
      <c r="E3658" t="str">
        <f t="shared" si="347"/>
        <v>LRKPCIGS</v>
      </c>
      <c r="F3658" s="39">
        <v>9756.9775390625</v>
      </c>
      <c r="G3658">
        <f t="shared" si="345"/>
        <v>1.3398514128681112E-3</v>
      </c>
      <c r="H3658" s="38">
        <f>G3658*SUMIF('Manual Inputs'!$B$11:$B$22,'Expanded kW'!A3658,'Manual Inputs'!$C$11:$C$22)</f>
        <v>161900.279359971</v>
      </c>
    </row>
    <row r="3659" spans="1:8" x14ac:dyDescent="0.2">
      <c r="A3659">
        <f t="shared" si="342"/>
        <v>8</v>
      </c>
      <c r="B3659" t="b">
        <f t="shared" si="343"/>
        <v>0</v>
      </c>
      <c r="C3659" t="str">
        <f t="shared" si="344"/>
        <v>OFF</v>
      </c>
      <c r="D3659" s="4">
        <f t="shared" si="346"/>
        <v>43708.374999991131</v>
      </c>
      <c r="E3659" t="str">
        <f t="shared" si="347"/>
        <v>LRKPCIGS</v>
      </c>
      <c r="F3659" s="39">
        <v>9715.0888671875</v>
      </c>
      <c r="G3659">
        <f t="shared" si="345"/>
        <v>1.3340991605983699E-3</v>
      </c>
      <c r="H3659" s="38">
        <f>G3659*SUMIF('Manual Inputs'!$B$11:$B$22,'Expanded kW'!A3659,'Manual Inputs'!$C$11:$C$22)</f>
        <v>161205.20881671828</v>
      </c>
    </row>
    <row r="3660" spans="1:8" x14ac:dyDescent="0.2">
      <c r="A3660">
        <f t="shared" si="342"/>
        <v>8</v>
      </c>
      <c r="B3660" t="b">
        <f t="shared" si="343"/>
        <v>0</v>
      </c>
      <c r="C3660" t="str">
        <f t="shared" si="344"/>
        <v>OFF</v>
      </c>
      <c r="D3660" s="4">
        <f t="shared" si="346"/>
        <v>43708.416666657795</v>
      </c>
      <c r="E3660" t="str">
        <f t="shared" si="347"/>
        <v>LRKPCIGS</v>
      </c>
      <c r="F3660" s="39">
        <v>9735.548828125</v>
      </c>
      <c r="G3660">
        <f t="shared" si="345"/>
        <v>1.336908771203661E-3</v>
      </c>
      <c r="H3660" s="38">
        <f>G3660*SUMIF('Manual Inputs'!$B$11:$B$22,'Expanded kW'!A3660,'Manual Inputs'!$C$11:$C$22)</f>
        <v>161544.70671739642</v>
      </c>
    </row>
    <row r="3661" spans="1:8" x14ac:dyDescent="0.2">
      <c r="A3661">
        <f t="shared" si="342"/>
        <v>8</v>
      </c>
      <c r="B3661" t="b">
        <f t="shared" si="343"/>
        <v>0</v>
      </c>
      <c r="C3661" t="str">
        <f t="shared" si="344"/>
        <v>OFF</v>
      </c>
      <c r="D3661" s="4">
        <f t="shared" si="346"/>
        <v>43708.458333324459</v>
      </c>
      <c r="E3661" t="str">
        <f t="shared" si="347"/>
        <v>LRKPCIGS</v>
      </c>
      <c r="F3661" s="39">
        <v>9735.541015625</v>
      </c>
      <c r="G3661">
        <f t="shared" si="345"/>
        <v>1.3369076983725386E-3</v>
      </c>
      <c r="H3661" s="38">
        <f>G3661*SUMIF('Manual Inputs'!$B$11:$B$22,'Expanded kW'!A3661,'Manual Inputs'!$C$11:$C$22)</f>
        <v>161544.57708238112</v>
      </c>
    </row>
    <row r="3662" spans="1:8" x14ac:dyDescent="0.2">
      <c r="A3662">
        <f t="shared" si="342"/>
        <v>8</v>
      </c>
      <c r="B3662" t="b">
        <f t="shared" si="343"/>
        <v>0</v>
      </c>
      <c r="C3662" t="str">
        <f t="shared" si="344"/>
        <v>OFF</v>
      </c>
      <c r="D3662" s="4">
        <f t="shared" si="346"/>
        <v>43708.499999991123</v>
      </c>
      <c r="E3662" t="str">
        <f t="shared" si="347"/>
        <v>LRKPCIGS</v>
      </c>
      <c r="F3662" s="39">
        <v>9666.814453125</v>
      </c>
      <c r="G3662">
        <f t="shared" si="345"/>
        <v>1.3274700029900768E-3</v>
      </c>
      <c r="H3662" s="38">
        <f>G3662*SUMIF('Manual Inputs'!$B$11:$B$22,'Expanded kW'!A3662,'Manual Inputs'!$C$11:$C$22)</f>
        <v>160404.17785283964</v>
      </c>
    </row>
    <row r="3663" spans="1:8" x14ac:dyDescent="0.2">
      <c r="A3663">
        <f t="shared" si="342"/>
        <v>8</v>
      </c>
      <c r="B3663" t="b">
        <f t="shared" si="343"/>
        <v>0</v>
      </c>
      <c r="C3663" t="str">
        <f t="shared" si="344"/>
        <v>OFF</v>
      </c>
      <c r="D3663" s="4">
        <f t="shared" si="346"/>
        <v>43708.541666657788</v>
      </c>
      <c r="E3663" t="str">
        <f t="shared" si="347"/>
        <v>LRKPCIGS</v>
      </c>
      <c r="F3663" s="39">
        <v>9701.0078125</v>
      </c>
      <c r="G3663">
        <f t="shared" si="345"/>
        <v>1.3321655166043988E-3</v>
      </c>
      <c r="H3663" s="38">
        <f>G3663*SUMIF('Manual Inputs'!$B$11:$B$22,'Expanded kW'!A3663,'Manual Inputs'!$C$11:$C$22)</f>
        <v>160971.55790602774</v>
      </c>
    </row>
    <row r="3664" spans="1:8" x14ac:dyDescent="0.2">
      <c r="A3664">
        <f t="shared" si="342"/>
        <v>8</v>
      </c>
      <c r="B3664" t="b">
        <f t="shared" si="343"/>
        <v>0</v>
      </c>
      <c r="C3664" t="str">
        <f t="shared" si="344"/>
        <v>OFF</v>
      </c>
      <c r="D3664" s="4">
        <f t="shared" si="346"/>
        <v>43708.583333324452</v>
      </c>
      <c r="E3664" t="str">
        <f t="shared" si="347"/>
        <v>LRKPCIGS</v>
      </c>
      <c r="F3664" s="39">
        <v>9720.875</v>
      </c>
      <c r="G3664">
        <f t="shared" si="345"/>
        <v>1.3348937261482888E-3</v>
      </c>
      <c r="H3664" s="38">
        <f>G3664*SUMIF('Manual Inputs'!$B$11:$B$22,'Expanded kW'!A3664,'Manual Inputs'!$C$11:$C$22)</f>
        <v>161301.21974992045</v>
      </c>
    </row>
    <row r="3665" spans="1:8" x14ac:dyDescent="0.2">
      <c r="A3665">
        <f t="shared" si="342"/>
        <v>8</v>
      </c>
      <c r="B3665" t="b">
        <f t="shared" si="343"/>
        <v>0</v>
      </c>
      <c r="C3665" t="str">
        <f t="shared" si="344"/>
        <v>OFF</v>
      </c>
      <c r="D3665" s="4">
        <f t="shared" si="346"/>
        <v>43708.624999991116</v>
      </c>
      <c r="E3665" t="str">
        <f t="shared" si="347"/>
        <v>LRKPCIGS</v>
      </c>
      <c r="F3665" s="39">
        <v>9729.9541015625</v>
      </c>
      <c r="G3665">
        <f t="shared" si="345"/>
        <v>1.3361404900162374E-3</v>
      </c>
      <c r="H3665" s="38">
        <f>G3665*SUMIF('Manual Inputs'!$B$11:$B$22,'Expanded kW'!A3665,'Manual Inputs'!$C$11:$C$22)</f>
        <v>161451.871842069</v>
      </c>
    </row>
    <row r="3666" spans="1:8" x14ac:dyDescent="0.2">
      <c r="A3666">
        <f t="shared" si="342"/>
        <v>8</v>
      </c>
      <c r="B3666" t="b">
        <f t="shared" si="343"/>
        <v>0</v>
      </c>
      <c r="C3666" t="str">
        <f t="shared" si="344"/>
        <v>OFF</v>
      </c>
      <c r="D3666" s="4">
        <f t="shared" si="346"/>
        <v>43708.66666665778</v>
      </c>
      <c r="E3666" t="str">
        <f t="shared" si="347"/>
        <v>LRKPCIGS</v>
      </c>
      <c r="F3666" s="39">
        <v>9700.2294921875</v>
      </c>
      <c r="G3666">
        <f t="shared" si="345"/>
        <v>1.3320586358038444E-3</v>
      </c>
      <c r="H3666" s="38">
        <f>G3666*SUMIF('Manual Inputs'!$B$11:$B$22,'Expanded kW'!A3666,'Manual Inputs'!$C$11:$C$22)</f>
        <v>160958.64301762907</v>
      </c>
    </row>
    <row r="3667" spans="1:8" x14ac:dyDescent="0.2">
      <c r="A3667">
        <f t="shared" si="342"/>
        <v>8</v>
      </c>
      <c r="B3667" t="b">
        <f t="shared" si="343"/>
        <v>0</v>
      </c>
      <c r="C3667" t="str">
        <f t="shared" si="344"/>
        <v>OFF</v>
      </c>
      <c r="D3667" s="4">
        <f t="shared" si="346"/>
        <v>43708.708333324445</v>
      </c>
      <c r="E3667" t="str">
        <f t="shared" si="347"/>
        <v>LRKPCIGS</v>
      </c>
      <c r="F3667" s="39">
        <v>9690.3984375</v>
      </c>
      <c r="G3667">
        <f t="shared" si="345"/>
        <v>1.3307086119403789E-3</v>
      </c>
      <c r="H3667" s="38">
        <f>G3667*SUMIF('Manual Inputs'!$B$11:$B$22,'Expanded kW'!A3667,'Manual Inputs'!$C$11:$C$22)</f>
        <v>160795.51355525845</v>
      </c>
    </row>
    <row r="3668" spans="1:8" x14ac:dyDescent="0.2">
      <c r="A3668">
        <f t="shared" si="342"/>
        <v>8</v>
      </c>
      <c r="B3668" t="b">
        <f t="shared" si="343"/>
        <v>0</v>
      </c>
      <c r="C3668" t="str">
        <f t="shared" si="344"/>
        <v>OFF</v>
      </c>
      <c r="D3668" s="4">
        <f t="shared" si="346"/>
        <v>43708.749999991109</v>
      </c>
      <c r="E3668" t="str">
        <f t="shared" si="347"/>
        <v>LRKPCIGS</v>
      </c>
      <c r="F3668" s="39">
        <v>9638.83203125</v>
      </c>
      <c r="G3668">
        <f t="shared" si="345"/>
        <v>1.3236273901179464E-3</v>
      </c>
      <c r="H3668" s="38">
        <f>G3668*SUMIF('Manual Inputs'!$B$11:$B$22,'Expanded kW'!A3668,'Manual Inputs'!$C$11:$C$22)</f>
        <v>159939.85763681028</v>
      </c>
    </row>
    <row r="3669" spans="1:8" x14ac:dyDescent="0.2">
      <c r="A3669">
        <f t="shared" si="342"/>
        <v>8</v>
      </c>
      <c r="B3669" t="b">
        <f t="shared" si="343"/>
        <v>0</v>
      </c>
      <c r="C3669" t="str">
        <f t="shared" si="344"/>
        <v>OFF</v>
      </c>
      <c r="D3669" s="4">
        <f t="shared" si="346"/>
        <v>43708.791666657773</v>
      </c>
      <c r="E3669" t="str">
        <f t="shared" si="347"/>
        <v>LRKPCIGS</v>
      </c>
      <c r="F3669" s="39">
        <v>9735.654296875</v>
      </c>
      <c r="G3669">
        <f t="shared" si="345"/>
        <v>1.3369232544238113E-3</v>
      </c>
      <c r="H3669" s="38">
        <f>G3669*SUMIF('Manual Inputs'!$B$11:$B$22,'Expanded kW'!A3669,'Manual Inputs'!$C$11:$C$22)</f>
        <v>161546.45679010288</v>
      </c>
    </row>
    <row r="3670" spans="1:8" x14ac:dyDescent="0.2">
      <c r="A3670">
        <f t="shared" si="342"/>
        <v>8</v>
      </c>
      <c r="B3670" t="b">
        <f t="shared" si="343"/>
        <v>0</v>
      </c>
      <c r="C3670" t="str">
        <f t="shared" si="344"/>
        <v>OFF</v>
      </c>
      <c r="D3670" s="4">
        <f t="shared" si="346"/>
        <v>43708.833333324437</v>
      </c>
      <c r="E3670" t="str">
        <f t="shared" si="347"/>
        <v>LRKPCIGS</v>
      </c>
      <c r="F3670" s="39">
        <v>9736.00390625</v>
      </c>
      <c r="G3670">
        <f t="shared" si="345"/>
        <v>1.3369712636165322E-3</v>
      </c>
      <c r="H3670" s="38">
        <f>G3670*SUMIF('Manual Inputs'!$B$11:$B$22,'Expanded kW'!A3670,'Manual Inputs'!$C$11:$C$22)</f>
        <v>161552.25795703731</v>
      </c>
    </row>
    <row r="3671" spans="1:8" x14ac:dyDescent="0.2">
      <c r="A3671">
        <f t="shared" si="342"/>
        <v>8</v>
      </c>
      <c r="B3671" t="b">
        <f t="shared" si="343"/>
        <v>0</v>
      </c>
      <c r="C3671" t="str">
        <f t="shared" si="344"/>
        <v>OFF</v>
      </c>
      <c r="D3671" s="4">
        <f t="shared" si="346"/>
        <v>43708.874999991102</v>
      </c>
      <c r="E3671" t="str">
        <f t="shared" si="347"/>
        <v>LRKPCIGS</v>
      </c>
      <c r="F3671" s="39">
        <v>9720.2119140625</v>
      </c>
      <c r="G3671">
        <f t="shared" si="345"/>
        <v>1.3348026696067875E-3</v>
      </c>
      <c r="H3671" s="38">
        <f>G3671*SUMIF('Manual Inputs'!$B$11:$B$22,'Expanded kW'!A3671,'Manual Inputs'!$C$11:$C$22)</f>
        <v>161290.21697799733</v>
      </c>
    </row>
    <row r="3672" spans="1:8" x14ac:dyDescent="0.2">
      <c r="A3672">
        <f t="shared" si="342"/>
        <v>8</v>
      </c>
      <c r="B3672" t="b">
        <f t="shared" si="343"/>
        <v>0</v>
      </c>
      <c r="C3672" t="str">
        <f t="shared" si="344"/>
        <v>OFF</v>
      </c>
      <c r="D3672" s="4">
        <f t="shared" si="346"/>
        <v>43708.916666657766</v>
      </c>
      <c r="E3672" t="str">
        <f t="shared" si="347"/>
        <v>LRKPCIGS</v>
      </c>
      <c r="F3672" s="39">
        <v>9701.37109375</v>
      </c>
      <c r="G3672">
        <f t="shared" si="345"/>
        <v>1.3322154032515835E-3</v>
      </c>
      <c r="H3672" s="38">
        <f>G3672*SUMIF('Manual Inputs'!$B$11:$B$22,'Expanded kW'!A3672,'Manual Inputs'!$C$11:$C$22)</f>
        <v>160977.58593423892</v>
      </c>
    </row>
    <row r="3673" spans="1:8" x14ac:dyDescent="0.2">
      <c r="A3673">
        <f t="shared" si="342"/>
        <v>8</v>
      </c>
      <c r="B3673" t="b">
        <f t="shared" si="343"/>
        <v>0</v>
      </c>
      <c r="C3673" t="str">
        <f t="shared" si="344"/>
        <v>OFF</v>
      </c>
      <c r="D3673" s="4">
        <f t="shared" si="346"/>
        <v>43708.95833332443</v>
      </c>
      <c r="E3673" t="str">
        <f t="shared" si="347"/>
        <v>LRKPCIGS</v>
      </c>
      <c r="F3673" s="39">
        <v>9687.419921875</v>
      </c>
      <c r="G3673">
        <f t="shared" si="345"/>
        <v>1.3302995950750199E-3</v>
      </c>
      <c r="H3673" s="38">
        <f>G3673*SUMIF('Manual Inputs'!$B$11:$B$22,'Expanded kW'!A3673,'Manual Inputs'!$C$11:$C$22)</f>
        <v>160746.09020567764</v>
      </c>
    </row>
    <row r="3674" spans="1:8" x14ac:dyDescent="0.2">
      <c r="A3674">
        <f t="shared" si="342"/>
        <v>9</v>
      </c>
      <c r="B3674" t="b">
        <f t="shared" si="343"/>
        <v>0</v>
      </c>
      <c r="C3674" t="str">
        <f t="shared" si="344"/>
        <v>OFF</v>
      </c>
      <c r="D3674" s="4">
        <f t="shared" si="346"/>
        <v>43708.999999991094</v>
      </c>
      <c r="E3674" t="str">
        <f t="shared" si="347"/>
        <v>LRKPCIGS</v>
      </c>
      <c r="F3674" s="39">
        <v>9665.6708984375</v>
      </c>
      <c r="G3674">
        <f t="shared" si="345"/>
        <v>1.4235667753215455E-3</v>
      </c>
      <c r="H3674" s="38">
        <f>G3674*SUMIF('Manual Inputs'!$B$11:$B$22,'Expanded kW'!A3674,'Manual Inputs'!$C$11:$C$22)</f>
        <v>155311.80861478139</v>
      </c>
    </row>
    <row r="3675" spans="1:8" x14ac:dyDescent="0.2">
      <c r="A3675">
        <f t="shared" si="342"/>
        <v>9</v>
      </c>
      <c r="B3675" t="b">
        <f t="shared" si="343"/>
        <v>0</v>
      </c>
      <c r="C3675" t="str">
        <f t="shared" si="344"/>
        <v>OFF</v>
      </c>
      <c r="D3675" s="4">
        <f t="shared" si="346"/>
        <v>43709.041666657758</v>
      </c>
      <c r="E3675" t="str">
        <f t="shared" si="347"/>
        <v>LRKPCIGS</v>
      </c>
      <c r="F3675" s="39">
        <v>9661.4892578125</v>
      </c>
      <c r="G3675">
        <f t="shared" si="345"/>
        <v>1.4229509003633937E-3</v>
      </c>
      <c r="H3675" s="38">
        <f>G3675*SUMIF('Manual Inputs'!$B$11:$B$22,'Expanded kW'!A3675,'Manual Inputs'!$C$11:$C$22)</f>
        <v>155244.61636550352</v>
      </c>
    </row>
    <row r="3676" spans="1:8" x14ac:dyDescent="0.2">
      <c r="A3676">
        <f t="shared" si="342"/>
        <v>9</v>
      </c>
      <c r="B3676" t="b">
        <f t="shared" si="343"/>
        <v>0</v>
      </c>
      <c r="C3676" t="str">
        <f t="shared" si="344"/>
        <v>OFF</v>
      </c>
      <c r="D3676" s="4">
        <f t="shared" si="346"/>
        <v>43709.083333324423</v>
      </c>
      <c r="E3676" t="str">
        <f t="shared" si="347"/>
        <v>LRKPCIGS</v>
      </c>
      <c r="F3676" s="39">
        <v>9636.173828125</v>
      </c>
      <c r="G3676">
        <f t="shared" si="345"/>
        <v>1.4192224261597108E-3</v>
      </c>
      <c r="H3676" s="38">
        <f>G3676*SUMIF('Manual Inputs'!$B$11:$B$22,'Expanded kW'!A3676,'Manual Inputs'!$C$11:$C$22)</f>
        <v>154837.83806610358</v>
      </c>
    </row>
    <row r="3677" spans="1:8" x14ac:dyDescent="0.2">
      <c r="A3677">
        <f t="shared" si="342"/>
        <v>9</v>
      </c>
      <c r="B3677" t="b">
        <f t="shared" si="343"/>
        <v>0</v>
      </c>
      <c r="C3677" t="str">
        <f t="shared" si="344"/>
        <v>OFF</v>
      </c>
      <c r="D3677" s="4">
        <f t="shared" si="346"/>
        <v>43709.124999991087</v>
      </c>
      <c r="E3677" t="str">
        <f t="shared" si="347"/>
        <v>LRKPCIGS</v>
      </c>
      <c r="F3677" s="39">
        <v>9618.2138671875</v>
      </c>
      <c r="G3677">
        <f t="shared" si="345"/>
        <v>1.4165772705419222E-3</v>
      </c>
      <c r="H3677" s="38">
        <f>G3677*SUMIF('Manual Inputs'!$B$11:$B$22,'Expanded kW'!A3677,'Manual Inputs'!$C$11:$C$22)</f>
        <v>154549.25033689538</v>
      </c>
    </row>
    <row r="3678" spans="1:8" x14ac:dyDescent="0.2">
      <c r="A3678">
        <f t="shared" si="342"/>
        <v>9</v>
      </c>
      <c r="B3678" t="b">
        <f t="shared" si="343"/>
        <v>0</v>
      </c>
      <c r="C3678" t="str">
        <f t="shared" si="344"/>
        <v>OFF</v>
      </c>
      <c r="D3678" s="4">
        <f t="shared" si="346"/>
        <v>43709.166666657751</v>
      </c>
      <c r="E3678" t="str">
        <f t="shared" si="347"/>
        <v>LRKPCIGS</v>
      </c>
      <c r="F3678" s="39">
        <v>9694.4970703125</v>
      </c>
      <c r="G3678">
        <f t="shared" si="345"/>
        <v>1.4278123140919162E-3</v>
      </c>
      <c r="H3678" s="38">
        <f>G3678*SUMIF('Manual Inputs'!$B$11:$B$22,'Expanded kW'!A3678,'Manual Inputs'!$C$11:$C$22)</f>
        <v>155774.9989030076</v>
      </c>
    </row>
    <row r="3679" spans="1:8" x14ac:dyDescent="0.2">
      <c r="A3679">
        <f t="shared" si="342"/>
        <v>9</v>
      </c>
      <c r="B3679" t="b">
        <f t="shared" si="343"/>
        <v>0</v>
      </c>
      <c r="C3679" t="str">
        <f t="shared" si="344"/>
        <v>OFF</v>
      </c>
      <c r="D3679" s="4">
        <f t="shared" si="346"/>
        <v>43709.208333324415</v>
      </c>
      <c r="E3679" t="str">
        <f t="shared" si="347"/>
        <v>LRKPCIGS</v>
      </c>
      <c r="F3679" s="39">
        <v>9739.1328125</v>
      </c>
      <c r="G3679">
        <f t="shared" si="345"/>
        <v>1.4343862974436786E-3</v>
      </c>
      <c r="H3679" s="38">
        <f>G3679*SUMIF('Manual Inputs'!$B$11:$B$22,'Expanded kW'!A3679,'Manual Inputs'!$C$11:$C$22)</f>
        <v>156492.22359654898</v>
      </c>
    </row>
    <row r="3680" spans="1:8" x14ac:dyDescent="0.2">
      <c r="A3680">
        <f t="shared" si="342"/>
        <v>9</v>
      </c>
      <c r="B3680" t="b">
        <f t="shared" si="343"/>
        <v>0</v>
      </c>
      <c r="C3680" t="str">
        <f t="shared" si="344"/>
        <v>OFF</v>
      </c>
      <c r="D3680" s="4">
        <f t="shared" si="346"/>
        <v>43709.24999999108</v>
      </c>
      <c r="E3680" t="str">
        <f t="shared" si="347"/>
        <v>LRKPCIGS</v>
      </c>
      <c r="F3680" s="39">
        <v>9696.48828125</v>
      </c>
      <c r="G3680">
        <f t="shared" si="345"/>
        <v>1.4281055810325214E-3</v>
      </c>
      <c r="H3680" s="38">
        <f>G3680*SUMIF('Manual Inputs'!$B$11:$B$22,'Expanded kW'!A3680,'Manual Inputs'!$C$11:$C$22)</f>
        <v>155806.9944649594</v>
      </c>
    </row>
    <row r="3681" spans="1:8" x14ac:dyDescent="0.2">
      <c r="A3681">
        <f t="shared" si="342"/>
        <v>9</v>
      </c>
      <c r="B3681" t="b">
        <f t="shared" si="343"/>
        <v>0</v>
      </c>
      <c r="C3681" t="str">
        <f t="shared" si="344"/>
        <v>OFF</v>
      </c>
      <c r="D3681" s="4">
        <f t="shared" si="346"/>
        <v>43709.291666657744</v>
      </c>
      <c r="E3681" t="str">
        <f t="shared" si="347"/>
        <v>LRKPCIGS</v>
      </c>
      <c r="F3681" s="39">
        <v>9625.3564453125</v>
      </c>
      <c r="G3681">
        <f t="shared" si="345"/>
        <v>1.4176292344475557E-3</v>
      </c>
      <c r="H3681" s="38">
        <f>G3681*SUMIF('Manual Inputs'!$B$11:$B$22,'Expanded kW'!A3681,'Manual Inputs'!$C$11:$C$22)</f>
        <v>154664.02009663812</v>
      </c>
    </row>
    <row r="3682" spans="1:8" x14ac:dyDescent="0.2">
      <c r="A3682">
        <f t="shared" si="342"/>
        <v>9</v>
      </c>
      <c r="B3682" t="b">
        <f t="shared" si="343"/>
        <v>0</v>
      </c>
      <c r="C3682" t="str">
        <f t="shared" si="344"/>
        <v>OFF</v>
      </c>
      <c r="D3682" s="4">
        <f t="shared" si="346"/>
        <v>43709.333333324408</v>
      </c>
      <c r="E3682" t="str">
        <f t="shared" si="347"/>
        <v>LRKPCIGS</v>
      </c>
      <c r="F3682" s="39">
        <v>9583.279296875</v>
      </c>
      <c r="G3682">
        <f t="shared" si="345"/>
        <v>1.4114320825741578E-3</v>
      </c>
      <c r="H3682" s="38">
        <f>G3682*SUMIF('Manual Inputs'!$B$11:$B$22,'Expanded kW'!A3682,'Manual Inputs'!$C$11:$C$22)</f>
        <v>153987.90789564879</v>
      </c>
    </row>
    <row r="3683" spans="1:8" x14ac:dyDescent="0.2">
      <c r="A3683">
        <f t="shared" si="342"/>
        <v>9</v>
      </c>
      <c r="B3683" t="b">
        <f t="shared" si="343"/>
        <v>0</v>
      </c>
      <c r="C3683" t="str">
        <f t="shared" si="344"/>
        <v>OFF</v>
      </c>
      <c r="D3683" s="4">
        <f t="shared" si="346"/>
        <v>43709.374999991072</v>
      </c>
      <c r="E3683" t="str">
        <f t="shared" si="347"/>
        <v>LRKPCIGS</v>
      </c>
      <c r="F3683" s="39">
        <v>9594.33203125</v>
      </c>
      <c r="G3683">
        <f t="shared" si="345"/>
        <v>1.4130599370291701E-3</v>
      </c>
      <c r="H3683" s="38">
        <f>G3683*SUMIF('Manual Inputs'!$B$11:$B$22,'Expanded kW'!A3683,'Manual Inputs'!$C$11:$C$22)</f>
        <v>154165.50758675742</v>
      </c>
    </row>
    <row r="3684" spans="1:8" x14ac:dyDescent="0.2">
      <c r="A3684">
        <f t="shared" si="342"/>
        <v>9</v>
      </c>
      <c r="B3684" t="b">
        <f t="shared" si="343"/>
        <v>0</v>
      </c>
      <c r="C3684" t="str">
        <f t="shared" si="344"/>
        <v>OFF</v>
      </c>
      <c r="D3684" s="4">
        <f t="shared" si="346"/>
        <v>43709.416666657737</v>
      </c>
      <c r="E3684" t="str">
        <f t="shared" si="347"/>
        <v>LRKPCIGS</v>
      </c>
      <c r="F3684" s="39">
        <v>9645.4033203125</v>
      </c>
      <c r="G3684">
        <f t="shared" si="345"/>
        <v>1.420581752229186E-3</v>
      </c>
      <c r="H3684" s="38">
        <f>G3684*SUMIF('Manual Inputs'!$B$11:$B$22,'Expanded kW'!A3684,'Manual Inputs'!$C$11:$C$22)</f>
        <v>154986.14118332104</v>
      </c>
    </row>
    <row r="3685" spans="1:8" x14ac:dyDescent="0.2">
      <c r="A3685">
        <f t="shared" si="342"/>
        <v>9</v>
      </c>
      <c r="B3685" t="b">
        <f t="shared" si="343"/>
        <v>0</v>
      </c>
      <c r="C3685" t="str">
        <f t="shared" si="344"/>
        <v>OFF</v>
      </c>
      <c r="D3685" s="4">
        <f t="shared" si="346"/>
        <v>43709.458333324401</v>
      </c>
      <c r="E3685" t="str">
        <f t="shared" si="347"/>
        <v>LRKPCIGS</v>
      </c>
      <c r="F3685" s="39">
        <v>9659.4951171875</v>
      </c>
      <c r="G3685">
        <f t="shared" si="345"/>
        <v>1.4226572019363629E-3</v>
      </c>
      <c r="H3685" s="38">
        <f>G3685*SUMIF('Manual Inputs'!$B$11:$B$22,'Expanded kW'!A3685,'Manual Inputs'!$C$11:$C$22)</f>
        <v>155212.57372817857</v>
      </c>
    </row>
    <row r="3686" spans="1:8" x14ac:dyDescent="0.2">
      <c r="A3686">
        <f t="shared" si="342"/>
        <v>9</v>
      </c>
      <c r="B3686" t="b">
        <f t="shared" si="343"/>
        <v>0</v>
      </c>
      <c r="C3686" t="str">
        <f t="shared" si="344"/>
        <v>OFF</v>
      </c>
      <c r="D3686" s="4">
        <f t="shared" si="346"/>
        <v>43709.499999991065</v>
      </c>
      <c r="E3686" t="str">
        <f t="shared" si="347"/>
        <v>LRKPCIGS</v>
      </c>
      <c r="F3686" s="39">
        <v>9683.4951171875</v>
      </c>
      <c r="G3686">
        <f t="shared" si="345"/>
        <v>1.4261919387349477E-3</v>
      </c>
      <c r="H3686" s="38">
        <f>G3686*SUMIF('Manual Inputs'!$B$11:$B$22,'Expanded kW'!A3686,'Manual Inputs'!$C$11:$C$22)</f>
        <v>155598.21518503359</v>
      </c>
    </row>
    <row r="3687" spans="1:8" x14ac:dyDescent="0.2">
      <c r="A3687">
        <f t="shared" si="342"/>
        <v>9</v>
      </c>
      <c r="B3687" t="b">
        <f t="shared" si="343"/>
        <v>0</v>
      </c>
      <c r="C3687" t="str">
        <f t="shared" si="344"/>
        <v>OFF</v>
      </c>
      <c r="D3687" s="4">
        <f t="shared" si="346"/>
        <v>43709.541666657729</v>
      </c>
      <c r="E3687" t="str">
        <f t="shared" si="347"/>
        <v>LRKPCIGS</v>
      </c>
      <c r="F3687" s="39">
        <v>9662.3134765625</v>
      </c>
      <c r="G3687">
        <f t="shared" si="345"/>
        <v>1.4230722918777982E-3</v>
      </c>
      <c r="H3687" s="38">
        <f>G3687*SUMIF('Manual Inputs'!$B$11:$B$22,'Expanded kW'!A3687,'Manual Inputs'!$C$11:$C$22)</f>
        <v>155257.86023715007</v>
      </c>
    </row>
    <row r="3688" spans="1:8" x14ac:dyDescent="0.2">
      <c r="A3688">
        <f t="shared" si="342"/>
        <v>9</v>
      </c>
      <c r="B3688" t="b">
        <f t="shared" si="343"/>
        <v>0</v>
      </c>
      <c r="C3688" t="str">
        <f t="shared" si="344"/>
        <v>OFF</v>
      </c>
      <c r="D3688" s="4">
        <f t="shared" si="346"/>
        <v>43709.583333324394</v>
      </c>
      <c r="E3688" t="str">
        <f t="shared" si="347"/>
        <v>LRKPCIGS</v>
      </c>
      <c r="F3688" s="39">
        <v>9644.755859375</v>
      </c>
      <c r="G3688">
        <f t="shared" si="345"/>
        <v>1.4204863937291264E-3</v>
      </c>
      <c r="H3688" s="38">
        <f>G3688*SUMIF('Manual Inputs'!$B$11:$B$22,'Expanded kW'!A3688,'Manual Inputs'!$C$11:$C$22)</f>
        <v>154975.73752585461</v>
      </c>
    </row>
    <row r="3689" spans="1:8" x14ac:dyDescent="0.2">
      <c r="A3689">
        <f t="shared" si="342"/>
        <v>9</v>
      </c>
      <c r="B3689" t="b">
        <f t="shared" si="343"/>
        <v>0</v>
      </c>
      <c r="C3689" t="str">
        <f t="shared" si="344"/>
        <v>OFF</v>
      </c>
      <c r="D3689" s="4">
        <f t="shared" si="346"/>
        <v>43709.624999991058</v>
      </c>
      <c r="E3689" t="str">
        <f t="shared" si="347"/>
        <v>LRKPCIGS</v>
      </c>
      <c r="F3689" s="39">
        <v>9640.5302734375</v>
      </c>
      <c r="G3689">
        <f t="shared" si="345"/>
        <v>1.4198640464745905E-3</v>
      </c>
      <c r="H3689" s="38">
        <f>G3689*SUMIF('Manual Inputs'!$B$11:$B$22,'Expanded kW'!A3689,'Manual Inputs'!$C$11:$C$22)</f>
        <v>154907.83914597947</v>
      </c>
    </row>
    <row r="3690" spans="1:8" x14ac:dyDescent="0.2">
      <c r="A3690">
        <f t="shared" si="342"/>
        <v>9</v>
      </c>
      <c r="B3690" t="b">
        <f t="shared" si="343"/>
        <v>0</v>
      </c>
      <c r="C3690" t="str">
        <f t="shared" si="344"/>
        <v>OFF</v>
      </c>
      <c r="D3690" s="4">
        <f t="shared" si="346"/>
        <v>43709.666666657722</v>
      </c>
      <c r="E3690" t="str">
        <f t="shared" si="347"/>
        <v>LRKPCIGS</v>
      </c>
      <c r="F3690" s="39">
        <v>9614.740234375</v>
      </c>
      <c r="G3690">
        <f t="shared" si="345"/>
        <v>1.4160656714699591E-3</v>
      </c>
      <c r="H3690" s="38">
        <f>G3690*SUMIF('Manual Inputs'!$B$11:$B$22,'Expanded kW'!A3690,'Manual Inputs'!$C$11:$C$22)</f>
        <v>154493.43463612904</v>
      </c>
    </row>
    <row r="3691" spans="1:8" x14ac:dyDescent="0.2">
      <c r="A3691">
        <f t="shared" si="342"/>
        <v>9</v>
      </c>
      <c r="B3691" t="b">
        <f t="shared" si="343"/>
        <v>0</v>
      </c>
      <c r="C3691" t="str">
        <f t="shared" si="344"/>
        <v>OFF</v>
      </c>
      <c r="D3691" s="4">
        <f t="shared" si="346"/>
        <v>43709.708333324386</v>
      </c>
      <c r="E3691" t="str">
        <f t="shared" si="347"/>
        <v>LRKPCIGS</v>
      </c>
      <c r="F3691" s="39">
        <v>9629.0537109375</v>
      </c>
      <c r="G3691">
        <f t="shared" si="345"/>
        <v>1.4181737703166735E-3</v>
      </c>
      <c r="H3691" s="38">
        <f>G3691*SUMIF('Manual Inputs'!$B$11:$B$22,'Expanded kW'!A3691,'Manual Inputs'!$C$11:$C$22)</f>
        <v>154723.42921755498</v>
      </c>
    </row>
    <row r="3692" spans="1:8" x14ac:dyDescent="0.2">
      <c r="A3692">
        <f t="shared" si="342"/>
        <v>9</v>
      </c>
      <c r="B3692" t="b">
        <f t="shared" si="343"/>
        <v>0</v>
      </c>
      <c r="C3692" t="str">
        <f t="shared" si="344"/>
        <v>OFF</v>
      </c>
      <c r="D3692" s="4">
        <f t="shared" si="346"/>
        <v>43709.749999991051</v>
      </c>
      <c r="E3692" t="str">
        <f t="shared" si="347"/>
        <v>LRKPCIGS</v>
      </c>
      <c r="F3692" s="39">
        <v>9617.69140625</v>
      </c>
      <c r="G3692">
        <f t="shared" si="345"/>
        <v>1.4165003221293553E-3</v>
      </c>
      <c r="H3692" s="38">
        <f>G3692*SUMIF('Manual Inputs'!$B$11:$B$22,'Expanded kW'!A3692,'Manual Inputs'!$C$11:$C$22)</f>
        <v>154540.85522868339</v>
      </c>
    </row>
    <row r="3693" spans="1:8" x14ac:dyDescent="0.2">
      <c r="A3693">
        <f t="shared" si="342"/>
        <v>9</v>
      </c>
      <c r="B3693" t="b">
        <f t="shared" si="343"/>
        <v>0</v>
      </c>
      <c r="C3693" t="str">
        <f t="shared" si="344"/>
        <v>OFF</v>
      </c>
      <c r="D3693" s="4">
        <f t="shared" si="346"/>
        <v>43709.791666657715</v>
      </c>
      <c r="E3693" t="str">
        <f t="shared" si="347"/>
        <v>LRKPCIGS</v>
      </c>
      <c r="F3693" s="39">
        <v>9611.2431640625</v>
      </c>
      <c r="G3693">
        <f t="shared" si="345"/>
        <v>1.415550620506591E-3</v>
      </c>
      <c r="H3693" s="38">
        <f>G3693*SUMIF('Manual Inputs'!$B$11:$B$22,'Expanded kW'!A3693,'Manual Inputs'!$C$11:$C$22)</f>
        <v>154437.2423323775</v>
      </c>
    </row>
    <row r="3694" spans="1:8" x14ac:dyDescent="0.2">
      <c r="A3694">
        <f t="shared" si="342"/>
        <v>9</v>
      </c>
      <c r="B3694" t="b">
        <f t="shared" si="343"/>
        <v>0</v>
      </c>
      <c r="C3694" t="str">
        <f t="shared" si="344"/>
        <v>OFF</v>
      </c>
      <c r="D3694" s="4">
        <f t="shared" si="346"/>
        <v>43709.833333324379</v>
      </c>
      <c r="E3694" t="str">
        <f t="shared" si="347"/>
        <v>LRKPCIGS</v>
      </c>
      <c r="F3694" s="39">
        <v>9590.533203125</v>
      </c>
      <c r="G3694">
        <f t="shared" si="345"/>
        <v>1.4125004429639645E-3</v>
      </c>
      <c r="H3694" s="38">
        <f>G3694*SUMIF('Manual Inputs'!$B$11:$B$22,'Expanded kW'!A3694,'Manual Inputs'!$C$11:$C$22)</f>
        <v>154104.46651957129</v>
      </c>
    </row>
    <row r="3695" spans="1:8" x14ac:dyDescent="0.2">
      <c r="A3695">
        <f t="shared" si="342"/>
        <v>9</v>
      </c>
      <c r="B3695" t="b">
        <f t="shared" si="343"/>
        <v>0</v>
      </c>
      <c r="C3695" t="str">
        <f t="shared" si="344"/>
        <v>OFF</v>
      </c>
      <c r="D3695" s="4">
        <f t="shared" si="346"/>
        <v>43709.874999991043</v>
      </c>
      <c r="E3695" t="str">
        <f t="shared" si="347"/>
        <v>LRKPCIGS</v>
      </c>
      <c r="F3695" s="39">
        <v>9519.876953125</v>
      </c>
      <c r="G3695">
        <f t="shared" si="345"/>
        <v>1.4020941410087559E-3</v>
      </c>
      <c r="H3695" s="38">
        <f>G3695*SUMIF('Manual Inputs'!$B$11:$B$22,'Expanded kW'!A3695,'Manual Inputs'!$C$11:$C$22)</f>
        <v>152969.13405349158</v>
      </c>
    </row>
    <row r="3696" spans="1:8" x14ac:dyDescent="0.2">
      <c r="A3696">
        <f t="shared" si="342"/>
        <v>9</v>
      </c>
      <c r="B3696" t="b">
        <f t="shared" si="343"/>
        <v>0</v>
      </c>
      <c r="C3696" t="str">
        <f t="shared" si="344"/>
        <v>OFF</v>
      </c>
      <c r="D3696" s="4">
        <f t="shared" si="346"/>
        <v>43709.916666657708</v>
      </c>
      <c r="E3696" t="str">
        <f t="shared" si="347"/>
        <v>LRKPCIGS</v>
      </c>
      <c r="F3696" s="39">
        <v>9469.1279296875</v>
      </c>
      <c r="G3696">
        <f t="shared" si="345"/>
        <v>1.3946197893155571E-3</v>
      </c>
      <c r="H3696" s="38">
        <f>G3696*SUMIF('Manual Inputs'!$B$11:$B$22,'Expanded kW'!A3696,'Manual Inputs'!$C$11:$C$22)</f>
        <v>152153.6787479746</v>
      </c>
    </row>
    <row r="3697" spans="1:8" x14ac:dyDescent="0.2">
      <c r="A3697">
        <f t="shared" si="342"/>
        <v>9</v>
      </c>
      <c r="B3697" t="b">
        <f t="shared" si="343"/>
        <v>0</v>
      </c>
      <c r="C3697" t="str">
        <f t="shared" si="344"/>
        <v>OFF</v>
      </c>
      <c r="D3697" s="4">
        <f t="shared" si="346"/>
        <v>43709.958333324372</v>
      </c>
      <c r="E3697" t="str">
        <f t="shared" si="347"/>
        <v>LRKPCIGS</v>
      </c>
      <c r="F3697" s="39">
        <v>9497.1591796875</v>
      </c>
      <c r="G3697">
        <f t="shared" si="345"/>
        <v>1.3987482514357791E-3</v>
      </c>
      <c r="H3697" s="38">
        <f>G3697*SUMIF('Manual Inputs'!$B$11:$B$22,'Expanded kW'!A3697,'Manual Inputs'!$C$11:$C$22)</f>
        <v>152604.09591828572</v>
      </c>
    </row>
    <row r="3698" spans="1:8" x14ac:dyDescent="0.2">
      <c r="A3698">
        <f t="shared" si="342"/>
        <v>9</v>
      </c>
      <c r="B3698" t="b">
        <f t="shared" si="343"/>
        <v>0</v>
      </c>
      <c r="C3698" t="str">
        <f t="shared" si="344"/>
        <v>OFF</v>
      </c>
      <c r="D3698" s="4">
        <f t="shared" si="346"/>
        <v>43709.999999991036</v>
      </c>
      <c r="E3698" t="str">
        <f t="shared" si="347"/>
        <v>LRKPCIGS</v>
      </c>
      <c r="F3698" s="39">
        <v>9509.2177734375</v>
      </c>
      <c r="G3698">
        <f t="shared" si="345"/>
        <v>1.4005242495635838E-3</v>
      </c>
      <c r="H3698" s="38">
        <f>G3698*SUMIF('Manual Inputs'!$B$11:$B$22,'Expanded kW'!A3698,'Manual Inputs'!$C$11:$C$22)</f>
        <v>152797.8581541763</v>
      </c>
    </row>
    <row r="3699" spans="1:8" x14ac:dyDescent="0.2">
      <c r="A3699">
        <f t="shared" si="342"/>
        <v>9</v>
      </c>
      <c r="B3699" t="b">
        <f t="shared" si="343"/>
        <v>0</v>
      </c>
      <c r="C3699" t="str">
        <f t="shared" si="344"/>
        <v>OFF</v>
      </c>
      <c r="D3699" s="4">
        <f t="shared" si="346"/>
        <v>43710.0416666577</v>
      </c>
      <c r="E3699" t="str">
        <f t="shared" si="347"/>
        <v>LRKPCIGS</v>
      </c>
      <c r="F3699" s="39">
        <v>9523.2958984375</v>
      </c>
      <c r="G3699">
        <f t="shared" si="345"/>
        <v>1.402597685667441E-3</v>
      </c>
      <c r="H3699" s="38">
        <f>G3699*SUMIF('Manual Inputs'!$B$11:$B$22,'Expanded kW'!A3699,'Manual Inputs'!$C$11:$C$22)</f>
        <v>153024.07101395907</v>
      </c>
    </row>
    <row r="3700" spans="1:8" x14ac:dyDescent="0.2">
      <c r="A3700">
        <f t="shared" si="342"/>
        <v>9</v>
      </c>
      <c r="B3700" t="b">
        <f t="shared" si="343"/>
        <v>0</v>
      </c>
      <c r="C3700" t="str">
        <f t="shared" si="344"/>
        <v>OFF</v>
      </c>
      <c r="D3700" s="4">
        <f t="shared" si="346"/>
        <v>43710.083333324365</v>
      </c>
      <c r="E3700" t="str">
        <f t="shared" si="347"/>
        <v>LRKPCIGS</v>
      </c>
      <c r="F3700" s="39">
        <v>9537.7265625</v>
      </c>
      <c r="G3700">
        <f t="shared" si="345"/>
        <v>1.4047230439711799E-3</v>
      </c>
      <c r="H3700" s="38">
        <f>G3700*SUMIF('Manual Inputs'!$B$11:$B$22,'Expanded kW'!A3700,'Manual Inputs'!$C$11:$C$22)</f>
        <v>153255.94861031108</v>
      </c>
    </row>
    <row r="3701" spans="1:8" x14ac:dyDescent="0.2">
      <c r="A3701">
        <f t="shared" si="342"/>
        <v>9</v>
      </c>
      <c r="B3701" t="b">
        <f t="shared" si="343"/>
        <v>0</v>
      </c>
      <c r="C3701" t="str">
        <f t="shared" si="344"/>
        <v>OFF</v>
      </c>
      <c r="D3701" s="4">
        <f t="shared" si="346"/>
        <v>43710.124999991029</v>
      </c>
      <c r="E3701" t="str">
        <f t="shared" si="347"/>
        <v>LRKPCIGS</v>
      </c>
      <c r="F3701" s="39">
        <v>9464.3388671875</v>
      </c>
      <c r="G3701">
        <f t="shared" si="345"/>
        <v>1.3939144528384957E-3</v>
      </c>
      <c r="H3701" s="38">
        <f>G3701*SUMIF('Manual Inputs'!$B$11:$B$22,'Expanded kW'!A3701,'Manual Inputs'!$C$11:$C$22)</f>
        <v>152076.72620466334</v>
      </c>
    </row>
    <row r="3702" spans="1:8" x14ac:dyDescent="0.2">
      <c r="A3702">
        <f t="shared" si="342"/>
        <v>9</v>
      </c>
      <c r="B3702" t="b">
        <f t="shared" si="343"/>
        <v>0</v>
      </c>
      <c r="C3702" t="str">
        <f t="shared" si="344"/>
        <v>OFF</v>
      </c>
      <c r="D3702" s="4">
        <f t="shared" si="346"/>
        <v>43710.166666657693</v>
      </c>
      <c r="E3702" t="str">
        <f t="shared" si="347"/>
        <v>LRKPCIGS</v>
      </c>
      <c r="F3702" s="39">
        <v>9415.8193359375</v>
      </c>
      <c r="G3702">
        <f t="shared" si="345"/>
        <v>1.3867684623151849E-3</v>
      </c>
      <c r="H3702" s="38">
        <f>G3702*SUMIF('Manual Inputs'!$B$11:$B$22,'Expanded kW'!A3702,'Manual Inputs'!$C$11:$C$22)</f>
        <v>151297.09525811445</v>
      </c>
    </row>
    <row r="3703" spans="1:8" x14ac:dyDescent="0.2">
      <c r="A3703">
        <f t="shared" si="342"/>
        <v>9</v>
      </c>
      <c r="B3703" t="b">
        <f t="shared" si="343"/>
        <v>0</v>
      </c>
      <c r="C3703" t="str">
        <f t="shared" si="344"/>
        <v>OFF</v>
      </c>
      <c r="D3703" s="4">
        <f t="shared" si="346"/>
        <v>43710.208333324357</v>
      </c>
      <c r="E3703" t="str">
        <f t="shared" si="347"/>
        <v>LRKPCIGS</v>
      </c>
      <c r="F3703" s="39">
        <v>9437.841796875</v>
      </c>
      <c r="G3703">
        <f t="shared" si="345"/>
        <v>1.3900119457764838E-3</v>
      </c>
      <c r="H3703" s="38">
        <f>G3703*SUMIF('Manual Inputs'!$B$11:$B$22,'Expanded kW'!A3703,'Manual Inputs'!$C$11:$C$22)</f>
        <v>151650.96083809237</v>
      </c>
    </row>
    <row r="3704" spans="1:8" x14ac:dyDescent="0.2">
      <c r="A3704">
        <f t="shared" si="342"/>
        <v>9</v>
      </c>
      <c r="B3704" t="b">
        <f t="shared" si="343"/>
        <v>0</v>
      </c>
      <c r="C3704" t="str">
        <f t="shared" si="344"/>
        <v>OFF</v>
      </c>
      <c r="D3704" s="4">
        <f t="shared" si="346"/>
        <v>43710.249999991021</v>
      </c>
      <c r="E3704" t="str">
        <f t="shared" si="347"/>
        <v>LRKPCIGS</v>
      </c>
      <c r="F3704" s="39">
        <v>9251.8408203125</v>
      </c>
      <c r="G3704">
        <f t="shared" si="345"/>
        <v>1.3626175917586434E-3</v>
      </c>
      <c r="H3704" s="38">
        <f>G3704*SUMIF('Manual Inputs'!$B$11:$B$22,'Expanded kW'!A3704,'Manual Inputs'!$C$11:$C$22)</f>
        <v>148662.22385567482</v>
      </c>
    </row>
    <row r="3705" spans="1:8" x14ac:dyDescent="0.2">
      <c r="A3705">
        <f t="shared" si="342"/>
        <v>9</v>
      </c>
      <c r="B3705" t="b">
        <f t="shared" si="343"/>
        <v>0</v>
      </c>
      <c r="C3705" t="str">
        <f t="shared" si="344"/>
        <v>ON</v>
      </c>
      <c r="D3705" s="4">
        <f t="shared" si="346"/>
        <v>43710.291666657686</v>
      </c>
      <c r="E3705" t="str">
        <f t="shared" si="347"/>
        <v>LRKPCIGS</v>
      </c>
      <c r="F3705" s="39">
        <v>8954.228515625</v>
      </c>
      <c r="G3705">
        <f t="shared" si="345"/>
        <v>1.3187850432132043E-3</v>
      </c>
      <c r="H3705" s="38">
        <f>G3705*SUMIF('Manual Inputs'!$B$11:$B$22,'Expanded kW'!A3705,'Manual Inputs'!$C$11:$C$22)</f>
        <v>143880.07207410515</v>
      </c>
    </row>
    <row r="3706" spans="1:8" x14ac:dyDescent="0.2">
      <c r="A3706">
        <f t="shared" si="342"/>
        <v>9</v>
      </c>
      <c r="B3706" t="b">
        <f t="shared" si="343"/>
        <v>0</v>
      </c>
      <c r="C3706" t="str">
        <f t="shared" si="344"/>
        <v>ON</v>
      </c>
      <c r="D3706" s="4">
        <f t="shared" si="346"/>
        <v>43710.33333332435</v>
      </c>
      <c r="E3706" t="str">
        <f t="shared" si="347"/>
        <v>LRKPCIGS</v>
      </c>
      <c r="F3706" s="39">
        <v>8941.5654296875</v>
      </c>
      <c r="G3706">
        <f t="shared" si="345"/>
        <v>1.316920015052916E-3</v>
      </c>
      <c r="H3706" s="38">
        <f>G3706*SUMIF('Manual Inputs'!$B$11:$B$22,'Expanded kW'!A3706,'Manual Inputs'!$C$11:$C$22)</f>
        <v>143676.59661955439</v>
      </c>
    </row>
    <row r="3707" spans="1:8" x14ac:dyDescent="0.2">
      <c r="A3707">
        <f t="shared" si="342"/>
        <v>9</v>
      </c>
      <c r="B3707" t="b">
        <f t="shared" si="343"/>
        <v>0</v>
      </c>
      <c r="C3707" t="str">
        <f t="shared" si="344"/>
        <v>ON</v>
      </c>
      <c r="D3707" s="4">
        <f t="shared" si="346"/>
        <v>43710.374999991014</v>
      </c>
      <c r="E3707" t="str">
        <f t="shared" si="347"/>
        <v>LRKPCIGS</v>
      </c>
      <c r="F3707" s="39">
        <v>8964.0498046875</v>
      </c>
      <c r="G3707">
        <f t="shared" si="345"/>
        <v>1.3202315295406527E-3</v>
      </c>
      <c r="H3707" s="38">
        <f>G3707*SUMIF('Manual Inputs'!$B$11:$B$22,'Expanded kW'!A3707,'Manual Inputs'!$C$11:$C$22)</f>
        <v>144037.88441669918</v>
      </c>
    </row>
    <row r="3708" spans="1:8" x14ac:dyDescent="0.2">
      <c r="A3708">
        <f t="shared" si="342"/>
        <v>9</v>
      </c>
      <c r="B3708" t="b">
        <f t="shared" si="343"/>
        <v>0</v>
      </c>
      <c r="C3708" t="str">
        <f t="shared" si="344"/>
        <v>ON</v>
      </c>
      <c r="D3708" s="4">
        <f t="shared" si="346"/>
        <v>43710.416666657678</v>
      </c>
      <c r="E3708" t="str">
        <f t="shared" si="347"/>
        <v>LRKPCIGS</v>
      </c>
      <c r="F3708" s="39">
        <v>9020.3544921875</v>
      </c>
      <c r="G3708">
        <f t="shared" si="345"/>
        <v>1.3285241233256138E-3</v>
      </c>
      <c r="H3708" s="38">
        <f>G3708*SUMIF('Manual Inputs'!$B$11:$B$22,'Expanded kW'!A3708,'Manual Inputs'!$C$11:$C$22)</f>
        <v>144942.610321502</v>
      </c>
    </row>
    <row r="3709" spans="1:8" x14ac:dyDescent="0.2">
      <c r="A3709">
        <f t="shared" si="342"/>
        <v>9</v>
      </c>
      <c r="B3709" t="b">
        <f t="shared" si="343"/>
        <v>0</v>
      </c>
      <c r="C3709" t="str">
        <f t="shared" si="344"/>
        <v>ON</v>
      </c>
      <c r="D3709" s="4">
        <f t="shared" si="346"/>
        <v>43710.458333324343</v>
      </c>
      <c r="E3709" t="str">
        <f t="shared" si="347"/>
        <v>LRKPCIGS</v>
      </c>
      <c r="F3709" s="39">
        <v>9004.7294921875</v>
      </c>
      <c r="G3709">
        <f t="shared" si="345"/>
        <v>1.3262228623890351E-3</v>
      </c>
      <c r="H3709" s="38">
        <f>G3709*SUMIF('Manual Inputs'!$B$11:$B$22,'Expanded kW'!A3709,'Manual Inputs'!$C$11:$C$22)</f>
        <v>144691.54166469534</v>
      </c>
    </row>
    <row r="3710" spans="1:8" x14ac:dyDescent="0.2">
      <c r="A3710">
        <f t="shared" si="342"/>
        <v>9</v>
      </c>
      <c r="B3710" t="b">
        <f t="shared" si="343"/>
        <v>0</v>
      </c>
      <c r="C3710" t="str">
        <f t="shared" si="344"/>
        <v>ON</v>
      </c>
      <c r="D3710" s="4">
        <f t="shared" si="346"/>
        <v>43710.499999991007</v>
      </c>
      <c r="E3710" t="str">
        <f t="shared" si="347"/>
        <v>LRKPCIGS</v>
      </c>
      <c r="F3710" s="39">
        <v>9029.251953125</v>
      </c>
      <c r="G3710">
        <f t="shared" si="345"/>
        <v>1.3298345476001868E-3</v>
      </c>
      <c r="H3710" s="38">
        <f>G3710*SUMIF('Manual Inputs'!$B$11:$B$22,'Expanded kW'!A3710,'Manual Inputs'!$C$11:$C$22)</f>
        <v>145085.57822976235</v>
      </c>
    </row>
    <row r="3711" spans="1:8" x14ac:dyDescent="0.2">
      <c r="A3711">
        <f t="shared" si="342"/>
        <v>9</v>
      </c>
      <c r="B3711" t="b">
        <f t="shared" si="343"/>
        <v>0</v>
      </c>
      <c r="C3711" t="str">
        <f t="shared" si="344"/>
        <v>ON</v>
      </c>
      <c r="D3711" s="4">
        <f t="shared" si="346"/>
        <v>43710.541666657671</v>
      </c>
      <c r="E3711" t="str">
        <f t="shared" si="347"/>
        <v>LRKPCIGS</v>
      </c>
      <c r="F3711" s="39">
        <v>9038.2548828125</v>
      </c>
      <c r="G3711">
        <f t="shared" si="345"/>
        <v>1.3311605053860816E-3</v>
      </c>
      <c r="H3711" s="38">
        <f>G3711*SUMIF('Manual Inputs'!$B$11:$B$22,'Expanded kW'!A3711,'Manual Inputs'!$C$11:$C$22)</f>
        <v>145230.24085145612</v>
      </c>
    </row>
    <row r="3712" spans="1:8" x14ac:dyDescent="0.2">
      <c r="A3712">
        <f t="shared" si="342"/>
        <v>9</v>
      </c>
      <c r="B3712" t="b">
        <f t="shared" si="343"/>
        <v>0</v>
      </c>
      <c r="C3712" t="str">
        <f t="shared" si="344"/>
        <v>ON</v>
      </c>
      <c r="D3712" s="4">
        <f t="shared" si="346"/>
        <v>43710.583333324335</v>
      </c>
      <c r="E3712" t="str">
        <f t="shared" si="347"/>
        <v>LRKPCIGS</v>
      </c>
      <c r="F3712" s="39">
        <v>9015.7705078125</v>
      </c>
      <c r="G3712">
        <f t="shared" si="345"/>
        <v>1.3278489908983451E-3</v>
      </c>
      <c r="H3712" s="38">
        <f>G3712*SUMIF('Manual Inputs'!$B$11:$B$22,'Expanded kW'!A3712,'Manual Inputs'!$C$11:$C$22)</f>
        <v>144868.95305431137</v>
      </c>
    </row>
    <row r="3713" spans="1:8" x14ac:dyDescent="0.2">
      <c r="A3713">
        <f t="shared" si="342"/>
        <v>9</v>
      </c>
      <c r="B3713" t="b">
        <f t="shared" si="343"/>
        <v>0</v>
      </c>
      <c r="C3713" t="str">
        <f t="shared" si="344"/>
        <v>ON</v>
      </c>
      <c r="D3713" s="4">
        <f t="shared" si="346"/>
        <v>43710.624999991</v>
      </c>
      <c r="E3713" t="str">
        <f t="shared" si="347"/>
        <v>LRKPCIGS</v>
      </c>
      <c r="F3713" s="39">
        <v>9060.3408203125</v>
      </c>
      <c r="G3713">
        <f t="shared" si="345"/>
        <v>1.3344133377199356E-3</v>
      </c>
      <c r="H3713" s="38">
        <f>G3713*SUMIF('Manual Inputs'!$B$11:$B$22,'Expanded kW'!A3713,'Manual Inputs'!$C$11:$C$22)</f>
        <v>145585.12639785235</v>
      </c>
    </row>
    <row r="3714" spans="1:8" x14ac:dyDescent="0.2">
      <c r="A3714">
        <f t="shared" ref="A3714:A3777" si="348">MONTH(D3714)</f>
        <v>9</v>
      </c>
      <c r="B3714" t="b">
        <f t="shared" ref="B3714:B3777" si="349">IF(ISNA(VLOOKUP(DATE(YEAR(D3714),MONTH(D3714),DAY(D3714)),Holidays,1,FALSE)),FALSE,TRUE)</f>
        <v>0</v>
      </c>
      <c r="C3714" t="str">
        <f t="shared" ref="C3714:C3777" si="350">IF(OR(HOUR(D3714)&lt;PkStart,HOUR(D3714)&gt;OPkStart-1,WEEKDAY(D3714,2)&gt;5,B3714)=TRUE,"OFF","ON")</f>
        <v>ON</v>
      </c>
      <c r="D3714" s="4">
        <f t="shared" si="346"/>
        <v>43710.666666657664</v>
      </c>
      <c r="E3714" t="str">
        <f t="shared" si="347"/>
        <v>LRKPCIGS</v>
      </c>
      <c r="F3714" s="39">
        <v>9085.998046875</v>
      </c>
      <c r="G3714">
        <f t="shared" ref="G3714:G3777" si="351">IF(SUMIF($A$2:$A$8785,A3714,$F$2:$F$8785)=0,0,F3714/SUMIF($A$2:$A$8785,A3714,$F$2:$F$8785))</f>
        <v>1.3381921520066063E-3</v>
      </c>
      <c r="H3714" s="38">
        <f>G3714*SUMIF('Manual Inputs'!$B$11:$B$22,'Expanded kW'!A3714,'Manual Inputs'!$C$11:$C$22)</f>
        <v>145997.39682411996</v>
      </c>
    </row>
    <row r="3715" spans="1:8" x14ac:dyDescent="0.2">
      <c r="A3715">
        <f t="shared" si="348"/>
        <v>9</v>
      </c>
      <c r="B3715" t="b">
        <f t="shared" si="349"/>
        <v>0</v>
      </c>
      <c r="C3715" t="str">
        <f t="shared" si="350"/>
        <v>ON</v>
      </c>
      <c r="D3715" s="4">
        <f t="shared" si="346"/>
        <v>43710.708333324328</v>
      </c>
      <c r="E3715" t="str">
        <f t="shared" si="347"/>
        <v>LRKPCIGS</v>
      </c>
      <c r="F3715" s="39">
        <v>9051.2685546875</v>
      </c>
      <c r="G3715">
        <f t="shared" si="351"/>
        <v>1.3330771680886346E-3</v>
      </c>
      <c r="H3715" s="38">
        <f>G3715*SUMIF('Manual Inputs'!$B$11:$B$22,'Expanded kW'!A3715,'Manual Inputs'!$C$11:$C$22)</f>
        <v>145439.34965899398</v>
      </c>
    </row>
    <row r="3716" spans="1:8" x14ac:dyDescent="0.2">
      <c r="A3716">
        <f t="shared" si="348"/>
        <v>9</v>
      </c>
      <c r="B3716" t="b">
        <f t="shared" si="349"/>
        <v>0</v>
      </c>
      <c r="C3716" t="str">
        <f t="shared" si="350"/>
        <v>ON</v>
      </c>
      <c r="D3716" s="4">
        <f t="shared" ref="D3716:D3779" si="352">+D3715+1/24</f>
        <v>43710.749999990992</v>
      </c>
      <c r="E3716" t="str">
        <f t="shared" ref="E3716:E3779" si="353">+E3715</f>
        <v>LRKPCIGS</v>
      </c>
      <c r="F3716" s="39">
        <v>8984.373046875</v>
      </c>
      <c r="G3716">
        <f t="shared" si="351"/>
        <v>1.3232247508750989E-3</v>
      </c>
      <c r="H3716" s="38">
        <f>G3716*SUMIF('Manual Inputs'!$B$11:$B$22,'Expanded kW'!A3716,'Manual Inputs'!$C$11:$C$22)</f>
        <v>144364.44628024942</v>
      </c>
    </row>
    <row r="3717" spans="1:8" x14ac:dyDescent="0.2">
      <c r="A3717">
        <f t="shared" si="348"/>
        <v>9</v>
      </c>
      <c r="B3717" t="b">
        <f t="shared" si="349"/>
        <v>0</v>
      </c>
      <c r="C3717" t="str">
        <f t="shared" si="350"/>
        <v>ON</v>
      </c>
      <c r="D3717" s="4">
        <f t="shared" si="352"/>
        <v>43710.791666657657</v>
      </c>
      <c r="E3717" t="str">
        <f t="shared" si="353"/>
        <v>LRKPCIGS</v>
      </c>
      <c r="F3717" s="39">
        <v>8983.119140625</v>
      </c>
      <c r="G3717">
        <f t="shared" si="351"/>
        <v>1.3230400746849383E-3</v>
      </c>
      <c r="H3717" s="38">
        <f>G3717*SUMIF('Manual Inputs'!$B$11:$B$22,'Expanded kW'!A3717,'Manual Inputs'!$C$11:$C$22)</f>
        <v>144344.29802054065</v>
      </c>
    </row>
    <row r="3718" spans="1:8" x14ac:dyDescent="0.2">
      <c r="A3718">
        <f t="shared" si="348"/>
        <v>9</v>
      </c>
      <c r="B3718" t="b">
        <f t="shared" si="349"/>
        <v>0</v>
      </c>
      <c r="C3718" t="str">
        <f t="shared" si="350"/>
        <v>ON</v>
      </c>
      <c r="D3718" s="4">
        <f t="shared" si="352"/>
        <v>43710.833333324321</v>
      </c>
      <c r="E3718" t="str">
        <f t="shared" si="353"/>
        <v>LRKPCIGS</v>
      </c>
      <c r="F3718" s="39">
        <v>9046.490234375</v>
      </c>
      <c r="G3718">
        <f t="shared" si="351"/>
        <v>1.332373413728467E-3</v>
      </c>
      <c r="H3718" s="38">
        <f>G3718*SUMIF('Manual Inputs'!$B$11:$B$22,'Expanded kW'!A3718,'Manual Inputs'!$C$11:$C$22)</f>
        <v>145362.5697253843</v>
      </c>
    </row>
    <row r="3719" spans="1:8" x14ac:dyDescent="0.2">
      <c r="A3719">
        <f t="shared" si="348"/>
        <v>9</v>
      </c>
      <c r="B3719" t="b">
        <f t="shared" si="349"/>
        <v>0</v>
      </c>
      <c r="C3719" t="str">
        <f t="shared" si="350"/>
        <v>OFF</v>
      </c>
      <c r="D3719" s="4">
        <f t="shared" si="352"/>
        <v>43710.874999990985</v>
      </c>
      <c r="E3719" t="str">
        <f t="shared" si="353"/>
        <v>LRKPCIGS</v>
      </c>
      <c r="F3719" s="39">
        <v>9307.68359375</v>
      </c>
      <c r="G3719">
        <f t="shared" si="351"/>
        <v>1.3708421545171668E-3</v>
      </c>
      <c r="H3719" s="38">
        <f>G3719*SUMIF('Manual Inputs'!$B$11:$B$22,'Expanded kW'!A3719,'Manual Inputs'!$C$11:$C$22)</f>
        <v>149559.52754331077</v>
      </c>
    </row>
    <row r="3720" spans="1:8" x14ac:dyDescent="0.2">
      <c r="A3720">
        <f t="shared" si="348"/>
        <v>9</v>
      </c>
      <c r="B3720" t="b">
        <f t="shared" si="349"/>
        <v>0</v>
      </c>
      <c r="C3720" t="str">
        <f t="shared" si="350"/>
        <v>OFF</v>
      </c>
      <c r="D3720" s="4">
        <f t="shared" si="352"/>
        <v>43710.916666657649</v>
      </c>
      <c r="E3720" t="str">
        <f t="shared" si="353"/>
        <v>LRKPCIGS</v>
      </c>
      <c r="F3720" s="39">
        <v>9578.7197265625</v>
      </c>
      <c r="G3720">
        <f t="shared" si="351"/>
        <v>1.4107605458671024E-3</v>
      </c>
      <c r="H3720" s="38">
        <f>G3720*SUMIF('Manual Inputs'!$B$11:$B$22,'Expanded kW'!A3720,'Manual Inputs'!$C$11:$C$22)</f>
        <v>153914.64292323441</v>
      </c>
    </row>
    <row r="3721" spans="1:8" x14ac:dyDescent="0.2">
      <c r="A3721">
        <f t="shared" si="348"/>
        <v>9</v>
      </c>
      <c r="B3721" t="b">
        <f t="shared" si="349"/>
        <v>0</v>
      </c>
      <c r="C3721" t="str">
        <f t="shared" si="350"/>
        <v>OFF</v>
      </c>
      <c r="D3721" s="4">
        <f t="shared" si="352"/>
        <v>43710.958333324314</v>
      </c>
      <c r="E3721" t="str">
        <f t="shared" si="353"/>
        <v>LRKPCIGS</v>
      </c>
      <c r="F3721" s="39">
        <v>9596.49609375</v>
      </c>
      <c r="G3721">
        <f t="shared" si="351"/>
        <v>1.4133786616688864E-3</v>
      </c>
      <c r="H3721" s="38">
        <f>G3721*SUMIF('Manual Inputs'!$B$11:$B$22,'Expanded kW'!A3721,'Manual Inputs'!$C$11:$C$22)</f>
        <v>154200.28059572517</v>
      </c>
    </row>
    <row r="3722" spans="1:8" x14ac:dyDescent="0.2">
      <c r="A3722">
        <f t="shared" si="348"/>
        <v>9</v>
      </c>
      <c r="B3722" t="b">
        <f t="shared" si="349"/>
        <v>0</v>
      </c>
      <c r="C3722" t="str">
        <f t="shared" si="350"/>
        <v>OFF</v>
      </c>
      <c r="D3722" s="4">
        <f t="shared" si="352"/>
        <v>43710.999999990978</v>
      </c>
      <c r="E3722" t="str">
        <f t="shared" si="353"/>
        <v>LRKPCIGS</v>
      </c>
      <c r="F3722" s="39">
        <v>9649.5283203125</v>
      </c>
      <c r="G3722">
        <f t="shared" si="351"/>
        <v>1.4211892851164428E-3</v>
      </c>
      <c r="H3722" s="38">
        <f>G3722*SUMIF('Manual Inputs'!$B$11:$B$22,'Expanded kW'!A3722,'Manual Inputs'!$C$11:$C$22)</f>
        <v>155052.42330871802</v>
      </c>
    </row>
    <row r="3723" spans="1:8" x14ac:dyDescent="0.2">
      <c r="A3723">
        <f t="shared" si="348"/>
        <v>9</v>
      </c>
      <c r="B3723" t="b">
        <f t="shared" si="349"/>
        <v>0</v>
      </c>
      <c r="C3723" t="str">
        <f t="shared" si="350"/>
        <v>OFF</v>
      </c>
      <c r="D3723" s="4">
        <f t="shared" si="352"/>
        <v>43711.041666657642</v>
      </c>
      <c r="E3723" t="str">
        <f t="shared" si="353"/>
        <v>LRKPCIGS</v>
      </c>
      <c r="F3723" s="39">
        <v>9814.068359375</v>
      </c>
      <c r="G3723">
        <f t="shared" si="351"/>
        <v>1.4454228572378927E-3</v>
      </c>
      <c r="H3723" s="38">
        <f>G3723*SUMIF('Manual Inputs'!$B$11:$B$22,'Expanded kW'!A3723,'Manual Inputs'!$C$11:$C$22)</f>
        <v>157696.31749101164</v>
      </c>
    </row>
    <row r="3724" spans="1:8" x14ac:dyDescent="0.2">
      <c r="A3724">
        <f t="shared" si="348"/>
        <v>9</v>
      </c>
      <c r="B3724" t="b">
        <f t="shared" si="349"/>
        <v>0</v>
      </c>
      <c r="C3724" t="str">
        <f t="shared" si="350"/>
        <v>OFF</v>
      </c>
      <c r="D3724" s="4">
        <f t="shared" si="352"/>
        <v>43711.083333324306</v>
      </c>
      <c r="E3724" t="str">
        <f t="shared" si="353"/>
        <v>LRKPCIGS</v>
      </c>
      <c r="F3724" s="39">
        <v>9680.7060546875</v>
      </c>
      <c r="G3724">
        <f t="shared" si="351"/>
        <v>1.4257811636577684E-3</v>
      </c>
      <c r="H3724" s="38">
        <f>G3724*SUMIF('Manual Inputs'!$B$11:$B$22,'Expanded kW'!A3724,'Manual Inputs'!$C$11:$C$22)</f>
        <v>155553.39942979362</v>
      </c>
    </row>
    <row r="3725" spans="1:8" x14ac:dyDescent="0.2">
      <c r="A3725">
        <f t="shared" si="348"/>
        <v>9</v>
      </c>
      <c r="B3725" t="b">
        <f t="shared" si="349"/>
        <v>0</v>
      </c>
      <c r="C3725" t="str">
        <f t="shared" si="350"/>
        <v>OFF</v>
      </c>
      <c r="D3725" s="4">
        <f t="shared" si="352"/>
        <v>43711.124999990971</v>
      </c>
      <c r="E3725" t="str">
        <f t="shared" si="353"/>
        <v>LRKPCIGS</v>
      </c>
      <c r="F3725" s="39">
        <v>9709.56640625</v>
      </c>
      <c r="G3725">
        <f t="shared" si="351"/>
        <v>1.4300317364364377E-3</v>
      </c>
      <c r="H3725" s="38">
        <f>G3725*SUMIF('Manual Inputs'!$B$11:$B$22,'Expanded kW'!A3725,'Manual Inputs'!$C$11:$C$22)</f>
        <v>156017.13893070657</v>
      </c>
    </row>
    <row r="3726" spans="1:8" x14ac:dyDescent="0.2">
      <c r="A3726">
        <f t="shared" si="348"/>
        <v>9</v>
      </c>
      <c r="B3726" t="b">
        <f t="shared" si="349"/>
        <v>0</v>
      </c>
      <c r="C3726" t="str">
        <f t="shared" si="350"/>
        <v>OFF</v>
      </c>
      <c r="D3726" s="4">
        <f t="shared" si="352"/>
        <v>43711.166666657635</v>
      </c>
      <c r="E3726" t="str">
        <f t="shared" si="353"/>
        <v>LRKPCIGS</v>
      </c>
      <c r="F3726" s="39">
        <v>9747.7607421875</v>
      </c>
      <c r="G3726">
        <f t="shared" si="351"/>
        <v>1.4356570249670956E-3</v>
      </c>
      <c r="H3726" s="38">
        <f>G3726*SUMIF('Manual Inputs'!$B$11:$B$22,'Expanded kW'!A3726,'Manual Inputs'!$C$11:$C$22)</f>
        <v>156630.86057047942</v>
      </c>
    </row>
    <row r="3727" spans="1:8" x14ac:dyDescent="0.2">
      <c r="A3727">
        <f t="shared" si="348"/>
        <v>9</v>
      </c>
      <c r="B3727" t="b">
        <f t="shared" si="349"/>
        <v>0</v>
      </c>
      <c r="C3727" t="str">
        <f t="shared" si="350"/>
        <v>OFF</v>
      </c>
      <c r="D3727" s="4">
        <f t="shared" si="352"/>
        <v>43711.208333324299</v>
      </c>
      <c r="E3727" t="str">
        <f t="shared" si="353"/>
        <v>LRKPCIGS</v>
      </c>
      <c r="F3727" s="39">
        <v>9663.2939453125</v>
      </c>
      <c r="G3727">
        <f t="shared" si="351"/>
        <v>1.4232166960015686E-3</v>
      </c>
      <c r="H3727" s="38">
        <f>G3727*SUMIF('Manual Inputs'!$B$11:$B$22,'Expanded kW'!A3727,'Manual Inputs'!$C$11:$C$22)</f>
        <v>155273.6147953647</v>
      </c>
    </row>
    <row r="3728" spans="1:8" x14ac:dyDescent="0.2">
      <c r="A3728">
        <f t="shared" si="348"/>
        <v>9</v>
      </c>
      <c r="B3728" t="b">
        <f t="shared" si="349"/>
        <v>0</v>
      </c>
      <c r="C3728" t="str">
        <f t="shared" si="350"/>
        <v>OFF</v>
      </c>
      <c r="D3728" s="4">
        <f t="shared" si="352"/>
        <v>43711.249999990963</v>
      </c>
      <c r="E3728" t="str">
        <f t="shared" si="353"/>
        <v>LRKPCIGS</v>
      </c>
      <c r="F3728" s="39">
        <v>9636.169921875</v>
      </c>
      <c r="G3728">
        <f t="shared" si="351"/>
        <v>1.4192218508444765E-3</v>
      </c>
      <c r="H3728" s="38">
        <f>G3728*SUMIF('Manual Inputs'!$B$11:$B$22,'Expanded kW'!A3728,'Manual Inputs'!$C$11:$C$22)</f>
        <v>154837.77529893935</v>
      </c>
    </row>
    <row r="3729" spans="1:8" x14ac:dyDescent="0.2">
      <c r="A3729">
        <f t="shared" si="348"/>
        <v>9</v>
      </c>
      <c r="B3729" t="b">
        <f t="shared" si="349"/>
        <v>0</v>
      </c>
      <c r="C3729" t="str">
        <f t="shared" si="350"/>
        <v>ON</v>
      </c>
      <c r="D3729" s="4">
        <f t="shared" si="352"/>
        <v>43711.291666657628</v>
      </c>
      <c r="E3729" t="str">
        <f t="shared" si="353"/>
        <v>LRKPCIGS</v>
      </c>
      <c r="F3729" s="39">
        <v>9595.5126953125</v>
      </c>
      <c r="G3729">
        <f t="shared" si="351"/>
        <v>1.4132338260586905E-3</v>
      </c>
      <c r="H3729" s="38">
        <f>G3729*SUMIF('Manual Inputs'!$B$11:$B$22,'Expanded kW'!A3729,'Manual Inputs'!$C$11:$C$22)</f>
        <v>154184.47896213739</v>
      </c>
    </row>
    <row r="3730" spans="1:8" x14ac:dyDescent="0.2">
      <c r="A3730">
        <f t="shared" si="348"/>
        <v>9</v>
      </c>
      <c r="B3730" t="b">
        <f t="shared" si="349"/>
        <v>0</v>
      </c>
      <c r="C3730" t="str">
        <f t="shared" si="350"/>
        <v>ON</v>
      </c>
      <c r="D3730" s="4">
        <f t="shared" si="352"/>
        <v>43711.333333324292</v>
      </c>
      <c r="E3730" t="str">
        <f t="shared" si="353"/>
        <v>LRKPCIGS</v>
      </c>
      <c r="F3730" s="39">
        <v>9672.181640625</v>
      </c>
      <c r="G3730">
        <f t="shared" si="351"/>
        <v>1.4245256819880561E-3</v>
      </c>
      <c r="H3730" s="38">
        <f>G3730*SUMIF('Manual Inputs'!$B$11:$B$22,'Expanded kW'!A3730,'Manual Inputs'!$C$11:$C$22)</f>
        <v>155416.42578571453</v>
      </c>
    </row>
    <row r="3731" spans="1:8" x14ac:dyDescent="0.2">
      <c r="A3731">
        <f t="shared" si="348"/>
        <v>9</v>
      </c>
      <c r="B3731" t="b">
        <f t="shared" si="349"/>
        <v>0</v>
      </c>
      <c r="C3731" t="str">
        <f t="shared" si="350"/>
        <v>ON</v>
      </c>
      <c r="D3731" s="4">
        <f t="shared" si="352"/>
        <v>43711.374999990956</v>
      </c>
      <c r="E3731" t="str">
        <f t="shared" si="353"/>
        <v>LRKPCIGS</v>
      </c>
      <c r="F3731" s="39">
        <v>9753.326171875</v>
      </c>
      <c r="G3731">
        <f t="shared" si="351"/>
        <v>1.4364767053469433E-3</v>
      </c>
      <c r="H3731" s="38">
        <f>G3731*SUMIF('Manual Inputs'!$B$11:$B$22,'Expanded kW'!A3731,'Manual Inputs'!$C$11:$C$22)</f>
        <v>156720.28808767576</v>
      </c>
    </row>
    <row r="3732" spans="1:8" x14ac:dyDescent="0.2">
      <c r="A3732">
        <f t="shared" si="348"/>
        <v>9</v>
      </c>
      <c r="B3732" t="b">
        <f t="shared" si="349"/>
        <v>0</v>
      </c>
      <c r="C3732" t="str">
        <f t="shared" si="350"/>
        <v>ON</v>
      </c>
      <c r="D3732" s="4">
        <f t="shared" si="352"/>
        <v>43711.41666665762</v>
      </c>
      <c r="E3732" t="str">
        <f t="shared" si="353"/>
        <v>LRKPCIGS</v>
      </c>
      <c r="F3732" s="39">
        <v>9942.6337890625</v>
      </c>
      <c r="G3732">
        <f t="shared" si="351"/>
        <v>1.4643580637104872E-3</v>
      </c>
      <c r="H3732" s="38">
        <f>G3732*SUMIF('Manual Inputs'!$B$11:$B$22,'Expanded kW'!A3732,'Manual Inputs'!$C$11:$C$22)</f>
        <v>159762.15747459</v>
      </c>
    </row>
    <row r="3733" spans="1:8" x14ac:dyDescent="0.2">
      <c r="A3733">
        <f t="shared" si="348"/>
        <v>9</v>
      </c>
      <c r="B3733" t="b">
        <f t="shared" si="349"/>
        <v>0</v>
      </c>
      <c r="C3733" t="str">
        <f t="shared" si="350"/>
        <v>ON</v>
      </c>
      <c r="D3733" s="4">
        <f t="shared" si="352"/>
        <v>43711.458333324284</v>
      </c>
      <c r="E3733" t="str">
        <f t="shared" si="353"/>
        <v>LRKPCIGS</v>
      </c>
      <c r="F3733" s="39">
        <v>9926.8271484375</v>
      </c>
      <c r="G3733">
        <f t="shared" si="351"/>
        <v>1.4620300506155209E-3</v>
      </c>
      <c r="H3733" s="38">
        <f>G3733*SUMIF('Manual Inputs'!$B$11:$B$22,'Expanded kW'!A3733,'Manual Inputs'!$C$11:$C$22)</f>
        <v>159508.17014464797</v>
      </c>
    </row>
    <row r="3734" spans="1:8" x14ac:dyDescent="0.2">
      <c r="A3734">
        <f t="shared" si="348"/>
        <v>9</v>
      </c>
      <c r="B3734" t="b">
        <f t="shared" si="349"/>
        <v>0</v>
      </c>
      <c r="C3734" t="str">
        <f t="shared" si="350"/>
        <v>ON</v>
      </c>
      <c r="D3734" s="4">
        <f t="shared" si="352"/>
        <v>43711.499999990949</v>
      </c>
      <c r="E3734" t="str">
        <f t="shared" si="353"/>
        <v>LRKPCIGS</v>
      </c>
      <c r="F3734" s="39">
        <v>9858.8017578125</v>
      </c>
      <c r="G3734">
        <f t="shared" si="351"/>
        <v>1.4520112234705088E-3</v>
      </c>
      <c r="H3734" s="38">
        <f>G3734*SUMIF('Manual Inputs'!$B$11:$B$22,'Expanded kW'!A3734,'Manual Inputs'!$C$11:$C$22)</f>
        <v>158415.11136365807</v>
      </c>
    </row>
    <row r="3735" spans="1:8" x14ac:dyDescent="0.2">
      <c r="A3735">
        <f t="shared" si="348"/>
        <v>9</v>
      </c>
      <c r="B3735" t="b">
        <f t="shared" si="349"/>
        <v>0</v>
      </c>
      <c r="C3735" t="str">
        <f t="shared" si="350"/>
        <v>ON</v>
      </c>
      <c r="D3735" s="4">
        <f t="shared" si="352"/>
        <v>43711.541666657613</v>
      </c>
      <c r="E3735" t="str">
        <f t="shared" si="353"/>
        <v>LRKPCIGS</v>
      </c>
      <c r="F3735" s="39">
        <v>9916.2724609375</v>
      </c>
      <c r="G3735">
        <f t="shared" si="351"/>
        <v>1.460475548852862E-3</v>
      </c>
      <c r="H3735" s="38">
        <f>G3735*SUMIF('Manual Inputs'!$B$11:$B$22,'Expanded kW'!A3735,'Manual Inputs'!$C$11:$C$22)</f>
        <v>159338.57326697506</v>
      </c>
    </row>
    <row r="3736" spans="1:8" x14ac:dyDescent="0.2">
      <c r="A3736">
        <f t="shared" si="348"/>
        <v>9</v>
      </c>
      <c r="B3736" t="b">
        <f t="shared" si="349"/>
        <v>0</v>
      </c>
      <c r="C3736" t="str">
        <f t="shared" si="350"/>
        <v>ON</v>
      </c>
      <c r="D3736" s="4">
        <f t="shared" si="352"/>
        <v>43711.583333324277</v>
      </c>
      <c r="E3736" t="str">
        <f t="shared" si="353"/>
        <v>LRKPCIGS</v>
      </c>
      <c r="F3736" s="39">
        <v>9814.4091796875</v>
      </c>
      <c r="G3736">
        <f t="shared" si="351"/>
        <v>1.4454730534920717E-3</v>
      </c>
      <c r="H3736" s="38">
        <f>G3736*SUMIF('Manual Inputs'!$B$11:$B$22,'Expanded kW'!A3736,'Manual Inputs'!$C$11:$C$22)</f>
        <v>157701.79392608823</v>
      </c>
    </row>
    <row r="3737" spans="1:8" x14ac:dyDescent="0.2">
      <c r="A3737">
        <f t="shared" si="348"/>
        <v>9</v>
      </c>
      <c r="B3737" t="b">
        <f t="shared" si="349"/>
        <v>0</v>
      </c>
      <c r="C3737" t="str">
        <f t="shared" si="350"/>
        <v>ON</v>
      </c>
      <c r="D3737" s="4">
        <f t="shared" si="352"/>
        <v>43711.624999990941</v>
      </c>
      <c r="E3737" t="str">
        <f t="shared" si="353"/>
        <v>LRKPCIGS</v>
      </c>
      <c r="F3737" s="39">
        <v>9670.857421875</v>
      </c>
      <c r="G3737">
        <f t="shared" si="351"/>
        <v>1.4243306501236811E-3</v>
      </c>
      <c r="H3737" s="38">
        <f>G3737*SUMIF('Manual Inputs'!$B$11:$B$22,'Expanded kW'!A3737,'Manual Inputs'!$C$11:$C$22)</f>
        <v>155395.14771705016</v>
      </c>
    </row>
    <row r="3738" spans="1:8" x14ac:dyDescent="0.2">
      <c r="A3738">
        <f t="shared" si="348"/>
        <v>9</v>
      </c>
      <c r="B3738" t="b">
        <f t="shared" si="349"/>
        <v>0</v>
      </c>
      <c r="C3738" t="str">
        <f t="shared" si="350"/>
        <v>ON</v>
      </c>
      <c r="D3738" s="4">
        <f t="shared" si="352"/>
        <v>43711.666666657606</v>
      </c>
      <c r="E3738" t="str">
        <f t="shared" si="353"/>
        <v>LRKPCIGS</v>
      </c>
      <c r="F3738" s="39">
        <v>9711.5732421875</v>
      </c>
      <c r="G3738">
        <f t="shared" si="351"/>
        <v>1.4303273046379795E-3</v>
      </c>
      <c r="H3738" s="38">
        <f>G3738*SUMIF('Manual Inputs'!$B$11:$B$22,'Expanded kW'!A3738,'Manual Inputs'!$C$11:$C$22)</f>
        <v>156049.38556131517</v>
      </c>
    </row>
    <row r="3739" spans="1:8" x14ac:dyDescent="0.2">
      <c r="A3739">
        <f t="shared" si="348"/>
        <v>9</v>
      </c>
      <c r="B3739" t="b">
        <f t="shared" si="349"/>
        <v>0</v>
      </c>
      <c r="C3739" t="str">
        <f t="shared" si="350"/>
        <v>ON</v>
      </c>
      <c r="D3739" s="4">
        <f t="shared" si="352"/>
        <v>43711.70833332427</v>
      </c>
      <c r="E3739" t="str">
        <f t="shared" si="353"/>
        <v>LRKPCIGS</v>
      </c>
      <c r="F3739" s="39">
        <v>9676.712890625</v>
      </c>
      <c r="G3739">
        <f t="shared" si="351"/>
        <v>1.4251930476596639E-3</v>
      </c>
      <c r="H3739" s="38">
        <f>G3739*SUMIF('Manual Inputs'!$B$11:$B$22,'Expanded kW'!A3739,'Manual Inputs'!$C$11:$C$22)</f>
        <v>155489.23569618847</v>
      </c>
    </row>
    <row r="3740" spans="1:8" x14ac:dyDescent="0.2">
      <c r="A3740">
        <f t="shared" si="348"/>
        <v>9</v>
      </c>
      <c r="B3740" t="b">
        <f t="shared" si="349"/>
        <v>0</v>
      </c>
      <c r="C3740" t="str">
        <f t="shared" si="350"/>
        <v>ON</v>
      </c>
      <c r="D3740" s="4">
        <f t="shared" si="352"/>
        <v>43711.749999990934</v>
      </c>
      <c r="E3740" t="str">
        <f t="shared" si="353"/>
        <v>LRKPCIGS</v>
      </c>
      <c r="F3740" s="39">
        <v>9573.125</v>
      </c>
      <c r="G3740">
        <f t="shared" si="351"/>
        <v>1.4099365506229989E-3</v>
      </c>
      <c r="H3740" s="38">
        <f>G3740*SUMIF('Manual Inputs'!$B$11:$B$22,'Expanded kW'!A3740,'Manual Inputs'!$C$11:$C$22)</f>
        <v>153824.74465230657</v>
      </c>
    </row>
    <row r="3741" spans="1:8" x14ac:dyDescent="0.2">
      <c r="A3741">
        <f t="shared" si="348"/>
        <v>9</v>
      </c>
      <c r="B3741" t="b">
        <f t="shared" si="349"/>
        <v>0</v>
      </c>
      <c r="C3741" t="str">
        <f t="shared" si="350"/>
        <v>ON</v>
      </c>
      <c r="D3741" s="4">
        <f t="shared" si="352"/>
        <v>43711.791666657598</v>
      </c>
      <c r="E3741" t="str">
        <f t="shared" si="353"/>
        <v>LRKPCIGS</v>
      </c>
      <c r="F3741" s="39">
        <v>9527.771484375</v>
      </c>
      <c r="G3741">
        <f t="shared" si="351"/>
        <v>1.4032568530969623E-3</v>
      </c>
      <c r="H3741" s="38">
        <f>G3741*SUMIF('Manual Inputs'!$B$11:$B$22,'Expanded kW'!A3741,'Manual Inputs'!$C$11:$C$22)</f>
        <v>153095.98649234313</v>
      </c>
    </row>
    <row r="3742" spans="1:8" x14ac:dyDescent="0.2">
      <c r="A3742">
        <f t="shared" si="348"/>
        <v>9</v>
      </c>
      <c r="B3742" t="b">
        <f t="shared" si="349"/>
        <v>0</v>
      </c>
      <c r="C3742" t="str">
        <f t="shared" si="350"/>
        <v>ON</v>
      </c>
      <c r="D3742" s="4">
        <f t="shared" si="352"/>
        <v>43711.833333324263</v>
      </c>
      <c r="E3742" t="str">
        <f t="shared" si="353"/>
        <v>LRKPCIGS</v>
      </c>
      <c r="F3742" s="39">
        <v>9513.138671875</v>
      </c>
      <c r="G3742">
        <f t="shared" si="351"/>
        <v>1.4011017222298563E-3</v>
      </c>
      <c r="H3742" s="38">
        <f>G3742*SUMIF('Manual Inputs'!$B$11:$B$22,'Expanded kW'!A3742,'Manual Inputs'!$C$11:$C$22)</f>
        <v>152860.8606952437</v>
      </c>
    </row>
    <row r="3743" spans="1:8" x14ac:dyDescent="0.2">
      <c r="A3743">
        <f t="shared" si="348"/>
        <v>9</v>
      </c>
      <c r="B3743" t="b">
        <f t="shared" si="349"/>
        <v>0</v>
      </c>
      <c r="C3743" t="str">
        <f t="shared" si="350"/>
        <v>OFF</v>
      </c>
      <c r="D3743" s="4">
        <f t="shared" si="352"/>
        <v>43711.874999990927</v>
      </c>
      <c r="E3743" t="str">
        <f t="shared" si="353"/>
        <v>LRKPCIGS</v>
      </c>
      <c r="F3743" s="39">
        <v>9683.013671875</v>
      </c>
      <c r="G3743">
        <f t="shared" si="351"/>
        <v>1.4261210311323394E-3</v>
      </c>
      <c r="H3743" s="38">
        <f>G3743*SUMIF('Manual Inputs'!$B$11:$B$22,'Expanded kW'!A3743,'Manual Inputs'!$C$11:$C$22)</f>
        <v>155590.47913204576</v>
      </c>
    </row>
    <row r="3744" spans="1:8" x14ac:dyDescent="0.2">
      <c r="A3744">
        <f t="shared" si="348"/>
        <v>9</v>
      </c>
      <c r="B3744" t="b">
        <f t="shared" si="349"/>
        <v>0</v>
      </c>
      <c r="C3744" t="str">
        <f t="shared" si="350"/>
        <v>OFF</v>
      </c>
      <c r="D3744" s="4">
        <f t="shared" si="352"/>
        <v>43711.916666657591</v>
      </c>
      <c r="E3744" t="str">
        <f t="shared" si="353"/>
        <v>LRKPCIGS</v>
      </c>
      <c r="F3744" s="39">
        <v>9757.2119140625</v>
      </c>
      <c r="G3744">
        <f t="shared" si="351"/>
        <v>1.4370490001761086E-3</v>
      </c>
      <c r="H3744" s="38">
        <f>G3744*SUMIF('Manual Inputs'!$B$11:$B$22,'Expanded kW'!A3744,'Manual Inputs'!$C$11:$C$22)</f>
        <v>156782.72572426533</v>
      </c>
    </row>
    <row r="3745" spans="1:8" x14ac:dyDescent="0.2">
      <c r="A3745">
        <f t="shared" si="348"/>
        <v>9</v>
      </c>
      <c r="B3745" t="b">
        <f t="shared" si="349"/>
        <v>0</v>
      </c>
      <c r="C3745" t="str">
        <f t="shared" si="350"/>
        <v>OFF</v>
      </c>
      <c r="D3745" s="4">
        <f t="shared" si="352"/>
        <v>43711.958333324255</v>
      </c>
      <c r="E3745" t="str">
        <f t="shared" si="353"/>
        <v>LRKPCIGS</v>
      </c>
      <c r="F3745" s="39">
        <v>9751.6826171875</v>
      </c>
      <c r="G3745">
        <f t="shared" si="351"/>
        <v>1.4362346414621768E-3</v>
      </c>
      <c r="H3745" s="38">
        <f>G3745*SUMIF('Manual Inputs'!$B$11:$B$22,'Expanded kW'!A3745,'Manual Inputs'!$C$11:$C$22)</f>
        <v>156693.87880333787</v>
      </c>
    </row>
    <row r="3746" spans="1:8" x14ac:dyDescent="0.2">
      <c r="A3746">
        <f t="shared" si="348"/>
        <v>9</v>
      </c>
      <c r="B3746" t="b">
        <f t="shared" si="349"/>
        <v>0</v>
      </c>
      <c r="C3746" t="str">
        <f t="shared" si="350"/>
        <v>OFF</v>
      </c>
      <c r="D3746" s="4">
        <f t="shared" si="352"/>
        <v>43711.99999999092</v>
      </c>
      <c r="E3746" t="str">
        <f t="shared" si="353"/>
        <v>LRKPCIGS</v>
      </c>
      <c r="F3746" s="39">
        <v>9630.85546875</v>
      </c>
      <c r="G3746">
        <f t="shared" si="351"/>
        <v>1.4184391344684228E-3</v>
      </c>
      <c r="H3746" s="38">
        <f>G3746*SUMIF('Manual Inputs'!$B$11:$B$22,'Expanded kW'!A3746,'Manual Inputs'!$C$11:$C$22)</f>
        <v>154752.38057204301</v>
      </c>
    </row>
    <row r="3747" spans="1:8" x14ac:dyDescent="0.2">
      <c r="A3747">
        <f t="shared" si="348"/>
        <v>9</v>
      </c>
      <c r="B3747" t="b">
        <f t="shared" si="349"/>
        <v>0</v>
      </c>
      <c r="C3747" t="str">
        <f t="shared" si="350"/>
        <v>OFF</v>
      </c>
      <c r="D3747" s="4">
        <f t="shared" si="352"/>
        <v>43712.041666657584</v>
      </c>
      <c r="E3747" t="str">
        <f t="shared" si="353"/>
        <v>LRKPCIGS</v>
      </c>
      <c r="F3747" s="39">
        <v>9533.96484375</v>
      </c>
      <c r="G3747">
        <f t="shared" si="351"/>
        <v>1.4041690154006985E-3</v>
      </c>
      <c r="H3747" s="38">
        <f>G3747*SUMIF('Manual Inputs'!$B$11:$B$22,'Expanded kW'!A3747,'Manual Inputs'!$C$11:$C$22)</f>
        <v>153195.50383118488</v>
      </c>
    </row>
    <row r="3748" spans="1:8" x14ac:dyDescent="0.2">
      <c r="A3748">
        <f t="shared" si="348"/>
        <v>9</v>
      </c>
      <c r="B3748" t="b">
        <f t="shared" si="349"/>
        <v>0</v>
      </c>
      <c r="C3748" t="str">
        <f t="shared" si="350"/>
        <v>OFF</v>
      </c>
      <c r="D3748" s="4">
        <f t="shared" si="352"/>
        <v>43712.083333324248</v>
      </c>
      <c r="E3748" t="str">
        <f t="shared" si="353"/>
        <v>LRKPCIGS</v>
      </c>
      <c r="F3748" s="39">
        <v>9486.8564453125</v>
      </c>
      <c r="G3748">
        <f t="shared" si="351"/>
        <v>1.3972308575057226E-3</v>
      </c>
      <c r="H3748" s="38">
        <f>G3748*SUMIF('Manual Inputs'!$B$11:$B$22,'Expanded kW'!A3748,'Manual Inputs'!$C$11:$C$22)</f>
        <v>152438.54752270386</v>
      </c>
    </row>
    <row r="3749" spans="1:8" x14ac:dyDescent="0.2">
      <c r="A3749">
        <f t="shared" si="348"/>
        <v>9</v>
      </c>
      <c r="B3749" t="b">
        <f t="shared" si="349"/>
        <v>0</v>
      </c>
      <c r="C3749" t="str">
        <f t="shared" si="350"/>
        <v>OFF</v>
      </c>
      <c r="D3749" s="4">
        <f t="shared" si="352"/>
        <v>43712.124999990912</v>
      </c>
      <c r="E3749" t="str">
        <f t="shared" si="353"/>
        <v>LRKPCIGS</v>
      </c>
      <c r="F3749" s="39">
        <v>9275.009765625</v>
      </c>
      <c r="G3749">
        <f t="shared" si="351"/>
        <v>1.3660299302411638E-3</v>
      </c>
      <c r="H3749" s="38">
        <f>G3749*SUMIF('Manual Inputs'!$B$11:$B$22,'Expanded kW'!A3749,'Manual Inputs'!$C$11:$C$22)</f>
        <v>149034.51159834594</v>
      </c>
    </row>
    <row r="3750" spans="1:8" x14ac:dyDescent="0.2">
      <c r="A3750">
        <f t="shared" si="348"/>
        <v>9</v>
      </c>
      <c r="B3750" t="b">
        <f t="shared" si="349"/>
        <v>0</v>
      </c>
      <c r="C3750" t="str">
        <f t="shared" si="350"/>
        <v>OFF</v>
      </c>
      <c r="D3750" s="4">
        <f t="shared" si="352"/>
        <v>43712.166666657577</v>
      </c>
      <c r="E3750" t="str">
        <f t="shared" si="353"/>
        <v>LRKPCIGS</v>
      </c>
      <c r="F3750" s="39">
        <v>9297.0205078125</v>
      </c>
      <c r="G3750">
        <f t="shared" si="351"/>
        <v>1.3692716877567604E-3</v>
      </c>
      <c r="H3750" s="38">
        <f>G3750*SUMIF('Manual Inputs'!$B$11:$B$22,'Expanded kW'!A3750,'Manual Inputs'!$C$11:$C$22)</f>
        <v>149388.18887683129</v>
      </c>
    </row>
    <row r="3751" spans="1:8" x14ac:dyDescent="0.2">
      <c r="A3751">
        <f t="shared" si="348"/>
        <v>9</v>
      </c>
      <c r="B3751" t="b">
        <f t="shared" si="349"/>
        <v>0</v>
      </c>
      <c r="C3751" t="str">
        <f t="shared" si="350"/>
        <v>OFF</v>
      </c>
      <c r="D3751" s="4">
        <f t="shared" si="352"/>
        <v>43712.208333324241</v>
      </c>
      <c r="E3751" t="str">
        <f t="shared" si="353"/>
        <v>LRKPCIGS</v>
      </c>
      <c r="F3751" s="39">
        <v>9298.10546875</v>
      </c>
      <c r="G3751">
        <f t="shared" si="351"/>
        <v>1.3694314815630442E-3</v>
      </c>
      <c r="H3751" s="38">
        <f>G3751*SUMIF('Manual Inputs'!$B$11:$B$22,'Expanded kW'!A3751,'Manual Inputs'!$C$11:$C$22)</f>
        <v>149405.62245668829</v>
      </c>
    </row>
    <row r="3752" spans="1:8" x14ac:dyDescent="0.2">
      <c r="A3752">
        <f t="shared" si="348"/>
        <v>9</v>
      </c>
      <c r="B3752" t="b">
        <f t="shared" si="349"/>
        <v>0</v>
      </c>
      <c r="C3752" t="str">
        <f t="shared" si="350"/>
        <v>OFF</v>
      </c>
      <c r="D3752" s="4">
        <f t="shared" si="352"/>
        <v>43712.249999990905</v>
      </c>
      <c r="E3752" t="str">
        <f t="shared" si="353"/>
        <v>LRKPCIGS</v>
      </c>
      <c r="F3752" s="39">
        <v>9448.521484375</v>
      </c>
      <c r="G3752">
        <f t="shared" si="351"/>
        <v>1.3915848576266355E-3</v>
      </c>
      <c r="H3752" s="38">
        <f>G3752*SUMIF('Manual Inputs'!$B$11:$B$22,'Expanded kW'!A3752,'Manual Inputs'!$C$11:$C$22)</f>
        <v>151822.56626501973</v>
      </c>
    </row>
    <row r="3753" spans="1:8" x14ac:dyDescent="0.2">
      <c r="A3753">
        <f t="shared" si="348"/>
        <v>9</v>
      </c>
      <c r="B3753" t="b">
        <f t="shared" si="349"/>
        <v>0</v>
      </c>
      <c r="C3753" t="str">
        <f t="shared" si="350"/>
        <v>ON</v>
      </c>
      <c r="D3753" s="4">
        <f t="shared" si="352"/>
        <v>43712.291666657569</v>
      </c>
      <c r="E3753" t="str">
        <f t="shared" si="353"/>
        <v>LRKPCIGS</v>
      </c>
      <c r="F3753" s="39">
        <v>9415.8056640625</v>
      </c>
      <c r="G3753">
        <f t="shared" si="351"/>
        <v>1.3867664487118654E-3</v>
      </c>
      <c r="H3753" s="38">
        <f>G3753*SUMIF('Manual Inputs'!$B$11:$B$22,'Expanded kW'!A3753,'Manual Inputs'!$C$11:$C$22)</f>
        <v>151296.87557303975</v>
      </c>
    </row>
    <row r="3754" spans="1:8" x14ac:dyDescent="0.2">
      <c r="A3754">
        <f t="shared" si="348"/>
        <v>9</v>
      </c>
      <c r="B3754" t="b">
        <f t="shared" si="349"/>
        <v>0</v>
      </c>
      <c r="C3754" t="str">
        <f t="shared" si="350"/>
        <v>ON</v>
      </c>
      <c r="D3754" s="4">
        <f t="shared" si="352"/>
        <v>43712.333333324234</v>
      </c>
      <c r="E3754" t="str">
        <f t="shared" si="353"/>
        <v>LRKPCIGS</v>
      </c>
      <c r="F3754" s="39">
        <v>9513.619140625</v>
      </c>
      <c r="G3754">
        <f t="shared" si="351"/>
        <v>1.4011724860036562E-3</v>
      </c>
      <c r="H3754" s="38">
        <f>G3754*SUMIF('Manual Inputs'!$B$11:$B$22,'Expanded kW'!A3754,'Manual Inputs'!$C$11:$C$22)</f>
        <v>152868.58105644051</v>
      </c>
    </row>
    <row r="3755" spans="1:8" x14ac:dyDescent="0.2">
      <c r="A3755">
        <f t="shared" si="348"/>
        <v>9</v>
      </c>
      <c r="B3755" t="b">
        <f t="shared" si="349"/>
        <v>0</v>
      </c>
      <c r="C3755" t="str">
        <f t="shared" si="350"/>
        <v>ON</v>
      </c>
      <c r="D3755" s="4">
        <f t="shared" si="352"/>
        <v>43712.374999990898</v>
      </c>
      <c r="E3755" t="str">
        <f t="shared" si="353"/>
        <v>LRKPCIGS</v>
      </c>
      <c r="F3755" s="39">
        <v>9595.634765625</v>
      </c>
      <c r="G3755">
        <f t="shared" si="351"/>
        <v>1.4132518046597574E-3</v>
      </c>
      <c r="H3755" s="38">
        <f>G3755*SUMIF('Manual Inputs'!$B$11:$B$22,'Expanded kW'!A3755,'Manual Inputs'!$C$11:$C$22)</f>
        <v>154186.44043601866</v>
      </c>
    </row>
    <row r="3756" spans="1:8" x14ac:dyDescent="0.2">
      <c r="A3756">
        <f t="shared" si="348"/>
        <v>9</v>
      </c>
      <c r="B3756" t="b">
        <f t="shared" si="349"/>
        <v>0</v>
      </c>
      <c r="C3756" t="str">
        <f t="shared" si="350"/>
        <v>ON</v>
      </c>
      <c r="D3756" s="4">
        <f t="shared" si="352"/>
        <v>43712.416666657562</v>
      </c>
      <c r="E3756" t="str">
        <f t="shared" si="353"/>
        <v>LRKPCIGS</v>
      </c>
      <c r="F3756" s="39">
        <v>9640.103515625</v>
      </c>
      <c r="G3756">
        <f t="shared" si="351"/>
        <v>1.4198011932852602E-3</v>
      </c>
      <c r="H3756" s="38">
        <f>G3756*SUMIF('Manual Inputs'!$B$11:$B$22,'Expanded kW'!A3756,'Manual Inputs'!$C$11:$C$22)</f>
        <v>154900.98183329045</v>
      </c>
    </row>
    <row r="3757" spans="1:8" x14ac:dyDescent="0.2">
      <c r="A3757">
        <f t="shared" si="348"/>
        <v>9</v>
      </c>
      <c r="B3757" t="b">
        <f t="shared" si="349"/>
        <v>0</v>
      </c>
      <c r="C3757" t="str">
        <f t="shared" si="350"/>
        <v>ON</v>
      </c>
      <c r="D3757" s="4">
        <f t="shared" si="352"/>
        <v>43712.458333324226</v>
      </c>
      <c r="E3757" t="str">
        <f t="shared" si="353"/>
        <v>LRKPCIGS</v>
      </c>
      <c r="F3757" s="39">
        <v>9680.607421875</v>
      </c>
      <c r="G3757">
        <f t="shared" si="351"/>
        <v>1.4257666369481062E-3</v>
      </c>
      <c r="H3757" s="38">
        <f>G3757*SUMIF('Manual Inputs'!$B$11:$B$22,'Expanded kW'!A3757,'Manual Inputs'!$C$11:$C$22)</f>
        <v>155551.81455889752</v>
      </c>
    </row>
    <row r="3758" spans="1:8" x14ac:dyDescent="0.2">
      <c r="A3758">
        <f t="shared" si="348"/>
        <v>9</v>
      </c>
      <c r="B3758" t="b">
        <f t="shared" si="349"/>
        <v>0</v>
      </c>
      <c r="C3758" t="str">
        <f t="shared" si="350"/>
        <v>ON</v>
      </c>
      <c r="D3758" s="4">
        <f t="shared" si="352"/>
        <v>43712.499999990891</v>
      </c>
      <c r="E3758" t="str">
        <f t="shared" si="353"/>
        <v>LRKPCIGS</v>
      </c>
      <c r="F3758" s="39">
        <v>9720.451171875</v>
      </c>
      <c r="G3758">
        <f t="shared" si="351"/>
        <v>1.4316348523363818E-3</v>
      </c>
      <c r="H3758" s="38">
        <f>G3758*SUMIF('Manual Inputs'!$B$11:$B$22,'Expanded kW'!A3758,'Manual Inputs'!$C$11:$C$22)</f>
        <v>156192.03963375452</v>
      </c>
    </row>
    <row r="3759" spans="1:8" x14ac:dyDescent="0.2">
      <c r="A3759">
        <f t="shared" si="348"/>
        <v>9</v>
      </c>
      <c r="B3759" t="b">
        <f t="shared" si="349"/>
        <v>0</v>
      </c>
      <c r="C3759" t="str">
        <f t="shared" si="350"/>
        <v>ON</v>
      </c>
      <c r="D3759" s="4">
        <f t="shared" si="352"/>
        <v>43712.541666657555</v>
      </c>
      <c r="E3759" t="str">
        <f t="shared" si="353"/>
        <v>LRKPCIGS</v>
      </c>
      <c r="F3759" s="39">
        <v>9691.3447265625</v>
      </c>
      <c r="G3759">
        <f t="shared" si="351"/>
        <v>1.4273480346979615E-3</v>
      </c>
      <c r="H3759" s="38">
        <f>G3759*SUMIF('Manual Inputs'!$B$11:$B$22,'Expanded kW'!A3759,'Manual Inputs'!$C$11:$C$22)</f>
        <v>155724.34580149685</v>
      </c>
    </row>
    <row r="3760" spans="1:8" x14ac:dyDescent="0.2">
      <c r="A3760">
        <f t="shared" si="348"/>
        <v>9</v>
      </c>
      <c r="B3760" t="b">
        <f t="shared" si="349"/>
        <v>0</v>
      </c>
      <c r="C3760" t="str">
        <f t="shared" si="350"/>
        <v>ON</v>
      </c>
      <c r="D3760" s="4">
        <f t="shared" si="352"/>
        <v>43712.583333324219</v>
      </c>
      <c r="E3760" t="str">
        <f t="shared" si="353"/>
        <v>LRKPCIGS</v>
      </c>
      <c r="F3760" s="39">
        <v>9679.423828125</v>
      </c>
      <c r="G3760">
        <f t="shared" si="351"/>
        <v>1.4255923164321605E-3</v>
      </c>
      <c r="H3760" s="38">
        <f>G3760*SUMIF('Manual Inputs'!$B$11:$B$22,'Expanded kW'!A3760,'Manual Inputs'!$C$11:$C$22)</f>
        <v>155532.79610814442</v>
      </c>
    </row>
    <row r="3761" spans="1:8" x14ac:dyDescent="0.2">
      <c r="A3761">
        <f t="shared" si="348"/>
        <v>9</v>
      </c>
      <c r="B3761" t="b">
        <f t="shared" si="349"/>
        <v>0</v>
      </c>
      <c r="C3761" t="str">
        <f t="shared" si="350"/>
        <v>ON</v>
      </c>
      <c r="D3761" s="4">
        <f t="shared" si="352"/>
        <v>43712.624999990883</v>
      </c>
      <c r="E3761" t="str">
        <f t="shared" si="353"/>
        <v>LRKPCIGS</v>
      </c>
      <c r="F3761" s="39">
        <v>9621.40234375</v>
      </c>
      <c r="G3761">
        <f t="shared" si="351"/>
        <v>1.4170468716017926E-3</v>
      </c>
      <c r="H3761" s="38">
        <f>G3761*SUMIF('Manual Inputs'!$B$11:$B$22,'Expanded kW'!A3761,'Manual Inputs'!$C$11:$C$22)</f>
        <v>154600.48403467497</v>
      </c>
    </row>
    <row r="3762" spans="1:8" x14ac:dyDescent="0.2">
      <c r="A3762">
        <f t="shared" si="348"/>
        <v>9</v>
      </c>
      <c r="B3762" t="b">
        <f t="shared" si="349"/>
        <v>0</v>
      </c>
      <c r="C3762" t="str">
        <f t="shared" si="350"/>
        <v>ON</v>
      </c>
      <c r="D3762" s="4">
        <f t="shared" si="352"/>
        <v>43712.666666657547</v>
      </c>
      <c r="E3762" t="str">
        <f t="shared" si="353"/>
        <v>LRKPCIGS</v>
      </c>
      <c r="F3762" s="39">
        <v>9726.748046875</v>
      </c>
      <c r="G3762">
        <f t="shared" si="351"/>
        <v>1.432562260493823E-3</v>
      </c>
      <c r="H3762" s="38">
        <f>G3762*SUMIF('Manual Inputs'!$B$11:$B$22,'Expanded kW'!A3762,'Manual Inputs'!$C$11:$C$22)</f>
        <v>156293.22030244759</v>
      </c>
    </row>
    <row r="3763" spans="1:8" x14ac:dyDescent="0.2">
      <c r="A3763">
        <f t="shared" si="348"/>
        <v>9</v>
      </c>
      <c r="B3763" t="b">
        <f t="shared" si="349"/>
        <v>0</v>
      </c>
      <c r="C3763" t="str">
        <f t="shared" si="350"/>
        <v>ON</v>
      </c>
      <c r="D3763" s="4">
        <f t="shared" si="352"/>
        <v>43712.708333324212</v>
      </c>
      <c r="E3763" t="str">
        <f t="shared" si="353"/>
        <v>LRKPCIGS</v>
      </c>
      <c r="F3763" s="39">
        <v>9576.8642578125</v>
      </c>
      <c r="G3763">
        <f t="shared" si="351"/>
        <v>1.4104872711308838E-3</v>
      </c>
      <c r="H3763" s="38">
        <f>G3763*SUMIF('Manual Inputs'!$B$11:$B$22,'Expanded kW'!A3763,'Manual Inputs'!$C$11:$C$22)</f>
        <v>153884.82852023863</v>
      </c>
    </row>
    <row r="3764" spans="1:8" x14ac:dyDescent="0.2">
      <c r="A3764">
        <f t="shared" si="348"/>
        <v>9</v>
      </c>
      <c r="B3764" t="b">
        <f t="shared" si="349"/>
        <v>0</v>
      </c>
      <c r="C3764" t="str">
        <f t="shared" si="350"/>
        <v>ON</v>
      </c>
      <c r="D3764" s="4">
        <f t="shared" si="352"/>
        <v>43712.749999990876</v>
      </c>
      <c r="E3764" t="str">
        <f t="shared" si="353"/>
        <v>LRKPCIGS</v>
      </c>
      <c r="F3764" s="39">
        <v>9448.2392578125</v>
      </c>
      <c r="G3764">
        <f t="shared" si="351"/>
        <v>1.3915432911009685E-3</v>
      </c>
      <c r="H3764" s="38">
        <f>G3764*SUMIF('Manual Inputs'!$B$11:$B$22,'Expanded kW'!A3764,'Manual Inputs'!$C$11:$C$22)</f>
        <v>151818.03133740617</v>
      </c>
    </row>
    <row r="3765" spans="1:8" x14ac:dyDescent="0.2">
      <c r="A3765">
        <f t="shared" si="348"/>
        <v>9</v>
      </c>
      <c r="B3765" t="b">
        <f t="shared" si="349"/>
        <v>0</v>
      </c>
      <c r="C3765" t="str">
        <f t="shared" si="350"/>
        <v>ON</v>
      </c>
      <c r="D3765" s="4">
        <f t="shared" si="352"/>
        <v>43712.79166665754</v>
      </c>
      <c r="E3765" t="str">
        <f t="shared" si="353"/>
        <v>LRKPCIGS</v>
      </c>
      <c r="F3765" s="39">
        <v>9378.1494140625</v>
      </c>
      <c r="G3765">
        <f t="shared" si="351"/>
        <v>1.3812204098547108E-3</v>
      </c>
      <c r="H3765" s="38">
        <f>G3765*SUMIF('Manual Inputs'!$B$11:$B$22,'Expanded kW'!A3765,'Manual Inputs'!$C$11:$C$22)</f>
        <v>150691.80011013566</v>
      </c>
    </row>
    <row r="3766" spans="1:8" x14ac:dyDescent="0.2">
      <c r="A3766">
        <f t="shared" si="348"/>
        <v>9</v>
      </c>
      <c r="B3766" t="b">
        <f t="shared" si="349"/>
        <v>0</v>
      </c>
      <c r="C3766" t="str">
        <f t="shared" si="350"/>
        <v>ON</v>
      </c>
      <c r="D3766" s="4">
        <f t="shared" si="352"/>
        <v>43712.833333324204</v>
      </c>
      <c r="E3766" t="str">
        <f t="shared" si="353"/>
        <v>LRKPCIGS</v>
      </c>
      <c r="F3766" s="39">
        <v>9544.0458984375</v>
      </c>
      <c r="G3766">
        <f t="shared" si="351"/>
        <v>1.4056537601912175E-3</v>
      </c>
      <c r="H3766" s="38">
        <f>G3766*SUMIF('Manual Inputs'!$B$11:$B$22,'Expanded kW'!A3766,'Manual Inputs'!$C$11:$C$22)</f>
        <v>153357.49019019832</v>
      </c>
    </row>
    <row r="3767" spans="1:8" x14ac:dyDescent="0.2">
      <c r="A3767">
        <f t="shared" si="348"/>
        <v>9</v>
      </c>
      <c r="B3767" t="b">
        <f t="shared" si="349"/>
        <v>0</v>
      </c>
      <c r="C3767" t="str">
        <f t="shared" si="350"/>
        <v>OFF</v>
      </c>
      <c r="D3767" s="4">
        <f t="shared" si="352"/>
        <v>43712.874999990869</v>
      </c>
      <c r="E3767" t="str">
        <f t="shared" si="353"/>
        <v>LRKPCIGS</v>
      </c>
      <c r="F3767" s="39">
        <v>9766.4384765625</v>
      </c>
      <c r="G3767">
        <f t="shared" si="351"/>
        <v>1.4384078947591583E-3</v>
      </c>
      <c r="H3767" s="38">
        <f>G3767*SUMIF('Manual Inputs'!$B$11:$B$22,'Expanded kW'!A3767,'Manual Inputs'!$C$11:$C$22)</f>
        <v>156930.98176610967</v>
      </c>
    </row>
    <row r="3768" spans="1:8" x14ac:dyDescent="0.2">
      <c r="A3768">
        <f t="shared" si="348"/>
        <v>9</v>
      </c>
      <c r="B3768" t="b">
        <f t="shared" si="349"/>
        <v>0</v>
      </c>
      <c r="C3768" t="str">
        <f t="shared" si="350"/>
        <v>OFF</v>
      </c>
      <c r="D3768" s="4">
        <f t="shared" si="352"/>
        <v>43712.916666657533</v>
      </c>
      <c r="E3768" t="str">
        <f t="shared" si="353"/>
        <v>LRKPCIGS</v>
      </c>
      <c r="F3768" s="39">
        <v>10143.1015625</v>
      </c>
      <c r="G3768">
        <f t="shared" si="351"/>
        <v>1.4938830976979826E-3</v>
      </c>
      <c r="H3768" s="38">
        <f>G3768*SUMIF('Manual Inputs'!$B$11:$B$22,'Expanded kW'!A3768,'Manual Inputs'!$C$11:$C$22)</f>
        <v>162983.35264962845</v>
      </c>
    </row>
    <row r="3769" spans="1:8" x14ac:dyDescent="0.2">
      <c r="A3769">
        <f t="shared" si="348"/>
        <v>9</v>
      </c>
      <c r="B3769" t="b">
        <f t="shared" si="349"/>
        <v>0</v>
      </c>
      <c r="C3769" t="str">
        <f t="shared" si="350"/>
        <v>OFF</v>
      </c>
      <c r="D3769" s="4">
        <f t="shared" si="352"/>
        <v>43712.958333324197</v>
      </c>
      <c r="E3769" t="str">
        <f t="shared" si="353"/>
        <v>LRKPCIGS</v>
      </c>
      <c r="F3769" s="39">
        <v>10190.7060546875</v>
      </c>
      <c r="G3769">
        <f t="shared" si="351"/>
        <v>1.500894320627695E-3</v>
      </c>
      <c r="H3769" s="38">
        <f>G3769*SUMIF('Manual Inputs'!$B$11:$B$22,'Expanded kW'!A3769,'Manual Inputs'!$C$11:$C$22)</f>
        <v>163748.28038796311</v>
      </c>
    </row>
    <row r="3770" spans="1:8" x14ac:dyDescent="0.2">
      <c r="A3770">
        <f t="shared" si="348"/>
        <v>9</v>
      </c>
      <c r="B3770" t="b">
        <f t="shared" si="349"/>
        <v>0</v>
      </c>
      <c r="C3770" t="str">
        <f t="shared" si="350"/>
        <v>OFF</v>
      </c>
      <c r="D3770" s="4">
        <f t="shared" si="352"/>
        <v>43712.999999990861</v>
      </c>
      <c r="E3770" t="str">
        <f t="shared" si="353"/>
        <v>LRKPCIGS</v>
      </c>
      <c r="F3770" s="39">
        <v>10061.373046875</v>
      </c>
      <c r="G3770">
        <f t="shared" si="351"/>
        <v>1.4818460647115911E-3</v>
      </c>
      <c r="H3770" s="38">
        <f>G3770*SUMIF('Manual Inputs'!$B$11:$B$22,'Expanded kW'!A3770,'Manual Inputs'!$C$11:$C$22)</f>
        <v>161670.10665661911</v>
      </c>
    </row>
    <row r="3771" spans="1:8" x14ac:dyDescent="0.2">
      <c r="A3771">
        <f t="shared" si="348"/>
        <v>9</v>
      </c>
      <c r="B3771" t="b">
        <f t="shared" si="349"/>
        <v>0</v>
      </c>
      <c r="C3771" t="str">
        <f t="shared" si="350"/>
        <v>OFF</v>
      </c>
      <c r="D3771" s="4">
        <f t="shared" si="352"/>
        <v>43713.041666657526</v>
      </c>
      <c r="E3771" t="str">
        <f t="shared" si="353"/>
        <v>LRKPCIGS</v>
      </c>
      <c r="F3771" s="39">
        <v>9960.947265625</v>
      </c>
      <c r="G3771">
        <f t="shared" si="351"/>
        <v>1.467055285356966E-3</v>
      </c>
      <c r="H3771" s="38">
        <f>G3771*SUMIF('Manual Inputs'!$B$11:$B$22,'Expanded kW'!A3771,'Manual Inputs'!$C$11:$C$22)</f>
        <v>160056.42563215847</v>
      </c>
    </row>
    <row r="3772" spans="1:8" x14ac:dyDescent="0.2">
      <c r="A3772">
        <f t="shared" si="348"/>
        <v>9</v>
      </c>
      <c r="B3772" t="b">
        <f t="shared" si="349"/>
        <v>0</v>
      </c>
      <c r="C3772" t="str">
        <f t="shared" si="350"/>
        <v>OFF</v>
      </c>
      <c r="D3772" s="4">
        <f t="shared" si="352"/>
        <v>43713.08333332419</v>
      </c>
      <c r="E3772" t="str">
        <f t="shared" si="353"/>
        <v>LRKPCIGS</v>
      </c>
      <c r="F3772" s="39">
        <v>9755.9501953125</v>
      </c>
      <c r="G3772">
        <f t="shared" si="351"/>
        <v>1.43686317335548E-3</v>
      </c>
      <c r="H3772" s="38">
        <f>G3772*SUMIF('Manual Inputs'!$B$11:$B$22,'Expanded kW'!A3772,'Manual Inputs'!$C$11:$C$22)</f>
        <v>156762.45193022821</v>
      </c>
    </row>
    <row r="3773" spans="1:8" x14ac:dyDescent="0.2">
      <c r="A3773">
        <f t="shared" si="348"/>
        <v>9</v>
      </c>
      <c r="B3773" t="b">
        <f t="shared" si="349"/>
        <v>0</v>
      </c>
      <c r="C3773" t="str">
        <f t="shared" si="350"/>
        <v>OFF</v>
      </c>
      <c r="D3773" s="4">
        <f t="shared" si="352"/>
        <v>43713.124999990854</v>
      </c>
      <c r="E3773" t="str">
        <f t="shared" si="353"/>
        <v>LRKPCIGS</v>
      </c>
      <c r="F3773" s="39">
        <v>9564.072265625</v>
      </c>
      <c r="G3773">
        <f t="shared" si="351"/>
        <v>1.4086032575678685E-3</v>
      </c>
      <c r="H3773" s="38">
        <f>G3773*SUMIF('Manual Inputs'!$B$11:$B$22,'Expanded kW'!A3773,'Manual Inputs'!$C$11:$C$22)</f>
        <v>153679.28174926923</v>
      </c>
    </row>
    <row r="3774" spans="1:8" x14ac:dyDescent="0.2">
      <c r="A3774">
        <f t="shared" si="348"/>
        <v>9</v>
      </c>
      <c r="B3774" t="b">
        <f t="shared" si="349"/>
        <v>0</v>
      </c>
      <c r="C3774" t="str">
        <f t="shared" si="350"/>
        <v>OFF</v>
      </c>
      <c r="D3774" s="4">
        <f t="shared" si="352"/>
        <v>43713.166666657518</v>
      </c>
      <c r="E3774" t="str">
        <f t="shared" si="353"/>
        <v>LRKPCIGS</v>
      </c>
      <c r="F3774" s="39">
        <v>9666.3994140625</v>
      </c>
      <c r="G3774">
        <f t="shared" si="351"/>
        <v>1.4236740716127136E-3</v>
      </c>
      <c r="H3774" s="38">
        <f>G3774*SUMIF('Manual Inputs'!$B$11:$B$22,'Expanded kW'!A3774,'Manual Inputs'!$C$11:$C$22)</f>
        <v>155323.51469090502</v>
      </c>
    </row>
    <row r="3775" spans="1:8" x14ac:dyDescent="0.2">
      <c r="A3775">
        <f t="shared" si="348"/>
        <v>9</v>
      </c>
      <c r="B3775" t="b">
        <f t="shared" si="349"/>
        <v>0</v>
      </c>
      <c r="C3775" t="str">
        <f t="shared" si="350"/>
        <v>OFF</v>
      </c>
      <c r="D3775" s="4">
        <f t="shared" si="352"/>
        <v>43713.208333324183</v>
      </c>
      <c r="E3775" t="str">
        <f t="shared" si="353"/>
        <v>LRKPCIGS</v>
      </c>
      <c r="F3775" s="39">
        <v>9669.1611328125</v>
      </c>
      <c r="G3775">
        <f t="shared" si="351"/>
        <v>1.4240808194832539E-3</v>
      </c>
      <c r="H3775" s="38">
        <f>G3775*SUMIF('Manual Inputs'!$B$11:$B$22,'Expanded kW'!A3775,'Manual Inputs'!$C$11:$C$22)</f>
        <v>155367.89107599561</v>
      </c>
    </row>
    <row r="3776" spans="1:8" x14ac:dyDescent="0.2">
      <c r="A3776">
        <f t="shared" si="348"/>
        <v>9</v>
      </c>
      <c r="B3776" t="b">
        <f t="shared" si="349"/>
        <v>0</v>
      </c>
      <c r="C3776" t="str">
        <f t="shared" si="350"/>
        <v>OFF</v>
      </c>
      <c r="D3776" s="4">
        <f t="shared" si="352"/>
        <v>43713.249999990847</v>
      </c>
      <c r="E3776" t="str">
        <f t="shared" si="353"/>
        <v>LRKPCIGS</v>
      </c>
      <c r="F3776" s="39">
        <v>9491.697265625</v>
      </c>
      <c r="G3776">
        <f t="shared" si="351"/>
        <v>1.3979438169096363E-3</v>
      </c>
      <c r="H3776" s="38">
        <f>G3776*SUMIF('Manual Inputs'!$B$11:$B$22,'Expanded kW'!A3776,'Manual Inputs'!$C$11:$C$22)</f>
        <v>152516.33173094076</v>
      </c>
    </row>
    <row r="3777" spans="1:8" x14ac:dyDescent="0.2">
      <c r="A3777">
        <f t="shared" si="348"/>
        <v>9</v>
      </c>
      <c r="B3777" t="b">
        <f t="shared" si="349"/>
        <v>0</v>
      </c>
      <c r="C3777" t="str">
        <f t="shared" si="350"/>
        <v>ON</v>
      </c>
      <c r="D3777" s="4">
        <f t="shared" si="352"/>
        <v>43713.291666657511</v>
      </c>
      <c r="E3777" t="str">
        <f t="shared" si="353"/>
        <v>LRKPCIGS</v>
      </c>
      <c r="F3777" s="39">
        <v>9630.419921875</v>
      </c>
      <c r="G3777">
        <f t="shared" si="351"/>
        <v>1.4183749868198156E-3</v>
      </c>
      <c r="H3777" s="38">
        <f>G3777*SUMIF('Manual Inputs'!$B$11:$B$22,'Expanded kW'!A3777,'Manual Inputs'!$C$11:$C$22)</f>
        <v>154745.38203323452</v>
      </c>
    </row>
    <row r="3778" spans="1:8" x14ac:dyDescent="0.2">
      <c r="A3778">
        <f t="shared" ref="A3778:A3841" si="354">MONTH(D3778)</f>
        <v>9</v>
      </c>
      <c r="B3778" t="b">
        <f t="shared" ref="B3778:B3841" si="355">IF(ISNA(VLOOKUP(DATE(YEAR(D3778),MONTH(D3778),DAY(D3778)),Holidays,1,FALSE)),FALSE,TRUE)</f>
        <v>0</v>
      </c>
      <c r="C3778" t="str">
        <f t="shared" ref="C3778:C3841" si="356">IF(OR(HOUR(D3778)&lt;PkStart,HOUR(D3778)&gt;OPkStart-1,WEEKDAY(D3778,2)&gt;5,B3778)=TRUE,"OFF","ON")</f>
        <v>ON</v>
      </c>
      <c r="D3778" s="4">
        <f t="shared" si="352"/>
        <v>43713.333333324175</v>
      </c>
      <c r="E3778" t="str">
        <f t="shared" si="353"/>
        <v>LRKPCIGS</v>
      </c>
      <c r="F3778" s="39">
        <v>9729.0908203125</v>
      </c>
      <c r="G3778">
        <f t="shared" ref="G3778:G3841" si="357">IF(SUMIF($A$2:$A$8785,A3778,$F$2:$F$8785)=0,0,F3778/SUMIF($A$2:$A$8785,A3778,$F$2:$F$8785))</f>
        <v>1.4329073058055011E-3</v>
      </c>
      <c r="H3778" s="38">
        <f>G3778*SUMIF('Manual Inputs'!$B$11:$B$22,'Expanded kW'!A3778,'Manual Inputs'!$C$11:$C$22)</f>
        <v>156330.86490917753</v>
      </c>
    </row>
    <row r="3779" spans="1:8" x14ac:dyDescent="0.2">
      <c r="A3779">
        <f t="shared" si="354"/>
        <v>9</v>
      </c>
      <c r="B3779" t="b">
        <f t="shared" si="355"/>
        <v>0</v>
      </c>
      <c r="C3779" t="str">
        <f t="shared" si="356"/>
        <v>ON</v>
      </c>
      <c r="D3779" s="4">
        <f t="shared" si="352"/>
        <v>43713.37499999084</v>
      </c>
      <c r="E3779" t="str">
        <f t="shared" si="353"/>
        <v>LRKPCIGS</v>
      </c>
      <c r="F3779" s="39">
        <v>9654.5546875</v>
      </c>
      <c r="G3779">
        <f t="shared" si="357"/>
        <v>1.4219295719939784E-3</v>
      </c>
      <c r="H3779" s="38">
        <f>G3779*SUMIF('Manual Inputs'!$B$11:$B$22,'Expanded kW'!A3779,'Manual Inputs'!$C$11:$C$22)</f>
        <v>155133.18895725452</v>
      </c>
    </row>
    <row r="3780" spans="1:8" x14ac:dyDescent="0.2">
      <c r="A3780">
        <f t="shared" si="354"/>
        <v>9</v>
      </c>
      <c r="B3780" t="b">
        <f t="shared" si="355"/>
        <v>0</v>
      </c>
      <c r="C3780" t="str">
        <f t="shared" si="356"/>
        <v>ON</v>
      </c>
      <c r="D3780" s="4">
        <f t="shared" ref="D3780:D3843" si="358">+D3779+1/24</f>
        <v>43713.416666657504</v>
      </c>
      <c r="E3780" t="str">
        <f t="shared" ref="E3780:E3843" si="359">+E3779</f>
        <v>LRKPCIGS</v>
      </c>
      <c r="F3780" s="39">
        <v>9715.9208984375</v>
      </c>
      <c r="G3780">
        <f t="shared" si="357"/>
        <v>1.4309676304935825E-3</v>
      </c>
      <c r="H3780" s="38">
        <f>G3780*SUMIF('Manual Inputs'!$B$11:$B$22,'Expanded kW'!A3780,'Manual Inputs'!$C$11:$C$22)</f>
        <v>156119.24541507164</v>
      </c>
    </row>
    <row r="3781" spans="1:8" x14ac:dyDescent="0.2">
      <c r="A3781">
        <f t="shared" si="354"/>
        <v>9</v>
      </c>
      <c r="B3781" t="b">
        <f t="shared" si="355"/>
        <v>0</v>
      </c>
      <c r="C3781" t="str">
        <f t="shared" si="356"/>
        <v>ON</v>
      </c>
      <c r="D3781" s="4">
        <f t="shared" si="358"/>
        <v>43713.458333324168</v>
      </c>
      <c r="E3781" t="str">
        <f t="shared" si="359"/>
        <v>LRKPCIGS</v>
      </c>
      <c r="F3781" s="39">
        <v>9666.6220703125</v>
      </c>
      <c r="G3781">
        <f t="shared" si="357"/>
        <v>1.4237068645810598E-3</v>
      </c>
      <c r="H3781" s="38">
        <f>G3781*SUMIF('Manual Inputs'!$B$11:$B$22,'Expanded kW'!A3781,'Manual Inputs'!$C$11:$C$22)</f>
        <v>155327.09241926452</v>
      </c>
    </row>
    <row r="3782" spans="1:8" x14ac:dyDescent="0.2">
      <c r="A3782">
        <f t="shared" si="354"/>
        <v>9</v>
      </c>
      <c r="B3782" t="b">
        <f t="shared" si="355"/>
        <v>0</v>
      </c>
      <c r="C3782" t="str">
        <f t="shared" si="356"/>
        <v>ON</v>
      </c>
      <c r="D3782" s="4">
        <f t="shared" si="358"/>
        <v>43713.499999990832</v>
      </c>
      <c r="E3782" t="str">
        <f t="shared" si="359"/>
        <v>LRKPCIGS</v>
      </c>
      <c r="F3782" s="39">
        <v>9624.6884765625</v>
      </c>
      <c r="G3782">
        <f t="shared" si="357"/>
        <v>1.4175308555425168E-3</v>
      </c>
      <c r="H3782" s="38">
        <f>G3782*SUMIF('Manual Inputs'!$B$11:$B$22,'Expanded kW'!A3782,'Manual Inputs'!$C$11:$C$22)</f>
        <v>154653.28691155961</v>
      </c>
    </row>
    <row r="3783" spans="1:8" x14ac:dyDescent="0.2">
      <c r="A3783">
        <f t="shared" si="354"/>
        <v>9</v>
      </c>
      <c r="B3783" t="b">
        <f t="shared" si="355"/>
        <v>0</v>
      </c>
      <c r="C3783" t="str">
        <f t="shared" si="356"/>
        <v>ON</v>
      </c>
      <c r="D3783" s="4">
        <f t="shared" si="358"/>
        <v>43713.541666657497</v>
      </c>
      <c r="E3783" t="str">
        <f t="shared" si="359"/>
        <v>LRKPCIGS</v>
      </c>
      <c r="F3783" s="39">
        <v>9766.7607421875</v>
      </c>
      <c r="G3783">
        <f t="shared" si="357"/>
        <v>1.4384553582659752E-3</v>
      </c>
      <c r="H3783" s="38">
        <f>G3783*SUMIF('Manual Inputs'!$B$11:$B$22,'Expanded kW'!A3783,'Manual Inputs'!$C$11:$C$22)</f>
        <v>156936.16005715632</v>
      </c>
    </row>
    <row r="3784" spans="1:8" x14ac:dyDescent="0.2">
      <c r="A3784">
        <f t="shared" si="354"/>
        <v>9</v>
      </c>
      <c r="B3784" t="b">
        <f t="shared" si="355"/>
        <v>0</v>
      </c>
      <c r="C3784" t="str">
        <f t="shared" si="356"/>
        <v>ON</v>
      </c>
      <c r="D3784" s="4">
        <f t="shared" si="358"/>
        <v>43713.583333324161</v>
      </c>
      <c r="E3784" t="str">
        <f t="shared" si="359"/>
        <v>LRKPCIGS</v>
      </c>
      <c r="F3784" s="39">
        <v>9799.84375</v>
      </c>
      <c r="G3784">
        <f t="shared" si="357"/>
        <v>1.4433278468127548E-3</v>
      </c>
      <c r="H3784" s="38">
        <f>G3784*SUMIF('Manual Inputs'!$B$11:$B$22,'Expanded kW'!A3784,'Manual Inputs'!$C$11:$C$22)</f>
        <v>157467.75086257127</v>
      </c>
    </row>
    <row r="3785" spans="1:8" x14ac:dyDescent="0.2">
      <c r="A3785">
        <f t="shared" si="354"/>
        <v>9</v>
      </c>
      <c r="B3785" t="b">
        <f t="shared" si="355"/>
        <v>0</v>
      </c>
      <c r="C3785" t="str">
        <f t="shared" si="356"/>
        <v>ON</v>
      </c>
      <c r="D3785" s="4">
        <f t="shared" si="358"/>
        <v>43713.624999990825</v>
      </c>
      <c r="E3785" t="str">
        <f t="shared" si="359"/>
        <v>LRKPCIGS</v>
      </c>
      <c r="F3785" s="39">
        <v>9735.6005859375</v>
      </c>
      <c r="G3785">
        <f t="shared" si="357"/>
        <v>1.4338660686432033E-3</v>
      </c>
      <c r="H3785" s="38">
        <f>G3785*SUMIF('Manual Inputs'!$B$11:$B$22,'Expanded kW'!A3785,'Manual Inputs'!$C$11:$C$22)</f>
        <v>156435.46638831962</v>
      </c>
    </row>
    <row r="3786" spans="1:8" x14ac:dyDescent="0.2">
      <c r="A3786">
        <f t="shared" si="354"/>
        <v>9</v>
      </c>
      <c r="B3786" t="b">
        <f t="shared" si="355"/>
        <v>0</v>
      </c>
      <c r="C3786" t="str">
        <f t="shared" si="356"/>
        <v>ON</v>
      </c>
      <c r="D3786" s="4">
        <f t="shared" si="358"/>
        <v>43713.666666657489</v>
      </c>
      <c r="E3786" t="str">
        <f t="shared" si="359"/>
        <v>LRKPCIGS</v>
      </c>
      <c r="F3786" s="39">
        <v>9636.677734375</v>
      </c>
      <c r="G3786">
        <f t="shared" si="357"/>
        <v>1.4192966418249155E-3</v>
      </c>
      <c r="H3786" s="38">
        <f>G3786*SUMIF('Manual Inputs'!$B$11:$B$22,'Expanded kW'!A3786,'Manual Inputs'!$C$11:$C$22)</f>
        <v>154845.93503028559</v>
      </c>
    </row>
    <row r="3787" spans="1:8" x14ac:dyDescent="0.2">
      <c r="A3787">
        <f t="shared" si="354"/>
        <v>9</v>
      </c>
      <c r="B3787" t="b">
        <f t="shared" si="355"/>
        <v>0</v>
      </c>
      <c r="C3787" t="str">
        <f t="shared" si="356"/>
        <v>ON</v>
      </c>
      <c r="D3787" s="4">
        <f t="shared" si="358"/>
        <v>43713.708333324154</v>
      </c>
      <c r="E3787" t="str">
        <f t="shared" si="359"/>
        <v>LRKPCIGS</v>
      </c>
      <c r="F3787" s="39">
        <v>9604.248046875</v>
      </c>
      <c r="G3787">
        <f t="shared" si="357"/>
        <v>1.4145203747510464E-3</v>
      </c>
      <c r="H3787" s="38">
        <f>G3787*SUMIF('Manual Inputs'!$B$11:$B$22,'Expanded kW'!A3787,'Manual Inputs'!$C$11:$C$22)</f>
        <v>154324.84203308335</v>
      </c>
    </row>
    <row r="3788" spans="1:8" x14ac:dyDescent="0.2">
      <c r="A3788">
        <f t="shared" si="354"/>
        <v>9</v>
      </c>
      <c r="B3788" t="b">
        <f t="shared" si="355"/>
        <v>0</v>
      </c>
      <c r="C3788" t="str">
        <f t="shared" si="356"/>
        <v>ON</v>
      </c>
      <c r="D3788" s="4">
        <f t="shared" si="358"/>
        <v>43713.749999990818</v>
      </c>
      <c r="E3788" t="str">
        <f t="shared" si="359"/>
        <v>LRKPCIGS</v>
      </c>
      <c r="F3788" s="39">
        <v>9532.2705078125</v>
      </c>
      <c r="G3788">
        <f t="shared" si="357"/>
        <v>1.4039194724178884E-3</v>
      </c>
      <c r="H3788" s="38">
        <f>G3788*SUMIF('Manual Inputs'!$B$11:$B$22,'Expanded kW'!A3788,'Manual Inputs'!$C$11:$C$22)</f>
        <v>153168.27857371242</v>
      </c>
    </row>
    <row r="3789" spans="1:8" x14ac:dyDescent="0.2">
      <c r="A3789">
        <f t="shared" si="354"/>
        <v>9</v>
      </c>
      <c r="B3789" t="b">
        <f t="shared" si="355"/>
        <v>0</v>
      </c>
      <c r="C3789" t="str">
        <f t="shared" si="356"/>
        <v>ON</v>
      </c>
      <c r="D3789" s="4">
        <f t="shared" si="358"/>
        <v>43713.791666657482</v>
      </c>
      <c r="E3789" t="str">
        <f t="shared" si="359"/>
        <v>LRKPCIGS</v>
      </c>
      <c r="F3789" s="39">
        <v>9475.83203125</v>
      </c>
      <c r="G3789">
        <f t="shared" si="357"/>
        <v>1.3956071740861579E-3</v>
      </c>
      <c r="H3789" s="38">
        <f>G3789*SUMIF('Manual Inputs'!$B$11:$B$22,'Expanded kW'!A3789,'Manual Inputs'!$C$11:$C$22)</f>
        <v>152261.40289353571</v>
      </c>
    </row>
    <row r="3790" spans="1:8" x14ac:dyDescent="0.2">
      <c r="A3790">
        <f t="shared" si="354"/>
        <v>9</v>
      </c>
      <c r="B3790" t="b">
        <f t="shared" si="355"/>
        <v>0</v>
      </c>
      <c r="C3790" t="str">
        <f t="shared" si="356"/>
        <v>ON</v>
      </c>
      <c r="D3790" s="4">
        <f t="shared" si="358"/>
        <v>43713.833333324146</v>
      </c>
      <c r="E3790" t="str">
        <f t="shared" si="359"/>
        <v>LRKPCIGS</v>
      </c>
      <c r="F3790" s="39">
        <v>9310.8798828125</v>
      </c>
      <c r="G3790">
        <f t="shared" si="357"/>
        <v>1.3713129062075057E-3</v>
      </c>
      <c r="H3790" s="38">
        <f>G3790*SUMIF('Manual Inputs'!$B$11:$B$22,'Expanded kW'!A3790,'Manual Inputs'!$C$11:$C$22)</f>
        <v>149610.8867754188</v>
      </c>
    </row>
    <row r="3791" spans="1:8" x14ac:dyDescent="0.2">
      <c r="A3791">
        <f t="shared" si="354"/>
        <v>9</v>
      </c>
      <c r="B3791" t="b">
        <f t="shared" si="355"/>
        <v>0</v>
      </c>
      <c r="C3791" t="str">
        <f t="shared" si="356"/>
        <v>OFF</v>
      </c>
      <c r="D3791" s="4">
        <f t="shared" si="358"/>
        <v>43713.87499999081</v>
      </c>
      <c r="E3791" t="str">
        <f t="shared" si="359"/>
        <v>LRKPCIGS</v>
      </c>
      <c r="F3791" s="39">
        <v>9624.958984375</v>
      </c>
      <c r="G3791">
        <f t="shared" si="357"/>
        <v>1.4175706961224814E-3</v>
      </c>
      <c r="H3791" s="38">
        <f>G3791*SUMIF('Manual Inputs'!$B$11:$B$22,'Expanded kW'!A3791,'Manual Inputs'!$C$11:$C$22)</f>
        <v>154657.63353768058</v>
      </c>
    </row>
    <row r="3792" spans="1:8" x14ac:dyDescent="0.2">
      <c r="A3792">
        <f t="shared" si="354"/>
        <v>9</v>
      </c>
      <c r="B3792" t="b">
        <f t="shared" si="355"/>
        <v>0</v>
      </c>
      <c r="C3792" t="str">
        <f t="shared" si="356"/>
        <v>OFF</v>
      </c>
      <c r="D3792" s="4">
        <f t="shared" si="358"/>
        <v>43713.916666657475</v>
      </c>
      <c r="E3792" t="str">
        <f t="shared" si="359"/>
        <v>LRKPCIGS</v>
      </c>
      <c r="F3792" s="39">
        <v>9935.599609375</v>
      </c>
      <c r="G3792">
        <f t="shared" si="357"/>
        <v>1.4633220648026012E-3</v>
      </c>
      <c r="H3792" s="38">
        <f>G3792*SUMIF('Manual Inputs'!$B$11:$B$22,'Expanded kW'!A3792,'Manual Inputs'!$C$11:$C$22)</f>
        <v>159649.12950365385</v>
      </c>
    </row>
    <row r="3793" spans="1:8" x14ac:dyDescent="0.2">
      <c r="A3793">
        <f t="shared" si="354"/>
        <v>9</v>
      </c>
      <c r="B3793" t="b">
        <f t="shared" si="355"/>
        <v>0</v>
      </c>
      <c r="C3793" t="str">
        <f t="shared" si="356"/>
        <v>OFF</v>
      </c>
      <c r="D3793" s="4">
        <f t="shared" si="358"/>
        <v>43713.958333324139</v>
      </c>
      <c r="E3793" t="str">
        <f t="shared" si="359"/>
        <v>LRKPCIGS</v>
      </c>
      <c r="F3793" s="39">
        <v>9897.2705078125</v>
      </c>
      <c r="G3793">
        <f t="shared" si="357"/>
        <v>1.4576769278963654E-3</v>
      </c>
      <c r="H3793" s="38">
        <f>G3793*SUMIF('Manual Inputs'!$B$11:$B$22,'Expanded kW'!A3793,'Manual Inputs'!$C$11:$C$22)</f>
        <v>159033.24239671609</v>
      </c>
    </row>
    <row r="3794" spans="1:8" x14ac:dyDescent="0.2">
      <c r="A3794">
        <f t="shared" si="354"/>
        <v>9</v>
      </c>
      <c r="B3794" t="b">
        <f t="shared" si="355"/>
        <v>0</v>
      </c>
      <c r="C3794" t="str">
        <f t="shared" si="356"/>
        <v>OFF</v>
      </c>
      <c r="D3794" s="4">
        <f t="shared" si="358"/>
        <v>43713.999999990803</v>
      </c>
      <c r="E3794" t="str">
        <f t="shared" si="359"/>
        <v>LRKPCIGS</v>
      </c>
      <c r="F3794" s="39">
        <v>9863.693359375</v>
      </c>
      <c r="G3794">
        <f t="shared" si="357"/>
        <v>1.4527316619724665E-3</v>
      </c>
      <c r="H3794" s="38">
        <f>G3794*SUMIF('Manual Inputs'!$B$11:$B$22,'Expanded kW'!A3794,'Manual Inputs'!$C$11:$C$22)</f>
        <v>158493.7115450296</v>
      </c>
    </row>
    <row r="3795" spans="1:8" x14ac:dyDescent="0.2">
      <c r="A3795">
        <f t="shared" si="354"/>
        <v>9</v>
      </c>
      <c r="B3795" t="b">
        <f t="shared" si="355"/>
        <v>0</v>
      </c>
      <c r="C3795" t="str">
        <f t="shared" si="356"/>
        <v>OFF</v>
      </c>
      <c r="D3795" s="4">
        <f t="shared" si="358"/>
        <v>43714.041666657467</v>
      </c>
      <c r="E3795" t="str">
        <f t="shared" si="359"/>
        <v>LRKPCIGS</v>
      </c>
      <c r="F3795" s="39">
        <v>9712.0634765625</v>
      </c>
      <c r="G3795">
        <f t="shared" si="357"/>
        <v>1.4303995066998645E-3</v>
      </c>
      <c r="H3795" s="38">
        <f>G3795*SUMIF('Manual Inputs'!$B$11:$B$22,'Expanded kW'!A3795,'Manual Inputs'!$C$11:$C$22)</f>
        <v>156057.26284042248</v>
      </c>
    </row>
    <row r="3796" spans="1:8" x14ac:dyDescent="0.2">
      <c r="A3796">
        <f t="shared" si="354"/>
        <v>9</v>
      </c>
      <c r="B3796" t="b">
        <f t="shared" si="355"/>
        <v>0</v>
      </c>
      <c r="C3796" t="str">
        <f t="shared" si="356"/>
        <v>OFF</v>
      </c>
      <c r="D3796" s="4">
        <f t="shared" si="358"/>
        <v>43714.083333324132</v>
      </c>
      <c r="E3796" t="str">
        <f t="shared" si="359"/>
        <v>LRKPCIGS</v>
      </c>
      <c r="F3796" s="39">
        <v>9654.109375</v>
      </c>
      <c r="G3796">
        <f t="shared" si="357"/>
        <v>1.4218639860572859E-3</v>
      </c>
      <c r="H3796" s="38">
        <f>G3796*SUMIF('Manual Inputs'!$B$11:$B$22,'Expanded kW'!A3796,'Manual Inputs'!$C$11:$C$22)</f>
        <v>155126.03350053553</v>
      </c>
    </row>
    <row r="3797" spans="1:8" x14ac:dyDescent="0.2">
      <c r="A3797">
        <f t="shared" si="354"/>
        <v>9</v>
      </c>
      <c r="B3797" t="b">
        <f t="shared" si="355"/>
        <v>0</v>
      </c>
      <c r="C3797" t="str">
        <f t="shared" si="356"/>
        <v>OFF</v>
      </c>
      <c r="D3797" s="4">
        <f t="shared" si="358"/>
        <v>43714.124999990796</v>
      </c>
      <c r="E3797" t="str">
        <f t="shared" si="359"/>
        <v>LRKPCIGS</v>
      </c>
      <c r="F3797" s="39">
        <v>9639.587890625</v>
      </c>
      <c r="G3797">
        <f t="shared" si="357"/>
        <v>1.4197252516743532E-3</v>
      </c>
      <c r="H3797" s="38">
        <f>G3797*SUMIF('Manual Inputs'!$B$11:$B$22,'Expanded kW'!A3797,'Manual Inputs'!$C$11:$C$22)</f>
        <v>154892.69656761581</v>
      </c>
    </row>
    <row r="3798" spans="1:8" x14ac:dyDescent="0.2">
      <c r="A3798">
        <f t="shared" si="354"/>
        <v>9</v>
      </c>
      <c r="B3798" t="b">
        <f t="shared" si="355"/>
        <v>0</v>
      </c>
      <c r="C3798" t="str">
        <f t="shared" si="356"/>
        <v>OFF</v>
      </c>
      <c r="D3798" s="4">
        <f t="shared" si="358"/>
        <v>43714.16666665746</v>
      </c>
      <c r="E3798" t="str">
        <f t="shared" si="359"/>
        <v>LRKPCIGS</v>
      </c>
      <c r="F3798" s="39">
        <v>9618.4873046875</v>
      </c>
      <c r="G3798">
        <f t="shared" si="357"/>
        <v>1.4166175426083122E-3</v>
      </c>
      <c r="H3798" s="38">
        <f>G3798*SUMIF('Manual Inputs'!$B$11:$B$22,'Expanded kW'!A3798,'Manual Inputs'!$C$11:$C$22)</f>
        <v>154553.64403838947</v>
      </c>
    </row>
    <row r="3799" spans="1:8" x14ac:dyDescent="0.2">
      <c r="A3799">
        <f t="shared" si="354"/>
        <v>9</v>
      </c>
      <c r="B3799" t="b">
        <f t="shared" si="355"/>
        <v>0</v>
      </c>
      <c r="C3799" t="str">
        <f t="shared" si="356"/>
        <v>OFF</v>
      </c>
      <c r="D3799" s="4">
        <f t="shared" si="358"/>
        <v>43714.208333324124</v>
      </c>
      <c r="E3799" t="str">
        <f t="shared" si="359"/>
        <v>LRKPCIGS</v>
      </c>
      <c r="F3799" s="39">
        <v>9655.021484375</v>
      </c>
      <c r="G3799">
        <f t="shared" si="357"/>
        <v>1.4219983221644588E-3</v>
      </c>
      <c r="H3799" s="38">
        <f>G3799*SUMIF('Manual Inputs'!$B$11:$B$22,'Expanded kW'!A3799,'Manual Inputs'!$C$11:$C$22)</f>
        <v>155140.68963337661</v>
      </c>
    </row>
    <row r="3800" spans="1:8" x14ac:dyDescent="0.2">
      <c r="A3800">
        <f t="shared" si="354"/>
        <v>9</v>
      </c>
      <c r="B3800" t="b">
        <f t="shared" si="355"/>
        <v>0</v>
      </c>
      <c r="C3800" t="str">
        <f t="shared" si="356"/>
        <v>OFF</v>
      </c>
      <c r="D3800" s="4">
        <f t="shared" si="358"/>
        <v>43714.249999990789</v>
      </c>
      <c r="E3800" t="str">
        <f t="shared" si="359"/>
        <v>LRKPCIGS</v>
      </c>
      <c r="F3800" s="39">
        <v>9660.091796875</v>
      </c>
      <c r="G3800">
        <f t="shared" si="357"/>
        <v>1.4227450813383785E-3</v>
      </c>
      <c r="H3800" s="38">
        <f>G3800*SUMIF('Manual Inputs'!$B$11:$B$22,'Expanded kW'!A3800,'Manual Inputs'!$C$11:$C$22)</f>
        <v>155222.16141251038</v>
      </c>
    </row>
    <row r="3801" spans="1:8" x14ac:dyDescent="0.2">
      <c r="A3801">
        <f t="shared" si="354"/>
        <v>9</v>
      </c>
      <c r="B3801" t="b">
        <f t="shared" si="355"/>
        <v>0</v>
      </c>
      <c r="C3801" t="str">
        <f t="shared" si="356"/>
        <v>ON</v>
      </c>
      <c r="D3801" s="4">
        <f t="shared" si="358"/>
        <v>43714.291666657453</v>
      </c>
      <c r="E3801" t="str">
        <f t="shared" si="359"/>
        <v>LRKPCIGS</v>
      </c>
      <c r="F3801" s="39">
        <v>9716.248046875</v>
      </c>
      <c r="G3801">
        <f t="shared" si="357"/>
        <v>1.4310158131444421E-3</v>
      </c>
      <c r="H3801" s="38">
        <f>G3801*SUMIF('Manual Inputs'!$B$11:$B$22,'Expanded kW'!A3801,'Manual Inputs'!$C$11:$C$22)</f>
        <v>156124.50216507353</v>
      </c>
    </row>
    <row r="3802" spans="1:8" x14ac:dyDescent="0.2">
      <c r="A3802">
        <f t="shared" si="354"/>
        <v>9</v>
      </c>
      <c r="B3802" t="b">
        <f t="shared" si="355"/>
        <v>0</v>
      </c>
      <c r="C3802" t="str">
        <f t="shared" si="356"/>
        <v>ON</v>
      </c>
      <c r="D3802" s="4">
        <f t="shared" si="358"/>
        <v>43714.333333324117</v>
      </c>
      <c r="E3802" t="str">
        <f t="shared" si="359"/>
        <v>LRKPCIGS</v>
      </c>
      <c r="F3802" s="39">
        <v>9868.6171875</v>
      </c>
      <c r="G3802">
        <f t="shared" si="357"/>
        <v>1.4534568468251058E-3</v>
      </c>
      <c r="H3802" s="38">
        <f>G3802*SUMIF('Manual Inputs'!$B$11:$B$22,'Expanded kW'!A3802,'Manual Inputs'!$C$11:$C$22)</f>
        <v>158572.8295555058</v>
      </c>
    </row>
    <row r="3803" spans="1:8" x14ac:dyDescent="0.2">
      <c r="A3803">
        <f t="shared" si="354"/>
        <v>9</v>
      </c>
      <c r="B3803" t="b">
        <f t="shared" si="355"/>
        <v>0</v>
      </c>
      <c r="C3803" t="str">
        <f t="shared" si="356"/>
        <v>ON</v>
      </c>
      <c r="D3803" s="4">
        <f t="shared" si="358"/>
        <v>43714.374999990781</v>
      </c>
      <c r="E3803" t="str">
        <f t="shared" si="359"/>
        <v>LRKPCIGS</v>
      </c>
      <c r="F3803" s="39">
        <v>9823.814453125</v>
      </c>
      <c r="G3803">
        <f t="shared" si="357"/>
        <v>1.4468582687470835E-3</v>
      </c>
      <c r="H3803" s="38">
        <f>G3803*SUMIF('Manual Inputs'!$B$11:$B$22,'Expanded kW'!A3803,'Manual Inputs'!$C$11:$C$22)</f>
        <v>157852.92156569479</v>
      </c>
    </row>
    <row r="3804" spans="1:8" x14ac:dyDescent="0.2">
      <c r="A3804">
        <f t="shared" si="354"/>
        <v>9</v>
      </c>
      <c r="B3804" t="b">
        <f t="shared" si="355"/>
        <v>0</v>
      </c>
      <c r="C3804" t="str">
        <f t="shared" si="356"/>
        <v>ON</v>
      </c>
      <c r="D3804" s="4">
        <f t="shared" si="358"/>
        <v>43714.416666657446</v>
      </c>
      <c r="E3804" t="str">
        <f t="shared" si="359"/>
        <v>LRKPCIGS</v>
      </c>
      <c r="F3804" s="39">
        <v>9961.2392578125</v>
      </c>
      <c r="G3804">
        <f t="shared" si="357"/>
        <v>1.4670982901707182E-3</v>
      </c>
      <c r="H3804" s="38">
        <f>G3804*SUMIF('Manual Inputs'!$B$11:$B$22,'Expanded kW'!A3804,'Manual Inputs'!$C$11:$C$22)</f>
        <v>160061.11747768254</v>
      </c>
    </row>
    <row r="3805" spans="1:8" x14ac:dyDescent="0.2">
      <c r="A3805">
        <f t="shared" si="354"/>
        <v>9</v>
      </c>
      <c r="B3805" t="b">
        <f t="shared" si="355"/>
        <v>0</v>
      </c>
      <c r="C3805" t="str">
        <f t="shared" si="356"/>
        <v>ON</v>
      </c>
      <c r="D3805" s="4">
        <f t="shared" si="358"/>
        <v>43714.45833332411</v>
      </c>
      <c r="E3805" t="str">
        <f t="shared" si="359"/>
        <v>LRKPCIGS</v>
      </c>
      <c r="F3805" s="39">
        <v>9843.8720703125</v>
      </c>
      <c r="G3805">
        <f t="shared" si="357"/>
        <v>1.4498123686456079E-3</v>
      </c>
      <c r="H3805" s="38">
        <f>G3805*SUMIF('Manual Inputs'!$B$11:$B$22,'Expanded kW'!A3805,'Manual Inputs'!$C$11:$C$22)</f>
        <v>158175.21526207929</v>
      </c>
    </row>
    <row r="3806" spans="1:8" x14ac:dyDescent="0.2">
      <c r="A3806">
        <f t="shared" si="354"/>
        <v>9</v>
      </c>
      <c r="B3806" t="b">
        <f t="shared" si="355"/>
        <v>0</v>
      </c>
      <c r="C3806" t="str">
        <f t="shared" si="356"/>
        <v>ON</v>
      </c>
      <c r="D3806" s="4">
        <f t="shared" si="358"/>
        <v>43714.499999990774</v>
      </c>
      <c r="E3806" t="str">
        <f t="shared" si="359"/>
        <v>LRKPCIGS</v>
      </c>
      <c r="F3806" s="39">
        <v>10104.8046875</v>
      </c>
      <c r="G3806">
        <f t="shared" si="357"/>
        <v>1.4882427071424285E-3</v>
      </c>
      <c r="H3806" s="38">
        <f>G3806*SUMIF('Manual Inputs'!$B$11:$B$22,'Expanded kW'!A3806,'Manual Inputs'!$C$11:$C$22)</f>
        <v>162367.98337179533</v>
      </c>
    </row>
    <row r="3807" spans="1:8" x14ac:dyDescent="0.2">
      <c r="A3807">
        <f t="shared" si="354"/>
        <v>9</v>
      </c>
      <c r="B3807" t="b">
        <f t="shared" si="355"/>
        <v>0</v>
      </c>
      <c r="C3807" t="str">
        <f t="shared" si="356"/>
        <v>ON</v>
      </c>
      <c r="D3807" s="4">
        <f t="shared" si="358"/>
        <v>43714.541666657438</v>
      </c>
      <c r="E3807" t="str">
        <f t="shared" si="359"/>
        <v>LRKPCIGS</v>
      </c>
      <c r="F3807" s="39">
        <v>10195.1240234375</v>
      </c>
      <c r="G3807">
        <f t="shared" si="357"/>
        <v>1.5015450021575126E-3</v>
      </c>
      <c r="H3807" s="38">
        <f>G3807*SUMIF('Manual Inputs'!$B$11:$B$22,'Expanded kW'!A3807,'Manual Inputs'!$C$11:$C$22)</f>
        <v>163819.2700506752</v>
      </c>
    </row>
    <row r="3808" spans="1:8" x14ac:dyDescent="0.2">
      <c r="A3808">
        <f t="shared" si="354"/>
        <v>9</v>
      </c>
      <c r="B3808" t="b">
        <f t="shared" si="355"/>
        <v>0</v>
      </c>
      <c r="C3808" t="str">
        <f t="shared" si="356"/>
        <v>ON</v>
      </c>
      <c r="D3808" s="4">
        <f t="shared" si="358"/>
        <v>43714.583333324103</v>
      </c>
      <c r="E3808" t="str">
        <f t="shared" si="359"/>
        <v>LRKPCIGS</v>
      </c>
      <c r="F3808" s="39">
        <v>10064.5986328125</v>
      </c>
      <c r="G3808">
        <f t="shared" si="357"/>
        <v>1.4823211312661861E-3</v>
      </c>
      <c r="H3808" s="38">
        <f>G3808*SUMIF('Manual Inputs'!$B$11:$B$22,'Expanded kW'!A3808,'Manual Inputs'!$C$11:$C$22)</f>
        <v>161721.93664245863</v>
      </c>
    </row>
    <row r="3809" spans="1:8" x14ac:dyDescent="0.2">
      <c r="A3809">
        <f t="shared" si="354"/>
        <v>9</v>
      </c>
      <c r="B3809" t="b">
        <f t="shared" si="355"/>
        <v>0</v>
      </c>
      <c r="C3809" t="str">
        <f t="shared" si="356"/>
        <v>ON</v>
      </c>
      <c r="D3809" s="4">
        <f t="shared" si="358"/>
        <v>43714.624999990767</v>
      </c>
      <c r="E3809" t="str">
        <f t="shared" si="359"/>
        <v>LRKPCIGS</v>
      </c>
      <c r="F3809" s="39">
        <v>9909.232421875</v>
      </c>
      <c r="G3809">
        <f t="shared" si="357"/>
        <v>1.4594386869721248E-3</v>
      </c>
      <c r="H3809" s="38">
        <f>G3809*SUMIF('Manual Inputs'!$B$11:$B$22,'Expanded kW'!A3809,'Manual Inputs'!$C$11:$C$22)</f>
        <v>159225.45114529261</v>
      </c>
    </row>
    <row r="3810" spans="1:8" x14ac:dyDescent="0.2">
      <c r="A3810">
        <f t="shared" si="354"/>
        <v>9</v>
      </c>
      <c r="B3810" t="b">
        <f t="shared" si="355"/>
        <v>0</v>
      </c>
      <c r="C3810" t="str">
        <f t="shared" si="356"/>
        <v>ON</v>
      </c>
      <c r="D3810" s="4">
        <f t="shared" si="358"/>
        <v>43714.666666657431</v>
      </c>
      <c r="E3810" t="str">
        <f t="shared" si="359"/>
        <v>LRKPCIGS</v>
      </c>
      <c r="F3810" s="39">
        <v>9939.5517578125</v>
      </c>
      <c r="G3810">
        <f t="shared" si="357"/>
        <v>1.4639041399907471E-3</v>
      </c>
      <c r="H3810" s="38">
        <f>G3810*SUMIF('Manual Inputs'!$B$11:$B$22,'Expanded kW'!A3810,'Manual Inputs'!$C$11:$C$22)</f>
        <v>159712.6341820349</v>
      </c>
    </row>
    <row r="3811" spans="1:8" x14ac:dyDescent="0.2">
      <c r="A3811">
        <f t="shared" si="354"/>
        <v>9</v>
      </c>
      <c r="B3811" t="b">
        <f t="shared" si="355"/>
        <v>0</v>
      </c>
      <c r="C3811" t="str">
        <f t="shared" si="356"/>
        <v>ON</v>
      </c>
      <c r="D3811" s="4">
        <f t="shared" si="358"/>
        <v>43714.708333324095</v>
      </c>
      <c r="E3811" t="str">
        <f t="shared" si="359"/>
        <v>LRKPCIGS</v>
      </c>
      <c r="F3811" s="39">
        <v>9952.7001953125</v>
      </c>
      <c r="G3811">
        <f t="shared" si="357"/>
        <v>1.465840651068878E-3</v>
      </c>
      <c r="H3811" s="38">
        <f>G3811*SUMIF('Manual Inputs'!$B$11:$B$22,'Expanded kW'!A3811,'Manual Inputs'!$C$11:$C$22)</f>
        <v>159923.9084567377</v>
      </c>
    </row>
    <row r="3812" spans="1:8" x14ac:dyDescent="0.2">
      <c r="A3812">
        <f t="shared" si="354"/>
        <v>9</v>
      </c>
      <c r="B3812" t="b">
        <f t="shared" si="355"/>
        <v>0</v>
      </c>
      <c r="C3812" t="str">
        <f t="shared" si="356"/>
        <v>ON</v>
      </c>
      <c r="D3812" s="4">
        <f t="shared" si="358"/>
        <v>43714.74999999076</v>
      </c>
      <c r="E3812" t="str">
        <f t="shared" si="359"/>
        <v>LRKPCIGS</v>
      </c>
      <c r="F3812" s="39">
        <v>9852.091796875</v>
      </c>
      <c r="G3812">
        <f t="shared" si="357"/>
        <v>1.4510229757270568E-3</v>
      </c>
      <c r="H3812" s="38">
        <f>G3812*SUMIF('Manual Inputs'!$B$11:$B$22,'Expanded kW'!A3812,'Manual Inputs'!$C$11:$C$22)</f>
        <v>158307.29306735066</v>
      </c>
    </row>
    <row r="3813" spans="1:8" x14ac:dyDescent="0.2">
      <c r="A3813">
        <f t="shared" si="354"/>
        <v>9</v>
      </c>
      <c r="B3813" t="b">
        <f t="shared" si="355"/>
        <v>0</v>
      </c>
      <c r="C3813" t="str">
        <f t="shared" si="356"/>
        <v>ON</v>
      </c>
      <c r="D3813" s="4">
        <f t="shared" si="358"/>
        <v>43714.791666657424</v>
      </c>
      <c r="E3813" t="str">
        <f t="shared" si="359"/>
        <v>LRKPCIGS</v>
      </c>
      <c r="F3813" s="39">
        <v>9936.6279296875</v>
      </c>
      <c r="G3813">
        <f t="shared" si="357"/>
        <v>1.4634735165379898E-3</v>
      </c>
      <c r="H3813" s="38">
        <f>G3813*SUMIF('Manual Inputs'!$B$11:$B$22,'Expanded kW'!A3813,'Manual Inputs'!$C$11:$C$22)</f>
        <v>159665.65295962995</v>
      </c>
    </row>
    <row r="3814" spans="1:8" x14ac:dyDescent="0.2">
      <c r="A3814">
        <f t="shared" si="354"/>
        <v>9</v>
      </c>
      <c r="B3814" t="b">
        <f t="shared" si="355"/>
        <v>0</v>
      </c>
      <c r="C3814" t="str">
        <f t="shared" si="356"/>
        <v>ON</v>
      </c>
      <c r="D3814" s="4">
        <f t="shared" si="358"/>
        <v>43714.833333324088</v>
      </c>
      <c r="E3814" t="str">
        <f t="shared" si="359"/>
        <v>LRKPCIGS</v>
      </c>
      <c r="F3814" s="39">
        <v>10047.130859375</v>
      </c>
      <c r="G3814">
        <f t="shared" si="357"/>
        <v>1.4797484653678995E-3</v>
      </c>
      <c r="H3814" s="38">
        <f>G3814*SUMIF('Manual Inputs'!$B$11:$B$22,'Expanded kW'!A3814,'Manual Inputs'!$C$11:$C$22)</f>
        <v>161441.25757593982</v>
      </c>
    </row>
    <row r="3815" spans="1:8" x14ac:dyDescent="0.2">
      <c r="A3815">
        <f t="shared" si="354"/>
        <v>9</v>
      </c>
      <c r="B3815" t="b">
        <f t="shared" si="355"/>
        <v>0</v>
      </c>
      <c r="C3815" t="str">
        <f t="shared" si="356"/>
        <v>OFF</v>
      </c>
      <c r="D3815" s="4">
        <f t="shared" si="358"/>
        <v>43714.874999990752</v>
      </c>
      <c r="E3815" t="str">
        <f t="shared" si="359"/>
        <v>LRKPCIGS</v>
      </c>
      <c r="F3815" s="39">
        <v>10149.8291015625</v>
      </c>
      <c r="G3815">
        <f t="shared" si="357"/>
        <v>1.4948739343599883E-3</v>
      </c>
      <c r="H3815" s="38">
        <f>G3815*SUMIF('Manual Inputs'!$B$11:$B$22,'Expanded kW'!A3815,'Manual Inputs'!$C$11:$C$22)</f>
        <v>163091.45339817478</v>
      </c>
    </row>
    <row r="3816" spans="1:8" x14ac:dyDescent="0.2">
      <c r="A3816">
        <f t="shared" si="354"/>
        <v>9</v>
      </c>
      <c r="B3816" t="b">
        <f t="shared" si="355"/>
        <v>0</v>
      </c>
      <c r="C3816" t="str">
        <f t="shared" si="356"/>
        <v>OFF</v>
      </c>
      <c r="D3816" s="4">
        <f t="shared" si="358"/>
        <v>43714.916666657416</v>
      </c>
      <c r="E3816" t="str">
        <f t="shared" si="359"/>
        <v>LRKPCIGS</v>
      </c>
      <c r="F3816" s="39">
        <v>10354.49609375</v>
      </c>
      <c r="G3816">
        <f t="shared" si="357"/>
        <v>1.5250174322241892E-3</v>
      </c>
      <c r="H3816" s="38">
        <f>G3816*SUMIF('Manual Inputs'!$B$11:$B$22,'Expanded kW'!A3816,'Manual Inputs'!$C$11:$C$22)</f>
        <v>166380.12327473002</v>
      </c>
    </row>
    <row r="3817" spans="1:8" x14ac:dyDescent="0.2">
      <c r="A3817">
        <f t="shared" si="354"/>
        <v>9</v>
      </c>
      <c r="B3817" t="b">
        <f t="shared" si="355"/>
        <v>0</v>
      </c>
      <c r="C3817" t="str">
        <f t="shared" si="356"/>
        <v>OFF</v>
      </c>
      <c r="D3817" s="4">
        <f t="shared" si="358"/>
        <v>43714.958333324081</v>
      </c>
      <c r="E3817" t="str">
        <f t="shared" si="359"/>
        <v>LRKPCIGS</v>
      </c>
      <c r="F3817" s="39">
        <v>10299.685546875</v>
      </c>
      <c r="G3817">
        <f t="shared" si="357"/>
        <v>1.5169448965162884E-3</v>
      </c>
      <c r="H3817" s="38">
        <f>G3817*SUMIF('Manual Inputs'!$B$11:$B$22,'Expanded kW'!A3817,'Manual Inputs'!$C$11:$C$22)</f>
        <v>165499.40581023434</v>
      </c>
    </row>
    <row r="3818" spans="1:8" x14ac:dyDescent="0.2">
      <c r="A3818">
        <f t="shared" si="354"/>
        <v>9</v>
      </c>
      <c r="B3818" t="b">
        <f t="shared" si="355"/>
        <v>0</v>
      </c>
      <c r="C3818" t="str">
        <f t="shared" si="356"/>
        <v>OFF</v>
      </c>
      <c r="D3818" s="4">
        <f t="shared" si="358"/>
        <v>43714.999999990745</v>
      </c>
      <c r="E3818" t="str">
        <f t="shared" si="359"/>
        <v>LRKPCIGS</v>
      </c>
      <c r="F3818" s="39">
        <v>10285.048828125</v>
      </c>
      <c r="G3818">
        <f t="shared" si="357"/>
        <v>1.5147891903339484E-3</v>
      </c>
      <c r="H3818" s="38">
        <f>G3818*SUMIF('Manual Inputs'!$B$11:$B$22,'Expanded kW'!A3818,'Manual Inputs'!$C$11:$C$22)</f>
        <v>165264.21724597071</v>
      </c>
    </row>
    <row r="3819" spans="1:8" x14ac:dyDescent="0.2">
      <c r="A3819">
        <f t="shared" si="354"/>
        <v>9</v>
      </c>
      <c r="B3819" t="b">
        <f t="shared" si="355"/>
        <v>0</v>
      </c>
      <c r="C3819" t="str">
        <f t="shared" si="356"/>
        <v>OFF</v>
      </c>
      <c r="D3819" s="4">
        <f t="shared" si="358"/>
        <v>43715.041666657409</v>
      </c>
      <c r="E3819" t="str">
        <f t="shared" si="359"/>
        <v>LRKPCIGS</v>
      </c>
      <c r="F3819" s="39">
        <v>10161.732421875</v>
      </c>
      <c r="G3819">
        <f t="shared" si="357"/>
        <v>1.4966270637072356E-3</v>
      </c>
      <c r="H3819" s="38">
        <f>G3819*SUMIF('Manual Inputs'!$B$11:$B$22,'Expanded kW'!A3819,'Manual Inputs'!$C$11:$C$22)</f>
        <v>163282.72063928831</v>
      </c>
    </row>
    <row r="3820" spans="1:8" x14ac:dyDescent="0.2">
      <c r="A3820">
        <f t="shared" si="354"/>
        <v>9</v>
      </c>
      <c r="B3820" t="b">
        <f t="shared" si="355"/>
        <v>0</v>
      </c>
      <c r="C3820" t="str">
        <f t="shared" si="356"/>
        <v>OFF</v>
      </c>
      <c r="D3820" s="4">
        <f t="shared" si="358"/>
        <v>43715.083333324073</v>
      </c>
      <c r="E3820" t="str">
        <f t="shared" si="359"/>
        <v>LRKPCIGS</v>
      </c>
      <c r="F3820" s="39">
        <v>10029.837890625</v>
      </c>
      <c r="G3820">
        <f t="shared" si="357"/>
        <v>1.4772015448263412E-3</v>
      </c>
      <c r="H3820" s="38">
        <f>G3820*SUMIF('Manual Inputs'!$B$11:$B$22,'Expanded kW'!A3820,'Manual Inputs'!$C$11:$C$22)</f>
        <v>161163.38734001905</v>
      </c>
    </row>
    <row r="3821" spans="1:8" x14ac:dyDescent="0.2">
      <c r="A3821">
        <f t="shared" si="354"/>
        <v>9</v>
      </c>
      <c r="B3821" t="b">
        <f t="shared" si="355"/>
        <v>0</v>
      </c>
      <c r="C3821" t="str">
        <f t="shared" si="356"/>
        <v>OFF</v>
      </c>
      <c r="D3821" s="4">
        <f t="shared" si="358"/>
        <v>43715.124999990738</v>
      </c>
      <c r="E3821" t="str">
        <f t="shared" si="359"/>
        <v>LRKPCIGS</v>
      </c>
      <c r="F3821" s="39">
        <v>10001.169921875</v>
      </c>
      <c r="G3821">
        <f t="shared" si="357"/>
        <v>1.4729793063229535E-3</v>
      </c>
      <c r="H3821" s="38">
        <f>G3821*SUMIF('Manual Inputs'!$B$11:$B$22,'Expanded kW'!A3821,'Manual Inputs'!$C$11:$C$22)</f>
        <v>160702.73912194301</v>
      </c>
    </row>
    <row r="3822" spans="1:8" x14ac:dyDescent="0.2">
      <c r="A3822">
        <f t="shared" si="354"/>
        <v>9</v>
      </c>
      <c r="B3822" t="b">
        <f t="shared" si="355"/>
        <v>0</v>
      </c>
      <c r="C3822" t="str">
        <f t="shared" si="356"/>
        <v>OFF</v>
      </c>
      <c r="D3822" s="4">
        <f t="shared" si="358"/>
        <v>43715.166666657402</v>
      </c>
      <c r="E3822" t="str">
        <f t="shared" si="359"/>
        <v>LRKPCIGS</v>
      </c>
      <c r="F3822" s="39">
        <v>10003.51953125</v>
      </c>
      <c r="G3822">
        <f t="shared" si="357"/>
        <v>1.4733253584362914E-3</v>
      </c>
      <c r="H3822" s="38">
        <f>G3822*SUMIF('Manual Inputs'!$B$11:$B$22,'Expanded kW'!A3822,'Manual Inputs'!$C$11:$C$22)</f>
        <v>160740.49357121033</v>
      </c>
    </row>
    <row r="3823" spans="1:8" x14ac:dyDescent="0.2">
      <c r="A3823">
        <f t="shared" si="354"/>
        <v>9</v>
      </c>
      <c r="B3823" t="b">
        <f t="shared" si="355"/>
        <v>0</v>
      </c>
      <c r="C3823" t="str">
        <f t="shared" si="356"/>
        <v>OFF</v>
      </c>
      <c r="D3823" s="4">
        <f t="shared" si="358"/>
        <v>43715.208333324066</v>
      </c>
      <c r="E3823" t="str">
        <f t="shared" si="359"/>
        <v>LRKPCIGS</v>
      </c>
      <c r="F3823" s="39">
        <v>9974.4189453125</v>
      </c>
      <c r="G3823">
        <f t="shared" si="357"/>
        <v>1.4690394037707223E-3</v>
      </c>
      <c r="H3823" s="38">
        <f>G3823*SUMIF('Manual Inputs'!$B$11:$B$22,'Expanded kW'!A3823,'Manual Inputs'!$C$11:$C$22)</f>
        <v>160272.89388969896</v>
      </c>
    </row>
    <row r="3824" spans="1:8" x14ac:dyDescent="0.2">
      <c r="A3824">
        <f t="shared" si="354"/>
        <v>9</v>
      </c>
      <c r="B3824" t="b">
        <f t="shared" si="355"/>
        <v>0</v>
      </c>
      <c r="C3824" t="str">
        <f t="shared" si="356"/>
        <v>OFF</v>
      </c>
      <c r="D3824" s="4">
        <f t="shared" si="358"/>
        <v>43715.24999999073</v>
      </c>
      <c r="E3824" t="str">
        <f t="shared" si="359"/>
        <v>LRKPCIGS</v>
      </c>
      <c r="F3824" s="39">
        <v>9962.19921875</v>
      </c>
      <c r="G3824">
        <f t="shared" si="357"/>
        <v>1.4672396738895093E-3</v>
      </c>
      <c r="H3824" s="38">
        <f>G3824*SUMIF('Manual Inputs'!$B$11:$B$22,'Expanded kW'!A3824,'Manual Inputs'!$C$11:$C$22)</f>
        <v>160076.54250828511</v>
      </c>
    </row>
    <row r="3825" spans="1:8" x14ac:dyDescent="0.2">
      <c r="A3825">
        <f t="shared" si="354"/>
        <v>9</v>
      </c>
      <c r="B3825" t="b">
        <f t="shared" si="355"/>
        <v>0</v>
      </c>
      <c r="C3825" t="str">
        <f t="shared" si="356"/>
        <v>OFF</v>
      </c>
      <c r="D3825" s="4">
        <f t="shared" si="358"/>
        <v>43715.291666657395</v>
      </c>
      <c r="E3825" t="str">
        <f t="shared" si="359"/>
        <v>LRKPCIGS</v>
      </c>
      <c r="F3825" s="39">
        <v>9995.99609375</v>
      </c>
      <c r="G3825">
        <f t="shared" si="357"/>
        <v>1.472217301295329E-3</v>
      </c>
      <c r="H3825" s="38">
        <f>G3825*SUMIF('Manual Inputs'!$B$11:$B$22,'Expanded kW'!A3825,'Manual Inputs'!$C$11:$C$22)</f>
        <v>160619.60401295792</v>
      </c>
    </row>
    <row r="3826" spans="1:8" x14ac:dyDescent="0.2">
      <c r="A3826">
        <f t="shared" si="354"/>
        <v>9</v>
      </c>
      <c r="B3826" t="b">
        <f t="shared" si="355"/>
        <v>0</v>
      </c>
      <c r="C3826" t="str">
        <f t="shared" si="356"/>
        <v>OFF</v>
      </c>
      <c r="D3826" s="4">
        <f t="shared" si="358"/>
        <v>43715.333333324059</v>
      </c>
      <c r="E3826" t="str">
        <f t="shared" si="359"/>
        <v>LRKPCIGS</v>
      </c>
      <c r="F3826" s="39">
        <v>10021.73046875</v>
      </c>
      <c r="G3826">
        <f t="shared" si="357"/>
        <v>1.476007478057874E-3</v>
      </c>
      <c r="H3826" s="38">
        <f>G3826*SUMIF('Manual Inputs'!$B$11:$B$22,'Expanded kW'!A3826,'Manual Inputs'!$C$11:$C$22)</f>
        <v>161033.1140907185</v>
      </c>
    </row>
    <row r="3827" spans="1:8" x14ac:dyDescent="0.2">
      <c r="A3827">
        <f t="shared" si="354"/>
        <v>9</v>
      </c>
      <c r="B3827" t="b">
        <f t="shared" si="355"/>
        <v>0</v>
      </c>
      <c r="C3827" t="str">
        <f t="shared" si="356"/>
        <v>OFF</v>
      </c>
      <c r="D3827" s="4">
        <f t="shared" si="358"/>
        <v>43715.374999990723</v>
      </c>
      <c r="E3827" t="str">
        <f t="shared" si="359"/>
        <v>LRKPCIGS</v>
      </c>
      <c r="F3827" s="39">
        <v>10009.1025390625</v>
      </c>
      <c r="G3827">
        <f t="shared" si="357"/>
        <v>1.4741476277346929E-3</v>
      </c>
      <c r="H3827" s="38">
        <f>G3827*SUMIF('Manual Inputs'!$B$11:$B$22,'Expanded kW'!A3827,'Manual Inputs'!$C$11:$C$22)</f>
        <v>160830.20354064557</v>
      </c>
    </row>
    <row r="3828" spans="1:8" x14ac:dyDescent="0.2">
      <c r="A3828">
        <f t="shared" si="354"/>
        <v>9</v>
      </c>
      <c r="B3828" t="b">
        <f t="shared" si="355"/>
        <v>0</v>
      </c>
      <c r="C3828" t="str">
        <f t="shared" si="356"/>
        <v>OFF</v>
      </c>
      <c r="D3828" s="4">
        <f t="shared" si="358"/>
        <v>43715.416666657387</v>
      </c>
      <c r="E3828" t="str">
        <f t="shared" si="359"/>
        <v>LRKPCIGS</v>
      </c>
      <c r="F3828" s="39">
        <v>10064.7080078125</v>
      </c>
      <c r="G3828">
        <f t="shared" si="357"/>
        <v>1.4823372400927419E-3</v>
      </c>
      <c r="H3828" s="38">
        <f>G3828*SUMIF('Manual Inputs'!$B$11:$B$22,'Expanded kW'!A3828,'Manual Inputs'!$C$11:$C$22)</f>
        <v>161723.69412305625</v>
      </c>
    </row>
    <row r="3829" spans="1:8" x14ac:dyDescent="0.2">
      <c r="A3829">
        <f t="shared" si="354"/>
        <v>9</v>
      </c>
      <c r="B3829" t="b">
        <f t="shared" si="355"/>
        <v>0</v>
      </c>
      <c r="C3829" t="str">
        <f t="shared" si="356"/>
        <v>OFF</v>
      </c>
      <c r="D3829" s="4">
        <f t="shared" si="358"/>
        <v>43715.458333324052</v>
      </c>
      <c r="E3829" t="str">
        <f t="shared" si="359"/>
        <v>LRKPCIGS</v>
      </c>
      <c r="F3829" s="39">
        <v>10069.8642578125</v>
      </c>
      <c r="G3829">
        <f t="shared" si="357"/>
        <v>1.4830966562018129E-3</v>
      </c>
      <c r="H3829" s="38">
        <f>G3829*SUMIF('Manual Inputs'!$B$11:$B$22,'Expanded kW'!A3829,'Manual Inputs'!$C$11:$C$22)</f>
        <v>161806.54677980248</v>
      </c>
    </row>
    <row r="3830" spans="1:8" x14ac:dyDescent="0.2">
      <c r="A3830">
        <f t="shared" si="354"/>
        <v>9</v>
      </c>
      <c r="B3830" t="b">
        <f t="shared" si="355"/>
        <v>0</v>
      </c>
      <c r="C3830" t="str">
        <f t="shared" si="356"/>
        <v>OFF</v>
      </c>
      <c r="D3830" s="4">
        <f t="shared" si="358"/>
        <v>43715.499999990716</v>
      </c>
      <c r="E3830" t="str">
        <f t="shared" si="359"/>
        <v>LRKPCIGS</v>
      </c>
      <c r="F3830" s="39">
        <v>10155.6923828125</v>
      </c>
      <c r="G3830">
        <f t="shared" si="357"/>
        <v>1.4957374825264394E-3</v>
      </c>
      <c r="H3830" s="38">
        <f>G3830*SUMIF('Manual Inputs'!$B$11:$B$22,'Expanded kW'!A3830,'Manual Inputs'!$C$11:$C$22)</f>
        <v>163185.66691164149</v>
      </c>
    </row>
    <row r="3831" spans="1:8" x14ac:dyDescent="0.2">
      <c r="A3831">
        <f t="shared" si="354"/>
        <v>9</v>
      </c>
      <c r="B3831" t="b">
        <f t="shared" si="355"/>
        <v>0</v>
      </c>
      <c r="C3831" t="str">
        <f t="shared" si="356"/>
        <v>OFF</v>
      </c>
      <c r="D3831" s="4">
        <f t="shared" si="358"/>
        <v>43715.54166665738</v>
      </c>
      <c r="E3831" t="str">
        <f t="shared" si="359"/>
        <v>LRKPCIGS</v>
      </c>
      <c r="F3831" s="39">
        <v>10099.53125</v>
      </c>
      <c r="G3831">
        <f t="shared" si="357"/>
        <v>1.4874660315763331E-3</v>
      </c>
      <c r="H3831" s="38">
        <f>G3831*SUMIF('Manual Inputs'!$B$11:$B$22,'Expanded kW'!A3831,'Manual Inputs'!$C$11:$C$22)</f>
        <v>162283.24770012309</v>
      </c>
    </row>
    <row r="3832" spans="1:8" x14ac:dyDescent="0.2">
      <c r="A3832">
        <f t="shared" si="354"/>
        <v>9</v>
      </c>
      <c r="B3832" t="b">
        <f t="shared" si="355"/>
        <v>0</v>
      </c>
      <c r="C3832" t="str">
        <f t="shared" si="356"/>
        <v>OFF</v>
      </c>
      <c r="D3832" s="4">
        <f t="shared" si="358"/>
        <v>43715.583333324044</v>
      </c>
      <c r="E3832" t="str">
        <f t="shared" si="359"/>
        <v>LRKPCIGS</v>
      </c>
      <c r="F3832" s="39">
        <v>10106.22265625</v>
      </c>
      <c r="G3832">
        <f t="shared" si="357"/>
        <v>1.488451546572423E-3</v>
      </c>
      <c r="H3832" s="38">
        <f>G3832*SUMIF('Manual Inputs'!$B$11:$B$22,'Expanded kW'!A3832,'Manual Inputs'!$C$11:$C$22)</f>
        <v>162390.76785240055</v>
      </c>
    </row>
    <row r="3833" spans="1:8" x14ac:dyDescent="0.2">
      <c r="A3833">
        <f t="shared" si="354"/>
        <v>9</v>
      </c>
      <c r="B3833" t="b">
        <f t="shared" si="355"/>
        <v>0</v>
      </c>
      <c r="C3833" t="str">
        <f t="shared" si="356"/>
        <v>OFF</v>
      </c>
      <c r="D3833" s="4">
        <f t="shared" si="358"/>
        <v>43715.624999990709</v>
      </c>
      <c r="E3833" t="str">
        <f t="shared" si="359"/>
        <v>LRKPCIGS</v>
      </c>
      <c r="F3833" s="39">
        <v>10009.2138671875</v>
      </c>
      <c r="G3833">
        <f t="shared" si="357"/>
        <v>1.4741640242188659E-3</v>
      </c>
      <c r="H3833" s="38">
        <f>G3833*SUMIF('Manual Inputs'!$B$11:$B$22,'Expanded kW'!A3833,'Manual Inputs'!$C$11:$C$22)</f>
        <v>160831.99240482532</v>
      </c>
    </row>
    <row r="3834" spans="1:8" x14ac:dyDescent="0.2">
      <c r="A3834">
        <f t="shared" si="354"/>
        <v>9</v>
      </c>
      <c r="B3834" t="b">
        <f t="shared" si="355"/>
        <v>0</v>
      </c>
      <c r="C3834" t="str">
        <f t="shared" si="356"/>
        <v>OFF</v>
      </c>
      <c r="D3834" s="4">
        <f t="shared" si="358"/>
        <v>43715.666666657373</v>
      </c>
      <c r="E3834" t="str">
        <f t="shared" si="359"/>
        <v>LRKPCIGS</v>
      </c>
      <c r="F3834" s="39">
        <v>10036.99609375</v>
      </c>
      <c r="G3834">
        <f t="shared" si="357"/>
        <v>1.4782558099929112E-3</v>
      </c>
      <c r="H3834" s="38">
        <f>G3834*SUMIF('Manual Inputs'!$B$11:$B$22,'Expanded kW'!A3834,'Manual Inputs'!$C$11:$C$22)</f>
        <v>161278.40816841859</v>
      </c>
    </row>
    <row r="3835" spans="1:8" x14ac:dyDescent="0.2">
      <c r="A3835">
        <f t="shared" si="354"/>
        <v>9</v>
      </c>
      <c r="B3835" t="b">
        <f t="shared" si="355"/>
        <v>0</v>
      </c>
      <c r="C3835" t="str">
        <f t="shared" si="356"/>
        <v>OFF</v>
      </c>
      <c r="D3835" s="4">
        <f t="shared" si="358"/>
        <v>43715.708333324037</v>
      </c>
      <c r="E3835" t="str">
        <f t="shared" si="359"/>
        <v>LRKPCIGS</v>
      </c>
      <c r="F3835" s="39">
        <v>10000.5810546875</v>
      </c>
      <c r="G3835">
        <f t="shared" si="357"/>
        <v>1.4728925775514062E-3</v>
      </c>
      <c r="H3835" s="38">
        <f>G3835*SUMIF('Manual Inputs'!$B$11:$B$22,'Expanded kW'!A3835,'Manual Inputs'!$C$11:$C$22)</f>
        <v>160693.27697193963</v>
      </c>
    </row>
    <row r="3836" spans="1:8" x14ac:dyDescent="0.2">
      <c r="A3836">
        <f t="shared" si="354"/>
        <v>9</v>
      </c>
      <c r="B3836" t="b">
        <f t="shared" si="355"/>
        <v>0</v>
      </c>
      <c r="C3836" t="str">
        <f t="shared" si="356"/>
        <v>OFF</v>
      </c>
      <c r="D3836" s="4">
        <f t="shared" si="358"/>
        <v>43715.749999990701</v>
      </c>
      <c r="E3836" t="str">
        <f t="shared" si="359"/>
        <v>LRKPCIGS</v>
      </c>
      <c r="F3836" s="39">
        <v>10034.6923828125</v>
      </c>
      <c r="G3836">
        <f t="shared" si="357"/>
        <v>1.4779165178335745E-3</v>
      </c>
      <c r="H3836" s="38">
        <f>G3836*SUMIF('Manual Inputs'!$B$11:$B$22,'Expanded kW'!A3836,'Manual Inputs'!$C$11:$C$22)</f>
        <v>161241.39123333068</v>
      </c>
    </row>
    <row r="3837" spans="1:8" x14ac:dyDescent="0.2">
      <c r="A3837">
        <f t="shared" si="354"/>
        <v>9</v>
      </c>
      <c r="B3837" t="b">
        <f t="shared" si="355"/>
        <v>0</v>
      </c>
      <c r="C3837" t="str">
        <f t="shared" si="356"/>
        <v>OFF</v>
      </c>
      <c r="D3837" s="4">
        <f t="shared" si="358"/>
        <v>43715.791666657366</v>
      </c>
      <c r="E3837" t="str">
        <f t="shared" si="359"/>
        <v>LRKPCIGS</v>
      </c>
      <c r="F3837" s="39">
        <v>9656.05859375</v>
      </c>
      <c r="G3837">
        <f t="shared" si="357"/>
        <v>1.4221510683591241E-3</v>
      </c>
      <c r="H3837" s="38">
        <f>G3837*SUMIF('Manual Inputs'!$B$11:$B$22,'Expanded kW'!A3837,'Manual Inputs'!$C$11:$C$22)</f>
        <v>155157.35431547216</v>
      </c>
    </row>
    <row r="3838" spans="1:8" x14ac:dyDescent="0.2">
      <c r="A3838">
        <f t="shared" si="354"/>
        <v>9</v>
      </c>
      <c r="B3838" t="b">
        <f t="shared" si="355"/>
        <v>0</v>
      </c>
      <c r="C3838" t="str">
        <f t="shared" si="356"/>
        <v>OFF</v>
      </c>
      <c r="D3838" s="4">
        <f t="shared" si="358"/>
        <v>43715.83333332403</v>
      </c>
      <c r="E3838" t="str">
        <f t="shared" si="359"/>
        <v>LRKPCIGS</v>
      </c>
      <c r="F3838" s="39">
        <v>9542.33984375</v>
      </c>
      <c r="G3838">
        <f t="shared" si="357"/>
        <v>1.4054024912627048E-3</v>
      </c>
      <c r="H3838" s="38">
        <f>G3838*SUMIF('Manual Inputs'!$B$11:$B$22,'Expanded kW'!A3838,'Manual Inputs'!$C$11:$C$22)</f>
        <v>153330.07663123327</v>
      </c>
    </row>
    <row r="3839" spans="1:8" x14ac:dyDescent="0.2">
      <c r="A3839">
        <f t="shared" si="354"/>
        <v>9</v>
      </c>
      <c r="B3839" t="b">
        <f t="shared" si="355"/>
        <v>0</v>
      </c>
      <c r="C3839" t="str">
        <f t="shared" si="356"/>
        <v>OFF</v>
      </c>
      <c r="D3839" s="4">
        <f t="shared" si="358"/>
        <v>43715.874999990694</v>
      </c>
      <c r="E3839" t="str">
        <f t="shared" si="359"/>
        <v>LRKPCIGS</v>
      </c>
      <c r="F3839" s="39">
        <v>9522.5126953125</v>
      </c>
      <c r="G3839">
        <f t="shared" si="357"/>
        <v>1.4024823349629951E-3</v>
      </c>
      <c r="H3839" s="38">
        <f>G3839*SUMIF('Manual Inputs'!$B$11:$B$22,'Expanded kW'!A3839,'Manual Inputs'!$C$11:$C$22)</f>
        <v>153011.48619753667</v>
      </c>
    </row>
    <row r="3840" spans="1:8" x14ac:dyDescent="0.2">
      <c r="A3840">
        <f t="shared" si="354"/>
        <v>9</v>
      </c>
      <c r="B3840" t="b">
        <f t="shared" si="355"/>
        <v>0</v>
      </c>
      <c r="C3840" t="str">
        <f t="shared" si="356"/>
        <v>OFF</v>
      </c>
      <c r="D3840" s="4">
        <f t="shared" si="358"/>
        <v>43715.916666657358</v>
      </c>
      <c r="E3840" t="str">
        <f t="shared" si="359"/>
        <v>LRKPCIGS</v>
      </c>
      <c r="F3840" s="39">
        <v>9660.986328125</v>
      </c>
      <c r="G3840">
        <f t="shared" si="357"/>
        <v>1.4228768285269977E-3</v>
      </c>
      <c r="H3840" s="38">
        <f>G3840*SUMIF('Manual Inputs'!$B$11:$B$22,'Expanded kW'!A3840,'Manual Inputs'!$C$11:$C$22)</f>
        <v>155236.53509311256</v>
      </c>
    </row>
    <row r="3841" spans="1:8" x14ac:dyDescent="0.2">
      <c r="A3841">
        <f t="shared" si="354"/>
        <v>9</v>
      </c>
      <c r="B3841" t="b">
        <f t="shared" si="355"/>
        <v>0</v>
      </c>
      <c r="C3841" t="str">
        <f t="shared" si="356"/>
        <v>OFF</v>
      </c>
      <c r="D3841" s="4">
        <f t="shared" si="358"/>
        <v>43715.958333324023</v>
      </c>
      <c r="E3841" t="str">
        <f t="shared" si="359"/>
        <v>LRKPCIGS</v>
      </c>
      <c r="F3841" s="39">
        <v>9508.5771484375</v>
      </c>
      <c r="G3841">
        <f t="shared" si="357"/>
        <v>1.400429897865184E-3</v>
      </c>
      <c r="H3841" s="38">
        <f>G3841*SUMIF('Manual Inputs'!$B$11:$B$22,'Expanded kW'!A3841,'Manual Inputs'!$C$11:$C$22)</f>
        <v>152787.56433924721</v>
      </c>
    </row>
    <row r="3842" spans="1:8" x14ac:dyDescent="0.2">
      <c r="A3842">
        <f t="shared" ref="A3842:A3905" si="360">MONTH(D3842)</f>
        <v>9</v>
      </c>
      <c r="B3842" t="b">
        <f t="shared" ref="B3842:B3905" si="361">IF(ISNA(VLOOKUP(DATE(YEAR(D3842),MONTH(D3842),DAY(D3842)),Holidays,1,FALSE)),FALSE,TRUE)</f>
        <v>0</v>
      </c>
      <c r="C3842" t="str">
        <f t="shared" ref="C3842:C3905" si="362">IF(OR(HOUR(D3842)&lt;PkStart,HOUR(D3842)&gt;OPkStart-1,WEEKDAY(D3842,2)&gt;5,B3842)=TRUE,"OFF","ON")</f>
        <v>OFF</v>
      </c>
      <c r="D3842" s="4">
        <f t="shared" si="358"/>
        <v>43715.999999990687</v>
      </c>
      <c r="E3842" t="str">
        <f t="shared" si="359"/>
        <v>LRKPCIGS</v>
      </c>
      <c r="F3842" s="39">
        <v>9447.1513671875</v>
      </c>
      <c r="G3842">
        <f t="shared" ref="G3842:G3905" si="363">IF(SUMIF($A$2:$A$8785,A3842,$F$2:$F$8785)=0,0,F3842/SUMIF($A$2:$A$8785,A3842,$F$2:$F$8785))</f>
        <v>1.3913830658082592E-3</v>
      </c>
      <c r="H3842" s="38">
        <f>G3842*SUMIF('Manual Inputs'!$B$11:$B$22,'Expanded kW'!A3842,'Manual Inputs'!$C$11:$C$22)</f>
        <v>151800.55068217599</v>
      </c>
    </row>
    <row r="3843" spans="1:8" x14ac:dyDescent="0.2">
      <c r="A3843">
        <f t="shared" si="360"/>
        <v>9</v>
      </c>
      <c r="B3843" t="b">
        <f t="shared" si="361"/>
        <v>0</v>
      </c>
      <c r="C3843" t="str">
        <f t="shared" si="362"/>
        <v>OFF</v>
      </c>
      <c r="D3843" s="4">
        <f t="shared" si="358"/>
        <v>43716.041666657351</v>
      </c>
      <c r="E3843" t="str">
        <f t="shared" si="359"/>
        <v>LRKPCIGS</v>
      </c>
      <c r="F3843" s="39">
        <v>9334.7548828125</v>
      </c>
      <c r="G3843">
        <f t="shared" si="363"/>
        <v>1.3748292329185978E-3</v>
      </c>
      <c r="H3843" s="38">
        <f>G3843*SUMIF('Manual Inputs'!$B$11:$B$22,'Expanded kW'!A3843,'Manual Inputs'!$C$11:$C$22)</f>
        <v>149994.51968301937</v>
      </c>
    </row>
    <row r="3844" spans="1:8" x14ac:dyDescent="0.2">
      <c r="A3844">
        <f t="shared" si="360"/>
        <v>9</v>
      </c>
      <c r="B3844" t="b">
        <f t="shared" si="361"/>
        <v>0</v>
      </c>
      <c r="C3844" t="str">
        <f t="shared" si="362"/>
        <v>OFF</v>
      </c>
      <c r="D3844" s="4">
        <f t="shared" ref="D3844:D3907" si="364">+D3843+1/24</f>
        <v>43716.083333324015</v>
      </c>
      <c r="E3844" t="str">
        <f t="shared" ref="E3844:E3907" si="365">+E3843</f>
        <v>LRKPCIGS</v>
      </c>
      <c r="F3844" s="39">
        <v>9240.5185546875</v>
      </c>
      <c r="G3844">
        <f t="shared" si="363"/>
        <v>1.3609500405524751E-3</v>
      </c>
      <c r="H3844" s="38">
        <f>G3844*SUMIF('Manual Inputs'!$B$11:$B$22,'Expanded kW'!A3844,'Manual Inputs'!$C$11:$C$22)</f>
        <v>148480.2932302363</v>
      </c>
    </row>
    <row r="3845" spans="1:8" x14ac:dyDescent="0.2">
      <c r="A3845">
        <f t="shared" si="360"/>
        <v>9</v>
      </c>
      <c r="B3845" t="b">
        <f t="shared" si="361"/>
        <v>0</v>
      </c>
      <c r="C3845" t="str">
        <f t="shared" si="362"/>
        <v>OFF</v>
      </c>
      <c r="D3845" s="4">
        <f t="shared" si="364"/>
        <v>43716.124999990679</v>
      </c>
      <c r="E3845" t="str">
        <f t="shared" si="365"/>
        <v>LRKPCIGS</v>
      </c>
      <c r="F3845" s="39">
        <v>9234.587890625</v>
      </c>
      <c r="G3845">
        <f t="shared" si="363"/>
        <v>1.360076568198235E-3</v>
      </c>
      <c r="H3845" s="38">
        <f>G3845*SUMIF('Manual Inputs'!$B$11:$B$22,'Expanded kW'!A3845,'Manual Inputs'!$C$11:$C$22)</f>
        <v>148384.99698318713</v>
      </c>
    </row>
    <row r="3846" spans="1:8" x14ac:dyDescent="0.2">
      <c r="A3846">
        <f t="shared" si="360"/>
        <v>9</v>
      </c>
      <c r="B3846" t="b">
        <f t="shared" si="361"/>
        <v>0</v>
      </c>
      <c r="C3846" t="str">
        <f t="shared" si="362"/>
        <v>OFF</v>
      </c>
      <c r="D3846" s="4">
        <f t="shared" si="364"/>
        <v>43716.166666657344</v>
      </c>
      <c r="E3846" t="str">
        <f t="shared" si="365"/>
        <v>LRKPCIGS</v>
      </c>
      <c r="F3846" s="39">
        <v>9265.853515625</v>
      </c>
      <c r="G3846">
        <f t="shared" si="363"/>
        <v>1.3646813913323287E-3</v>
      </c>
      <c r="H3846" s="38">
        <f>G3846*SUMIF('Manual Inputs'!$B$11:$B$22,'Expanded kW'!A3846,'Manual Inputs'!$C$11:$C$22)</f>
        <v>148887.38536545724</v>
      </c>
    </row>
    <row r="3847" spans="1:8" x14ac:dyDescent="0.2">
      <c r="A3847">
        <f t="shared" si="360"/>
        <v>9</v>
      </c>
      <c r="B3847" t="b">
        <f t="shared" si="361"/>
        <v>0</v>
      </c>
      <c r="C3847" t="str">
        <f t="shared" si="362"/>
        <v>OFF</v>
      </c>
      <c r="D3847" s="4">
        <f t="shared" si="364"/>
        <v>43716.208333324008</v>
      </c>
      <c r="E3847" t="str">
        <f t="shared" si="365"/>
        <v>LRKPCIGS</v>
      </c>
      <c r="F3847" s="39">
        <v>9225.5908203125</v>
      </c>
      <c r="G3847">
        <f t="shared" si="363"/>
        <v>1.3587514733851911E-3</v>
      </c>
      <c r="H3847" s="38">
        <f>G3847*SUMIF('Manual Inputs'!$B$11:$B$22,'Expanded kW'!A3847,'Manual Inputs'!$C$11:$C$22)</f>
        <v>148240.42851223962</v>
      </c>
    </row>
    <row r="3848" spans="1:8" x14ac:dyDescent="0.2">
      <c r="A3848">
        <f t="shared" si="360"/>
        <v>9</v>
      </c>
      <c r="B3848" t="b">
        <f t="shared" si="361"/>
        <v>0</v>
      </c>
      <c r="C3848" t="str">
        <f t="shared" si="362"/>
        <v>OFF</v>
      </c>
      <c r="D3848" s="4">
        <f t="shared" si="364"/>
        <v>43716.249999990672</v>
      </c>
      <c r="E3848" t="str">
        <f t="shared" si="365"/>
        <v>LRKPCIGS</v>
      </c>
      <c r="F3848" s="39">
        <v>9228.927734375</v>
      </c>
      <c r="G3848">
        <f t="shared" si="363"/>
        <v>1.3592429364239593E-3</v>
      </c>
      <c r="H3848" s="38">
        <f>G3848*SUMIF('Manual Inputs'!$B$11:$B$22,'Expanded kW'!A3848,'Manual Inputs'!$C$11:$C$22)</f>
        <v>148294.04736225889</v>
      </c>
    </row>
    <row r="3849" spans="1:8" x14ac:dyDescent="0.2">
      <c r="A3849">
        <f t="shared" si="360"/>
        <v>9</v>
      </c>
      <c r="B3849" t="b">
        <f t="shared" si="361"/>
        <v>0</v>
      </c>
      <c r="C3849" t="str">
        <f t="shared" si="362"/>
        <v>OFF</v>
      </c>
      <c r="D3849" s="4">
        <f t="shared" si="364"/>
        <v>43716.291666657336</v>
      </c>
      <c r="E3849" t="str">
        <f t="shared" si="365"/>
        <v>LRKPCIGS</v>
      </c>
      <c r="F3849" s="39">
        <v>9175.208984375</v>
      </c>
      <c r="G3849">
        <f t="shared" si="363"/>
        <v>1.3513312013240018E-3</v>
      </c>
      <c r="H3849" s="38">
        <f>G3849*SUMIF('Manual Inputs'!$B$11:$B$22,'Expanded kW'!A3849,'Manual Inputs'!$C$11:$C$22)</f>
        <v>147430.87332015758</v>
      </c>
    </row>
    <row r="3850" spans="1:8" x14ac:dyDescent="0.2">
      <c r="A3850">
        <f t="shared" si="360"/>
        <v>9</v>
      </c>
      <c r="B3850" t="b">
        <f t="shared" si="361"/>
        <v>0</v>
      </c>
      <c r="C3850" t="str">
        <f t="shared" si="362"/>
        <v>OFF</v>
      </c>
      <c r="D3850" s="4">
        <f t="shared" si="364"/>
        <v>43716.333333324001</v>
      </c>
      <c r="E3850" t="str">
        <f t="shared" si="365"/>
        <v>LRKPCIGS</v>
      </c>
      <c r="F3850" s="39">
        <v>9168.2587890625</v>
      </c>
      <c r="G3850">
        <f t="shared" si="363"/>
        <v>1.3503075716936501E-3</v>
      </c>
      <c r="H3850" s="38">
        <f>G3850*SUMIF('Manual Inputs'!$B$11:$B$22,'Expanded kW'!A3850,'Manual Inputs'!$C$11:$C$22)</f>
        <v>147319.19484325178</v>
      </c>
    </row>
    <row r="3851" spans="1:8" x14ac:dyDescent="0.2">
      <c r="A3851">
        <f t="shared" si="360"/>
        <v>9</v>
      </c>
      <c r="B3851" t="b">
        <f t="shared" si="361"/>
        <v>0</v>
      </c>
      <c r="C3851" t="str">
        <f t="shared" si="362"/>
        <v>OFF</v>
      </c>
      <c r="D3851" s="4">
        <f t="shared" si="364"/>
        <v>43716.374999990665</v>
      </c>
      <c r="E3851" t="str">
        <f t="shared" si="365"/>
        <v>LRKPCIGS</v>
      </c>
      <c r="F3851" s="39">
        <v>9196.9755859375</v>
      </c>
      <c r="G3851">
        <f t="shared" si="363"/>
        <v>1.3545370016374645E-3</v>
      </c>
      <c r="H3851" s="38">
        <f>G3851*SUMIF('Manual Inputs'!$B$11:$B$22,'Expanded kW'!A3851,'Manual Inputs'!$C$11:$C$22)</f>
        <v>147780.62765088031</v>
      </c>
    </row>
    <row r="3852" spans="1:8" x14ac:dyDescent="0.2">
      <c r="A3852">
        <f t="shared" si="360"/>
        <v>9</v>
      </c>
      <c r="B3852" t="b">
        <f t="shared" si="361"/>
        <v>0</v>
      </c>
      <c r="C3852" t="str">
        <f t="shared" si="362"/>
        <v>OFF</v>
      </c>
      <c r="D3852" s="4">
        <f t="shared" si="364"/>
        <v>43716.416666657329</v>
      </c>
      <c r="E3852" t="str">
        <f t="shared" si="365"/>
        <v>LRKPCIGS</v>
      </c>
      <c r="F3852" s="39">
        <v>9209.8359375</v>
      </c>
      <c r="G3852">
        <f t="shared" si="363"/>
        <v>1.3564310832170773E-3</v>
      </c>
      <c r="H3852" s="38">
        <f>G3852*SUMIF('Manual Inputs'!$B$11:$B$22,'Expanded kW'!A3852,'Manual Inputs'!$C$11:$C$22)</f>
        <v>147987.27284722324</v>
      </c>
    </row>
    <row r="3853" spans="1:8" x14ac:dyDescent="0.2">
      <c r="A3853">
        <f t="shared" si="360"/>
        <v>9</v>
      </c>
      <c r="B3853" t="b">
        <f t="shared" si="361"/>
        <v>0</v>
      </c>
      <c r="C3853" t="str">
        <f t="shared" si="362"/>
        <v>OFF</v>
      </c>
      <c r="D3853" s="4">
        <f t="shared" si="364"/>
        <v>43716.458333323993</v>
      </c>
      <c r="E3853" t="str">
        <f t="shared" si="365"/>
        <v>LRKPCIGS</v>
      </c>
      <c r="F3853" s="39">
        <v>9210.5234375</v>
      </c>
      <c r="G3853">
        <f t="shared" si="363"/>
        <v>1.3565323386982868E-3</v>
      </c>
      <c r="H3853" s="38">
        <f>G3853*SUMIF('Manual Inputs'!$B$11:$B$22,'Expanded kW'!A3853,'Manual Inputs'!$C$11:$C$22)</f>
        <v>147998.31986812275</v>
      </c>
    </row>
    <row r="3854" spans="1:8" x14ac:dyDescent="0.2">
      <c r="A3854">
        <f t="shared" si="360"/>
        <v>9</v>
      </c>
      <c r="B3854" t="b">
        <f t="shared" si="361"/>
        <v>0</v>
      </c>
      <c r="C3854" t="str">
        <f t="shared" si="362"/>
        <v>OFF</v>
      </c>
      <c r="D3854" s="4">
        <f t="shared" si="364"/>
        <v>43716.499999990658</v>
      </c>
      <c r="E3854" t="str">
        <f t="shared" si="365"/>
        <v>LRKPCIGS</v>
      </c>
      <c r="F3854" s="39">
        <v>9206.720703125</v>
      </c>
      <c r="G3854">
        <f t="shared" si="363"/>
        <v>1.3559722693178469E-3</v>
      </c>
      <c r="H3854" s="38">
        <f>G3854*SUMIF('Manual Inputs'!$B$11:$B$22,'Expanded kW'!A3854,'Manual Inputs'!$C$11:$C$22)</f>
        <v>147937.21603377242</v>
      </c>
    </row>
    <row r="3855" spans="1:8" x14ac:dyDescent="0.2">
      <c r="A3855">
        <f t="shared" si="360"/>
        <v>9</v>
      </c>
      <c r="B3855" t="b">
        <f t="shared" si="361"/>
        <v>0</v>
      </c>
      <c r="C3855" t="str">
        <f t="shared" si="362"/>
        <v>OFF</v>
      </c>
      <c r="D3855" s="4">
        <f t="shared" si="364"/>
        <v>43716.541666657322</v>
      </c>
      <c r="E3855" t="str">
        <f t="shared" si="365"/>
        <v>LRKPCIGS</v>
      </c>
      <c r="F3855" s="39">
        <v>9193.701171875</v>
      </c>
      <c r="G3855">
        <f t="shared" si="363"/>
        <v>1.3540547436424427E-3</v>
      </c>
      <c r="H3855" s="38">
        <f>G3855*SUMIF('Manual Inputs'!$B$11:$B$22,'Expanded kW'!A3855,'Manual Inputs'!$C$11:$C$22)</f>
        <v>147728.01307548827</v>
      </c>
    </row>
    <row r="3856" spans="1:8" x14ac:dyDescent="0.2">
      <c r="A3856">
        <f t="shared" si="360"/>
        <v>9</v>
      </c>
      <c r="B3856" t="b">
        <f t="shared" si="361"/>
        <v>0</v>
      </c>
      <c r="C3856" t="str">
        <f t="shared" si="362"/>
        <v>OFF</v>
      </c>
      <c r="D3856" s="4">
        <f t="shared" si="364"/>
        <v>43716.583333323986</v>
      </c>
      <c r="E3856" t="str">
        <f t="shared" si="365"/>
        <v>LRKPCIGS</v>
      </c>
      <c r="F3856" s="39">
        <v>9181.35546875</v>
      </c>
      <c r="G3856">
        <f t="shared" si="363"/>
        <v>1.3522364598449286E-3</v>
      </c>
      <c r="H3856" s="38">
        <f>G3856*SUMIF('Manual Inputs'!$B$11:$B$22,'Expanded kW'!A3856,'Manual Inputs'!$C$11:$C$22)</f>
        <v>147529.6374530289</v>
      </c>
    </row>
    <row r="3857" spans="1:8" x14ac:dyDescent="0.2">
      <c r="A3857">
        <f t="shared" si="360"/>
        <v>9</v>
      </c>
      <c r="B3857" t="b">
        <f t="shared" si="361"/>
        <v>0</v>
      </c>
      <c r="C3857" t="str">
        <f t="shared" si="362"/>
        <v>OFF</v>
      </c>
      <c r="D3857" s="4">
        <f t="shared" si="364"/>
        <v>43716.62499999065</v>
      </c>
      <c r="E3857" t="str">
        <f t="shared" si="365"/>
        <v>LRKPCIGS</v>
      </c>
      <c r="F3857" s="39">
        <v>9153.7890625</v>
      </c>
      <c r="G3857">
        <f t="shared" si="363"/>
        <v>1.3481764602375696E-3</v>
      </c>
      <c r="H3857" s="38">
        <f>G3857*SUMIF('Manual Inputs'!$B$11:$B$22,'Expanded kW'!A3857,'Manual Inputs'!$C$11:$C$22)</f>
        <v>147086.68957525774</v>
      </c>
    </row>
    <row r="3858" spans="1:8" x14ac:dyDescent="0.2">
      <c r="A3858">
        <f t="shared" si="360"/>
        <v>9</v>
      </c>
      <c r="B3858" t="b">
        <f t="shared" si="361"/>
        <v>0</v>
      </c>
      <c r="C3858" t="str">
        <f t="shared" si="362"/>
        <v>OFF</v>
      </c>
      <c r="D3858" s="4">
        <f t="shared" si="364"/>
        <v>43716.666666657315</v>
      </c>
      <c r="E3858" t="str">
        <f t="shared" si="365"/>
        <v>LRKPCIGS</v>
      </c>
      <c r="F3858" s="39">
        <v>9155.3876953125</v>
      </c>
      <c r="G3858">
        <f t="shared" si="363"/>
        <v>1.3484119079971435E-3</v>
      </c>
      <c r="H3858" s="38">
        <f>G3858*SUMIF('Manual Inputs'!$B$11:$B$22,'Expanded kW'!A3858,'Manual Inputs'!$C$11:$C$22)</f>
        <v>147112.3770372073</v>
      </c>
    </row>
    <row r="3859" spans="1:8" x14ac:dyDescent="0.2">
      <c r="A3859">
        <f t="shared" si="360"/>
        <v>9</v>
      </c>
      <c r="B3859" t="b">
        <f t="shared" si="361"/>
        <v>0</v>
      </c>
      <c r="C3859" t="str">
        <f t="shared" si="362"/>
        <v>OFF</v>
      </c>
      <c r="D3859" s="4">
        <f t="shared" si="364"/>
        <v>43716.708333323979</v>
      </c>
      <c r="E3859" t="str">
        <f t="shared" si="365"/>
        <v>LRKPCIGS</v>
      </c>
      <c r="F3859" s="39">
        <v>9158.7333984375</v>
      </c>
      <c r="G3859">
        <f t="shared" si="363"/>
        <v>1.3489046654951884E-3</v>
      </c>
      <c r="H3859" s="38">
        <f>G3859*SUMIF('Manual Inputs'!$B$11:$B$22,'Expanded kW'!A3859,'Manual Inputs'!$C$11:$C$22)</f>
        <v>147166.13711334602</v>
      </c>
    </row>
    <row r="3860" spans="1:8" x14ac:dyDescent="0.2">
      <c r="A3860">
        <f t="shared" si="360"/>
        <v>9</v>
      </c>
      <c r="B3860" t="b">
        <f t="shared" si="361"/>
        <v>0</v>
      </c>
      <c r="C3860" t="str">
        <f t="shared" si="362"/>
        <v>OFF</v>
      </c>
      <c r="D3860" s="4">
        <f t="shared" si="364"/>
        <v>43716.749999990643</v>
      </c>
      <c r="E3860" t="str">
        <f t="shared" si="365"/>
        <v>LRKPCIGS</v>
      </c>
      <c r="F3860" s="39">
        <v>9166.3076171875</v>
      </c>
      <c r="G3860">
        <f t="shared" si="363"/>
        <v>1.3500202017341948E-3</v>
      </c>
      <c r="H3860" s="38">
        <f>G3860*SUMIF('Manual Inputs'!$B$11:$B$22,'Expanded kW'!A3860,'Manual Inputs'!$C$11:$C$22)</f>
        <v>147287.84264473306</v>
      </c>
    </row>
    <row r="3861" spans="1:8" x14ac:dyDescent="0.2">
      <c r="A3861">
        <f t="shared" si="360"/>
        <v>9</v>
      </c>
      <c r="B3861" t="b">
        <f t="shared" si="361"/>
        <v>0</v>
      </c>
      <c r="C3861" t="str">
        <f t="shared" si="362"/>
        <v>OFF</v>
      </c>
      <c r="D3861" s="4">
        <f t="shared" si="364"/>
        <v>43716.791666657307</v>
      </c>
      <c r="E3861" t="str">
        <f t="shared" si="365"/>
        <v>LRKPCIGS</v>
      </c>
      <c r="F3861" s="39">
        <v>9177.337890625</v>
      </c>
      <c r="G3861">
        <f t="shared" si="363"/>
        <v>1.3516447481266107E-3</v>
      </c>
      <c r="H3861" s="38">
        <f>G3861*SUMIF('Manual Inputs'!$B$11:$B$22,'Expanded kW'!A3861,'Manual Inputs'!$C$11:$C$22)</f>
        <v>147465.08142464748</v>
      </c>
    </row>
    <row r="3862" spans="1:8" x14ac:dyDescent="0.2">
      <c r="A3862">
        <f t="shared" si="360"/>
        <v>9</v>
      </c>
      <c r="B3862" t="b">
        <f t="shared" si="361"/>
        <v>0</v>
      </c>
      <c r="C3862" t="str">
        <f t="shared" si="362"/>
        <v>OFF</v>
      </c>
      <c r="D3862" s="4">
        <f t="shared" si="364"/>
        <v>43716.833333323972</v>
      </c>
      <c r="E3862" t="str">
        <f t="shared" si="365"/>
        <v>LRKPCIGS</v>
      </c>
      <c r="F3862" s="39">
        <v>9252.0361328125</v>
      </c>
      <c r="G3862">
        <f t="shared" si="363"/>
        <v>1.3626463575203505E-3</v>
      </c>
      <c r="H3862" s="38">
        <f>G3862*SUMIF('Manual Inputs'!$B$11:$B$22,'Expanded kW'!A3862,'Manual Inputs'!$C$11:$C$22)</f>
        <v>148665.36221388489</v>
      </c>
    </row>
    <row r="3863" spans="1:8" x14ac:dyDescent="0.2">
      <c r="A3863">
        <f t="shared" si="360"/>
        <v>9</v>
      </c>
      <c r="B3863" t="b">
        <f t="shared" si="361"/>
        <v>0</v>
      </c>
      <c r="C3863" t="str">
        <f t="shared" si="362"/>
        <v>OFF</v>
      </c>
      <c r="D3863" s="4">
        <f t="shared" si="364"/>
        <v>43716.874999990636</v>
      </c>
      <c r="E3863" t="str">
        <f t="shared" si="365"/>
        <v>LRKPCIGS</v>
      </c>
      <c r="F3863" s="39">
        <v>9222.693359375</v>
      </c>
      <c r="G3863">
        <f t="shared" si="363"/>
        <v>1.3583247333102645E-3</v>
      </c>
      <c r="H3863" s="38">
        <f>G3863*SUMIF('Manual Inputs'!$B$11:$B$22,'Expanded kW'!A3863,'Manual Inputs'!$C$11:$C$22)</f>
        <v>148193.87096819305</v>
      </c>
    </row>
    <row r="3864" spans="1:8" x14ac:dyDescent="0.2">
      <c r="A3864">
        <f t="shared" si="360"/>
        <v>9</v>
      </c>
      <c r="B3864" t="b">
        <f t="shared" si="361"/>
        <v>0</v>
      </c>
      <c r="C3864" t="str">
        <f t="shared" si="362"/>
        <v>OFF</v>
      </c>
      <c r="D3864" s="4">
        <f t="shared" si="364"/>
        <v>43716.9166666573</v>
      </c>
      <c r="E3864" t="str">
        <f t="shared" si="365"/>
        <v>LRKPCIGS</v>
      </c>
      <c r="F3864" s="39">
        <v>9356.427734375</v>
      </c>
      <c r="G3864">
        <f t="shared" si="363"/>
        <v>1.3780212256664409E-3</v>
      </c>
      <c r="H3864" s="38">
        <f>G3864*SUMIF('Manual Inputs'!$B$11:$B$22,'Expanded kW'!A3864,'Manual Inputs'!$C$11:$C$22)</f>
        <v>150342.76760180126</v>
      </c>
    </row>
    <row r="3865" spans="1:8" x14ac:dyDescent="0.2">
      <c r="A3865">
        <f t="shared" si="360"/>
        <v>9</v>
      </c>
      <c r="B3865" t="b">
        <f t="shared" si="361"/>
        <v>0</v>
      </c>
      <c r="C3865" t="str">
        <f t="shared" si="362"/>
        <v>OFF</v>
      </c>
      <c r="D3865" s="4">
        <f t="shared" si="364"/>
        <v>43716.958333323964</v>
      </c>
      <c r="E3865" t="str">
        <f t="shared" si="365"/>
        <v>LRKPCIGS</v>
      </c>
      <c r="F3865" s="39">
        <v>9390.1279296875</v>
      </c>
      <c r="G3865">
        <f t="shared" si="363"/>
        <v>1.3829846140202154E-3</v>
      </c>
      <c r="H3865" s="38">
        <f>G3865*SUMIF('Manual Inputs'!$B$11:$B$22,'Expanded kW'!A3865,'Manual Inputs'!$C$11:$C$22)</f>
        <v>150884.27561916009</v>
      </c>
    </row>
    <row r="3866" spans="1:8" x14ac:dyDescent="0.2">
      <c r="A3866">
        <f t="shared" si="360"/>
        <v>9</v>
      </c>
      <c r="B3866" t="b">
        <f t="shared" si="361"/>
        <v>0</v>
      </c>
      <c r="C3866" t="str">
        <f t="shared" si="362"/>
        <v>OFF</v>
      </c>
      <c r="D3866" s="4">
        <f t="shared" si="364"/>
        <v>43716.999999990629</v>
      </c>
      <c r="E3866" t="str">
        <f t="shared" si="365"/>
        <v>LRKPCIGS</v>
      </c>
      <c r="F3866" s="39">
        <v>9433.830078125</v>
      </c>
      <c r="G3866">
        <f t="shared" si="363"/>
        <v>1.3894210970310174E-3</v>
      </c>
      <c r="H3866" s="38">
        <f>G3866*SUMIF('Manual Inputs'!$B$11:$B$22,'Expanded kW'!A3866,'Manual Inputs'!$C$11:$C$22)</f>
        <v>151586.49896045728</v>
      </c>
    </row>
    <row r="3867" spans="1:8" x14ac:dyDescent="0.2">
      <c r="A3867">
        <f t="shared" si="360"/>
        <v>9</v>
      </c>
      <c r="B3867" t="b">
        <f t="shared" si="361"/>
        <v>0</v>
      </c>
      <c r="C3867" t="str">
        <f t="shared" si="362"/>
        <v>OFF</v>
      </c>
      <c r="D3867" s="4">
        <f t="shared" si="364"/>
        <v>43717.041666657293</v>
      </c>
      <c r="E3867" t="str">
        <f t="shared" si="365"/>
        <v>LRKPCIGS</v>
      </c>
      <c r="F3867" s="39">
        <v>9433.4951171875</v>
      </c>
      <c r="G3867">
        <f t="shared" si="363"/>
        <v>1.3893717637496895E-3</v>
      </c>
      <c r="H3867" s="38">
        <f>G3867*SUMIF('Manual Inputs'!$B$11:$B$22,'Expanded kW'!A3867,'Manual Inputs'!$C$11:$C$22)</f>
        <v>151581.11667612699</v>
      </c>
    </row>
    <row r="3868" spans="1:8" x14ac:dyDescent="0.2">
      <c r="A3868">
        <f t="shared" si="360"/>
        <v>9</v>
      </c>
      <c r="B3868" t="b">
        <f t="shared" si="361"/>
        <v>0</v>
      </c>
      <c r="C3868" t="str">
        <f t="shared" si="362"/>
        <v>OFF</v>
      </c>
      <c r="D3868" s="4">
        <f t="shared" si="364"/>
        <v>43717.083333323957</v>
      </c>
      <c r="E3868" t="str">
        <f t="shared" si="365"/>
        <v>LRKPCIGS</v>
      </c>
      <c r="F3868" s="39">
        <v>9311.9375</v>
      </c>
      <c r="G3868">
        <f t="shared" si="363"/>
        <v>1.3714686728071503E-3</v>
      </c>
      <c r="H3868" s="38">
        <f>G3868*SUMIF('Manual Inputs'!$B$11:$B$22,'Expanded kW'!A3868,'Manual Inputs'!$C$11:$C$22)</f>
        <v>149627.88098512639</v>
      </c>
    </row>
    <row r="3869" spans="1:8" x14ac:dyDescent="0.2">
      <c r="A3869">
        <f t="shared" si="360"/>
        <v>9</v>
      </c>
      <c r="B3869" t="b">
        <f t="shared" si="361"/>
        <v>0</v>
      </c>
      <c r="C3869" t="str">
        <f t="shared" si="362"/>
        <v>OFF</v>
      </c>
      <c r="D3869" s="4">
        <f t="shared" si="364"/>
        <v>43717.124999990621</v>
      </c>
      <c r="E3869" t="str">
        <f t="shared" si="365"/>
        <v>LRKPCIGS</v>
      </c>
      <c r="F3869" s="39">
        <v>9321.2958984375</v>
      </c>
      <c r="G3869">
        <f t="shared" si="363"/>
        <v>1.3728469842793525E-3</v>
      </c>
      <c r="H3869" s="38">
        <f>G3869*SUMIF('Manual Inputs'!$B$11:$B$22,'Expanded kW'!A3869,'Manual Inputs'!$C$11:$C$22)</f>
        <v>149778.25541876254</v>
      </c>
    </row>
    <row r="3870" spans="1:8" x14ac:dyDescent="0.2">
      <c r="A3870">
        <f t="shared" si="360"/>
        <v>9</v>
      </c>
      <c r="B3870" t="b">
        <f t="shared" si="361"/>
        <v>0</v>
      </c>
      <c r="C3870" t="str">
        <f t="shared" si="362"/>
        <v>OFF</v>
      </c>
      <c r="D3870" s="4">
        <f t="shared" si="364"/>
        <v>43717.166666657286</v>
      </c>
      <c r="E3870" t="str">
        <f t="shared" si="365"/>
        <v>LRKPCIGS</v>
      </c>
      <c r="F3870" s="39">
        <v>9438.1025390625</v>
      </c>
      <c r="G3870">
        <f t="shared" si="363"/>
        <v>1.3900503480683631E-3</v>
      </c>
      <c r="H3870" s="38">
        <f>G3870*SUMIF('Manual Inputs'!$B$11:$B$22,'Expanded kW'!A3870,'Manual Inputs'!$C$11:$C$22)</f>
        <v>151655.15054630284</v>
      </c>
    </row>
    <row r="3871" spans="1:8" x14ac:dyDescent="0.2">
      <c r="A3871">
        <f t="shared" si="360"/>
        <v>9</v>
      </c>
      <c r="B3871" t="b">
        <f t="shared" si="361"/>
        <v>0</v>
      </c>
      <c r="C3871" t="str">
        <f t="shared" si="362"/>
        <v>OFF</v>
      </c>
      <c r="D3871" s="4">
        <f t="shared" si="364"/>
        <v>43717.20833332395</v>
      </c>
      <c r="E3871" t="str">
        <f t="shared" si="365"/>
        <v>LRKPCIGS</v>
      </c>
      <c r="F3871" s="39">
        <v>9460.1279296875</v>
      </c>
      <c r="G3871">
        <f t="shared" si="363"/>
        <v>1.3932942630160879E-3</v>
      </c>
      <c r="H3871" s="38">
        <f>G3871*SUMIF('Manual Inputs'!$B$11:$B$22,'Expanded kW'!A3871,'Manual Inputs'!$C$11:$C$22)</f>
        <v>152009.06320165395</v>
      </c>
    </row>
    <row r="3872" spans="1:8" x14ac:dyDescent="0.2">
      <c r="A3872">
        <f t="shared" si="360"/>
        <v>9</v>
      </c>
      <c r="B3872" t="b">
        <f t="shared" si="361"/>
        <v>0</v>
      </c>
      <c r="C3872" t="str">
        <f t="shared" si="362"/>
        <v>OFF</v>
      </c>
      <c r="D3872" s="4">
        <f t="shared" si="364"/>
        <v>43717.249999990614</v>
      </c>
      <c r="E3872" t="str">
        <f t="shared" si="365"/>
        <v>LRKPCIGS</v>
      </c>
      <c r="F3872" s="39">
        <v>9317.6162109375</v>
      </c>
      <c r="G3872">
        <f t="shared" si="363"/>
        <v>1.3723050373287882E-3</v>
      </c>
      <c r="H3872" s="38">
        <f>G3872*SUMIF('Manual Inputs'!$B$11:$B$22,'Expanded kW'!A3872,'Manual Inputs'!$C$11:$C$22)</f>
        <v>149719.12875008458</v>
      </c>
    </row>
    <row r="3873" spans="1:8" x14ac:dyDescent="0.2">
      <c r="A3873">
        <f t="shared" si="360"/>
        <v>9</v>
      </c>
      <c r="B3873" t="b">
        <f t="shared" si="361"/>
        <v>0</v>
      </c>
      <c r="C3873" t="str">
        <f t="shared" si="362"/>
        <v>ON</v>
      </c>
      <c r="D3873" s="4">
        <f t="shared" si="364"/>
        <v>43717.291666657278</v>
      </c>
      <c r="E3873" t="str">
        <f t="shared" si="365"/>
        <v>LRKPCIGS</v>
      </c>
      <c r="F3873" s="39">
        <v>9178.482421875</v>
      </c>
      <c r="G3873">
        <f t="shared" si="363"/>
        <v>1.3518133154902152E-3</v>
      </c>
      <c r="H3873" s="38">
        <f>G3873*SUMIF('Manual Inputs'!$B$11:$B$22,'Expanded kW'!A3873,'Manual Inputs'!$C$11:$C$22)</f>
        <v>147483.47220375857</v>
      </c>
    </row>
    <row r="3874" spans="1:8" x14ac:dyDescent="0.2">
      <c r="A3874">
        <f t="shared" si="360"/>
        <v>9</v>
      </c>
      <c r="B3874" t="b">
        <f t="shared" si="361"/>
        <v>0</v>
      </c>
      <c r="C3874" t="str">
        <f t="shared" si="362"/>
        <v>ON</v>
      </c>
      <c r="D3874" s="4">
        <f t="shared" si="364"/>
        <v>43717.333333323942</v>
      </c>
      <c r="E3874" t="str">
        <f t="shared" si="365"/>
        <v>LRKPCIGS</v>
      </c>
      <c r="F3874" s="39">
        <v>9312.701171875</v>
      </c>
      <c r="G3874">
        <f t="shared" si="363"/>
        <v>1.3715811469354256E-3</v>
      </c>
      <c r="H3874" s="38">
        <f>G3874*SUMIF('Manual Inputs'!$B$11:$B$22,'Expanded kW'!A3874,'Manual Inputs'!$C$11:$C$22)</f>
        <v>149640.15196572783</v>
      </c>
    </row>
    <row r="3875" spans="1:8" x14ac:dyDescent="0.2">
      <c r="A3875">
        <f t="shared" si="360"/>
        <v>9</v>
      </c>
      <c r="B3875" t="b">
        <f t="shared" si="361"/>
        <v>0</v>
      </c>
      <c r="C3875" t="str">
        <f t="shared" si="362"/>
        <v>ON</v>
      </c>
      <c r="D3875" s="4">
        <f t="shared" si="364"/>
        <v>43717.374999990607</v>
      </c>
      <c r="E3875" t="str">
        <f t="shared" si="365"/>
        <v>LRKPCIGS</v>
      </c>
      <c r="F3875" s="39">
        <v>9380.498046875</v>
      </c>
      <c r="G3875">
        <f t="shared" si="363"/>
        <v>1.3815663181392403E-3</v>
      </c>
      <c r="H3875" s="38">
        <f>G3875*SUMIF('Manual Inputs'!$B$11:$B$22,'Expanded kW'!A3875,'Manual Inputs'!$C$11:$C$22)</f>
        <v>150729.53886761193</v>
      </c>
    </row>
    <row r="3876" spans="1:8" x14ac:dyDescent="0.2">
      <c r="A3876">
        <f t="shared" si="360"/>
        <v>9</v>
      </c>
      <c r="B3876" t="b">
        <f t="shared" si="361"/>
        <v>0</v>
      </c>
      <c r="C3876" t="str">
        <f t="shared" si="362"/>
        <v>ON</v>
      </c>
      <c r="D3876" s="4">
        <f t="shared" si="364"/>
        <v>43717.416666657271</v>
      </c>
      <c r="E3876" t="str">
        <f t="shared" si="365"/>
        <v>LRKPCIGS</v>
      </c>
      <c r="F3876" s="39">
        <v>9412.1611328125</v>
      </c>
      <c r="G3876">
        <f t="shared" si="363"/>
        <v>1.3862296795984085E-3</v>
      </c>
      <c r="H3876" s="38">
        <f>G3876*SUMIF('Manual Inputs'!$B$11:$B$22,'Expanded kW'!A3876,'Manual Inputs'!$C$11:$C$22)</f>
        <v>151238.31380883959</v>
      </c>
    </row>
    <row r="3877" spans="1:8" x14ac:dyDescent="0.2">
      <c r="A3877">
        <f t="shared" si="360"/>
        <v>9</v>
      </c>
      <c r="B3877" t="b">
        <f t="shared" si="361"/>
        <v>0</v>
      </c>
      <c r="C3877" t="str">
        <f t="shared" si="362"/>
        <v>ON</v>
      </c>
      <c r="D3877" s="4">
        <f t="shared" si="364"/>
        <v>43717.458333323935</v>
      </c>
      <c r="E3877" t="str">
        <f t="shared" si="365"/>
        <v>LRKPCIGS</v>
      </c>
      <c r="F3877" s="39">
        <v>9526.4541015625</v>
      </c>
      <c r="G3877">
        <f t="shared" si="363"/>
        <v>1.4030628280342469E-3</v>
      </c>
      <c r="H3877" s="38">
        <f>G3877*SUMIF('Manual Inputs'!$B$11:$B$22,'Expanded kW'!A3877,'Manual Inputs'!$C$11:$C$22)</f>
        <v>153074.81826621611</v>
      </c>
    </row>
    <row r="3878" spans="1:8" x14ac:dyDescent="0.2">
      <c r="A3878">
        <f t="shared" si="360"/>
        <v>9</v>
      </c>
      <c r="B3878" t="b">
        <f t="shared" si="361"/>
        <v>0</v>
      </c>
      <c r="C3878" t="str">
        <f t="shared" si="362"/>
        <v>ON</v>
      </c>
      <c r="D3878" s="4">
        <f t="shared" si="364"/>
        <v>43717.499999990599</v>
      </c>
      <c r="E3878" t="str">
        <f t="shared" si="365"/>
        <v>LRKPCIGS</v>
      </c>
      <c r="F3878" s="39">
        <v>9571.31640625</v>
      </c>
      <c r="G3878">
        <f t="shared" si="363"/>
        <v>1.4096701796695898E-3</v>
      </c>
      <c r="H3878" s="38">
        <f>G3878*SUMIF('Manual Inputs'!$B$11:$B$22,'Expanded kW'!A3878,'Manual Inputs'!$C$11:$C$22)</f>
        <v>153795.68345528119</v>
      </c>
    </row>
    <row r="3879" spans="1:8" x14ac:dyDescent="0.2">
      <c r="A3879">
        <f t="shared" si="360"/>
        <v>9</v>
      </c>
      <c r="B3879" t="b">
        <f t="shared" si="361"/>
        <v>0</v>
      </c>
      <c r="C3879" t="str">
        <f t="shared" si="362"/>
        <v>ON</v>
      </c>
      <c r="D3879" s="4">
        <f t="shared" si="364"/>
        <v>43717.541666657264</v>
      </c>
      <c r="E3879" t="str">
        <f t="shared" si="365"/>
        <v>LRKPCIGS</v>
      </c>
      <c r="F3879" s="39">
        <v>9601.0595703125</v>
      </c>
      <c r="G3879">
        <f t="shared" si="363"/>
        <v>1.4140507736911758E-3</v>
      </c>
      <c r="H3879" s="38">
        <f>G3879*SUMIF('Manual Inputs'!$B$11:$B$22,'Expanded kW'!A3879,'Manual Inputs'!$C$11:$C$22)</f>
        <v>154273.60833530375</v>
      </c>
    </row>
    <row r="3880" spans="1:8" x14ac:dyDescent="0.2">
      <c r="A3880">
        <f t="shared" si="360"/>
        <v>9</v>
      </c>
      <c r="B3880" t="b">
        <f t="shared" si="361"/>
        <v>0</v>
      </c>
      <c r="C3880" t="str">
        <f t="shared" si="362"/>
        <v>ON</v>
      </c>
      <c r="D3880" s="4">
        <f t="shared" si="364"/>
        <v>43717.583333323928</v>
      </c>
      <c r="E3880" t="str">
        <f t="shared" si="365"/>
        <v>LRKPCIGS</v>
      </c>
      <c r="F3880" s="39">
        <v>9682.4013671875</v>
      </c>
      <c r="G3880">
        <f t="shared" si="363"/>
        <v>1.4260308504693872E-3</v>
      </c>
      <c r="H3880" s="38">
        <f>G3880*SUMIF('Manual Inputs'!$B$11:$B$22,'Expanded kW'!A3880,'Manual Inputs'!$C$11:$C$22)</f>
        <v>155580.64037905715</v>
      </c>
    </row>
    <row r="3881" spans="1:8" x14ac:dyDescent="0.2">
      <c r="A3881">
        <f t="shared" si="360"/>
        <v>9</v>
      </c>
      <c r="B3881" t="b">
        <f t="shared" si="361"/>
        <v>0</v>
      </c>
      <c r="C3881" t="str">
        <f t="shared" si="362"/>
        <v>ON</v>
      </c>
      <c r="D3881" s="4">
        <f t="shared" si="364"/>
        <v>43717.624999990592</v>
      </c>
      <c r="E3881" t="str">
        <f t="shared" si="365"/>
        <v>LRKPCIGS</v>
      </c>
      <c r="F3881" s="39">
        <v>9664.642578125</v>
      </c>
      <c r="G3881">
        <f t="shared" si="363"/>
        <v>1.4234153235861569E-3</v>
      </c>
      <c r="H3881" s="38">
        <f>G3881*SUMIF('Manual Inputs'!$B$11:$B$22,'Expanded kW'!A3881,'Manual Inputs'!$C$11:$C$22)</f>
        <v>155295.28515880532</v>
      </c>
    </row>
    <row r="3882" spans="1:8" x14ac:dyDescent="0.2">
      <c r="A3882">
        <f t="shared" si="360"/>
        <v>9</v>
      </c>
      <c r="B3882" t="b">
        <f t="shared" si="361"/>
        <v>0</v>
      </c>
      <c r="C3882" t="str">
        <f t="shared" si="362"/>
        <v>ON</v>
      </c>
      <c r="D3882" s="4">
        <f t="shared" si="364"/>
        <v>43717.666666657256</v>
      </c>
      <c r="E3882" t="str">
        <f t="shared" si="365"/>
        <v>LRKPCIGS</v>
      </c>
      <c r="F3882" s="39">
        <v>9607.216796875</v>
      </c>
      <c r="G3882">
        <f t="shared" si="363"/>
        <v>1.4149576143289964E-3</v>
      </c>
      <c r="H3882" s="38">
        <f>G3882*SUMIF('Manual Inputs'!$B$11:$B$22,'Expanded kW'!A3882,'Manual Inputs'!$C$11:$C$22)</f>
        <v>154372.54507787662</v>
      </c>
    </row>
    <row r="3883" spans="1:8" x14ac:dyDescent="0.2">
      <c r="A3883">
        <f t="shared" si="360"/>
        <v>9</v>
      </c>
      <c r="B3883" t="b">
        <f t="shared" si="361"/>
        <v>0</v>
      </c>
      <c r="C3883" t="str">
        <f t="shared" si="362"/>
        <v>ON</v>
      </c>
      <c r="D3883" s="4">
        <f t="shared" si="364"/>
        <v>43717.708333323921</v>
      </c>
      <c r="E3883" t="str">
        <f t="shared" si="365"/>
        <v>LRKPCIGS</v>
      </c>
      <c r="F3883" s="39">
        <v>9601.9267578125</v>
      </c>
      <c r="G3883">
        <f t="shared" si="363"/>
        <v>1.414178493673156E-3</v>
      </c>
      <c r="H3883" s="38">
        <f>G3883*SUMIF('Manual Inputs'!$B$11:$B$22,'Expanded kW'!A3883,'Manual Inputs'!$C$11:$C$22)</f>
        <v>154287.54264575653</v>
      </c>
    </row>
    <row r="3884" spans="1:8" x14ac:dyDescent="0.2">
      <c r="A3884">
        <f t="shared" si="360"/>
        <v>9</v>
      </c>
      <c r="B3884" t="b">
        <f t="shared" si="361"/>
        <v>0</v>
      </c>
      <c r="C3884" t="str">
        <f t="shared" si="362"/>
        <v>ON</v>
      </c>
      <c r="D3884" s="4">
        <f t="shared" si="364"/>
        <v>43717.749999990585</v>
      </c>
      <c r="E3884" t="str">
        <f t="shared" si="365"/>
        <v>LRKPCIGS</v>
      </c>
      <c r="F3884" s="39">
        <v>9587.990234375</v>
      </c>
      <c r="G3884">
        <f t="shared" si="363"/>
        <v>1.4121259127465363E-3</v>
      </c>
      <c r="H3884" s="38">
        <f>G3884*SUMIF('Manual Inputs'!$B$11:$B$22,'Expanded kW'!A3884,'Manual Inputs'!$C$11:$C$22)</f>
        <v>154063.60509567603</v>
      </c>
    </row>
    <row r="3885" spans="1:8" x14ac:dyDescent="0.2">
      <c r="A3885">
        <f t="shared" si="360"/>
        <v>9</v>
      </c>
      <c r="B3885" t="b">
        <f t="shared" si="361"/>
        <v>0</v>
      </c>
      <c r="C3885" t="str">
        <f t="shared" si="362"/>
        <v>ON</v>
      </c>
      <c r="D3885" s="4">
        <f t="shared" si="364"/>
        <v>43717.791666657249</v>
      </c>
      <c r="E3885" t="str">
        <f t="shared" si="365"/>
        <v>LRKPCIGS</v>
      </c>
      <c r="F3885" s="39">
        <v>9547.0810546875</v>
      </c>
      <c r="G3885">
        <f t="shared" si="363"/>
        <v>1.4061007801281478E-3</v>
      </c>
      <c r="H3885" s="38">
        <f>G3885*SUMIF('Manual Inputs'!$B$11:$B$22,'Expanded kW'!A3885,'Manual Inputs'!$C$11:$C$22)</f>
        <v>153406.26027678302</v>
      </c>
    </row>
    <row r="3886" spans="1:8" x14ac:dyDescent="0.2">
      <c r="A3886">
        <f t="shared" si="360"/>
        <v>9</v>
      </c>
      <c r="B3886" t="b">
        <f t="shared" si="361"/>
        <v>0</v>
      </c>
      <c r="C3886" t="str">
        <f t="shared" si="362"/>
        <v>ON</v>
      </c>
      <c r="D3886" s="4">
        <f t="shared" si="364"/>
        <v>43717.833333323913</v>
      </c>
      <c r="E3886" t="str">
        <f t="shared" si="365"/>
        <v>LRKPCIGS</v>
      </c>
      <c r="F3886" s="39">
        <v>9586.3447265625</v>
      </c>
      <c r="G3886">
        <f t="shared" si="363"/>
        <v>1.4118835612041529E-3</v>
      </c>
      <c r="H3886" s="38">
        <f>G3886*SUMIF('Manual Inputs'!$B$11:$B$22,'Expanded kW'!A3886,'Manual Inputs'!$C$11:$C$22)</f>
        <v>154037.16442775607</v>
      </c>
    </row>
    <row r="3887" spans="1:8" x14ac:dyDescent="0.2">
      <c r="A3887">
        <f t="shared" si="360"/>
        <v>9</v>
      </c>
      <c r="B3887" t="b">
        <f t="shared" si="361"/>
        <v>0</v>
      </c>
      <c r="C3887" t="str">
        <f t="shared" si="362"/>
        <v>OFF</v>
      </c>
      <c r="D3887" s="4">
        <f t="shared" si="364"/>
        <v>43717.874999990578</v>
      </c>
      <c r="E3887" t="str">
        <f t="shared" si="365"/>
        <v>LRKPCIGS</v>
      </c>
      <c r="F3887" s="39">
        <v>9759.689453125</v>
      </c>
      <c r="G3887">
        <f t="shared" si="363"/>
        <v>1.4374138938633649E-3</v>
      </c>
      <c r="H3887" s="38">
        <f>G3887*SUMIF('Manual Inputs'!$B$11:$B$22,'Expanded kW'!A3887,'Manual Inputs'!$C$11:$C$22)</f>
        <v>156822.53579816024</v>
      </c>
    </row>
    <row r="3888" spans="1:8" x14ac:dyDescent="0.2">
      <c r="A3888">
        <f t="shared" si="360"/>
        <v>9</v>
      </c>
      <c r="B3888" t="b">
        <f t="shared" si="361"/>
        <v>0</v>
      </c>
      <c r="C3888" t="str">
        <f t="shared" si="362"/>
        <v>OFF</v>
      </c>
      <c r="D3888" s="4">
        <f t="shared" si="364"/>
        <v>43717.916666657242</v>
      </c>
      <c r="E3888" t="str">
        <f t="shared" si="365"/>
        <v>LRKPCIGS</v>
      </c>
      <c r="F3888" s="39">
        <v>9920.2099609375</v>
      </c>
      <c r="G3888">
        <f t="shared" si="363"/>
        <v>1.46105546660888E-3</v>
      </c>
      <c r="H3888" s="38">
        <f>G3888*SUMIF('Manual Inputs'!$B$11:$B$22,'Expanded kW'!A3888,'Manual Inputs'!$C$11:$C$22)</f>
        <v>159401.84256849036</v>
      </c>
    </row>
    <row r="3889" spans="1:8" x14ac:dyDescent="0.2">
      <c r="A3889">
        <f t="shared" si="360"/>
        <v>9</v>
      </c>
      <c r="B3889" t="b">
        <f t="shared" si="361"/>
        <v>0</v>
      </c>
      <c r="C3889" t="str">
        <f t="shared" si="362"/>
        <v>OFF</v>
      </c>
      <c r="D3889" s="4">
        <f t="shared" si="364"/>
        <v>43717.958333323906</v>
      </c>
      <c r="E3889" t="str">
        <f t="shared" si="365"/>
        <v>LRKPCIGS</v>
      </c>
      <c r="F3889" s="39">
        <v>9862.3525390625</v>
      </c>
      <c r="G3889">
        <f t="shared" si="363"/>
        <v>1.4525341850183462E-3</v>
      </c>
      <c r="H3889" s="38">
        <f>G3889*SUMIF('Manual Inputs'!$B$11:$B$22,'Expanded kW'!A3889,'Manual Inputs'!$C$11:$C$22)</f>
        <v>158472.16671591738</v>
      </c>
    </row>
    <row r="3890" spans="1:8" x14ac:dyDescent="0.2">
      <c r="A3890">
        <f t="shared" si="360"/>
        <v>9</v>
      </c>
      <c r="B3890" t="b">
        <f t="shared" si="361"/>
        <v>0</v>
      </c>
      <c r="C3890" t="str">
        <f t="shared" si="362"/>
        <v>OFF</v>
      </c>
      <c r="D3890" s="4">
        <f t="shared" si="364"/>
        <v>43717.99999999057</v>
      </c>
      <c r="E3890" t="str">
        <f t="shared" si="365"/>
        <v>LRKPCIGS</v>
      </c>
      <c r="F3890" s="39">
        <v>9840.4658203125</v>
      </c>
      <c r="G3890">
        <f t="shared" si="363"/>
        <v>1.4493106937614338E-3</v>
      </c>
      <c r="H3890" s="38">
        <f>G3890*SUMIF('Manual Inputs'!$B$11:$B$22,'Expanded kW'!A3890,'Manual Inputs'!$C$11:$C$22)</f>
        <v>158120.48229489545</v>
      </c>
    </row>
    <row r="3891" spans="1:8" x14ac:dyDescent="0.2">
      <c r="A3891">
        <f t="shared" si="360"/>
        <v>9</v>
      </c>
      <c r="B3891" t="b">
        <f t="shared" si="361"/>
        <v>0</v>
      </c>
      <c r="C3891" t="str">
        <f t="shared" si="362"/>
        <v>OFF</v>
      </c>
      <c r="D3891" s="4">
        <f t="shared" si="364"/>
        <v>43718.041666657235</v>
      </c>
      <c r="E3891" t="str">
        <f t="shared" si="365"/>
        <v>LRKPCIGS</v>
      </c>
      <c r="F3891" s="39">
        <v>9731.267578125</v>
      </c>
      <c r="G3891">
        <f t="shared" si="363"/>
        <v>1.4332279002197282E-3</v>
      </c>
      <c r="H3891" s="38">
        <f>G3891*SUMIF('Manual Inputs'!$B$11:$B$22,'Expanded kW'!A3891,'Manual Inputs'!$C$11:$C$22)</f>
        <v>156365.84191142893</v>
      </c>
    </row>
    <row r="3892" spans="1:8" x14ac:dyDescent="0.2">
      <c r="A3892">
        <f t="shared" si="360"/>
        <v>9</v>
      </c>
      <c r="B3892" t="b">
        <f t="shared" si="361"/>
        <v>0</v>
      </c>
      <c r="C3892" t="str">
        <f t="shared" si="362"/>
        <v>OFF</v>
      </c>
      <c r="D3892" s="4">
        <f t="shared" si="364"/>
        <v>43718.083333323899</v>
      </c>
      <c r="E3892" t="str">
        <f t="shared" si="365"/>
        <v>LRKPCIGS</v>
      </c>
      <c r="F3892" s="39">
        <v>9498.9130859375</v>
      </c>
      <c r="G3892">
        <f t="shared" si="363"/>
        <v>1.3990065679759102E-3</v>
      </c>
      <c r="H3892" s="38">
        <f>G3892*SUMIF('Manual Inputs'!$B$11:$B$22,'Expanded kW'!A3892,'Manual Inputs'!$C$11:$C$22)</f>
        <v>152632.27837501231</v>
      </c>
    </row>
    <row r="3893" spans="1:8" x14ac:dyDescent="0.2">
      <c r="A3893">
        <f t="shared" si="360"/>
        <v>9</v>
      </c>
      <c r="B3893" t="b">
        <f t="shared" si="361"/>
        <v>0</v>
      </c>
      <c r="C3893" t="str">
        <f t="shared" si="362"/>
        <v>OFF</v>
      </c>
      <c r="D3893" s="4">
        <f t="shared" si="364"/>
        <v>43718.124999990563</v>
      </c>
      <c r="E3893" t="str">
        <f t="shared" si="365"/>
        <v>LRKPCIGS</v>
      </c>
      <c r="F3893" s="39">
        <v>9467.603515625</v>
      </c>
      <c r="G3893">
        <f t="shared" si="363"/>
        <v>1.3943952725454321E-3</v>
      </c>
      <c r="H3893" s="38">
        <f>G3893*SUMIF('Manual Inputs'!$B$11:$B$22,'Expanded kW'!A3893,'Manual Inputs'!$C$11:$C$22)</f>
        <v>152129.18386214488</v>
      </c>
    </row>
    <row r="3894" spans="1:8" x14ac:dyDescent="0.2">
      <c r="A3894">
        <f t="shared" si="360"/>
        <v>9</v>
      </c>
      <c r="B3894" t="b">
        <f t="shared" si="361"/>
        <v>0</v>
      </c>
      <c r="C3894" t="str">
        <f t="shared" si="362"/>
        <v>OFF</v>
      </c>
      <c r="D3894" s="4">
        <f t="shared" si="364"/>
        <v>43718.166666657227</v>
      </c>
      <c r="E3894" t="str">
        <f t="shared" si="365"/>
        <v>LRKPCIGS</v>
      </c>
      <c r="F3894" s="39">
        <v>9507.328125</v>
      </c>
      <c r="G3894">
        <f t="shared" si="363"/>
        <v>1.4002459408190661E-3</v>
      </c>
      <c r="H3894" s="38">
        <f>G3894*SUMIF('Manual Inputs'!$B$11:$B$22,'Expanded kW'!A3894,'Manual Inputs'!$C$11:$C$22)</f>
        <v>152767.49453849372</v>
      </c>
    </row>
    <row r="3895" spans="1:8" x14ac:dyDescent="0.2">
      <c r="A3895">
        <f t="shared" si="360"/>
        <v>9</v>
      </c>
      <c r="B3895" t="b">
        <f t="shared" si="361"/>
        <v>0</v>
      </c>
      <c r="C3895" t="str">
        <f t="shared" si="362"/>
        <v>OFF</v>
      </c>
      <c r="D3895" s="4">
        <f t="shared" si="364"/>
        <v>43718.208333323892</v>
      </c>
      <c r="E3895" t="str">
        <f t="shared" si="365"/>
        <v>LRKPCIGS</v>
      </c>
      <c r="F3895" s="39">
        <v>9536.130859375</v>
      </c>
      <c r="G3895">
        <f t="shared" si="363"/>
        <v>1.4044880276980318E-3</v>
      </c>
      <c r="H3895" s="38">
        <f>G3895*SUMIF('Manual Inputs'!$B$11:$B$22,'Expanded kW'!A3895,'Manual Inputs'!$C$11:$C$22)</f>
        <v>153230.3082237347</v>
      </c>
    </row>
    <row r="3896" spans="1:8" x14ac:dyDescent="0.2">
      <c r="A3896">
        <f t="shared" si="360"/>
        <v>9</v>
      </c>
      <c r="B3896" t="b">
        <f t="shared" si="361"/>
        <v>0</v>
      </c>
      <c r="C3896" t="str">
        <f t="shared" si="362"/>
        <v>OFF</v>
      </c>
      <c r="D3896" s="4">
        <f t="shared" si="364"/>
        <v>43718.249999990556</v>
      </c>
      <c r="E3896" t="str">
        <f t="shared" si="365"/>
        <v>LRKPCIGS</v>
      </c>
      <c r="F3896" s="39">
        <v>9398.8974609375</v>
      </c>
      <c r="G3896">
        <f t="shared" si="363"/>
        <v>1.3842761967208703E-3</v>
      </c>
      <c r="H3896" s="38">
        <f>G3896*SUMIF('Manual Inputs'!$B$11:$B$22,'Expanded kW'!A3896,'Manual Inputs'!$C$11:$C$22)</f>
        <v>151025.18790279285</v>
      </c>
    </row>
    <row r="3897" spans="1:8" x14ac:dyDescent="0.2">
      <c r="A3897">
        <f t="shared" si="360"/>
        <v>9</v>
      </c>
      <c r="B3897" t="b">
        <f t="shared" si="361"/>
        <v>0</v>
      </c>
      <c r="C3897" t="str">
        <f t="shared" si="362"/>
        <v>ON</v>
      </c>
      <c r="D3897" s="4">
        <f t="shared" si="364"/>
        <v>43718.29166665722</v>
      </c>
      <c r="E3897" t="str">
        <f t="shared" si="365"/>
        <v>LRKPCIGS</v>
      </c>
      <c r="F3897" s="39">
        <v>9190.126953125</v>
      </c>
      <c r="G3897">
        <f t="shared" si="363"/>
        <v>1.3535283302032004E-3</v>
      </c>
      <c r="H3897" s="38">
        <f>G3897*SUMIF('Manual Inputs'!$B$11:$B$22,'Expanded kW'!A3897,'Manual Inputs'!$C$11:$C$22)</f>
        <v>147670.58112024376</v>
      </c>
    </row>
    <row r="3898" spans="1:8" x14ac:dyDescent="0.2">
      <c r="A3898">
        <f t="shared" si="360"/>
        <v>9</v>
      </c>
      <c r="B3898" t="b">
        <f t="shared" si="361"/>
        <v>0</v>
      </c>
      <c r="C3898" t="str">
        <f t="shared" si="362"/>
        <v>ON</v>
      </c>
      <c r="D3898" s="4">
        <f t="shared" si="364"/>
        <v>43718.333333323884</v>
      </c>
      <c r="E3898" t="str">
        <f t="shared" si="365"/>
        <v>LRKPCIGS</v>
      </c>
      <c r="F3898" s="39">
        <v>9196.2021484375</v>
      </c>
      <c r="G3898">
        <f t="shared" si="363"/>
        <v>1.3544230892211038E-3</v>
      </c>
      <c r="H3898" s="38">
        <f>G3898*SUMIF('Manual Inputs'!$B$11:$B$22,'Expanded kW'!A3898,'Manual Inputs'!$C$11:$C$22)</f>
        <v>147768.19975236838</v>
      </c>
    </row>
    <row r="3899" spans="1:8" x14ac:dyDescent="0.2">
      <c r="A3899">
        <f t="shared" si="360"/>
        <v>9</v>
      </c>
      <c r="B3899" t="b">
        <f t="shared" si="361"/>
        <v>0</v>
      </c>
      <c r="C3899" t="str">
        <f t="shared" si="362"/>
        <v>ON</v>
      </c>
      <c r="D3899" s="4">
        <f t="shared" si="364"/>
        <v>43718.374999990549</v>
      </c>
      <c r="E3899" t="str">
        <f t="shared" si="365"/>
        <v>LRKPCIGS</v>
      </c>
      <c r="F3899" s="39">
        <v>9366.2607421875</v>
      </c>
      <c r="G3899">
        <f t="shared" si="363"/>
        <v>1.3794694379395916E-3</v>
      </c>
      <c r="H3899" s="38">
        <f>G3899*SUMIF('Manual Inputs'!$B$11:$B$22,'Expanded kW'!A3899,'Manual Inputs'!$C$11:$C$22)</f>
        <v>150500.76824588791</v>
      </c>
    </row>
    <row r="3900" spans="1:8" x14ac:dyDescent="0.2">
      <c r="A3900">
        <f t="shared" si="360"/>
        <v>9</v>
      </c>
      <c r="B3900" t="b">
        <f t="shared" si="361"/>
        <v>0</v>
      </c>
      <c r="C3900" t="str">
        <f t="shared" si="362"/>
        <v>ON</v>
      </c>
      <c r="D3900" s="4">
        <f t="shared" si="364"/>
        <v>43718.416666657213</v>
      </c>
      <c r="E3900" t="str">
        <f t="shared" si="365"/>
        <v>LRKPCIGS</v>
      </c>
      <c r="F3900" s="39">
        <v>9558.484375</v>
      </c>
      <c r="G3900">
        <f t="shared" si="363"/>
        <v>1.4077802691254246E-3</v>
      </c>
      <c r="H3900" s="38">
        <f>G3900*SUMIF('Manual Inputs'!$B$11:$B$22,'Expanded kW'!A3900,'Manual Inputs'!$C$11:$C$22)</f>
        <v>153589.49332087874</v>
      </c>
    </row>
    <row r="3901" spans="1:8" x14ac:dyDescent="0.2">
      <c r="A3901">
        <f t="shared" si="360"/>
        <v>9</v>
      </c>
      <c r="B3901" t="b">
        <f t="shared" si="361"/>
        <v>0</v>
      </c>
      <c r="C3901" t="str">
        <f t="shared" si="362"/>
        <v>ON</v>
      </c>
      <c r="D3901" s="4">
        <f t="shared" si="364"/>
        <v>43718.458333323877</v>
      </c>
      <c r="E3901" t="str">
        <f t="shared" si="365"/>
        <v>LRKPCIGS</v>
      </c>
      <c r="F3901" s="39">
        <v>9667.7802734375</v>
      </c>
      <c r="G3901">
        <f t="shared" si="363"/>
        <v>1.4238774455479837E-3</v>
      </c>
      <c r="H3901" s="38">
        <f>G3901*SUMIF('Manual Inputs'!$B$11:$B$22,'Expanded kW'!A3901,'Manual Inputs'!$C$11:$C$22)</f>
        <v>155345.70288345031</v>
      </c>
    </row>
    <row r="3902" spans="1:8" x14ac:dyDescent="0.2">
      <c r="A3902">
        <f t="shared" si="360"/>
        <v>9</v>
      </c>
      <c r="B3902" t="b">
        <f t="shared" si="361"/>
        <v>0</v>
      </c>
      <c r="C3902" t="str">
        <f t="shared" si="362"/>
        <v>ON</v>
      </c>
      <c r="D3902" s="4">
        <f t="shared" si="364"/>
        <v>43718.499999990541</v>
      </c>
      <c r="E3902" t="str">
        <f t="shared" si="365"/>
        <v>LRKPCIGS</v>
      </c>
      <c r="F3902" s="39">
        <v>9673.0732421875</v>
      </c>
      <c r="G3902">
        <f t="shared" si="363"/>
        <v>1.4246569976902497E-3</v>
      </c>
      <c r="H3902" s="38">
        <f>G3902*SUMIF('Manual Inputs'!$B$11:$B$22,'Expanded kW'!A3902,'Manual Inputs'!$C$11:$C$22)</f>
        <v>155430.75239094355</v>
      </c>
    </row>
    <row r="3903" spans="1:8" x14ac:dyDescent="0.2">
      <c r="A3903">
        <f t="shared" si="360"/>
        <v>9</v>
      </c>
      <c r="B3903" t="b">
        <f t="shared" si="361"/>
        <v>0</v>
      </c>
      <c r="C3903" t="str">
        <f t="shared" si="362"/>
        <v>ON</v>
      </c>
      <c r="D3903" s="4">
        <f t="shared" si="364"/>
        <v>43718.541666657205</v>
      </c>
      <c r="E3903" t="str">
        <f t="shared" si="365"/>
        <v>LRKPCIGS</v>
      </c>
      <c r="F3903" s="39">
        <v>9699.5546875</v>
      </c>
      <c r="G3903">
        <f t="shared" si="363"/>
        <v>1.4285572034913249E-3</v>
      </c>
      <c r="H3903" s="38">
        <f>G3903*SUMIF('Manual Inputs'!$B$11:$B$22,'Expanded kW'!A3903,'Manual Inputs'!$C$11:$C$22)</f>
        <v>155856.26668885769</v>
      </c>
    </row>
    <row r="3904" spans="1:8" x14ac:dyDescent="0.2">
      <c r="A3904">
        <f t="shared" si="360"/>
        <v>9</v>
      </c>
      <c r="B3904" t="b">
        <f t="shared" si="361"/>
        <v>0</v>
      </c>
      <c r="C3904" t="str">
        <f t="shared" si="362"/>
        <v>ON</v>
      </c>
      <c r="D3904" s="4">
        <f t="shared" si="364"/>
        <v>43718.58333332387</v>
      </c>
      <c r="E3904" t="str">
        <f t="shared" si="365"/>
        <v>LRKPCIGS</v>
      </c>
      <c r="F3904" s="39">
        <v>9622.318359375</v>
      </c>
      <c r="G3904">
        <f t="shared" si="363"/>
        <v>1.4171817830241995E-3</v>
      </c>
      <c r="H3904" s="38">
        <f>G3904*SUMIF('Manual Inputs'!$B$11:$B$22,'Expanded kW'!A3904,'Manual Inputs'!$C$11:$C$22)</f>
        <v>154615.20293468024</v>
      </c>
    </row>
    <row r="3905" spans="1:8" x14ac:dyDescent="0.2">
      <c r="A3905">
        <f t="shared" si="360"/>
        <v>9</v>
      </c>
      <c r="B3905" t="b">
        <f t="shared" si="361"/>
        <v>0</v>
      </c>
      <c r="C3905" t="str">
        <f t="shared" si="362"/>
        <v>ON</v>
      </c>
      <c r="D3905" s="4">
        <f t="shared" si="364"/>
        <v>43718.624999990534</v>
      </c>
      <c r="E3905" t="str">
        <f t="shared" si="365"/>
        <v>LRKPCIGS</v>
      </c>
      <c r="F3905" s="39">
        <v>9590.6630859375</v>
      </c>
      <c r="G3905">
        <f t="shared" si="363"/>
        <v>1.4125195721954998E-3</v>
      </c>
      <c r="H3905" s="38">
        <f>G3905*SUMIF('Manual Inputs'!$B$11:$B$22,'Expanded kW'!A3905,'Manual Inputs'!$C$11:$C$22)</f>
        <v>154106.55352778101</v>
      </c>
    </row>
    <row r="3906" spans="1:8" x14ac:dyDescent="0.2">
      <c r="A3906">
        <f t="shared" ref="A3906:A3969" si="366">MONTH(D3906)</f>
        <v>9</v>
      </c>
      <c r="B3906" t="b">
        <f t="shared" ref="B3906:B3969" si="367">IF(ISNA(VLOOKUP(DATE(YEAR(D3906),MONTH(D3906),DAY(D3906)),Holidays,1,FALSE)),FALSE,TRUE)</f>
        <v>0</v>
      </c>
      <c r="C3906" t="str">
        <f t="shared" ref="C3906:C3969" si="368">IF(OR(HOUR(D3906)&lt;PkStart,HOUR(D3906)&gt;OPkStart-1,WEEKDAY(D3906,2)&gt;5,B3906)=TRUE,"OFF","ON")</f>
        <v>ON</v>
      </c>
      <c r="D3906" s="4">
        <f t="shared" si="364"/>
        <v>43718.666666657198</v>
      </c>
      <c r="E3906" t="str">
        <f t="shared" si="365"/>
        <v>LRKPCIGS</v>
      </c>
      <c r="F3906" s="39">
        <v>9560.6689453125</v>
      </c>
      <c r="G3906">
        <f t="shared" ref="G3906:G3969" si="369">IF(SUMIF($A$2:$A$8785,A3906,$F$2:$F$8785)=0,0,F3906/SUMIF($A$2:$A$8785,A3906,$F$2:$F$8785))</f>
        <v>1.40810201417012E-3</v>
      </c>
      <c r="H3906" s="38">
        <f>G3906*SUMIF('Manual Inputs'!$B$11:$B$22,'Expanded kW'!A3906,'Manual Inputs'!$C$11:$C$22)</f>
        <v>153624.59585745851</v>
      </c>
    </row>
    <row r="3907" spans="1:8" x14ac:dyDescent="0.2">
      <c r="A3907">
        <f t="shared" si="366"/>
        <v>9</v>
      </c>
      <c r="B3907" t="b">
        <f t="shared" si="367"/>
        <v>0</v>
      </c>
      <c r="C3907" t="str">
        <f t="shared" si="368"/>
        <v>ON</v>
      </c>
      <c r="D3907" s="4">
        <f t="shared" si="364"/>
        <v>43718.708333323862</v>
      </c>
      <c r="E3907" t="str">
        <f t="shared" si="365"/>
        <v>LRKPCIGS</v>
      </c>
      <c r="F3907" s="39">
        <v>9394.9169921875</v>
      </c>
      <c r="G3907">
        <f t="shared" si="369"/>
        <v>1.3836899504972768E-3</v>
      </c>
      <c r="H3907" s="38">
        <f>G3907*SUMIF('Manual Inputs'!$B$11:$B$22,'Expanded kW'!A3907,'Manual Inputs'!$C$11:$C$22)</f>
        <v>150961.22816247132</v>
      </c>
    </row>
    <row r="3908" spans="1:8" x14ac:dyDescent="0.2">
      <c r="A3908">
        <f t="shared" si="366"/>
        <v>9</v>
      </c>
      <c r="B3908" t="b">
        <f t="shared" si="367"/>
        <v>0</v>
      </c>
      <c r="C3908" t="str">
        <f t="shared" si="368"/>
        <v>ON</v>
      </c>
      <c r="D3908" s="4">
        <f t="shared" ref="D3908:D3971" si="370">+D3907+1/24</f>
        <v>43718.749999990527</v>
      </c>
      <c r="E3908" t="str">
        <f t="shared" ref="E3908:E3971" si="371">+E3907</f>
        <v>LRKPCIGS</v>
      </c>
      <c r="F3908" s="39">
        <v>9429.7998046875</v>
      </c>
      <c r="G3908">
        <f t="shared" si="369"/>
        <v>1.3888275155381886E-3</v>
      </c>
      <c r="H3908" s="38">
        <f>G3908*SUMIF('Manual Inputs'!$B$11:$B$22,'Expanded kW'!A3908,'Manual Inputs'!$C$11:$C$22)</f>
        <v>151521.7389387922</v>
      </c>
    </row>
    <row r="3909" spans="1:8" x14ac:dyDescent="0.2">
      <c r="A3909">
        <f t="shared" si="366"/>
        <v>9</v>
      </c>
      <c r="B3909" t="b">
        <f t="shared" si="367"/>
        <v>0</v>
      </c>
      <c r="C3909" t="str">
        <f t="shared" si="368"/>
        <v>ON</v>
      </c>
      <c r="D3909" s="4">
        <f t="shared" si="370"/>
        <v>43718.791666657191</v>
      </c>
      <c r="E3909" t="str">
        <f t="shared" si="371"/>
        <v>LRKPCIGS</v>
      </c>
      <c r="F3909" s="39">
        <v>9474.6787109375</v>
      </c>
      <c r="G3909">
        <f t="shared" si="369"/>
        <v>1.3954373122632767E-3</v>
      </c>
      <c r="H3909" s="38">
        <f>G3909*SUMIF('Manual Inputs'!$B$11:$B$22,'Expanded kW'!A3909,'Manual Inputs'!$C$11:$C$22)</f>
        <v>152242.87088830516</v>
      </c>
    </row>
    <row r="3910" spans="1:8" x14ac:dyDescent="0.2">
      <c r="A3910">
        <f t="shared" si="366"/>
        <v>9</v>
      </c>
      <c r="B3910" t="b">
        <f t="shared" si="367"/>
        <v>0</v>
      </c>
      <c r="C3910" t="str">
        <f t="shared" si="368"/>
        <v>ON</v>
      </c>
      <c r="D3910" s="4">
        <f t="shared" si="370"/>
        <v>43718.833333323855</v>
      </c>
      <c r="E3910" t="str">
        <f t="shared" si="371"/>
        <v>LRKPCIGS</v>
      </c>
      <c r="F3910" s="39">
        <v>9451.82421875</v>
      </c>
      <c r="G3910">
        <f t="shared" si="369"/>
        <v>1.3920712866571047E-3</v>
      </c>
      <c r="H3910" s="38">
        <f>G3910*SUMIF('Manual Inputs'!$B$11:$B$22,'Expanded kW'!A3910,'Manual Inputs'!$C$11:$C$22)</f>
        <v>151875.63590235225</v>
      </c>
    </row>
    <row r="3911" spans="1:8" x14ac:dyDescent="0.2">
      <c r="A3911">
        <f t="shared" si="366"/>
        <v>9</v>
      </c>
      <c r="B3911" t="b">
        <f t="shared" si="367"/>
        <v>0</v>
      </c>
      <c r="C3911" t="str">
        <f t="shared" si="368"/>
        <v>OFF</v>
      </c>
      <c r="D3911" s="4">
        <f t="shared" si="370"/>
        <v>43718.874999990519</v>
      </c>
      <c r="E3911" t="str">
        <f t="shared" si="371"/>
        <v>LRKPCIGS</v>
      </c>
      <c r="F3911" s="39">
        <v>9591.404296875</v>
      </c>
      <c r="G3911">
        <f t="shared" si="369"/>
        <v>1.4126287382611787E-3</v>
      </c>
      <c r="H3911" s="38">
        <f>G3911*SUMIF('Manual Inputs'!$B$11:$B$22,'Expanded kW'!A3911,'Manual Inputs'!$C$11:$C$22)</f>
        <v>154118.46359718827</v>
      </c>
    </row>
    <row r="3912" spans="1:8" x14ac:dyDescent="0.2">
      <c r="A3912">
        <f t="shared" si="366"/>
        <v>9</v>
      </c>
      <c r="B3912" t="b">
        <f t="shared" si="367"/>
        <v>0</v>
      </c>
      <c r="C3912" t="str">
        <f t="shared" si="368"/>
        <v>OFF</v>
      </c>
      <c r="D3912" s="4">
        <f t="shared" si="370"/>
        <v>43718.916666657184</v>
      </c>
      <c r="E3912" t="str">
        <f t="shared" si="371"/>
        <v>LRKPCIGS</v>
      </c>
      <c r="F3912" s="39">
        <v>9768.171875</v>
      </c>
      <c r="G3912">
        <f t="shared" si="369"/>
        <v>1.4386631908943099E-3</v>
      </c>
      <c r="H3912" s="38">
        <f>G3912*SUMIF('Manual Inputs'!$B$11:$B$22,'Expanded kW'!A3912,'Manual Inputs'!$C$11:$C$22)</f>
        <v>156958.83469522416</v>
      </c>
    </row>
    <row r="3913" spans="1:8" x14ac:dyDescent="0.2">
      <c r="A3913">
        <f t="shared" si="366"/>
        <v>9</v>
      </c>
      <c r="B3913" t="b">
        <f t="shared" si="367"/>
        <v>0</v>
      </c>
      <c r="C3913" t="str">
        <f t="shared" si="368"/>
        <v>OFF</v>
      </c>
      <c r="D3913" s="4">
        <f t="shared" si="370"/>
        <v>43718.958333323848</v>
      </c>
      <c r="E3913" t="str">
        <f t="shared" si="371"/>
        <v>LRKPCIGS</v>
      </c>
      <c r="F3913" s="39">
        <v>9815.279296875</v>
      </c>
      <c r="G3913">
        <f t="shared" si="369"/>
        <v>1.4456012049604775E-3</v>
      </c>
      <c r="H3913" s="38">
        <f>G3913*SUMIF('Manual Inputs'!$B$11:$B$22,'Expanded kW'!A3913,'Manual Inputs'!$C$11:$C$22)</f>
        <v>157715.77531191416</v>
      </c>
    </row>
    <row r="3914" spans="1:8" x14ac:dyDescent="0.2">
      <c r="A3914">
        <f t="shared" si="366"/>
        <v>9</v>
      </c>
      <c r="B3914" t="b">
        <f t="shared" si="367"/>
        <v>0</v>
      </c>
      <c r="C3914" t="str">
        <f t="shared" si="368"/>
        <v>OFF</v>
      </c>
      <c r="D3914" s="4">
        <f t="shared" si="370"/>
        <v>43718.999999990512</v>
      </c>
      <c r="E3914" t="str">
        <f t="shared" si="371"/>
        <v>LRKPCIGS</v>
      </c>
      <c r="F3914" s="39">
        <v>9883.408203125</v>
      </c>
      <c r="G3914">
        <f t="shared" si="369"/>
        <v>1.4556352779591946E-3</v>
      </c>
      <c r="H3914" s="38">
        <f>G3914*SUMIF('Manual Inputs'!$B$11:$B$22,'Expanded kW'!A3914,'Manual Inputs'!$C$11:$C$22)</f>
        <v>158810.4974227554</v>
      </c>
    </row>
    <row r="3915" spans="1:8" x14ac:dyDescent="0.2">
      <c r="A3915">
        <f t="shared" si="366"/>
        <v>9</v>
      </c>
      <c r="B3915" t="b">
        <f t="shared" si="367"/>
        <v>0</v>
      </c>
      <c r="C3915" t="str">
        <f t="shared" si="368"/>
        <v>OFF</v>
      </c>
      <c r="D3915" s="4">
        <f t="shared" si="370"/>
        <v>43719.041666657176</v>
      </c>
      <c r="E3915" t="str">
        <f t="shared" si="371"/>
        <v>LRKPCIGS</v>
      </c>
      <c r="F3915" s="39">
        <v>9641.44140625</v>
      </c>
      <c r="G3915">
        <f t="shared" si="369"/>
        <v>1.4199982387529547E-3</v>
      </c>
      <c r="H3915" s="38">
        <f>G3915*SUMIF('Manual Inputs'!$B$11:$B$22,'Expanded kW'!A3915,'Manual Inputs'!$C$11:$C$22)</f>
        <v>154922.47958702952</v>
      </c>
    </row>
    <row r="3916" spans="1:8" x14ac:dyDescent="0.2">
      <c r="A3916">
        <f t="shared" si="366"/>
        <v>9</v>
      </c>
      <c r="B3916" t="b">
        <f t="shared" si="367"/>
        <v>0</v>
      </c>
      <c r="C3916" t="str">
        <f t="shared" si="368"/>
        <v>OFF</v>
      </c>
      <c r="D3916" s="4">
        <f t="shared" si="370"/>
        <v>43719.083333323841</v>
      </c>
      <c r="E3916" t="str">
        <f t="shared" si="371"/>
        <v>LRKPCIGS</v>
      </c>
      <c r="F3916" s="39">
        <v>9468.427734375</v>
      </c>
      <c r="G3916">
        <f t="shared" si="369"/>
        <v>1.3945166640598366E-3</v>
      </c>
      <c r="H3916" s="38">
        <f>G3916*SUMIF('Manual Inputs'!$B$11:$B$22,'Expanded kW'!A3916,'Manual Inputs'!$C$11:$C$22)</f>
        <v>152142.42773379144</v>
      </c>
    </row>
    <row r="3917" spans="1:8" x14ac:dyDescent="0.2">
      <c r="A3917">
        <f t="shared" si="366"/>
        <v>9</v>
      </c>
      <c r="B3917" t="b">
        <f t="shared" si="367"/>
        <v>0</v>
      </c>
      <c r="C3917" t="str">
        <f t="shared" si="368"/>
        <v>OFF</v>
      </c>
      <c r="D3917" s="4">
        <f t="shared" si="370"/>
        <v>43719.124999990505</v>
      </c>
      <c r="E3917" t="str">
        <f t="shared" si="371"/>
        <v>LRKPCIGS</v>
      </c>
      <c r="F3917" s="39">
        <v>9349.2626953125</v>
      </c>
      <c r="G3917">
        <f t="shared" si="369"/>
        <v>1.3769659536982111E-3</v>
      </c>
      <c r="H3917" s="38">
        <f>G3917*SUMIF('Manual Inputs'!$B$11:$B$22,'Expanded kW'!A3917,'Manual Inputs'!$C$11:$C$22)</f>
        <v>150227.63693086436</v>
      </c>
    </row>
    <row r="3918" spans="1:8" x14ac:dyDescent="0.2">
      <c r="A3918">
        <f t="shared" si="366"/>
        <v>9</v>
      </c>
      <c r="B3918" t="b">
        <f t="shared" si="367"/>
        <v>0</v>
      </c>
      <c r="C3918" t="str">
        <f t="shared" si="368"/>
        <v>OFF</v>
      </c>
      <c r="D3918" s="4">
        <f t="shared" si="370"/>
        <v>43719.166666657169</v>
      </c>
      <c r="E3918" t="str">
        <f t="shared" si="371"/>
        <v>LRKPCIGS</v>
      </c>
      <c r="F3918" s="39">
        <v>9241.77734375</v>
      </c>
      <c r="G3918">
        <f t="shared" si="369"/>
        <v>1.3611354358866782E-3</v>
      </c>
      <c r="H3918" s="38">
        <f>G3918*SUMIF('Manual Inputs'!$B$11:$B$22,'Expanded kW'!A3918,'Manual Inputs'!$C$11:$C$22)</f>
        <v>148500.51994890027</v>
      </c>
    </row>
    <row r="3919" spans="1:8" x14ac:dyDescent="0.2">
      <c r="A3919">
        <f t="shared" si="366"/>
        <v>9</v>
      </c>
      <c r="B3919" t="b">
        <f t="shared" si="367"/>
        <v>0</v>
      </c>
      <c r="C3919" t="str">
        <f t="shared" si="368"/>
        <v>OFF</v>
      </c>
      <c r="D3919" s="4">
        <f t="shared" si="370"/>
        <v>43719.208333323833</v>
      </c>
      <c r="E3919" t="str">
        <f t="shared" si="371"/>
        <v>LRKPCIGS</v>
      </c>
      <c r="F3919" s="39">
        <v>9216.3330078125</v>
      </c>
      <c r="G3919">
        <f t="shared" si="369"/>
        <v>1.3573879762802685E-3</v>
      </c>
      <c r="H3919" s="38">
        <f>G3919*SUMIF('Manual Inputs'!$B$11:$B$22,'Expanded kW'!A3919,'Manual Inputs'!$C$11:$C$22)</f>
        <v>148091.67033308168</v>
      </c>
    </row>
    <row r="3920" spans="1:8" x14ac:dyDescent="0.2">
      <c r="A3920">
        <f t="shared" si="366"/>
        <v>9</v>
      </c>
      <c r="B3920" t="b">
        <f t="shared" si="367"/>
        <v>0</v>
      </c>
      <c r="C3920" t="str">
        <f t="shared" si="368"/>
        <v>OFF</v>
      </c>
      <c r="D3920" s="4">
        <f t="shared" si="370"/>
        <v>43719.249999990498</v>
      </c>
      <c r="E3920" t="str">
        <f t="shared" si="371"/>
        <v>LRKPCIGS</v>
      </c>
      <c r="F3920" s="39">
        <v>9229.28125</v>
      </c>
      <c r="G3920">
        <f t="shared" si="369"/>
        <v>1.3592950024526494E-3</v>
      </c>
      <c r="H3920" s="38">
        <f>G3920*SUMIF('Manual Inputs'!$B$11:$B$22,'Expanded kW'!A3920,'Manual Inputs'!$C$11:$C$22)</f>
        <v>148299.72779061913</v>
      </c>
    </row>
    <row r="3921" spans="1:8" x14ac:dyDescent="0.2">
      <c r="A3921">
        <f t="shared" si="366"/>
        <v>9</v>
      </c>
      <c r="B3921" t="b">
        <f t="shared" si="367"/>
        <v>0</v>
      </c>
      <c r="C3921" t="str">
        <f t="shared" si="368"/>
        <v>ON</v>
      </c>
      <c r="D3921" s="4">
        <f t="shared" si="370"/>
        <v>43719.291666657162</v>
      </c>
      <c r="E3921" t="str">
        <f t="shared" si="371"/>
        <v>LRKPCIGS</v>
      </c>
      <c r="F3921" s="39">
        <v>9361.66796875</v>
      </c>
      <c r="G3921">
        <f t="shared" si="369"/>
        <v>1.378793011053046E-3</v>
      </c>
      <c r="H3921" s="38">
        <f>G3921*SUMIF('Manual Inputs'!$B$11:$B$22,'Expanded kW'!A3921,'Manual Inputs'!$C$11:$C$22)</f>
        <v>150426.9697525778</v>
      </c>
    </row>
    <row r="3922" spans="1:8" x14ac:dyDescent="0.2">
      <c r="A3922">
        <f t="shared" si="366"/>
        <v>9</v>
      </c>
      <c r="B3922" t="b">
        <f t="shared" si="367"/>
        <v>0</v>
      </c>
      <c r="C3922" t="str">
        <f t="shared" si="368"/>
        <v>ON</v>
      </c>
      <c r="D3922" s="4">
        <f t="shared" si="370"/>
        <v>43719.333333323826</v>
      </c>
      <c r="E3922" t="str">
        <f t="shared" si="371"/>
        <v>LRKPCIGS</v>
      </c>
      <c r="F3922" s="39">
        <v>9400.517578125</v>
      </c>
      <c r="G3922">
        <f t="shared" si="369"/>
        <v>1.3845148087142317E-3</v>
      </c>
      <c r="H3922" s="38">
        <f>G3922*SUMIF('Manual Inputs'!$B$11:$B$22,'Expanded kW'!A3922,'Manual Inputs'!$C$11:$C$22)</f>
        <v>151051.22058414549</v>
      </c>
    </row>
    <row r="3923" spans="1:8" x14ac:dyDescent="0.2">
      <c r="A3923">
        <f t="shared" si="366"/>
        <v>9</v>
      </c>
      <c r="B3923" t="b">
        <f t="shared" si="367"/>
        <v>0</v>
      </c>
      <c r="C3923" t="str">
        <f t="shared" si="368"/>
        <v>ON</v>
      </c>
      <c r="D3923" s="4">
        <f t="shared" si="370"/>
        <v>43719.37499999049</v>
      </c>
      <c r="E3923" t="str">
        <f t="shared" si="371"/>
        <v>LRKPCIGS</v>
      </c>
      <c r="F3923" s="39">
        <v>9475.38671875</v>
      </c>
      <c r="G3923">
        <f t="shared" si="369"/>
        <v>1.3955415881494653E-3</v>
      </c>
      <c r="H3923" s="38">
        <f>G3923*SUMIF('Manual Inputs'!$B$11:$B$22,'Expanded kW'!A3923,'Manual Inputs'!$C$11:$C$22)</f>
        <v>152254.24743681669</v>
      </c>
    </row>
    <row r="3924" spans="1:8" x14ac:dyDescent="0.2">
      <c r="A3924">
        <f t="shared" si="366"/>
        <v>9</v>
      </c>
      <c r="B3924" t="b">
        <f t="shared" si="367"/>
        <v>0</v>
      </c>
      <c r="C3924" t="str">
        <f t="shared" si="368"/>
        <v>ON</v>
      </c>
      <c r="D3924" s="4">
        <f t="shared" si="370"/>
        <v>43719.416666657155</v>
      </c>
      <c r="E3924" t="str">
        <f t="shared" si="371"/>
        <v>LRKPCIGS</v>
      </c>
      <c r="F3924" s="39">
        <v>9467.7041015625</v>
      </c>
      <c r="G3924">
        <f t="shared" si="369"/>
        <v>1.3944100869127114E-3</v>
      </c>
      <c r="H3924" s="38">
        <f>G3924*SUMIF('Manual Inputs'!$B$11:$B$22,'Expanded kW'!A3924,'Manual Inputs'!$C$11:$C$22)</f>
        <v>152130.80011662308</v>
      </c>
    </row>
    <row r="3925" spans="1:8" x14ac:dyDescent="0.2">
      <c r="A3925">
        <f t="shared" si="366"/>
        <v>9</v>
      </c>
      <c r="B3925" t="b">
        <f t="shared" si="367"/>
        <v>0</v>
      </c>
      <c r="C3925" t="str">
        <f t="shared" si="368"/>
        <v>ON</v>
      </c>
      <c r="D3925" s="4">
        <f t="shared" si="370"/>
        <v>43719.458333323819</v>
      </c>
      <c r="E3925" t="str">
        <f t="shared" si="371"/>
        <v>LRKPCIGS</v>
      </c>
      <c r="F3925" s="39">
        <v>9429.4443359375</v>
      </c>
      <c r="G3925">
        <f t="shared" si="369"/>
        <v>1.3887751618518814E-3</v>
      </c>
      <c r="H3925" s="38">
        <f>G3925*SUMIF('Manual Inputs'!$B$11:$B$22,'Expanded kW'!A3925,'Manual Inputs'!$C$11:$C$22)</f>
        <v>151516.02712684983</v>
      </c>
    </row>
    <row r="3926" spans="1:8" x14ac:dyDescent="0.2">
      <c r="A3926">
        <f t="shared" si="366"/>
        <v>9</v>
      </c>
      <c r="B3926" t="b">
        <f t="shared" si="367"/>
        <v>0</v>
      </c>
      <c r="C3926" t="str">
        <f t="shared" si="368"/>
        <v>ON</v>
      </c>
      <c r="D3926" s="4">
        <f t="shared" si="370"/>
        <v>43719.499999990483</v>
      </c>
      <c r="E3926" t="str">
        <f t="shared" si="371"/>
        <v>LRKPCIGS</v>
      </c>
      <c r="F3926" s="39">
        <v>9368.451171875</v>
      </c>
      <c r="G3926">
        <f t="shared" si="369"/>
        <v>1.3797920459571382E-3</v>
      </c>
      <c r="H3926" s="38">
        <f>G3926*SUMIF('Manual Inputs'!$B$11:$B$22,'Expanded kW'!A3926,'Manual Inputs'!$C$11:$C$22)</f>
        <v>150535.96493321398</v>
      </c>
    </row>
    <row r="3927" spans="1:8" x14ac:dyDescent="0.2">
      <c r="A3927">
        <f t="shared" si="366"/>
        <v>9</v>
      </c>
      <c r="B3927" t="b">
        <f t="shared" si="367"/>
        <v>0</v>
      </c>
      <c r="C3927" t="str">
        <f t="shared" si="368"/>
        <v>ON</v>
      </c>
      <c r="D3927" s="4">
        <f t="shared" si="370"/>
        <v>43719.541666657147</v>
      </c>
      <c r="E3927" t="str">
        <f t="shared" si="371"/>
        <v>LRKPCIGS</v>
      </c>
      <c r="F3927" s="39">
        <v>9607.255859375</v>
      </c>
      <c r="G3927">
        <f t="shared" si="369"/>
        <v>1.4149633674813379E-3</v>
      </c>
      <c r="H3927" s="38">
        <f>G3927*SUMIF('Manual Inputs'!$B$11:$B$22,'Expanded kW'!A3927,'Manual Inputs'!$C$11:$C$22)</f>
        <v>154373.17274951865</v>
      </c>
    </row>
    <row r="3928" spans="1:8" x14ac:dyDescent="0.2">
      <c r="A3928">
        <f t="shared" si="366"/>
        <v>9</v>
      </c>
      <c r="B3928" t="b">
        <f t="shared" si="367"/>
        <v>0</v>
      </c>
      <c r="C3928" t="str">
        <f t="shared" si="368"/>
        <v>ON</v>
      </c>
      <c r="D3928" s="4">
        <f t="shared" si="370"/>
        <v>43719.583333323812</v>
      </c>
      <c r="E3928" t="str">
        <f t="shared" si="371"/>
        <v>LRKPCIGS</v>
      </c>
      <c r="F3928" s="39">
        <v>9656.544921875</v>
      </c>
      <c r="G3928">
        <f t="shared" si="369"/>
        <v>1.4222226951057751E-3</v>
      </c>
      <c r="H3928" s="38">
        <f>G3928*SUMIF('Manual Inputs'!$B$11:$B$22,'Expanded kW'!A3928,'Manual Inputs'!$C$11:$C$22)</f>
        <v>155165.16882741527</v>
      </c>
    </row>
    <row r="3929" spans="1:8" x14ac:dyDescent="0.2">
      <c r="A3929">
        <f t="shared" si="366"/>
        <v>9</v>
      </c>
      <c r="B3929" t="b">
        <f t="shared" si="367"/>
        <v>0</v>
      </c>
      <c r="C3929" t="str">
        <f t="shared" si="368"/>
        <v>ON</v>
      </c>
      <c r="D3929" s="4">
        <f t="shared" si="370"/>
        <v>43719.624999990476</v>
      </c>
      <c r="E3929" t="str">
        <f t="shared" si="371"/>
        <v>LRKPCIGS</v>
      </c>
      <c r="F3929" s="39">
        <v>9499.9091796875</v>
      </c>
      <c r="G3929">
        <f t="shared" si="369"/>
        <v>1.3991532733606169E-3</v>
      </c>
      <c r="H3929" s="38">
        <f>G3929*SUMIF('Manual Inputs'!$B$11:$B$22,'Expanded kW'!A3929,'Manual Inputs'!$C$11:$C$22)</f>
        <v>152648.2840018837</v>
      </c>
    </row>
    <row r="3930" spans="1:8" x14ac:dyDescent="0.2">
      <c r="A3930">
        <f t="shared" si="366"/>
        <v>9</v>
      </c>
      <c r="B3930" t="b">
        <f t="shared" si="367"/>
        <v>0</v>
      </c>
      <c r="C3930" t="str">
        <f t="shared" si="368"/>
        <v>ON</v>
      </c>
      <c r="D3930" s="4">
        <f t="shared" si="370"/>
        <v>43719.66666665714</v>
      </c>
      <c r="E3930" t="str">
        <f t="shared" si="371"/>
        <v>LRKPCIGS</v>
      </c>
      <c r="F3930" s="39">
        <v>9480.9765625</v>
      </c>
      <c r="G3930">
        <f t="shared" si="369"/>
        <v>1.3963648642495263E-3</v>
      </c>
      <c r="H3930" s="38">
        <f>G3930*SUMIF('Manual Inputs'!$B$11:$B$22,'Expanded kW'!A3930,'Manual Inputs'!$C$11:$C$22)</f>
        <v>152344.06724878927</v>
      </c>
    </row>
    <row r="3931" spans="1:8" x14ac:dyDescent="0.2">
      <c r="A3931">
        <f t="shared" si="366"/>
        <v>9</v>
      </c>
      <c r="B3931" t="b">
        <f t="shared" si="367"/>
        <v>0</v>
      </c>
      <c r="C3931" t="str">
        <f t="shared" si="368"/>
        <v>ON</v>
      </c>
      <c r="D3931" s="4">
        <f t="shared" si="370"/>
        <v>43719.708333323804</v>
      </c>
      <c r="E3931" t="str">
        <f t="shared" si="371"/>
        <v>LRKPCIGS</v>
      </c>
      <c r="F3931" s="39">
        <v>9497.1240234375</v>
      </c>
      <c r="G3931">
        <f t="shared" si="369"/>
        <v>1.3987430735986719E-3</v>
      </c>
      <c r="H3931" s="38">
        <f>G3931*SUMIF('Manual Inputs'!$B$11:$B$22,'Expanded kW'!A3931,'Manual Inputs'!$C$11:$C$22)</f>
        <v>152603.53101380792</v>
      </c>
    </row>
    <row r="3932" spans="1:8" x14ac:dyDescent="0.2">
      <c r="A3932">
        <f t="shared" si="366"/>
        <v>9</v>
      </c>
      <c r="B3932" t="b">
        <f t="shared" si="367"/>
        <v>0</v>
      </c>
      <c r="C3932" t="str">
        <f t="shared" si="368"/>
        <v>ON</v>
      </c>
      <c r="D3932" s="4">
        <f t="shared" si="370"/>
        <v>43719.749999990468</v>
      </c>
      <c r="E3932" t="str">
        <f t="shared" si="371"/>
        <v>LRKPCIGS</v>
      </c>
      <c r="F3932" s="39">
        <v>9525.697265625</v>
      </c>
      <c r="G3932">
        <f t="shared" si="369"/>
        <v>1.4029513607076315E-3</v>
      </c>
      <c r="H3932" s="38">
        <f>G3932*SUMIF('Manual Inputs'!$B$11:$B$22,'Expanded kW'!A3932,'Manual Inputs'!$C$11:$C$22)</f>
        <v>153062.65712815206</v>
      </c>
    </row>
    <row r="3933" spans="1:8" x14ac:dyDescent="0.2">
      <c r="A3933">
        <f t="shared" si="366"/>
        <v>9</v>
      </c>
      <c r="B3933" t="b">
        <f t="shared" si="367"/>
        <v>0</v>
      </c>
      <c r="C3933" t="str">
        <f t="shared" si="368"/>
        <v>ON</v>
      </c>
      <c r="D3933" s="4">
        <f t="shared" si="370"/>
        <v>43719.791666657133</v>
      </c>
      <c r="E3933" t="str">
        <f t="shared" si="371"/>
        <v>LRKPCIGS</v>
      </c>
      <c r="F3933" s="39">
        <v>9528.591796875</v>
      </c>
      <c r="G3933">
        <f t="shared" si="369"/>
        <v>1.4033776692961328E-3</v>
      </c>
      <c r="H3933" s="38">
        <f>G3933*SUMIF('Manual Inputs'!$B$11:$B$22,'Expanded kW'!A3933,'Manual Inputs'!$C$11:$C$22)</f>
        <v>153109.16759682551</v>
      </c>
    </row>
    <row r="3934" spans="1:8" x14ac:dyDescent="0.2">
      <c r="A3934">
        <f t="shared" si="366"/>
        <v>9</v>
      </c>
      <c r="B3934" t="b">
        <f t="shared" si="367"/>
        <v>0</v>
      </c>
      <c r="C3934" t="str">
        <f t="shared" si="368"/>
        <v>ON</v>
      </c>
      <c r="D3934" s="4">
        <f t="shared" si="370"/>
        <v>43719.833333323797</v>
      </c>
      <c r="E3934" t="str">
        <f t="shared" si="371"/>
        <v>LRKPCIGS</v>
      </c>
      <c r="F3934" s="39">
        <v>9490.8369140625</v>
      </c>
      <c r="G3934">
        <f t="shared" si="369"/>
        <v>1.3978171037293159E-3</v>
      </c>
      <c r="H3934" s="38">
        <f>G3934*SUMIF('Manual Inputs'!$B$11:$B$22,'Expanded kW'!A3934,'Manual Inputs'!$C$11:$C$22)</f>
        <v>152502.50726302533</v>
      </c>
    </row>
    <row r="3935" spans="1:8" x14ac:dyDescent="0.2">
      <c r="A3935">
        <f t="shared" si="366"/>
        <v>9</v>
      </c>
      <c r="B3935" t="b">
        <f t="shared" si="367"/>
        <v>0</v>
      </c>
      <c r="C3935" t="str">
        <f t="shared" si="368"/>
        <v>OFF</v>
      </c>
      <c r="D3935" s="4">
        <f t="shared" si="370"/>
        <v>43719.874999990461</v>
      </c>
      <c r="E3935" t="str">
        <f t="shared" si="371"/>
        <v>LRKPCIGS</v>
      </c>
      <c r="F3935" s="39">
        <v>9629.3896484375</v>
      </c>
      <c r="G3935">
        <f t="shared" si="369"/>
        <v>1.4182232474268101E-3</v>
      </c>
      <c r="H3935" s="38">
        <f>G3935*SUMIF('Manual Inputs'!$B$11:$B$22,'Expanded kW'!A3935,'Manual Inputs'!$C$11:$C$22)</f>
        <v>154728.82719367635</v>
      </c>
    </row>
    <row r="3936" spans="1:8" x14ac:dyDescent="0.2">
      <c r="A3936">
        <f t="shared" si="366"/>
        <v>9</v>
      </c>
      <c r="B3936" t="b">
        <f t="shared" si="367"/>
        <v>0</v>
      </c>
      <c r="C3936" t="str">
        <f t="shared" si="368"/>
        <v>OFF</v>
      </c>
      <c r="D3936" s="4">
        <f t="shared" si="370"/>
        <v>43719.916666657125</v>
      </c>
      <c r="E3936" t="str">
        <f t="shared" si="371"/>
        <v>LRKPCIGS</v>
      </c>
      <c r="F3936" s="39">
        <v>9806.765625</v>
      </c>
      <c r="G3936">
        <f t="shared" si="369"/>
        <v>1.4443473054076591E-3</v>
      </c>
      <c r="H3936" s="38">
        <f>G3936*SUMIF('Manual Inputs'!$B$11:$B$22,'Expanded kW'!A3936,'Manual Inputs'!$C$11:$C$22)</f>
        <v>157578.97427753662</v>
      </c>
    </row>
    <row r="3937" spans="1:8" x14ac:dyDescent="0.2">
      <c r="A3937">
        <f t="shared" si="366"/>
        <v>9</v>
      </c>
      <c r="B3937" t="b">
        <f t="shared" si="367"/>
        <v>0</v>
      </c>
      <c r="C3937" t="str">
        <f t="shared" si="368"/>
        <v>OFF</v>
      </c>
      <c r="D3937" s="4">
        <f t="shared" si="370"/>
        <v>43719.95833332379</v>
      </c>
      <c r="E3937" t="str">
        <f t="shared" si="371"/>
        <v>LRKPCIGS</v>
      </c>
      <c r="F3937" s="39">
        <v>9693.1494140625</v>
      </c>
      <c r="G3937">
        <f t="shared" si="369"/>
        <v>1.4276138303361361E-3</v>
      </c>
      <c r="H3937" s="38">
        <f>G3937*SUMIF('Manual Inputs'!$B$11:$B$22,'Expanded kW'!A3937,'Manual Inputs'!$C$11:$C$22)</f>
        <v>155753.344231358</v>
      </c>
    </row>
    <row r="3938" spans="1:8" x14ac:dyDescent="0.2">
      <c r="A3938">
        <f t="shared" si="366"/>
        <v>9</v>
      </c>
      <c r="B3938" t="b">
        <f t="shared" si="367"/>
        <v>0</v>
      </c>
      <c r="C3938" t="str">
        <f t="shared" si="368"/>
        <v>OFF</v>
      </c>
      <c r="D3938" s="4">
        <f t="shared" si="370"/>
        <v>43719.999999990454</v>
      </c>
      <c r="E3938" t="str">
        <f t="shared" si="371"/>
        <v>LRKPCIGS</v>
      </c>
      <c r="F3938" s="39">
        <v>9659.513671875</v>
      </c>
      <c r="G3938">
        <f t="shared" si="369"/>
        <v>1.4226599346837251E-3</v>
      </c>
      <c r="H3938" s="38">
        <f>G3938*SUMIF('Manual Inputs'!$B$11:$B$22,'Expanded kW'!A3938,'Manual Inputs'!$C$11:$C$22)</f>
        <v>155212.87187220852</v>
      </c>
    </row>
    <row r="3939" spans="1:8" x14ac:dyDescent="0.2">
      <c r="A3939">
        <f t="shared" si="366"/>
        <v>9</v>
      </c>
      <c r="B3939" t="b">
        <f t="shared" si="367"/>
        <v>0</v>
      </c>
      <c r="C3939" t="str">
        <f t="shared" si="368"/>
        <v>OFF</v>
      </c>
      <c r="D3939" s="4">
        <f t="shared" si="370"/>
        <v>43720.041666657118</v>
      </c>
      <c r="E3939" t="str">
        <f t="shared" si="371"/>
        <v>LRKPCIGS</v>
      </c>
      <c r="F3939" s="39">
        <v>9551.955078125</v>
      </c>
      <c r="G3939">
        <f t="shared" si="369"/>
        <v>1.4068186297115518E-3</v>
      </c>
      <c r="H3939" s="38">
        <f>G3939*SUMIF('Manual Inputs'!$B$11:$B$22,'Expanded kW'!A3939,'Manual Inputs'!$C$11:$C$22)</f>
        <v>153484.57800591565</v>
      </c>
    </row>
    <row r="3940" spans="1:8" x14ac:dyDescent="0.2">
      <c r="A3940">
        <f t="shared" si="366"/>
        <v>9</v>
      </c>
      <c r="B3940" t="b">
        <f t="shared" si="367"/>
        <v>0</v>
      </c>
      <c r="C3940" t="str">
        <f t="shared" si="368"/>
        <v>OFF</v>
      </c>
      <c r="D3940" s="4">
        <f t="shared" si="370"/>
        <v>43720.083333323782</v>
      </c>
      <c r="E3940" t="str">
        <f t="shared" si="371"/>
        <v>LRKPCIGS</v>
      </c>
      <c r="F3940" s="39">
        <v>9454.908203125</v>
      </c>
      <c r="G3940">
        <f t="shared" si="369"/>
        <v>1.3925254980344619E-3</v>
      </c>
      <c r="H3940" s="38">
        <f>G3940*SUMIF('Manual Inputs'!$B$11:$B$22,'Expanded kW'!A3940,'Manual Inputs'!$C$11:$C$22)</f>
        <v>151925.19057848945</v>
      </c>
    </row>
    <row r="3941" spans="1:8" x14ac:dyDescent="0.2">
      <c r="A3941">
        <f t="shared" si="366"/>
        <v>9</v>
      </c>
      <c r="B3941" t="b">
        <f t="shared" si="367"/>
        <v>0</v>
      </c>
      <c r="C3941" t="str">
        <f t="shared" si="368"/>
        <v>OFF</v>
      </c>
      <c r="D3941" s="4">
        <f t="shared" si="370"/>
        <v>43720.124999990447</v>
      </c>
      <c r="E3941" t="str">
        <f t="shared" si="371"/>
        <v>LRKPCIGS</v>
      </c>
      <c r="F3941" s="39">
        <v>9424.259765625</v>
      </c>
      <c r="G3941">
        <f t="shared" si="369"/>
        <v>1.3880115747073631E-3</v>
      </c>
      <c r="H3941" s="38">
        <f>G3941*SUMIF('Manual Inputs'!$B$11:$B$22,'Expanded kW'!A3941,'Manual Inputs'!$C$11:$C$22)</f>
        <v>151432.71940816322</v>
      </c>
    </row>
    <row r="3942" spans="1:8" x14ac:dyDescent="0.2">
      <c r="A3942">
        <f t="shared" si="366"/>
        <v>9</v>
      </c>
      <c r="B3942" t="b">
        <f t="shared" si="367"/>
        <v>0</v>
      </c>
      <c r="C3942" t="str">
        <f t="shared" si="368"/>
        <v>OFF</v>
      </c>
      <c r="D3942" s="4">
        <f t="shared" si="370"/>
        <v>43720.166666657111</v>
      </c>
      <c r="E3942" t="str">
        <f t="shared" si="371"/>
        <v>LRKPCIGS</v>
      </c>
      <c r="F3942" s="39">
        <v>9416.6982421875</v>
      </c>
      <c r="G3942">
        <f t="shared" si="369"/>
        <v>1.3868979082428674E-3</v>
      </c>
      <c r="H3942" s="38">
        <f>G3942*SUMIF('Manual Inputs'!$B$11:$B$22,'Expanded kW'!A3942,'Manual Inputs'!$C$11:$C$22)</f>
        <v>151311.21787005983</v>
      </c>
    </row>
    <row r="3943" spans="1:8" x14ac:dyDescent="0.2">
      <c r="A3943">
        <f t="shared" si="366"/>
        <v>9</v>
      </c>
      <c r="B3943" t="b">
        <f t="shared" si="367"/>
        <v>0</v>
      </c>
      <c r="C3943" t="str">
        <f t="shared" si="368"/>
        <v>OFF</v>
      </c>
      <c r="D3943" s="4">
        <f t="shared" si="370"/>
        <v>43720.208333323775</v>
      </c>
      <c r="E3943" t="str">
        <f t="shared" si="371"/>
        <v>LRKPCIGS</v>
      </c>
      <c r="F3943" s="39">
        <v>9415.4462890625</v>
      </c>
      <c r="G3943">
        <f t="shared" si="369"/>
        <v>1.3867135197103242E-3</v>
      </c>
      <c r="H3943" s="38">
        <f>G3943*SUMIF('Manual Inputs'!$B$11:$B$22,'Expanded kW'!A3943,'Manual Inputs'!$C$11:$C$22)</f>
        <v>151291.10099393319</v>
      </c>
    </row>
    <row r="3944" spans="1:8" x14ac:dyDescent="0.2">
      <c r="A3944">
        <f t="shared" si="366"/>
        <v>9</v>
      </c>
      <c r="B3944" t="b">
        <f t="shared" si="367"/>
        <v>0</v>
      </c>
      <c r="C3944" t="str">
        <f t="shared" si="368"/>
        <v>OFF</v>
      </c>
      <c r="D3944" s="4">
        <f t="shared" si="370"/>
        <v>43720.249999990439</v>
      </c>
      <c r="E3944" t="str">
        <f t="shared" si="371"/>
        <v>LRKPCIGS</v>
      </c>
      <c r="F3944" s="39">
        <v>9405.162109375</v>
      </c>
      <c r="G3944">
        <f t="shared" si="369"/>
        <v>1.3851988585276297E-3</v>
      </c>
      <c r="H3944" s="38">
        <f>G3944*SUMIF('Manual Inputs'!$B$11:$B$22,'Expanded kW'!A3944,'Manual Inputs'!$C$11:$C$22)</f>
        <v>151125.85074238124</v>
      </c>
    </row>
    <row r="3945" spans="1:8" x14ac:dyDescent="0.2">
      <c r="A3945">
        <f t="shared" si="366"/>
        <v>9</v>
      </c>
      <c r="B3945" t="b">
        <f t="shared" si="367"/>
        <v>0</v>
      </c>
      <c r="C3945" t="str">
        <f t="shared" si="368"/>
        <v>ON</v>
      </c>
      <c r="D3945" s="4">
        <f t="shared" si="370"/>
        <v>43720.291666657104</v>
      </c>
      <c r="E3945" t="str">
        <f t="shared" si="371"/>
        <v>LRKPCIGS</v>
      </c>
      <c r="F3945" s="39">
        <v>9336.125</v>
      </c>
      <c r="G3945">
        <f t="shared" si="369"/>
        <v>1.3750310247369741E-3</v>
      </c>
      <c r="H3945" s="38">
        <f>G3945*SUMIF('Manual Inputs'!$B$11:$B$22,'Expanded kW'!A3945,'Manual Inputs'!$C$11:$C$22)</f>
        <v>150016.53526586312</v>
      </c>
    </row>
    <row r="3946" spans="1:8" x14ac:dyDescent="0.2">
      <c r="A3946">
        <f t="shared" si="366"/>
        <v>9</v>
      </c>
      <c r="B3946" t="b">
        <f t="shared" si="367"/>
        <v>0</v>
      </c>
      <c r="C3946" t="str">
        <f t="shared" si="368"/>
        <v>ON</v>
      </c>
      <c r="D3946" s="4">
        <f t="shared" si="370"/>
        <v>43720.333333323768</v>
      </c>
      <c r="E3946" t="str">
        <f t="shared" si="371"/>
        <v>LRKPCIGS</v>
      </c>
      <c r="F3946" s="39">
        <v>9492.3037109375</v>
      </c>
      <c r="G3946">
        <f t="shared" si="369"/>
        <v>1.3980331345997373E-3</v>
      </c>
      <c r="H3946" s="38">
        <f>G3946*SUMIF('Manual Inputs'!$B$11:$B$22,'Expanded kW'!A3946,'Manual Inputs'!$C$11:$C$22)</f>
        <v>152526.07633318307</v>
      </c>
    </row>
    <row r="3947" spans="1:8" x14ac:dyDescent="0.2">
      <c r="A3947">
        <f t="shared" si="366"/>
        <v>9</v>
      </c>
      <c r="B3947" t="b">
        <f t="shared" si="367"/>
        <v>0</v>
      </c>
      <c r="C3947" t="str">
        <f t="shared" si="368"/>
        <v>ON</v>
      </c>
      <c r="D3947" s="4">
        <f t="shared" si="370"/>
        <v>43720.374999990432</v>
      </c>
      <c r="E3947" t="str">
        <f t="shared" si="371"/>
        <v>LRKPCIGS</v>
      </c>
      <c r="F3947" s="39">
        <v>9452.19921875</v>
      </c>
      <c r="G3947">
        <f t="shared" si="369"/>
        <v>1.3921265169195827E-3</v>
      </c>
      <c r="H3947" s="38">
        <f>G3947*SUMIF('Manual Inputs'!$B$11:$B$22,'Expanded kW'!A3947,'Manual Inputs'!$C$11:$C$22)</f>
        <v>151881.66155011562</v>
      </c>
    </row>
    <row r="3948" spans="1:8" x14ac:dyDescent="0.2">
      <c r="A3948">
        <f t="shared" si="366"/>
        <v>9</v>
      </c>
      <c r="B3948" t="b">
        <f t="shared" si="367"/>
        <v>0</v>
      </c>
      <c r="C3948" t="str">
        <f t="shared" si="368"/>
        <v>ON</v>
      </c>
      <c r="D3948" s="4">
        <f t="shared" si="370"/>
        <v>43720.416666657096</v>
      </c>
      <c r="E3948" t="str">
        <f t="shared" si="371"/>
        <v>LRKPCIGS</v>
      </c>
      <c r="F3948" s="39">
        <v>9516.9697265625</v>
      </c>
      <c r="G3948">
        <f t="shared" si="369"/>
        <v>1.4016659626457438E-3</v>
      </c>
      <c r="H3948" s="38">
        <f>G3948*SUMIF('Manual Inputs'!$B$11:$B$22,'Expanded kW'!A3948,'Manual Inputs'!$C$11:$C$22)</f>
        <v>152922.41959153448</v>
      </c>
    </row>
    <row r="3949" spans="1:8" x14ac:dyDescent="0.2">
      <c r="A3949">
        <f t="shared" si="366"/>
        <v>9</v>
      </c>
      <c r="B3949" t="b">
        <f t="shared" si="367"/>
        <v>0</v>
      </c>
      <c r="C3949" t="str">
        <f t="shared" si="368"/>
        <v>ON</v>
      </c>
      <c r="D3949" s="4">
        <f t="shared" si="370"/>
        <v>43720.458333323761</v>
      </c>
      <c r="E3949" t="str">
        <f t="shared" si="371"/>
        <v>LRKPCIGS</v>
      </c>
      <c r="F3949" s="39">
        <v>9497.5693359375</v>
      </c>
      <c r="G3949">
        <f t="shared" si="369"/>
        <v>1.3988086595353643E-3</v>
      </c>
      <c r="H3949" s="38">
        <f>G3949*SUMIF('Manual Inputs'!$B$11:$B$22,'Expanded kW'!A3949,'Manual Inputs'!$C$11:$C$22)</f>
        <v>152610.68647052691</v>
      </c>
    </row>
    <row r="3950" spans="1:8" x14ac:dyDescent="0.2">
      <c r="A3950">
        <f t="shared" si="366"/>
        <v>9</v>
      </c>
      <c r="B3950" t="b">
        <f t="shared" si="367"/>
        <v>0</v>
      </c>
      <c r="C3950" t="str">
        <f t="shared" si="368"/>
        <v>ON</v>
      </c>
      <c r="D3950" s="4">
        <f t="shared" si="370"/>
        <v>43720.499999990425</v>
      </c>
      <c r="E3950" t="str">
        <f t="shared" si="371"/>
        <v>LRKPCIGS</v>
      </c>
      <c r="F3950" s="39">
        <v>9599.689453125</v>
      </c>
      <c r="G3950">
        <f t="shared" si="369"/>
        <v>1.4138489818727995E-3</v>
      </c>
      <c r="H3950" s="38">
        <f>G3950*SUMIF('Manual Inputs'!$B$11:$B$22,'Expanded kW'!A3950,'Manual Inputs'!$C$11:$C$22)</f>
        <v>154251.59275246001</v>
      </c>
    </row>
    <row r="3951" spans="1:8" x14ac:dyDescent="0.2">
      <c r="A3951">
        <f t="shared" si="366"/>
        <v>9</v>
      </c>
      <c r="B3951" t="b">
        <f t="shared" si="367"/>
        <v>0</v>
      </c>
      <c r="C3951" t="str">
        <f t="shared" si="368"/>
        <v>ON</v>
      </c>
      <c r="D3951" s="4">
        <f t="shared" si="370"/>
        <v>43720.541666657089</v>
      </c>
      <c r="E3951" t="str">
        <f t="shared" si="371"/>
        <v>LRKPCIGS</v>
      </c>
      <c r="F3951" s="39">
        <v>9589.63671875</v>
      </c>
      <c r="G3951">
        <f t="shared" si="369"/>
        <v>1.4123684081177284E-3</v>
      </c>
      <c r="H3951" s="38">
        <f>G3951*SUMIF('Manual Inputs'!$B$11:$B$22,'Expanded kW'!A3951,'Manual Inputs'!$C$11:$C$22)</f>
        <v>154090.06145538704</v>
      </c>
    </row>
    <row r="3952" spans="1:8" x14ac:dyDescent="0.2">
      <c r="A3952">
        <f t="shared" si="366"/>
        <v>9</v>
      </c>
      <c r="B3952" t="b">
        <f t="shared" si="367"/>
        <v>0</v>
      </c>
      <c r="C3952" t="str">
        <f t="shared" si="368"/>
        <v>ON</v>
      </c>
      <c r="D3952" s="4">
        <f t="shared" si="370"/>
        <v>43720.583333323753</v>
      </c>
      <c r="E3952" t="str">
        <f t="shared" si="371"/>
        <v>LRKPCIGS</v>
      </c>
      <c r="F3952" s="39">
        <v>9523.3154296875</v>
      </c>
      <c r="G3952">
        <f t="shared" si="369"/>
        <v>1.4026005622436119E-3</v>
      </c>
      <c r="H3952" s="38">
        <f>G3952*SUMIF('Manual Inputs'!$B$11:$B$22,'Expanded kW'!A3952,'Manual Inputs'!$C$11:$C$22)</f>
        <v>153024.38484978009</v>
      </c>
    </row>
    <row r="3953" spans="1:8" x14ac:dyDescent="0.2">
      <c r="A3953">
        <f t="shared" si="366"/>
        <v>9</v>
      </c>
      <c r="B3953" t="b">
        <f t="shared" si="367"/>
        <v>0</v>
      </c>
      <c r="C3953" t="str">
        <f t="shared" si="368"/>
        <v>ON</v>
      </c>
      <c r="D3953" s="4">
        <f t="shared" si="370"/>
        <v>43720.624999990418</v>
      </c>
      <c r="E3953" t="str">
        <f t="shared" si="371"/>
        <v>LRKPCIGS</v>
      </c>
      <c r="F3953" s="39">
        <v>9367.107421875</v>
      </c>
      <c r="G3953">
        <f t="shared" si="369"/>
        <v>1.3795941375165926E-3</v>
      </c>
      <c r="H3953" s="38">
        <f>G3953*SUMIF('Manual Inputs'!$B$11:$B$22,'Expanded kW'!A3953,'Manual Inputs'!$C$11:$C$22)</f>
        <v>150514.37302872865</v>
      </c>
    </row>
    <row r="3954" spans="1:8" x14ac:dyDescent="0.2">
      <c r="A3954">
        <f t="shared" si="366"/>
        <v>9</v>
      </c>
      <c r="B3954" t="b">
        <f t="shared" si="367"/>
        <v>0</v>
      </c>
      <c r="C3954" t="str">
        <f t="shared" si="368"/>
        <v>ON</v>
      </c>
      <c r="D3954" s="4">
        <f t="shared" si="370"/>
        <v>43720.666666657082</v>
      </c>
      <c r="E3954" t="str">
        <f t="shared" si="371"/>
        <v>LRKPCIGS</v>
      </c>
      <c r="F3954" s="39">
        <v>9475.0029296875</v>
      </c>
      <c r="G3954">
        <f t="shared" si="369"/>
        <v>1.3954850634277107E-3</v>
      </c>
      <c r="H3954" s="38">
        <f>G3954*SUMIF('Manual Inputs'!$B$11:$B$22,'Expanded kW'!A3954,'Manual Inputs'!$C$11:$C$22)</f>
        <v>152248.0805629339</v>
      </c>
    </row>
    <row r="3955" spans="1:8" x14ac:dyDescent="0.2">
      <c r="A3955">
        <f t="shared" si="366"/>
        <v>9</v>
      </c>
      <c r="B3955" t="b">
        <f t="shared" si="367"/>
        <v>0</v>
      </c>
      <c r="C3955" t="str">
        <f t="shared" si="368"/>
        <v>ON</v>
      </c>
      <c r="D3955" s="4">
        <f t="shared" si="370"/>
        <v>43720.708333323746</v>
      </c>
      <c r="E3955" t="str">
        <f t="shared" si="371"/>
        <v>LRKPCIGS</v>
      </c>
      <c r="F3955" s="39">
        <v>9441.431640625</v>
      </c>
      <c r="G3955">
        <f t="shared" si="369"/>
        <v>1.3905406604766629E-3</v>
      </c>
      <c r="H3955" s="38">
        <f>G3955*SUMIF('Manual Inputs'!$B$11:$B$22,'Expanded kW'!A3955,'Manual Inputs'!$C$11:$C$22)</f>
        <v>151708.64386199374</v>
      </c>
    </row>
    <row r="3956" spans="1:8" x14ac:dyDescent="0.2">
      <c r="A3956">
        <f t="shared" si="366"/>
        <v>9</v>
      </c>
      <c r="B3956" t="b">
        <f t="shared" si="367"/>
        <v>0</v>
      </c>
      <c r="C3956" t="str">
        <f t="shared" si="368"/>
        <v>ON</v>
      </c>
      <c r="D3956" s="4">
        <f t="shared" si="370"/>
        <v>43720.74999999041</v>
      </c>
      <c r="E3956" t="str">
        <f t="shared" si="371"/>
        <v>LRKPCIGS</v>
      </c>
      <c r="F3956" s="39">
        <v>9410.5927734375</v>
      </c>
      <c r="G3956">
        <f t="shared" si="369"/>
        <v>1.3859986905318993E-3</v>
      </c>
      <c r="H3956" s="38">
        <f>G3956*SUMIF('Manual Inputs'!$B$11:$B$22,'Expanded kW'!A3956,'Manual Inputs'!$C$11:$C$22)</f>
        <v>151213.1127924126</v>
      </c>
    </row>
    <row r="3957" spans="1:8" x14ac:dyDescent="0.2">
      <c r="A3957">
        <f t="shared" si="366"/>
        <v>9</v>
      </c>
      <c r="B3957" t="b">
        <f t="shared" si="367"/>
        <v>0</v>
      </c>
      <c r="C3957" t="str">
        <f t="shared" si="368"/>
        <v>ON</v>
      </c>
      <c r="D3957" s="4">
        <f t="shared" si="370"/>
        <v>43720.791666657075</v>
      </c>
      <c r="E3957" t="str">
        <f t="shared" si="371"/>
        <v>LRKPCIGS</v>
      </c>
      <c r="F3957" s="39">
        <v>9388.1064453125</v>
      </c>
      <c r="G3957">
        <f t="shared" si="369"/>
        <v>1.3826868883865457E-3</v>
      </c>
      <c r="H3957" s="38">
        <f>G3957*SUMIF('Manual Inputs'!$B$11:$B$22,'Expanded kW'!A3957,'Manual Inputs'!$C$11:$C$22)</f>
        <v>150851.79361168575</v>
      </c>
    </row>
    <row r="3958" spans="1:8" x14ac:dyDescent="0.2">
      <c r="A3958">
        <f t="shared" si="366"/>
        <v>9</v>
      </c>
      <c r="B3958" t="b">
        <f t="shared" si="367"/>
        <v>0</v>
      </c>
      <c r="C3958" t="str">
        <f t="shared" si="368"/>
        <v>ON</v>
      </c>
      <c r="D3958" s="4">
        <f t="shared" si="370"/>
        <v>43720.833333323739</v>
      </c>
      <c r="E3958" t="str">
        <f t="shared" si="371"/>
        <v>LRKPCIGS</v>
      </c>
      <c r="F3958" s="39">
        <v>9457.0546875</v>
      </c>
      <c r="G3958">
        <f t="shared" si="369"/>
        <v>1.3928416337556245E-3</v>
      </c>
      <c r="H3958" s="38">
        <f>G3958*SUMIF('Manual Inputs'!$B$11:$B$22,'Expanded kW'!A3958,'Manual Inputs'!$C$11:$C$22)</f>
        <v>151959.6811352183</v>
      </c>
    </row>
    <row r="3959" spans="1:8" x14ac:dyDescent="0.2">
      <c r="A3959">
        <f t="shared" si="366"/>
        <v>9</v>
      </c>
      <c r="B3959" t="b">
        <f t="shared" si="367"/>
        <v>0</v>
      </c>
      <c r="C3959" t="str">
        <f t="shared" si="368"/>
        <v>OFF</v>
      </c>
      <c r="D3959" s="4">
        <f t="shared" si="370"/>
        <v>43720.874999990403</v>
      </c>
      <c r="E3959" t="str">
        <f t="shared" si="371"/>
        <v>LRKPCIGS</v>
      </c>
      <c r="F3959" s="39">
        <v>9534.0810546875</v>
      </c>
      <c r="G3959">
        <f t="shared" si="369"/>
        <v>1.4041861310289145E-3</v>
      </c>
      <c r="H3959" s="38">
        <f>G3959*SUMIF('Manual Inputs'!$B$11:$B$22,'Expanded kW'!A3959,'Manual Inputs'!$C$11:$C$22)</f>
        <v>153197.37115431987</v>
      </c>
    </row>
    <row r="3960" spans="1:8" x14ac:dyDescent="0.2">
      <c r="A3960">
        <f t="shared" si="366"/>
        <v>9</v>
      </c>
      <c r="B3960" t="b">
        <f t="shared" si="367"/>
        <v>0</v>
      </c>
      <c r="C3960" t="str">
        <f t="shared" si="368"/>
        <v>OFF</v>
      </c>
      <c r="D3960" s="4">
        <f t="shared" si="370"/>
        <v>43720.916666657067</v>
      </c>
      <c r="E3960" t="str">
        <f t="shared" si="371"/>
        <v>LRKPCIGS</v>
      </c>
      <c r="F3960" s="39">
        <v>9741.7412109375</v>
      </c>
      <c r="G3960">
        <f t="shared" si="369"/>
        <v>1.4347704641912787E-3</v>
      </c>
      <c r="H3960" s="38">
        <f>G3960*SUMIF('Manual Inputs'!$B$11:$B$22,'Expanded kW'!A3960,'Manual Inputs'!$C$11:$C$22)</f>
        <v>156534.13637044464</v>
      </c>
    </row>
    <row r="3961" spans="1:8" x14ac:dyDescent="0.2">
      <c r="A3961">
        <f t="shared" si="366"/>
        <v>9</v>
      </c>
      <c r="B3961" t="b">
        <f t="shared" si="367"/>
        <v>0</v>
      </c>
      <c r="C3961" t="str">
        <f t="shared" si="368"/>
        <v>OFF</v>
      </c>
      <c r="D3961" s="4">
        <f t="shared" si="370"/>
        <v>43720.958333323731</v>
      </c>
      <c r="E3961" t="str">
        <f t="shared" si="371"/>
        <v>LRKPCIGS</v>
      </c>
      <c r="F3961" s="39">
        <v>9721.224609375</v>
      </c>
      <c r="G3961">
        <f t="shared" si="369"/>
        <v>1.4317487647527423E-3</v>
      </c>
      <c r="H3961" s="38">
        <f>G3961*SUMIF('Manual Inputs'!$B$11:$B$22,'Expanded kW'!A3961,'Manual Inputs'!$C$11:$C$22)</f>
        <v>156204.46753226643</v>
      </c>
    </row>
    <row r="3962" spans="1:8" x14ac:dyDescent="0.2">
      <c r="A3962">
        <f t="shared" si="366"/>
        <v>9</v>
      </c>
      <c r="B3962" t="b">
        <f t="shared" si="367"/>
        <v>0</v>
      </c>
      <c r="C3962" t="str">
        <f t="shared" si="368"/>
        <v>OFF</v>
      </c>
      <c r="D3962" s="4">
        <f t="shared" si="370"/>
        <v>43720.999999990396</v>
      </c>
      <c r="E3962" t="str">
        <f t="shared" si="371"/>
        <v>LRKPCIGS</v>
      </c>
      <c r="F3962" s="39">
        <v>9929.681640625</v>
      </c>
      <c r="G3962">
        <f t="shared" si="369"/>
        <v>1.4624504622228721E-3</v>
      </c>
      <c r="H3962" s="38">
        <f>G3962*SUMIF('Manual Inputs'!$B$11:$B$22,'Expanded kW'!A3962,'Manual Inputs'!$C$11:$C$22)</f>
        <v>159554.03724988832</v>
      </c>
    </row>
    <row r="3963" spans="1:8" x14ac:dyDescent="0.2">
      <c r="A3963">
        <f t="shared" si="366"/>
        <v>9</v>
      </c>
      <c r="B3963" t="b">
        <f t="shared" si="367"/>
        <v>0</v>
      </c>
      <c r="C3963" t="str">
        <f t="shared" si="368"/>
        <v>OFF</v>
      </c>
      <c r="D3963" s="4">
        <f t="shared" si="370"/>
        <v>43721.04166665706</v>
      </c>
      <c r="E3963" t="str">
        <f t="shared" si="371"/>
        <v>LRKPCIGS</v>
      </c>
      <c r="F3963" s="39">
        <v>9754.3271484375</v>
      </c>
      <c r="G3963">
        <f t="shared" si="369"/>
        <v>1.4366241298756927E-3</v>
      </c>
      <c r="H3963" s="38">
        <f>G3963*SUMIF('Manual Inputs'!$B$11:$B$22,'Expanded kW'!A3963,'Manual Inputs'!$C$11:$C$22)</f>
        <v>156736.3721735024</v>
      </c>
    </row>
    <row r="3964" spans="1:8" x14ac:dyDescent="0.2">
      <c r="A3964">
        <f t="shared" si="366"/>
        <v>9</v>
      </c>
      <c r="B3964" t="b">
        <f t="shared" si="367"/>
        <v>0</v>
      </c>
      <c r="C3964" t="str">
        <f t="shared" si="368"/>
        <v>OFF</v>
      </c>
      <c r="D3964" s="4">
        <f t="shared" si="370"/>
        <v>43721.083333323724</v>
      </c>
      <c r="E3964" t="str">
        <f t="shared" si="371"/>
        <v>LRKPCIGS</v>
      </c>
      <c r="F3964" s="39">
        <v>9588.3056640625</v>
      </c>
      <c r="G3964">
        <f t="shared" si="369"/>
        <v>1.4121723694516936E-3</v>
      </c>
      <c r="H3964" s="38">
        <f>G3964*SUMIF('Manual Inputs'!$B$11:$B$22,'Expanded kW'!A3964,'Manual Inputs'!$C$11:$C$22)</f>
        <v>154068.67354418532</v>
      </c>
    </row>
    <row r="3965" spans="1:8" x14ac:dyDescent="0.2">
      <c r="A3965">
        <f t="shared" si="366"/>
        <v>9</v>
      </c>
      <c r="B3965" t="b">
        <f t="shared" si="367"/>
        <v>0</v>
      </c>
      <c r="C3965" t="str">
        <f t="shared" si="368"/>
        <v>OFF</v>
      </c>
      <c r="D3965" s="4">
        <f t="shared" si="370"/>
        <v>43721.124999990388</v>
      </c>
      <c r="E3965" t="str">
        <f t="shared" si="371"/>
        <v>LRKPCIGS</v>
      </c>
      <c r="F3965" s="39">
        <v>9457.9326171875</v>
      </c>
      <c r="G3965">
        <f t="shared" si="369"/>
        <v>1.3929709358544984E-3</v>
      </c>
      <c r="H3965" s="38">
        <f>G3965*SUMIF('Manual Inputs'!$B$11:$B$22,'Expanded kW'!A3965,'Manual Inputs'!$C$11:$C$22)</f>
        <v>151973.7880553726</v>
      </c>
    </row>
    <row r="3966" spans="1:8" x14ac:dyDescent="0.2">
      <c r="A3966">
        <f t="shared" si="366"/>
        <v>9</v>
      </c>
      <c r="B3966" t="b">
        <f t="shared" si="367"/>
        <v>0</v>
      </c>
      <c r="C3966" t="str">
        <f t="shared" si="368"/>
        <v>OFF</v>
      </c>
      <c r="D3966" s="4">
        <f t="shared" si="370"/>
        <v>43721.166666657053</v>
      </c>
      <c r="E3966" t="str">
        <f t="shared" si="371"/>
        <v>LRKPCIGS</v>
      </c>
      <c r="F3966" s="39">
        <v>9653.185546875</v>
      </c>
      <c r="G3966">
        <f t="shared" si="369"/>
        <v>1.4217279240044108E-3</v>
      </c>
      <c r="H3966" s="38">
        <f>G3966*SUMIF('Manual Inputs'!$B$11:$B$22,'Expanded kW'!A3966,'Manual Inputs'!$C$11:$C$22)</f>
        <v>155111.18906620183</v>
      </c>
    </row>
    <row r="3967" spans="1:8" x14ac:dyDescent="0.2">
      <c r="A3967">
        <f t="shared" si="366"/>
        <v>9</v>
      </c>
      <c r="B3967" t="b">
        <f t="shared" si="367"/>
        <v>0</v>
      </c>
      <c r="C3967" t="str">
        <f t="shared" si="368"/>
        <v>OFF</v>
      </c>
      <c r="D3967" s="4">
        <f t="shared" si="370"/>
        <v>43721.208333323717</v>
      </c>
      <c r="E3967" t="str">
        <f t="shared" si="371"/>
        <v>LRKPCIGS</v>
      </c>
      <c r="F3967" s="39">
        <v>9690.2138671875</v>
      </c>
      <c r="G3967">
        <f t="shared" si="369"/>
        <v>1.4271814809376764E-3</v>
      </c>
      <c r="H3967" s="38">
        <f>G3967*SUMIF('Manual Inputs'!$B$11:$B$22,'Expanded kW'!A3967,'Manual Inputs'!$C$11:$C$22)</f>
        <v>155706.17470746045</v>
      </c>
    </row>
    <row r="3968" spans="1:8" x14ac:dyDescent="0.2">
      <c r="A3968">
        <f t="shared" si="366"/>
        <v>9</v>
      </c>
      <c r="B3968" t="b">
        <f t="shared" si="367"/>
        <v>0</v>
      </c>
      <c r="C3968" t="str">
        <f t="shared" si="368"/>
        <v>OFF</v>
      </c>
      <c r="D3968" s="4">
        <f t="shared" si="370"/>
        <v>43721.249999990381</v>
      </c>
      <c r="E3968" t="str">
        <f t="shared" si="371"/>
        <v>LRKPCIGS</v>
      </c>
      <c r="F3968" s="39">
        <v>9316.4892578125</v>
      </c>
      <c r="G3968">
        <f t="shared" si="369"/>
        <v>1.3721390588837374E-3</v>
      </c>
      <c r="H3968" s="38">
        <f>G3968*SUMIF('Manual Inputs'!$B$11:$B$22,'Expanded kW'!A3968,'Manual Inputs'!$C$11:$C$22)</f>
        <v>149701.02042321238</v>
      </c>
    </row>
    <row r="3969" spans="1:8" x14ac:dyDescent="0.2">
      <c r="A3969">
        <f t="shared" si="366"/>
        <v>9</v>
      </c>
      <c r="B3969" t="b">
        <f t="shared" si="367"/>
        <v>0</v>
      </c>
      <c r="C3969" t="str">
        <f t="shared" si="368"/>
        <v>ON</v>
      </c>
      <c r="D3969" s="4">
        <f t="shared" si="370"/>
        <v>43721.291666657045</v>
      </c>
      <c r="E3969" t="str">
        <f t="shared" si="371"/>
        <v>LRKPCIGS</v>
      </c>
      <c r="F3969" s="39">
        <v>9254.8798828125</v>
      </c>
      <c r="G3969">
        <f t="shared" si="369"/>
        <v>1.3630651870108078E-3</v>
      </c>
      <c r="H3969" s="38">
        <f>G3969*SUMIF('Manual Inputs'!$B$11:$B$22,'Expanded kW'!A3969,'Manual Inputs'!$C$11:$C$22)</f>
        <v>148711.05670942369</v>
      </c>
    </row>
    <row r="3970" spans="1:8" x14ac:dyDescent="0.2">
      <c r="A3970">
        <f t="shared" ref="A3970:A4033" si="372">MONTH(D3970)</f>
        <v>9</v>
      </c>
      <c r="B3970" t="b">
        <f t="shared" ref="B3970:B4033" si="373">IF(ISNA(VLOOKUP(DATE(YEAR(D3970),MONTH(D3970),DAY(D3970)),Holidays,1,FALSE)),FALSE,TRUE)</f>
        <v>0</v>
      </c>
      <c r="C3970" t="str">
        <f t="shared" ref="C3970:C4033" si="374">IF(OR(HOUR(D3970)&lt;PkStart,HOUR(D3970)&gt;OPkStart-1,WEEKDAY(D3970,2)&gt;5,B3970)=TRUE,"OFF","ON")</f>
        <v>ON</v>
      </c>
      <c r="D3970" s="4">
        <f t="shared" si="370"/>
        <v>43721.33333332371</v>
      </c>
      <c r="E3970" t="str">
        <f t="shared" si="371"/>
        <v>LRKPCIGS</v>
      </c>
      <c r="F3970" s="39">
        <v>9491.4443359375</v>
      </c>
      <c r="G3970">
        <f t="shared" ref="G3970:G4033" si="375">IF(SUMIF($A$2:$A$8785,A3970,$F$2:$F$8785)=0,0,F3970/SUMIF($A$2:$A$8785,A3970,$F$2:$F$8785))</f>
        <v>1.3979065652482256E-3</v>
      </c>
      <c r="H3970" s="38">
        <f>G3970*SUMIF('Manual Inputs'!$B$11:$B$22,'Expanded kW'!A3970,'Manual Inputs'!$C$11:$C$22)</f>
        <v>152512.26755705872</v>
      </c>
    </row>
    <row r="3971" spans="1:8" x14ac:dyDescent="0.2">
      <c r="A3971">
        <f t="shared" si="372"/>
        <v>9</v>
      </c>
      <c r="B3971" t="b">
        <f t="shared" si="373"/>
        <v>0</v>
      </c>
      <c r="C3971" t="str">
        <f t="shared" si="374"/>
        <v>ON</v>
      </c>
      <c r="D3971" s="4">
        <f t="shared" si="370"/>
        <v>43721.374999990374</v>
      </c>
      <c r="E3971" t="str">
        <f t="shared" si="371"/>
        <v>LRKPCIGS</v>
      </c>
      <c r="F3971" s="39">
        <v>9554.232421875</v>
      </c>
      <c r="G3971">
        <f t="shared" si="375"/>
        <v>1.4071540384930582E-3</v>
      </c>
      <c r="H3971" s="38">
        <f>G3971*SUMIF('Manual Inputs'!$B$11:$B$22,'Expanded kW'!A3971,'Manual Inputs'!$C$11:$C$22)</f>
        <v>153521.17126264522</v>
      </c>
    </row>
    <row r="3972" spans="1:8" x14ac:dyDescent="0.2">
      <c r="A3972">
        <f t="shared" si="372"/>
        <v>9</v>
      </c>
      <c r="B3972" t="b">
        <f t="shared" si="373"/>
        <v>0</v>
      </c>
      <c r="C3972" t="str">
        <f t="shared" si="374"/>
        <v>ON</v>
      </c>
      <c r="D3972" s="4">
        <f t="shared" ref="D3972:D4035" si="376">+D3971+1/24</f>
        <v>43721.416666657038</v>
      </c>
      <c r="E3972" t="str">
        <f t="shared" ref="E3972:E4035" si="377">+E3971</f>
        <v>LRKPCIGS</v>
      </c>
      <c r="F3972" s="39">
        <v>9510.205078125</v>
      </c>
      <c r="G3972">
        <f t="shared" si="375"/>
        <v>1.4006696604890137E-3</v>
      </c>
      <c r="H3972" s="38">
        <f>G3972*SUMIF('Manual Inputs'!$B$11:$B$22,'Expanded kW'!A3972,'Manual Inputs'!$C$11:$C$22)</f>
        <v>152813.72255492824</v>
      </c>
    </row>
    <row r="3973" spans="1:8" x14ac:dyDescent="0.2">
      <c r="A3973">
        <f t="shared" si="372"/>
        <v>9</v>
      </c>
      <c r="B3973" t="b">
        <f t="shared" si="373"/>
        <v>0</v>
      </c>
      <c r="C3973" t="str">
        <f t="shared" si="374"/>
        <v>ON</v>
      </c>
      <c r="D3973" s="4">
        <f t="shared" si="376"/>
        <v>43721.458333323702</v>
      </c>
      <c r="E3973" t="str">
        <f t="shared" si="377"/>
        <v>LRKPCIGS</v>
      </c>
      <c r="F3973" s="39">
        <v>9595.8779296875</v>
      </c>
      <c r="G3973">
        <f t="shared" si="375"/>
        <v>1.4132876180330829E-3</v>
      </c>
      <c r="H3973" s="38">
        <f>G3973*SUMIF('Manual Inputs'!$B$11:$B$22,'Expanded kW'!A3973,'Manual Inputs'!$C$11:$C$22)</f>
        <v>154190.34769199023</v>
      </c>
    </row>
    <row r="3974" spans="1:8" x14ac:dyDescent="0.2">
      <c r="A3974">
        <f t="shared" si="372"/>
        <v>9</v>
      </c>
      <c r="B3974" t="b">
        <f t="shared" si="373"/>
        <v>0</v>
      </c>
      <c r="C3974" t="str">
        <f t="shared" si="374"/>
        <v>ON</v>
      </c>
      <c r="D3974" s="4">
        <f t="shared" si="376"/>
        <v>43721.499999990367</v>
      </c>
      <c r="E3974" t="str">
        <f t="shared" si="377"/>
        <v>LRKPCIGS</v>
      </c>
      <c r="F3974" s="39">
        <v>9577.978515625</v>
      </c>
      <c r="G3974">
        <f t="shared" si="375"/>
        <v>1.4106513798014236E-3</v>
      </c>
      <c r="H3974" s="38">
        <f>G3974*SUMIF('Manual Inputs'!$B$11:$B$22,'Expanded kW'!A3974,'Manual Inputs'!$C$11:$C$22)</f>
        <v>153902.73285382715</v>
      </c>
    </row>
    <row r="3975" spans="1:8" x14ac:dyDescent="0.2">
      <c r="A3975">
        <f t="shared" si="372"/>
        <v>9</v>
      </c>
      <c r="B3975" t="b">
        <f t="shared" si="373"/>
        <v>0</v>
      </c>
      <c r="C3975" t="str">
        <f t="shared" si="374"/>
        <v>ON</v>
      </c>
      <c r="D3975" s="4">
        <f t="shared" si="376"/>
        <v>43721.541666657031</v>
      </c>
      <c r="E3975" t="str">
        <f t="shared" si="377"/>
        <v>LRKPCIGS</v>
      </c>
      <c r="F3975" s="39">
        <v>9452.6708984375</v>
      </c>
      <c r="G3975">
        <f t="shared" si="375"/>
        <v>1.3921959862341056E-3</v>
      </c>
      <c r="H3975" s="38">
        <f>G3975*SUMIF('Manual Inputs'!$B$11:$B$22,'Expanded kW'!A3975,'Manual Inputs'!$C$11:$C$22)</f>
        <v>151889.24068519296</v>
      </c>
    </row>
    <row r="3976" spans="1:8" x14ac:dyDescent="0.2">
      <c r="A3976">
        <f t="shared" si="372"/>
        <v>9</v>
      </c>
      <c r="B3976" t="b">
        <f t="shared" si="373"/>
        <v>0</v>
      </c>
      <c r="C3976" t="str">
        <f t="shared" si="374"/>
        <v>ON</v>
      </c>
      <c r="D3976" s="4">
        <f t="shared" si="376"/>
        <v>43721.583333323695</v>
      </c>
      <c r="E3976" t="str">
        <f t="shared" si="377"/>
        <v>LRKPCIGS</v>
      </c>
      <c r="F3976" s="39">
        <v>9272.1708984375</v>
      </c>
      <c r="G3976">
        <f t="shared" si="375"/>
        <v>1.3656118198947492E-3</v>
      </c>
      <c r="H3976" s="38">
        <f>G3976*SUMIF('Manual Inputs'!$B$11:$B$22,'Expanded kW'!A3976,'Manual Inputs'!$C$11:$C$22)</f>
        <v>148988.89556176239</v>
      </c>
    </row>
    <row r="3977" spans="1:8" x14ac:dyDescent="0.2">
      <c r="A3977">
        <f t="shared" si="372"/>
        <v>9</v>
      </c>
      <c r="B3977" t="b">
        <f t="shared" si="373"/>
        <v>0</v>
      </c>
      <c r="C3977" t="str">
        <f t="shared" si="374"/>
        <v>ON</v>
      </c>
      <c r="D3977" s="4">
        <f t="shared" si="376"/>
        <v>43721.624999990359</v>
      </c>
      <c r="E3977" t="str">
        <f t="shared" si="377"/>
        <v>LRKPCIGS</v>
      </c>
      <c r="F3977" s="39">
        <v>9254.3330078125</v>
      </c>
      <c r="G3977">
        <f t="shared" si="375"/>
        <v>1.3629846428780275E-3</v>
      </c>
      <c r="H3977" s="38">
        <f>G3977*SUMIF('Manual Inputs'!$B$11:$B$22,'Expanded kW'!A3977,'Manual Inputs'!$C$11:$C$22)</f>
        <v>148702.26930643548</v>
      </c>
    </row>
    <row r="3978" spans="1:8" x14ac:dyDescent="0.2">
      <c r="A3978">
        <f t="shared" si="372"/>
        <v>9</v>
      </c>
      <c r="B3978" t="b">
        <f t="shared" si="373"/>
        <v>0</v>
      </c>
      <c r="C3978" t="str">
        <f t="shared" si="374"/>
        <v>ON</v>
      </c>
      <c r="D3978" s="4">
        <f t="shared" si="376"/>
        <v>43721.666666657024</v>
      </c>
      <c r="E3978" t="str">
        <f t="shared" si="377"/>
        <v>LRKPCIGS</v>
      </c>
      <c r="F3978" s="39">
        <v>9310.5</v>
      </c>
      <c r="G3978">
        <f t="shared" si="375"/>
        <v>1.3712569568009852E-3</v>
      </c>
      <c r="H3978" s="38">
        <f>G3978*SUMIF('Manual Inputs'!$B$11:$B$22,'Expanded kW'!A3978,'Manual Inputs'!$C$11:$C$22)</f>
        <v>149604.78266870018</v>
      </c>
    </row>
    <row r="3979" spans="1:8" x14ac:dyDescent="0.2">
      <c r="A3979">
        <f t="shared" si="372"/>
        <v>9</v>
      </c>
      <c r="B3979" t="b">
        <f t="shared" si="373"/>
        <v>0</v>
      </c>
      <c r="C3979" t="str">
        <f t="shared" si="374"/>
        <v>ON</v>
      </c>
      <c r="D3979" s="4">
        <f t="shared" si="376"/>
        <v>43721.708333323688</v>
      </c>
      <c r="E3979" t="str">
        <f t="shared" si="377"/>
        <v>LRKPCIGS</v>
      </c>
      <c r="F3979" s="39">
        <v>9391.2890625</v>
      </c>
      <c r="G3979">
        <f t="shared" si="375"/>
        <v>1.3831556264735649E-3</v>
      </c>
      <c r="H3979" s="38">
        <f>G3979*SUMIF('Manual Inputs'!$B$11:$B$22,'Expanded kW'!A3979,'Manual Inputs'!$C$11:$C$22)</f>
        <v>150902.93315871904</v>
      </c>
    </row>
    <row r="3980" spans="1:8" x14ac:dyDescent="0.2">
      <c r="A3980">
        <f t="shared" si="372"/>
        <v>9</v>
      </c>
      <c r="B3980" t="b">
        <f t="shared" si="373"/>
        <v>0</v>
      </c>
      <c r="C3980" t="str">
        <f t="shared" si="374"/>
        <v>ON</v>
      </c>
      <c r="D3980" s="4">
        <f t="shared" si="376"/>
        <v>43721.749999990352</v>
      </c>
      <c r="E3980" t="str">
        <f t="shared" si="377"/>
        <v>LRKPCIGS</v>
      </c>
      <c r="F3980" s="39">
        <v>9316.5205078125</v>
      </c>
      <c r="G3980">
        <f t="shared" si="375"/>
        <v>1.3721436614056105E-3</v>
      </c>
      <c r="H3980" s="38">
        <f>G3980*SUMIF('Manual Inputs'!$B$11:$B$22,'Expanded kW'!A3980,'Manual Inputs'!$C$11:$C$22)</f>
        <v>149701.52256052601</v>
      </c>
    </row>
    <row r="3981" spans="1:8" x14ac:dyDescent="0.2">
      <c r="A3981">
        <f t="shared" si="372"/>
        <v>9</v>
      </c>
      <c r="B3981" t="b">
        <f t="shared" si="373"/>
        <v>0</v>
      </c>
      <c r="C3981" t="str">
        <f t="shared" si="374"/>
        <v>ON</v>
      </c>
      <c r="D3981" s="4">
        <f t="shared" si="376"/>
        <v>43721.791666657016</v>
      </c>
      <c r="E3981" t="str">
        <f t="shared" si="377"/>
        <v>LRKPCIGS</v>
      </c>
      <c r="F3981" s="39">
        <v>9294.7275390625</v>
      </c>
      <c r="G3981">
        <f t="shared" si="375"/>
        <v>1.3689339777143176E-3</v>
      </c>
      <c r="H3981" s="38">
        <f>G3981*SUMIF('Manual Inputs'!$B$11:$B$22,'Expanded kW'!A3981,'Manual Inputs'!$C$11:$C$22)</f>
        <v>149351.34455144493</v>
      </c>
    </row>
    <row r="3982" spans="1:8" x14ac:dyDescent="0.2">
      <c r="A3982">
        <f t="shared" si="372"/>
        <v>9</v>
      </c>
      <c r="B3982" t="b">
        <f t="shared" si="373"/>
        <v>0</v>
      </c>
      <c r="C3982" t="str">
        <f t="shared" si="374"/>
        <v>ON</v>
      </c>
      <c r="D3982" s="4">
        <f t="shared" si="376"/>
        <v>43721.833333323681</v>
      </c>
      <c r="E3982" t="str">
        <f t="shared" si="377"/>
        <v>LRKPCIGS</v>
      </c>
      <c r="F3982" s="39">
        <v>9195.25</v>
      </c>
      <c r="G3982">
        <f t="shared" si="375"/>
        <v>1.354282856132781E-3</v>
      </c>
      <c r="H3982" s="38">
        <f>G3982*SUMIF('Manual Inputs'!$B$11:$B$22,'Expanded kW'!A3982,'Manual Inputs'!$C$11:$C$22)</f>
        <v>147752.90025609423</v>
      </c>
    </row>
    <row r="3983" spans="1:8" x14ac:dyDescent="0.2">
      <c r="A3983">
        <f t="shared" si="372"/>
        <v>9</v>
      </c>
      <c r="B3983" t="b">
        <f t="shared" si="373"/>
        <v>0</v>
      </c>
      <c r="C3983" t="str">
        <f t="shared" si="374"/>
        <v>OFF</v>
      </c>
      <c r="D3983" s="4">
        <f t="shared" si="376"/>
        <v>43721.874999990345</v>
      </c>
      <c r="E3983" t="str">
        <f t="shared" si="377"/>
        <v>LRKPCIGS</v>
      </c>
      <c r="F3983" s="39">
        <v>9359.5224609375</v>
      </c>
      <c r="G3983">
        <f t="shared" si="375"/>
        <v>1.378477019160692E-3</v>
      </c>
      <c r="H3983" s="38">
        <f>G3983*SUMIF('Manual Inputs'!$B$11:$B$22,'Expanded kW'!A3983,'Manual Inputs'!$C$11:$C$22)</f>
        <v>150392.49488764003</v>
      </c>
    </row>
    <row r="3984" spans="1:8" x14ac:dyDescent="0.2">
      <c r="A3984">
        <f t="shared" si="372"/>
        <v>9</v>
      </c>
      <c r="B3984" t="b">
        <f t="shared" si="373"/>
        <v>0</v>
      </c>
      <c r="C3984" t="str">
        <f t="shared" si="374"/>
        <v>OFF</v>
      </c>
      <c r="D3984" s="4">
        <f t="shared" si="376"/>
        <v>43721.916666657009</v>
      </c>
      <c r="E3984" t="str">
        <f t="shared" si="377"/>
        <v>LRKPCIGS</v>
      </c>
      <c r="F3984" s="39">
        <v>9347.3359375</v>
      </c>
      <c r="G3984">
        <f t="shared" si="375"/>
        <v>1.3766821794589693E-3</v>
      </c>
      <c r="H3984" s="38">
        <f>G3984*SUMIF('Manual Inputs'!$B$11:$B$22,'Expanded kW'!A3984,'Manual Inputs'!$C$11:$C$22)</f>
        <v>150196.67702712188</v>
      </c>
    </row>
    <row r="3985" spans="1:8" x14ac:dyDescent="0.2">
      <c r="A3985">
        <f t="shared" si="372"/>
        <v>9</v>
      </c>
      <c r="B3985" t="b">
        <f t="shared" si="373"/>
        <v>0</v>
      </c>
      <c r="C3985" t="str">
        <f t="shared" si="374"/>
        <v>OFF</v>
      </c>
      <c r="D3985" s="4">
        <f t="shared" si="376"/>
        <v>43721.958333323673</v>
      </c>
      <c r="E3985" t="str">
        <f t="shared" si="377"/>
        <v>LRKPCIGS</v>
      </c>
      <c r="F3985" s="39">
        <v>9385</v>
      </c>
      <c r="G3985">
        <f t="shared" si="375"/>
        <v>1.382229368946592E-3</v>
      </c>
      <c r="H3985" s="38">
        <f>G3985*SUMIF('Manual Inputs'!$B$11:$B$22,'Expanded kW'!A3985,'Manual Inputs'!$C$11:$C$22)</f>
        <v>150801.87802435434</v>
      </c>
    </row>
    <row r="3986" spans="1:8" x14ac:dyDescent="0.2">
      <c r="A3986">
        <f t="shared" si="372"/>
        <v>9</v>
      </c>
      <c r="B3986" t="b">
        <f t="shared" si="373"/>
        <v>0</v>
      </c>
      <c r="C3986" t="str">
        <f t="shared" si="374"/>
        <v>OFF</v>
      </c>
      <c r="D3986" s="4">
        <f t="shared" si="376"/>
        <v>43721.999999990338</v>
      </c>
      <c r="E3986" t="str">
        <f t="shared" si="377"/>
        <v>LRKPCIGS</v>
      </c>
      <c r="F3986" s="39">
        <v>9383.90625</v>
      </c>
      <c r="G3986">
        <f t="shared" si="375"/>
        <v>1.3820682806810316E-3</v>
      </c>
      <c r="H3986" s="38">
        <f>G3986*SUMIF('Manual Inputs'!$B$11:$B$22,'Expanded kW'!A3986,'Manual Inputs'!$C$11:$C$22)</f>
        <v>150784.3032183779</v>
      </c>
    </row>
    <row r="3987" spans="1:8" x14ac:dyDescent="0.2">
      <c r="A3987">
        <f t="shared" si="372"/>
        <v>9</v>
      </c>
      <c r="B3987" t="b">
        <f t="shared" si="373"/>
        <v>0</v>
      </c>
      <c r="C3987" t="str">
        <f t="shared" si="374"/>
        <v>OFF</v>
      </c>
      <c r="D3987" s="4">
        <f t="shared" si="376"/>
        <v>43722.041666657002</v>
      </c>
      <c r="E3987" t="str">
        <f t="shared" si="377"/>
        <v>LRKPCIGS</v>
      </c>
      <c r="F3987" s="39">
        <v>9299.2939453125</v>
      </c>
      <c r="G3987">
        <f t="shared" si="375"/>
        <v>1.3696065212230326E-3</v>
      </c>
      <c r="H3987" s="38">
        <f>G3987*SUMIF('Manual Inputs'!$B$11:$B$22,'Expanded kW'!A3987,'Manual Inputs'!$C$11:$C$22)</f>
        <v>149424.71936639666</v>
      </c>
    </row>
    <row r="3988" spans="1:8" x14ac:dyDescent="0.2">
      <c r="A3988">
        <f t="shared" si="372"/>
        <v>9</v>
      </c>
      <c r="B3988" t="b">
        <f t="shared" si="373"/>
        <v>0</v>
      </c>
      <c r="C3988" t="str">
        <f t="shared" si="374"/>
        <v>OFF</v>
      </c>
      <c r="D3988" s="4">
        <f t="shared" si="376"/>
        <v>43722.083333323666</v>
      </c>
      <c r="E3988" t="str">
        <f t="shared" si="377"/>
        <v>LRKPCIGS</v>
      </c>
      <c r="F3988" s="39">
        <v>9205.1826171875</v>
      </c>
      <c r="G3988">
        <f t="shared" si="375"/>
        <v>1.3557457389444024E-3</v>
      </c>
      <c r="H3988" s="38">
        <f>G3988*SUMIF('Manual Inputs'!$B$11:$B$22,'Expanded kW'!A3988,'Manual Inputs'!$C$11:$C$22)</f>
        <v>147912.50146286801</v>
      </c>
    </row>
    <row r="3989" spans="1:8" x14ac:dyDescent="0.2">
      <c r="A3989">
        <f t="shared" si="372"/>
        <v>9</v>
      </c>
      <c r="B3989" t="b">
        <f t="shared" si="373"/>
        <v>0</v>
      </c>
      <c r="C3989" t="str">
        <f t="shared" si="374"/>
        <v>OFF</v>
      </c>
      <c r="D3989" s="4">
        <f t="shared" si="376"/>
        <v>43722.12499999033</v>
      </c>
      <c r="E3989" t="str">
        <f t="shared" si="377"/>
        <v>LRKPCIGS</v>
      </c>
      <c r="F3989" s="39">
        <v>9180.9091796875</v>
      </c>
      <c r="G3989">
        <f t="shared" si="375"/>
        <v>1.3521707300794274E-3</v>
      </c>
      <c r="H3989" s="38">
        <f>G3989*SUMIF('Manual Inputs'!$B$11:$B$22,'Expanded kW'!A3989,'Manual Inputs'!$C$11:$C$22)</f>
        <v>147522.46630451886</v>
      </c>
    </row>
    <row r="3990" spans="1:8" x14ac:dyDescent="0.2">
      <c r="A3990">
        <f t="shared" si="372"/>
        <v>9</v>
      </c>
      <c r="B3990" t="b">
        <f t="shared" si="373"/>
        <v>0</v>
      </c>
      <c r="C3990" t="str">
        <f t="shared" si="374"/>
        <v>OFF</v>
      </c>
      <c r="D3990" s="4">
        <f t="shared" si="376"/>
        <v>43722.166666656994</v>
      </c>
      <c r="E3990" t="str">
        <f t="shared" si="377"/>
        <v>LRKPCIGS</v>
      </c>
      <c r="F3990" s="39">
        <v>9188.8408203125</v>
      </c>
      <c r="G3990">
        <f t="shared" si="375"/>
        <v>1.3533389076623582E-3</v>
      </c>
      <c r="H3990" s="38">
        <f>G3990*SUMIF('Manual Inputs'!$B$11:$B$22,'Expanded kW'!A3990,'Manual Inputs'!$C$11:$C$22)</f>
        <v>147649.91503143034</v>
      </c>
    </row>
    <row r="3991" spans="1:8" x14ac:dyDescent="0.2">
      <c r="A3991">
        <f t="shared" si="372"/>
        <v>9</v>
      </c>
      <c r="B3991" t="b">
        <f t="shared" si="373"/>
        <v>0</v>
      </c>
      <c r="C3991" t="str">
        <f t="shared" si="374"/>
        <v>OFF</v>
      </c>
      <c r="D3991" s="4">
        <f t="shared" si="376"/>
        <v>43722.208333323659</v>
      </c>
      <c r="E3991" t="str">
        <f t="shared" si="377"/>
        <v>LRKPCIGS</v>
      </c>
      <c r="F3991" s="39">
        <v>9169.2109375</v>
      </c>
      <c r="G3991">
        <f t="shared" si="375"/>
        <v>1.3504478047819729E-3</v>
      </c>
      <c r="H3991" s="38">
        <f>G3991*SUMIF('Manual Inputs'!$B$11:$B$22,'Expanded kW'!A3991,'Manual Inputs'!$C$11:$C$22)</f>
        <v>147334.49433952593</v>
      </c>
    </row>
    <row r="3992" spans="1:8" x14ac:dyDescent="0.2">
      <c r="A3992">
        <f t="shared" si="372"/>
        <v>9</v>
      </c>
      <c r="B3992" t="b">
        <f t="shared" si="373"/>
        <v>0</v>
      </c>
      <c r="C3992" t="str">
        <f t="shared" si="374"/>
        <v>OFF</v>
      </c>
      <c r="D3992" s="4">
        <f t="shared" si="376"/>
        <v>43722.249999990323</v>
      </c>
      <c r="E3992" t="str">
        <f t="shared" si="377"/>
        <v>LRKPCIGS</v>
      </c>
      <c r="F3992" s="39">
        <v>9186.2236328125</v>
      </c>
      <c r="G3992">
        <f t="shared" si="375"/>
        <v>1.3529534464554814E-3</v>
      </c>
      <c r="H3992" s="38">
        <f>G3992*SUMIF('Manual Inputs'!$B$11:$B$22,'Expanded kW'!A3992,'Manual Inputs'!$C$11:$C$22)</f>
        <v>147607.86103141523</v>
      </c>
    </row>
    <row r="3993" spans="1:8" x14ac:dyDescent="0.2">
      <c r="A3993">
        <f t="shared" si="372"/>
        <v>9</v>
      </c>
      <c r="B3993" t="b">
        <f t="shared" si="373"/>
        <v>0</v>
      </c>
      <c r="C3993" t="str">
        <f t="shared" si="374"/>
        <v>OFF</v>
      </c>
      <c r="D3993" s="4">
        <f t="shared" si="376"/>
        <v>43722.291666656987</v>
      </c>
      <c r="E3993" t="str">
        <f t="shared" si="377"/>
        <v>LRKPCIGS</v>
      </c>
      <c r="F3993" s="39">
        <v>9169.5966796875</v>
      </c>
      <c r="G3993">
        <f t="shared" si="375"/>
        <v>1.3505046171613446E-3</v>
      </c>
      <c r="H3993" s="38">
        <f>G3993*SUMIF('Manual Inputs'!$B$11:$B$22,'Expanded kW'!A3993,'Manual Inputs'!$C$11:$C$22)</f>
        <v>147340.69259699085</v>
      </c>
    </row>
    <row r="3994" spans="1:8" x14ac:dyDescent="0.2">
      <c r="A3994">
        <f t="shared" si="372"/>
        <v>9</v>
      </c>
      <c r="B3994" t="b">
        <f t="shared" si="373"/>
        <v>0</v>
      </c>
      <c r="C3994" t="str">
        <f t="shared" si="374"/>
        <v>OFF</v>
      </c>
      <c r="D3994" s="4">
        <f t="shared" si="376"/>
        <v>43722.333333323651</v>
      </c>
      <c r="E3994" t="str">
        <f t="shared" si="377"/>
        <v>LRKPCIGS</v>
      </c>
      <c r="F3994" s="39">
        <v>9124.759765625</v>
      </c>
      <c r="G3994">
        <f t="shared" si="375"/>
        <v>1.3439010050750237E-3</v>
      </c>
      <c r="H3994" s="38">
        <f>G3994*SUMIF('Manual Inputs'!$B$11:$B$22,'Expanded kW'!A3994,'Manual Inputs'!$C$11:$C$22)</f>
        <v>146620.23539449307</v>
      </c>
    </row>
    <row r="3995" spans="1:8" x14ac:dyDescent="0.2">
      <c r="A3995">
        <f t="shared" si="372"/>
        <v>9</v>
      </c>
      <c r="B3995" t="b">
        <f t="shared" si="373"/>
        <v>0</v>
      </c>
      <c r="C3995" t="str">
        <f t="shared" si="374"/>
        <v>OFF</v>
      </c>
      <c r="D3995" s="4">
        <f t="shared" si="376"/>
        <v>43722.374999990316</v>
      </c>
      <c r="E3995" t="str">
        <f t="shared" si="377"/>
        <v>LRKPCIGS</v>
      </c>
      <c r="F3995" s="39">
        <v>9085.919921875</v>
      </c>
      <c r="G3995">
        <f t="shared" si="375"/>
        <v>1.3381806457019234E-3</v>
      </c>
      <c r="H3995" s="38">
        <f>G3995*SUMIF('Manual Inputs'!$B$11:$B$22,'Expanded kW'!A3995,'Manual Inputs'!$C$11:$C$22)</f>
        <v>145996.14148083591</v>
      </c>
    </row>
    <row r="3996" spans="1:8" x14ac:dyDescent="0.2">
      <c r="A3996">
        <f t="shared" si="372"/>
        <v>9</v>
      </c>
      <c r="B3996" t="b">
        <f t="shared" si="373"/>
        <v>0</v>
      </c>
      <c r="C3996" t="str">
        <f t="shared" si="374"/>
        <v>OFF</v>
      </c>
      <c r="D3996" s="4">
        <f t="shared" si="376"/>
        <v>43722.41666665698</v>
      </c>
      <c r="E3996" t="str">
        <f t="shared" si="377"/>
        <v>LRKPCIGS</v>
      </c>
      <c r="F3996" s="39">
        <v>9102.447265625</v>
      </c>
      <c r="G3996">
        <f t="shared" si="375"/>
        <v>1.3406148044575895E-3</v>
      </c>
      <c r="H3996" s="38">
        <f>G3996*SUMIF('Manual Inputs'!$B$11:$B$22,'Expanded kW'!A3996,'Manual Inputs'!$C$11:$C$22)</f>
        <v>146261.70935257318</v>
      </c>
    </row>
    <row r="3997" spans="1:8" x14ac:dyDescent="0.2">
      <c r="A3997">
        <f t="shared" si="372"/>
        <v>9</v>
      </c>
      <c r="B3997" t="b">
        <f t="shared" si="373"/>
        <v>0</v>
      </c>
      <c r="C3997" t="str">
        <f t="shared" si="374"/>
        <v>OFF</v>
      </c>
      <c r="D3997" s="4">
        <f t="shared" si="376"/>
        <v>43722.458333323644</v>
      </c>
      <c r="E3997" t="str">
        <f t="shared" si="377"/>
        <v>LRKPCIGS</v>
      </c>
      <c r="F3997" s="39">
        <v>9117.3759765625</v>
      </c>
      <c r="G3997">
        <f t="shared" si="375"/>
        <v>1.3428135154536817E-3</v>
      </c>
      <c r="H3997" s="38">
        <f>G3997*SUMIF('Manual Inputs'!$B$11:$B$22,'Expanded kW'!A3997,'Manual Inputs'!$C$11:$C$22)</f>
        <v>146501.58976236088</v>
      </c>
    </row>
    <row r="3998" spans="1:8" x14ac:dyDescent="0.2">
      <c r="A3998">
        <f t="shared" si="372"/>
        <v>9</v>
      </c>
      <c r="B3998" t="b">
        <f t="shared" si="373"/>
        <v>0</v>
      </c>
      <c r="C3998" t="str">
        <f t="shared" si="374"/>
        <v>OFF</v>
      </c>
      <c r="D3998" s="4">
        <f t="shared" si="376"/>
        <v>43722.499999990308</v>
      </c>
      <c r="E3998" t="str">
        <f t="shared" si="377"/>
        <v>LRKPCIGS</v>
      </c>
      <c r="F3998" s="39">
        <v>9147.04296875</v>
      </c>
      <c r="G3998">
        <f t="shared" si="375"/>
        <v>1.3471828908282019E-3</v>
      </c>
      <c r="H3998" s="38">
        <f>G3998*SUMIF('Manual Inputs'!$B$11:$B$22,'Expanded kW'!A3998,'Manual Inputs'!$C$11:$C$22)</f>
        <v>146978.29068268149</v>
      </c>
    </row>
    <row r="3999" spans="1:8" x14ac:dyDescent="0.2">
      <c r="A3999">
        <f t="shared" si="372"/>
        <v>9</v>
      </c>
      <c r="B3999" t="b">
        <f t="shared" si="373"/>
        <v>0</v>
      </c>
      <c r="C3999" t="str">
        <f t="shared" si="374"/>
        <v>OFF</v>
      </c>
      <c r="D3999" s="4">
        <f t="shared" si="376"/>
        <v>43722.541666656973</v>
      </c>
      <c r="E3999" t="str">
        <f t="shared" si="377"/>
        <v>LRKPCIGS</v>
      </c>
      <c r="F3999" s="39">
        <v>9138.78515625</v>
      </c>
      <c r="G3999">
        <f t="shared" si="375"/>
        <v>1.3459666744232201E-3</v>
      </c>
      <c r="H3999" s="38">
        <f>G3999*SUMIF('Manual Inputs'!$B$11:$B$22,'Expanded kW'!A3999,'Manual Inputs'!$C$11:$C$22)</f>
        <v>146845.60089755914</v>
      </c>
    </row>
    <row r="4000" spans="1:8" x14ac:dyDescent="0.2">
      <c r="A4000">
        <f t="shared" si="372"/>
        <v>9</v>
      </c>
      <c r="B4000" t="b">
        <f t="shared" si="373"/>
        <v>0</v>
      </c>
      <c r="C4000" t="str">
        <f t="shared" si="374"/>
        <v>OFF</v>
      </c>
      <c r="D4000" s="4">
        <f t="shared" si="376"/>
        <v>43722.583333323637</v>
      </c>
      <c r="E4000" t="str">
        <f t="shared" si="377"/>
        <v>LRKPCIGS</v>
      </c>
      <c r="F4000" s="39">
        <v>9116.4853515625</v>
      </c>
      <c r="G4000">
        <f t="shared" si="375"/>
        <v>1.3426823435802968E-3</v>
      </c>
      <c r="H4000" s="38">
        <f>G4000*SUMIF('Manual Inputs'!$B$11:$B$22,'Expanded kW'!A4000,'Manual Inputs'!$C$11:$C$22)</f>
        <v>146487.2788489229</v>
      </c>
    </row>
    <row r="4001" spans="1:8" x14ac:dyDescent="0.2">
      <c r="A4001">
        <f t="shared" si="372"/>
        <v>9</v>
      </c>
      <c r="B4001" t="b">
        <f t="shared" si="373"/>
        <v>0</v>
      </c>
      <c r="C4001" t="str">
        <f t="shared" si="374"/>
        <v>OFF</v>
      </c>
      <c r="D4001" s="4">
        <f t="shared" si="376"/>
        <v>43722.624999990301</v>
      </c>
      <c r="E4001" t="str">
        <f t="shared" si="377"/>
        <v>LRKPCIGS</v>
      </c>
      <c r="F4001" s="39">
        <v>9097.994140625</v>
      </c>
      <c r="G4001">
        <f t="shared" si="375"/>
        <v>1.3399589450906644E-3</v>
      </c>
      <c r="H4001" s="38">
        <f>G4001*SUMIF('Manual Inputs'!$B$11:$B$22,'Expanded kW'!A4001,'Manual Inputs'!$C$11:$C$22)</f>
        <v>146190.15478538326</v>
      </c>
    </row>
    <row r="4002" spans="1:8" x14ac:dyDescent="0.2">
      <c r="A4002">
        <f t="shared" si="372"/>
        <v>9</v>
      </c>
      <c r="B4002" t="b">
        <f t="shared" si="373"/>
        <v>0</v>
      </c>
      <c r="C4002" t="str">
        <f t="shared" si="374"/>
        <v>OFF</v>
      </c>
      <c r="D4002" s="4">
        <f t="shared" si="376"/>
        <v>43722.666666656965</v>
      </c>
      <c r="E4002" t="str">
        <f t="shared" si="377"/>
        <v>LRKPCIGS</v>
      </c>
      <c r="F4002" s="39">
        <v>9118.5302734375</v>
      </c>
      <c r="G4002">
        <f t="shared" si="375"/>
        <v>1.3429835211053714E-3</v>
      </c>
      <c r="H4002" s="38">
        <f>G4002*SUMIF('Manual Inputs'!$B$11:$B$22,'Expanded kW'!A4002,'Manual Inputs'!$C$11:$C$22)</f>
        <v>146520.13745938244</v>
      </c>
    </row>
    <row r="4003" spans="1:8" x14ac:dyDescent="0.2">
      <c r="A4003">
        <f t="shared" si="372"/>
        <v>9</v>
      </c>
      <c r="B4003" t="b">
        <f t="shared" si="373"/>
        <v>0</v>
      </c>
      <c r="C4003" t="str">
        <f t="shared" si="374"/>
        <v>OFF</v>
      </c>
      <c r="D4003" s="4">
        <f t="shared" si="376"/>
        <v>43722.70833332363</v>
      </c>
      <c r="E4003" t="str">
        <f t="shared" si="377"/>
        <v>LRKPCIGS</v>
      </c>
      <c r="F4003" s="39">
        <v>9092.8486328125</v>
      </c>
      <c r="G4003">
        <f t="shared" si="375"/>
        <v>1.3392011110984873E-3</v>
      </c>
      <c r="H4003" s="38">
        <f>G4003*SUMIF('Manual Inputs'!$B$11:$B$22,'Expanded kW'!A4003,'Manual Inputs'!$C$11:$C$22)</f>
        <v>146107.47473833861</v>
      </c>
    </row>
    <row r="4004" spans="1:8" x14ac:dyDescent="0.2">
      <c r="A4004">
        <f t="shared" si="372"/>
        <v>9</v>
      </c>
      <c r="B4004" t="b">
        <f t="shared" si="373"/>
        <v>0</v>
      </c>
      <c r="C4004" t="str">
        <f t="shared" si="374"/>
        <v>OFF</v>
      </c>
      <c r="D4004" s="4">
        <f t="shared" si="376"/>
        <v>43722.749999990294</v>
      </c>
      <c r="E4004" t="str">
        <f t="shared" si="377"/>
        <v>LRKPCIGS</v>
      </c>
      <c r="F4004" s="39">
        <v>9070.4150390625</v>
      </c>
      <c r="G4004">
        <f t="shared" si="375"/>
        <v>1.3358970757087947E-3</v>
      </c>
      <c r="H4004" s="38">
        <f>G4004*SUMIF('Manual Inputs'!$B$11:$B$22,'Expanded kW'!A4004,'Manual Inputs'!$C$11:$C$22)</f>
        <v>145747.00291432845</v>
      </c>
    </row>
    <row r="4005" spans="1:8" x14ac:dyDescent="0.2">
      <c r="A4005">
        <f t="shared" si="372"/>
        <v>9</v>
      </c>
      <c r="B4005" t="b">
        <f t="shared" si="373"/>
        <v>0</v>
      </c>
      <c r="C4005" t="str">
        <f t="shared" si="374"/>
        <v>OFF</v>
      </c>
      <c r="D4005" s="4">
        <f t="shared" si="376"/>
        <v>43722.791666656958</v>
      </c>
      <c r="E4005" t="str">
        <f t="shared" si="377"/>
        <v>LRKPCIGS</v>
      </c>
      <c r="F4005" s="39">
        <v>9043.017578125</v>
      </c>
      <c r="G4005">
        <f t="shared" si="375"/>
        <v>1.3318619584853125E-3</v>
      </c>
      <c r="H4005" s="38">
        <f>G4005*SUMIF('Manual Inputs'!$B$11:$B$22,'Expanded kW'!A4005,'Manual Inputs'!$C$11:$C$22)</f>
        <v>145306.76971640901</v>
      </c>
    </row>
    <row r="4006" spans="1:8" x14ac:dyDescent="0.2">
      <c r="A4006">
        <f t="shared" si="372"/>
        <v>9</v>
      </c>
      <c r="B4006" t="b">
        <f t="shared" si="373"/>
        <v>0</v>
      </c>
      <c r="C4006" t="str">
        <f t="shared" si="374"/>
        <v>OFF</v>
      </c>
      <c r="D4006" s="4">
        <f t="shared" si="376"/>
        <v>43722.833333323622</v>
      </c>
      <c r="E4006" t="str">
        <f t="shared" si="377"/>
        <v>LRKPCIGS</v>
      </c>
      <c r="F4006" s="39">
        <v>9095.384765625</v>
      </c>
      <c r="G4006">
        <f t="shared" si="375"/>
        <v>1.3395746345142559E-3</v>
      </c>
      <c r="H4006" s="38">
        <f>G4006*SUMIF('Manual Inputs'!$B$11:$B$22,'Expanded kW'!A4006,'Manual Inputs'!$C$11:$C$22)</f>
        <v>146148.22631969655</v>
      </c>
    </row>
    <row r="4007" spans="1:8" x14ac:dyDescent="0.2">
      <c r="A4007">
        <f t="shared" si="372"/>
        <v>9</v>
      </c>
      <c r="B4007" t="b">
        <f t="shared" si="373"/>
        <v>0</v>
      </c>
      <c r="C4007" t="str">
        <f t="shared" si="374"/>
        <v>OFF</v>
      </c>
      <c r="D4007" s="4">
        <f t="shared" si="376"/>
        <v>43722.874999990287</v>
      </c>
      <c r="E4007" t="str">
        <f t="shared" si="377"/>
        <v>LRKPCIGS</v>
      </c>
      <c r="F4007" s="39">
        <v>9071.3310546875</v>
      </c>
      <c r="G4007">
        <f t="shared" si="375"/>
        <v>1.3360319871312015E-3</v>
      </c>
      <c r="H4007" s="38">
        <f>G4007*SUMIF('Manual Inputs'!$B$11:$B$22,'Expanded kW'!A4007,'Manual Inputs'!$C$11:$C$22)</f>
        <v>145761.72181433372</v>
      </c>
    </row>
    <row r="4008" spans="1:8" x14ac:dyDescent="0.2">
      <c r="A4008">
        <f t="shared" si="372"/>
        <v>9</v>
      </c>
      <c r="B4008" t="b">
        <f t="shared" si="373"/>
        <v>0</v>
      </c>
      <c r="C4008" t="str">
        <f t="shared" si="374"/>
        <v>OFF</v>
      </c>
      <c r="D4008" s="4">
        <f t="shared" si="376"/>
        <v>43722.916666656951</v>
      </c>
      <c r="E4008" t="str">
        <f t="shared" si="377"/>
        <v>LRKPCIGS</v>
      </c>
      <c r="F4008" s="39">
        <v>9055.2646484375</v>
      </c>
      <c r="G4008">
        <f t="shared" si="375"/>
        <v>1.3336657155731647E-3</v>
      </c>
      <c r="H4008" s="38">
        <f>G4008*SUMIF('Manual Inputs'!$B$11:$B$22,'Expanded kW'!A4008,'Manual Inputs'!$C$11:$C$22)</f>
        <v>145503.5604679723</v>
      </c>
    </row>
    <row r="4009" spans="1:8" x14ac:dyDescent="0.2">
      <c r="A4009">
        <f t="shared" si="372"/>
        <v>9</v>
      </c>
      <c r="B4009" t="b">
        <f t="shared" si="373"/>
        <v>0</v>
      </c>
      <c r="C4009" t="str">
        <f t="shared" si="374"/>
        <v>OFF</v>
      </c>
      <c r="D4009" s="4">
        <f t="shared" si="376"/>
        <v>43722.958333323615</v>
      </c>
      <c r="E4009" t="str">
        <f t="shared" si="377"/>
        <v>LRKPCIGS</v>
      </c>
      <c r="F4009" s="39">
        <v>9050.2763671875</v>
      </c>
      <c r="G4009">
        <f t="shared" si="375"/>
        <v>1.3329310380191619E-3</v>
      </c>
      <c r="H4009" s="38">
        <f>G4009*SUMIF('Manual Inputs'!$B$11:$B$22,'Expanded kW'!A4009,'Manual Inputs'!$C$11:$C$22)</f>
        <v>145423.40679928675</v>
      </c>
    </row>
    <row r="4010" spans="1:8" x14ac:dyDescent="0.2">
      <c r="A4010">
        <f t="shared" si="372"/>
        <v>9</v>
      </c>
      <c r="B4010" t="b">
        <f t="shared" si="373"/>
        <v>0</v>
      </c>
      <c r="C4010" t="str">
        <f t="shared" si="374"/>
        <v>OFF</v>
      </c>
      <c r="D4010" s="4">
        <f t="shared" si="376"/>
        <v>43722.999999990279</v>
      </c>
      <c r="E4010" t="str">
        <f t="shared" si="377"/>
        <v>LRKPCIGS</v>
      </c>
      <c r="F4010" s="39">
        <v>9074.9794921875</v>
      </c>
      <c r="G4010">
        <f t="shared" si="375"/>
        <v>1.3365693315598927E-3</v>
      </c>
      <c r="H4010" s="38">
        <f>G4010*SUMIF('Manual Inputs'!$B$11:$B$22,'Expanded kW'!A4010,'Manual Inputs'!$C$11:$C$22)</f>
        <v>145820.34634569811</v>
      </c>
    </row>
    <row r="4011" spans="1:8" x14ac:dyDescent="0.2">
      <c r="A4011">
        <f t="shared" si="372"/>
        <v>9</v>
      </c>
      <c r="B4011" t="b">
        <f t="shared" si="373"/>
        <v>0</v>
      </c>
      <c r="C4011" t="str">
        <f t="shared" si="374"/>
        <v>OFF</v>
      </c>
      <c r="D4011" s="4">
        <f t="shared" si="376"/>
        <v>43723.041666656944</v>
      </c>
      <c r="E4011" t="str">
        <f t="shared" si="377"/>
        <v>LRKPCIGS</v>
      </c>
      <c r="F4011" s="39">
        <v>9054.4501953125</v>
      </c>
      <c r="G4011">
        <f t="shared" si="375"/>
        <v>1.3335457623468454E-3</v>
      </c>
      <c r="H4011" s="38">
        <f>G4011*SUMIF('Manual Inputs'!$B$11:$B$22,'Expanded kW'!A4011,'Manual Inputs'!$C$11:$C$22)</f>
        <v>145490.47351423622</v>
      </c>
    </row>
    <row r="4012" spans="1:8" x14ac:dyDescent="0.2">
      <c r="A4012">
        <f t="shared" si="372"/>
        <v>9</v>
      </c>
      <c r="B4012" t="b">
        <f t="shared" si="373"/>
        <v>0</v>
      </c>
      <c r="C4012" t="str">
        <f t="shared" si="374"/>
        <v>OFF</v>
      </c>
      <c r="D4012" s="4">
        <f t="shared" si="376"/>
        <v>43723.083333323608</v>
      </c>
      <c r="E4012" t="str">
        <f t="shared" si="377"/>
        <v>LRKPCIGS</v>
      </c>
      <c r="F4012" s="39">
        <v>9036.1591796875</v>
      </c>
      <c r="G4012">
        <f t="shared" si="375"/>
        <v>1.330851848762963E-3</v>
      </c>
      <c r="H4012" s="38">
        <f>G4012*SUMIF('Manual Inputs'!$B$11:$B$22,'Expanded kW'!A4012,'Manual Inputs'!$C$11:$C$22)</f>
        <v>145196.56626786193</v>
      </c>
    </row>
    <row r="4013" spans="1:8" x14ac:dyDescent="0.2">
      <c r="A4013">
        <f t="shared" si="372"/>
        <v>9</v>
      </c>
      <c r="B4013" t="b">
        <f t="shared" si="373"/>
        <v>0</v>
      </c>
      <c r="C4013" t="str">
        <f t="shared" si="374"/>
        <v>OFF</v>
      </c>
      <c r="D4013" s="4">
        <f t="shared" si="376"/>
        <v>43723.124999990272</v>
      </c>
      <c r="E4013" t="str">
        <f t="shared" si="377"/>
        <v>LRKPCIGS</v>
      </c>
      <c r="F4013" s="39">
        <v>9020.0908203125</v>
      </c>
      <c r="G4013">
        <f t="shared" si="375"/>
        <v>1.328485289547309E-3</v>
      </c>
      <c r="H4013" s="38">
        <f>G4013*SUMIF('Manual Inputs'!$B$11:$B$22,'Expanded kW'!A4013,'Manual Inputs'!$C$11:$C$22)</f>
        <v>144938.37353791838</v>
      </c>
    </row>
    <row r="4014" spans="1:8" x14ac:dyDescent="0.2">
      <c r="A4014">
        <f t="shared" si="372"/>
        <v>9</v>
      </c>
      <c r="B4014" t="b">
        <f t="shared" si="373"/>
        <v>0</v>
      </c>
      <c r="C4014" t="str">
        <f t="shared" si="374"/>
        <v>OFF</v>
      </c>
      <c r="D4014" s="4">
        <f t="shared" si="376"/>
        <v>43723.166666656936</v>
      </c>
      <c r="E4014" t="str">
        <f t="shared" si="377"/>
        <v>LRKPCIGS</v>
      </c>
      <c r="F4014" s="39">
        <v>9024.6748046875</v>
      </c>
      <c r="G4014">
        <f t="shared" si="375"/>
        <v>1.3291604219745777E-3</v>
      </c>
      <c r="H4014" s="38">
        <f>G4014*SUMIF('Manual Inputs'!$B$11:$B$22,'Expanded kW'!A4014,'Manual Inputs'!$C$11:$C$22)</f>
        <v>145012.03080510904</v>
      </c>
    </row>
    <row r="4015" spans="1:8" x14ac:dyDescent="0.2">
      <c r="A4015">
        <f t="shared" si="372"/>
        <v>9</v>
      </c>
      <c r="B4015" t="b">
        <f t="shared" si="373"/>
        <v>0</v>
      </c>
      <c r="C4015" t="str">
        <f t="shared" si="374"/>
        <v>OFF</v>
      </c>
      <c r="D4015" s="4">
        <f t="shared" si="376"/>
        <v>43723.208333323601</v>
      </c>
      <c r="E4015" t="str">
        <f t="shared" si="377"/>
        <v>LRKPCIGS</v>
      </c>
      <c r="F4015" s="39">
        <v>9029.0126953125</v>
      </c>
      <c r="G4015">
        <f t="shared" si="375"/>
        <v>1.3297993095420953E-3</v>
      </c>
      <c r="H4015" s="38">
        <f>G4015*SUMIF('Manual Inputs'!$B$11:$B$22,'Expanded kW'!A4015,'Manual Inputs'!$C$11:$C$22)</f>
        <v>145081.73374095498</v>
      </c>
    </row>
    <row r="4016" spans="1:8" x14ac:dyDescent="0.2">
      <c r="A4016">
        <f t="shared" si="372"/>
        <v>9</v>
      </c>
      <c r="B4016" t="b">
        <f t="shared" si="373"/>
        <v>0</v>
      </c>
      <c r="C4016" t="str">
        <f t="shared" si="374"/>
        <v>OFF</v>
      </c>
      <c r="D4016" s="4">
        <f t="shared" si="376"/>
        <v>43723.249999990265</v>
      </c>
      <c r="E4016" t="str">
        <f t="shared" si="377"/>
        <v>LRKPCIGS</v>
      </c>
      <c r="F4016" s="39">
        <v>9037.01171875</v>
      </c>
      <c r="G4016">
        <f t="shared" si="375"/>
        <v>1.3309774113128151E-3</v>
      </c>
      <c r="H4016" s="38">
        <f>G4016*SUMIF('Manual Inputs'!$B$11:$B$22,'Expanded kW'!A4016,'Manual Inputs'!$C$11:$C$22)</f>
        <v>145210.26520144896</v>
      </c>
    </row>
    <row r="4017" spans="1:8" x14ac:dyDescent="0.2">
      <c r="A4017">
        <f t="shared" si="372"/>
        <v>9</v>
      </c>
      <c r="B4017" t="b">
        <f t="shared" si="373"/>
        <v>0</v>
      </c>
      <c r="C4017" t="str">
        <f t="shared" si="374"/>
        <v>OFF</v>
      </c>
      <c r="D4017" s="4">
        <f t="shared" si="376"/>
        <v>43723.291666656929</v>
      </c>
      <c r="E4017" t="str">
        <f t="shared" si="377"/>
        <v>LRKPCIGS</v>
      </c>
      <c r="F4017" s="39">
        <v>8997.328125</v>
      </c>
      <c r="G4017">
        <f t="shared" si="375"/>
        <v>1.3251327838491396E-3</v>
      </c>
      <c r="H4017" s="38">
        <f>G4017*SUMIF('Manual Inputs'!$B$11:$B$22,'Expanded kW'!A4017,'Manual Inputs'!$C$11:$C$22)</f>
        <v>144572.61358032422</v>
      </c>
    </row>
    <row r="4018" spans="1:8" x14ac:dyDescent="0.2">
      <c r="A4018">
        <f t="shared" si="372"/>
        <v>9</v>
      </c>
      <c r="B4018" t="b">
        <f t="shared" si="373"/>
        <v>0</v>
      </c>
      <c r="C4018" t="str">
        <f t="shared" si="374"/>
        <v>OFF</v>
      </c>
      <c r="D4018" s="4">
        <f t="shared" si="376"/>
        <v>43723.333333323593</v>
      </c>
      <c r="E4018" t="str">
        <f t="shared" si="377"/>
        <v>LRKPCIGS</v>
      </c>
      <c r="F4018" s="39">
        <v>8951.208984375</v>
      </c>
      <c r="G4018">
        <f t="shared" si="375"/>
        <v>1.3183403245372106E-3</v>
      </c>
      <c r="H4018" s="38">
        <f>G4018*SUMIF('Manual Inputs'!$B$11:$B$22,'Expanded kW'!A4018,'Manual Inputs'!$C$11:$C$22)</f>
        <v>143831.55305617725</v>
      </c>
    </row>
    <row r="4019" spans="1:8" x14ac:dyDescent="0.2">
      <c r="A4019">
        <f t="shared" si="372"/>
        <v>9</v>
      </c>
      <c r="B4019" t="b">
        <f t="shared" si="373"/>
        <v>0</v>
      </c>
      <c r="C4019" t="str">
        <f t="shared" si="374"/>
        <v>OFF</v>
      </c>
      <c r="D4019" s="4">
        <f t="shared" si="376"/>
        <v>43723.374999990257</v>
      </c>
      <c r="E4019" t="str">
        <f t="shared" si="377"/>
        <v>LRKPCIGS</v>
      </c>
      <c r="F4019" s="39">
        <v>8959.6416015625</v>
      </c>
      <c r="G4019">
        <f t="shared" si="375"/>
        <v>1.3195822862989205E-3</v>
      </c>
      <c r="H4019" s="38">
        <f>G4019*SUMIF('Manual Inputs'!$B$11:$B$22,'Expanded kW'!A4019,'Manual Inputs'!$C$11:$C$22)</f>
        <v>143967.05167189761</v>
      </c>
    </row>
    <row r="4020" spans="1:8" x14ac:dyDescent="0.2">
      <c r="A4020">
        <f t="shared" si="372"/>
        <v>9</v>
      </c>
      <c r="B4020" t="b">
        <f t="shared" si="373"/>
        <v>0</v>
      </c>
      <c r="C4020" t="str">
        <f t="shared" si="374"/>
        <v>OFF</v>
      </c>
      <c r="D4020" s="4">
        <f t="shared" si="376"/>
        <v>43723.416666656922</v>
      </c>
      <c r="E4020" t="str">
        <f t="shared" si="377"/>
        <v>LRKPCIGS</v>
      </c>
      <c r="F4020" s="39">
        <v>8978.1064453125</v>
      </c>
      <c r="G4020">
        <f t="shared" si="375"/>
        <v>1.3223018014107222E-3</v>
      </c>
      <c r="H4020" s="38">
        <f>G4020*SUMIF('Manual Inputs'!$B$11:$B$22,'Expanded kW'!A4020,'Manual Inputs'!$C$11:$C$22)</f>
        <v>144263.75205707888</v>
      </c>
    </row>
    <row r="4021" spans="1:8" x14ac:dyDescent="0.2">
      <c r="A4021">
        <f t="shared" si="372"/>
        <v>9</v>
      </c>
      <c r="B4021" t="b">
        <f t="shared" si="373"/>
        <v>0</v>
      </c>
      <c r="C4021" t="str">
        <f t="shared" si="374"/>
        <v>OFF</v>
      </c>
      <c r="D4021" s="4">
        <f t="shared" si="376"/>
        <v>43723.458333323586</v>
      </c>
      <c r="E4021" t="str">
        <f t="shared" si="377"/>
        <v>LRKPCIGS</v>
      </c>
      <c r="F4021" s="39">
        <v>8981.4384765625</v>
      </c>
      <c r="G4021">
        <f t="shared" si="375"/>
        <v>1.3227925453054476E-3</v>
      </c>
      <c r="H4021" s="38">
        <f>G4021*SUMIF('Manual Inputs'!$B$11:$B$22,'Expanded kW'!A4021,'Manual Inputs'!$C$11:$C$22)</f>
        <v>144317.29244814289</v>
      </c>
    </row>
    <row r="4022" spans="1:8" x14ac:dyDescent="0.2">
      <c r="A4022">
        <f t="shared" si="372"/>
        <v>9</v>
      </c>
      <c r="B4022" t="b">
        <f t="shared" si="373"/>
        <v>0</v>
      </c>
      <c r="C4022" t="str">
        <f t="shared" si="374"/>
        <v>OFF</v>
      </c>
      <c r="D4022" s="4">
        <f t="shared" si="376"/>
        <v>43723.49999999025</v>
      </c>
      <c r="E4022" t="str">
        <f t="shared" si="377"/>
        <v>LRKPCIGS</v>
      </c>
      <c r="F4022" s="39">
        <v>9018.517578125</v>
      </c>
      <c r="G4022">
        <f t="shared" si="375"/>
        <v>1.3282535813367573E-3</v>
      </c>
      <c r="H4022" s="38">
        <f>G4022*SUMIF('Manual Inputs'!$B$11:$B$22,'Expanded kW'!A4022,'Manual Inputs'!$C$11:$C$22)</f>
        <v>144913.09406253617</v>
      </c>
    </row>
    <row r="4023" spans="1:8" x14ac:dyDescent="0.2">
      <c r="A4023">
        <f t="shared" si="372"/>
        <v>9</v>
      </c>
      <c r="B4023" t="b">
        <f t="shared" si="373"/>
        <v>0</v>
      </c>
      <c r="C4023" t="str">
        <f t="shared" si="374"/>
        <v>OFF</v>
      </c>
      <c r="D4023" s="4">
        <f t="shared" si="376"/>
        <v>43723.541666656914</v>
      </c>
      <c r="E4023" t="str">
        <f t="shared" si="377"/>
        <v>LRKPCIGS</v>
      </c>
      <c r="F4023" s="39">
        <v>9019.5615234375</v>
      </c>
      <c r="G4023">
        <f t="shared" si="375"/>
        <v>1.3284073343330825E-3</v>
      </c>
      <c r="H4023" s="38">
        <f>G4023*SUMIF('Manual Inputs'!$B$11:$B$22,'Expanded kW'!A4023,'Manual Inputs'!$C$11:$C$22)</f>
        <v>144929.86858716907</v>
      </c>
    </row>
    <row r="4024" spans="1:8" x14ac:dyDescent="0.2">
      <c r="A4024">
        <f t="shared" si="372"/>
        <v>9</v>
      </c>
      <c r="B4024" t="b">
        <f t="shared" si="373"/>
        <v>0</v>
      </c>
      <c r="C4024" t="str">
        <f t="shared" si="374"/>
        <v>OFF</v>
      </c>
      <c r="D4024" s="4">
        <f t="shared" si="376"/>
        <v>43723.583333323579</v>
      </c>
      <c r="E4024" t="str">
        <f t="shared" si="377"/>
        <v>LRKPCIGS</v>
      </c>
      <c r="F4024" s="39">
        <v>9025.90234375</v>
      </c>
      <c r="G4024">
        <f t="shared" si="375"/>
        <v>1.3293412147869078E-3</v>
      </c>
      <c r="H4024" s="38">
        <f>G4024*SUMIF('Manual Inputs'!$B$11:$B$22,'Expanded kW'!A4024,'Manual Inputs'!$C$11:$C$22)</f>
        <v>145031.75538645944</v>
      </c>
    </row>
    <row r="4025" spans="1:8" x14ac:dyDescent="0.2">
      <c r="A4025">
        <f t="shared" si="372"/>
        <v>9</v>
      </c>
      <c r="B4025" t="b">
        <f t="shared" si="373"/>
        <v>0</v>
      </c>
      <c r="C4025" t="str">
        <f t="shared" si="374"/>
        <v>OFF</v>
      </c>
      <c r="D4025" s="4">
        <f t="shared" si="376"/>
        <v>43723.624999990243</v>
      </c>
      <c r="E4025" t="str">
        <f t="shared" si="377"/>
        <v>LRKPCIGS</v>
      </c>
      <c r="F4025" s="39">
        <v>8614.9404296875</v>
      </c>
      <c r="G4025">
        <f t="shared" si="375"/>
        <v>1.2688144564346761E-3</v>
      </c>
      <c r="H4025" s="38">
        <f>G4025*SUMIF('Manual Inputs'!$B$11:$B$22,'Expanded kW'!A4025,'Manual Inputs'!$C$11:$C$22)</f>
        <v>138428.25741766789</v>
      </c>
    </row>
    <row r="4026" spans="1:8" x14ac:dyDescent="0.2">
      <c r="A4026">
        <f t="shared" si="372"/>
        <v>9</v>
      </c>
      <c r="B4026" t="b">
        <f t="shared" si="373"/>
        <v>0</v>
      </c>
      <c r="C4026" t="str">
        <f t="shared" si="374"/>
        <v>OFF</v>
      </c>
      <c r="D4026" s="4">
        <f t="shared" si="376"/>
        <v>43723.666666656907</v>
      </c>
      <c r="E4026" t="str">
        <f t="shared" si="377"/>
        <v>LRKPCIGS</v>
      </c>
      <c r="F4026" s="39">
        <v>8581.4443359375</v>
      </c>
      <c r="G4026">
        <f t="shared" si="375"/>
        <v>1.2638811283018857E-3</v>
      </c>
      <c r="H4026" s="38">
        <f>G4026*SUMIF('Manual Inputs'!$B$11:$B$22,'Expanded kW'!A4026,'Manual Inputs'!$C$11:$C$22)</f>
        <v>137890.02898463863</v>
      </c>
    </row>
    <row r="4027" spans="1:8" x14ac:dyDescent="0.2">
      <c r="A4027">
        <f t="shared" si="372"/>
        <v>9</v>
      </c>
      <c r="B4027" t="b">
        <f t="shared" si="373"/>
        <v>0</v>
      </c>
      <c r="C4027" t="str">
        <f t="shared" si="374"/>
        <v>OFF</v>
      </c>
      <c r="D4027" s="4">
        <f t="shared" si="376"/>
        <v>43723.708333323571</v>
      </c>
      <c r="E4027" t="str">
        <f t="shared" si="377"/>
        <v>LRKPCIGS</v>
      </c>
      <c r="F4027" s="39">
        <v>8584.841796875</v>
      </c>
      <c r="G4027">
        <f t="shared" si="375"/>
        <v>1.2643815087267831E-3</v>
      </c>
      <c r="H4027" s="38">
        <f>G4027*SUMIF('Manual Inputs'!$B$11:$B$22,'Expanded kW'!A4027,'Manual Inputs'!$C$11:$C$22)</f>
        <v>137944.62072570302</v>
      </c>
    </row>
    <row r="4028" spans="1:8" x14ac:dyDescent="0.2">
      <c r="A4028">
        <f t="shared" si="372"/>
        <v>9</v>
      </c>
      <c r="B4028" t="b">
        <f t="shared" si="373"/>
        <v>0</v>
      </c>
      <c r="C4028" t="str">
        <f t="shared" si="374"/>
        <v>OFF</v>
      </c>
      <c r="D4028" s="4">
        <f t="shared" si="376"/>
        <v>43723.749999990236</v>
      </c>
      <c r="E4028" t="str">
        <f t="shared" si="377"/>
        <v>LRKPCIGS</v>
      </c>
      <c r="F4028" s="39">
        <v>8586.763671875</v>
      </c>
      <c r="G4028">
        <f t="shared" si="375"/>
        <v>1.2646645638219821E-3</v>
      </c>
      <c r="H4028" s="38">
        <f>G4028*SUMIF('Manual Inputs'!$B$11:$B$22,'Expanded kW'!A4028,'Manual Inputs'!$C$11:$C$22)</f>
        <v>137975.50217049022</v>
      </c>
    </row>
    <row r="4029" spans="1:8" x14ac:dyDescent="0.2">
      <c r="A4029">
        <f t="shared" si="372"/>
        <v>9</v>
      </c>
      <c r="B4029" t="b">
        <f t="shared" si="373"/>
        <v>0</v>
      </c>
      <c r="C4029" t="str">
        <f t="shared" si="374"/>
        <v>OFF</v>
      </c>
      <c r="D4029" s="4">
        <f t="shared" si="376"/>
        <v>43723.7916666569</v>
      </c>
      <c r="E4029" t="str">
        <f t="shared" si="377"/>
        <v>LRKPCIGS</v>
      </c>
      <c r="F4029" s="39">
        <v>8773.630859375</v>
      </c>
      <c r="G4029">
        <f t="shared" si="375"/>
        <v>1.2921864939929944E-3</v>
      </c>
      <c r="H4029" s="38">
        <f>G4029*SUMIF('Manual Inputs'!$B$11:$B$22,'Expanded kW'!A4029,'Manual Inputs'!$C$11:$C$22)</f>
        <v>140978.15777156953</v>
      </c>
    </row>
    <row r="4030" spans="1:8" x14ac:dyDescent="0.2">
      <c r="A4030">
        <f t="shared" si="372"/>
        <v>9</v>
      </c>
      <c r="B4030" t="b">
        <f t="shared" si="373"/>
        <v>0</v>
      </c>
      <c r="C4030" t="str">
        <f t="shared" si="374"/>
        <v>OFF</v>
      </c>
      <c r="D4030" s="4">
        <f t="shared" si="376"/>
        <v>43723.833333323564</v>
      </c>
      <c r="E4030" t="str">
        <f t="shared" si="377"/>
        <v>LRKPCIGS</v>
      </c>
      <c r="F4030" s="39">
        <v>9019.072265625</v>
      </c>
      <c r="G4030">
        <f t="shared" si="375"/>
        <v>1.3283352761000059E-3</v>
      </c>
      <c r="H4030" s="38">
        <f>G4030*SUMIF('Manual Inputs'!$B$11:$B$22,'Expanded kW'!A4030,'Manual Inputs'!$C$11:$C$22)</f>
        <v>144922.00699985281</v>
      </c>
    </row>
    <row r="4031" spans="1:8" x14ac:dyDescent="0.2">
      <c r="A4031">
        <f t="shared" si="372"/>
        <v>9</v>
      </c>
      <c r="B4031" t="b">
        <f t="shared" si="373"/>
        <v>0</v>
      </c>
      <c r="C4031" t="str">
        <f t="shared" si="374"/>
        <v>OFF</v>
      </c>
      <c r="D4031" s="4">
        <f t="shared" si="376"/>
        <v>43723.874999990228</v>
      </c>
      <c r="E4031" t="str">
        <f t="shared" si="377"/>
        <v>LRKPCIGS</v>
      </c>
      <c r="F4031" s="39">
        <v>8998.59375</v>
      </c>
      <c r="G4031">
        <f t="shared" si="375"/>
        <v>1.3253191859850025E-3</v>
      </c>
      <c r="H4031" s="38">
        <f>G4031*SUMIF('Manual Inputs'!$B$11:$B$22,'Expanded kW'!A4031,'Manual Inputs'!$C$11:$C$22)</f>
        <v>144592.95014152557</v>
      </c>
    </row>
    <row r="4032" spans="1:8" x14ac:dyDescent="0.2">
      <c r="A4032">
        <f t="shared" si="372"/>
        <v>9</v>
      </c>
      <c r="B4032" t="b">
        <f t="shared" si="373"/>
        <v>0</v>
      </c>
      <c r="C4032" t="str">
        <f t="shared" si="374"/>
        <v>OFF</v>
      </c>
      <c r="D4032" s="4">
        <f t="shared" si="376"/>
        <v>43723.916666656893</v>
      </c>
      <c r="E4032" t="str">
        <f t="shared" si="377"/>
        <v>LRKPCIGS</v>
      </c>
      <c r="F4032" s="39">
        <v>8984.736328125</v>
      </c>
      <c r="G4032">
        <f t="shared" si="375"/>
        <v>1.3232782551918741E-3</v>
      </c>
      <c r="H4032" s="38">
        <f>G4032*SUMIF('Manual Inputs'!$B$11:$B$22,'Expanded kW'!A4032,'Manual Inputs'!$C$11:$C$22)</f>
        <v>144370.28362652016</v>
      </c>
    </row>
    <row r="4033" spans="1:8" x14ac:dyDescent="0.2">
      <c r="A4033">
        <f t="shared" si="372"/>
        <v>9</v>
      </c>
      <c r="B4033" t="b">
        <f t="shared" si="373"/>
        <v>0</v>
      </c>
      <c r="C4033" t="str">
        <f t="shared" si="374"/>
        <v>OFF</v>
      </c>
      <c r="D4033" s="4">
        <f t="shared" si="376"/>
        <v>43723.958333323557</v>
      </c>
      <c r="E4033" t="str">
        <f t="shared" si="377"/>
        <v>LRKPCIGS</v>
      </c>
      <c r="F4033" s="39">
        <v>8996.09375</v>
      </c>
      <c r="G4033">
        <f t="shared" si="375"/>
        <v>1.3249509842351498E-3</v>
      </c>
      <c r="H4033" s="38">
        <f>G4033*SUMIF('Manual Inputs'!$B$11:$B$22,'Expanded kW'!A4033,'Manual Inputs'!$C$11:$C$22)</f>
        <v>144552.7791564365</v>
      </c>
    </row>
    <row r="4034" spans="1:8" x14ac:dyDescent="0.2">
      <c r="A4034">
        <f t="shared" ref="A4034:A4097" si="378">MONTH(D4034)</f>
        <v>9</v>
      </c>
      <c r="B4034" t="b">
        <f t="shared" ref="B4034:B4097" si="379">IF(ISNA(VLOOKUP(DATE(YEAR(D4034),MONTH(D4034),DAY(D4034)),Holidays,1,FALSE)),FALSE,TRUE)</f>
        <v>0</v>
      </c>
      <c r="C4034" t="str">
        <f t="shared" ref="C4034:C4097" si="380">IF(OR(HOUR(D4034)&lt;PkStart,HOUR(D4034)&gt;OPkStart-1,WEEKDAY(D4034,2)&gt;5,B4034)=TRUE,"OFF","ON")</f>
        <v>OFF</v>
      </c>
      <c r="D4034" s="4">
        <f t="shared" si="376"/>
        <v>43723.999999990221</v>
      </c>
      <c r="E4034" t="str">
        <f t="shared" si="377"/>
        <v>LRKPCIGS</v>
      </c>
      <c r="F4034" s="39">
        <v>9111.994140625</v>
      </c>
      <c r="G4034">
        <f t="shared" ref="G4034:G4097" si="381">IF(SUMIF($A$2:$A$8785,A4034,$F$2:$F$8785)=0,0,F4034/SUMIF($A$2:$A$8785,A4034,$F$2:$F$8785))</f>
        <v>1.3420208748898389E-3</v>
      </c>
      <c r="H4034" s="38">
        <f>G4034*SUMIF('Manual Inputs'!$B$11:$B$22,'Expanded kW'!A4034,'Manual Inputs'!$C$11:$C$22)</f>
        <v>146415.11230188204</v>
      </c>
    </row>
    <row r="4035" spans="1:8" x14ac:dyDescent="0.2">
      <c r="A4035">
        <f t="shared" si="378"/>
        <v>9</v>
      </c>
      <c r="B4035" t="b">
        <f t="shared" si="379"/>
        <v>0</v>
      </c>
      <c r="C4035" t="str">
        <f t="shared" si="380"/>
        <v>OFF</v>
      </c>
      <c r="D4035" s="4">
        <f t="shared" si="376"/>
        <v>43724.041666656885</v>
      </c>
      <c r="E4035" t="str">
        <f t="shared" si="377"/>
        <v>LRKPCIGS</v>
      </c>
      <c r="F4035" s="39">
        <v>9136.8720703125</v>
      </c>
      <c r="G4035">
        <f t="shared" si="381"/>
        <v>1.3456849137872978E-3</v>
      </c>
      <c r="H4035" s="38">
        <f>G4035*SUMIF('Manual Inputs'!$B$11:$B$22,'Expanded kW'!A4035,'Manual Inputs'!$C$11:$C$22)</f>
        <v>146814.86067889139</v>
      </c>
    </row>
    <row r="4036" spans="1:8" x14ac:dyDescent="0.2">
      <c r="A4036">
        <f t="shared" si="378"/>
        <v>9</v>
      </c>
      <c r="B4036" t="b">
        <f t="shared" si="379"/>
        <v>0</v>
      </c>
      <c r="C4036" t="str">
        <f t="shared" si="380"/>
        <v>OFF</v>
      </c>
      <c r="D4036" s="4">
        <f t="shared" ref="D4036:D4099" si="382">+D4035+1/24</f>
        <v>43724.08333332355</v>
      </c>
      <c r="E4036" t="str">
        <f t="shared" ref="E4036:E4099" si="383">+E4035</f>
        <v>LRKPCIGS</v>
      </c>
      <c r="F4036" s="39">
        <v>9113.8681640625</v>
      </c>
      <c r="G4036">
        <f t="shared" si="381"/>
        <v>1.3422968823734198E-3</v>
      </c>
      <c r="H4036" s="38">
        <f>G4036*SUMIF('Manual Inputs'!$B$11:$B$22,'Expanded kW'!A4036,'Manual Inputs'!$C$11:$C$22)</f>
        <v>146445.22484890776</v>
      </c>
    </row>
    <row r="4037" spans="1:8" x14ac:dyDescent="0.2">
      <c r="A4037">
        <f t="shared" si="378"/>
        <v>9</v>
      </c>
      <c r="B4037" t="b">
        <f t="shared" si="379"/>
        <v>0</v>
      </c>
      <c r="C4037" t="str">
        <f t="shared" si="380"/>
        <v>OFF</v>
      </c>
      <c r="D4037" s="4">
        <f t="shared" si="382"/>
        <v>43724.124999990214</v>
      </c>
      <c r="E4037" t="str">
        <f t="shared" si="383"/>
        <v>LRKPCIGS</v>
      </c>
      <c r="F4037" s="39">
        <v>9139.6875</v>
      </c>
      <c r="G4037">
        <f t="shared" si="381"/>
        <v>1.3460995722423075E-3</v>
      </c>
      <c r="H4037" s="38">
        <f>G4037*SUMIF('Manual Inputs'!$B$11:$B$22,'Expanded kW'!A4037,'Manual Inputs'!$C$11:$C$22)</f>
        <v>146860.10011248974</v>
      </c>
    </row>
    <row r="4038" spans="1:8" x14ac:dyDescent="0.2">
      <c r="A4038">
        <f t="shared" si="378"/>
        <v>9</v>
      </c>
      <c r="B4038" t="b">
        <f t="shared" si="379"/>
        <v>0</v>
      </c>
      <c r="C4038" t="str">
        <f t="shared" si="380"/>
        <v>OFF</v>
      </c>
      <c r="D4038" s="4">
        <f t="shared" si="382"/>
        <v>43724.166666656878</v>
      </c>
      <c r="E4038" t="str">
        <f t="shared" si="383"/>
        <v>LRKPCIGS</v>
      </c>
      <c r="F4038" s="39">
        <v>9114.716796875</v>
      </c>
      <c r="G4038">
        <f t="shared" si="381"/>
        <v>1.3424218696080378E-3</v>
      </c>
      <c r="H4038" s="38">
        <f>G4038*SUMIF('Manual Inputs'!$B$11:$B$22,'Expanded kW'!A4038,'Manual Inputs'!$C$11:$C$22)</f>
        <v>146458.86101533059</v>
      </c>
    </row>
    <row r="4039" spans="1:8" x14ac:dyDescent="0.2">
      <c r="A4039">
        <f t="shared" si="378"/>
        <v>9</v>
      </c>
      <c r="B4039" t="b">
        <f t="shared" si="379"/>
        <v>0</v>
      </c>
      <c r="C4039" t="str">
        <f t="shared" si="380"/>
        <v>OFF</v>
      </c>
      <c r="D4039" s="4">
        <f t="shared" si="382"/>
        <v>43724.208333323542</v>
      </c>
      <c r="E4039" t="str">
        <f t="shared" si="383"/>
        <v>LRKPCIGS</v>
      </c>
      <c r="F4039" s="39">
        <v>9122.5849609375</v>
      </c>
      <c r="G4039">
        <f t="shared" si="381"/>
        <v>1.3435806983184135E-3</v>
      </c>
      <c r="H4039" s="38">
        <f>G4039*SUMIF('Manual Inputs'!$B$11:$B$22,'Expanded kW'!A4039,'Manual Inputs'!$C$11:$C$22)</f>
        <v>146585.2897758238</v>
      </c>
    </row>
    <row r="4040" spans="1:8" x14ac:dyDescent="0.2">
      <c r="A4040">
        <f t="shared" si="378"/>
        <v>9</v>
      </c>
      <c r="B4040" t="b">
        <f t="shared" si="379"/>
        <v>0</v>
      </c>
      <c r="C4040" t="str">
        <f t="shared" si="380"/>
        <v>OFF</v>
      </c>
      <c r="D4040" s="4">
        <f t="shared" si="382"/>
        <v>43724.249999990207</v>
      </c>
      <c r="E4040" t="str">
        <f t="shared" si="383"/>
        <v>LRKPCIGS</v>
      </c>
      <c r="F4040" s="39">
        <v>9219.5859375</v>
      </c>
      <c r="G4040">
        <f t="shared" si="381"/>
        <v>1.3578670700415023E-3</v>
      </c>
      <c r="H4040" s="38">
        <f>G4040*SUMIF('Manual Inputs'!$B$11:$B$22,'Expanded kW'!A4040,'Manual Inputs'!$C$11:$C$22)</f>
        <v>148143.9396890706</v>
      </c>
    </row>
    <row r="4041" spans="1:8" x14ac:dyDescent="0.2">
      <c r="A4041">
        <f t="shared" si="378"/>
        <v>9</v>
      </c>
      <c r="B4041" t="b">
        <f t="shared" si="379"/>
        <v>0</v>
      </c>
      <c r="C4041" t="str">
        <f t="shared" si="380"/>
        <v>ON</v>
      </c>
      <c r="D4041" s="4">
        <f t="shared" si="382"/>
        <v>43724.291666656871</v>
      </c>
      <c r="E4041" t="str">
        <f t="shared" si="383"/>
        <v>LRKPCIGS</v>
      </c>
      <c r="F4041" s="39">
        <v>9072.8515625</v>
      </c>
      <c r="G4041">
        <f t="shared" si="381"/>
        <v>1.3362559285860923E-3</v>
      </c>
      <c r="H4041" s="38">
        <f>G4041*SUMIF('Manual Inputs'!$B$11:$B$22,'Expanded kW'!A4041,'Manual Inputs'!$C$11:$C$22)</f>
        <v>145786.15393299924</v>
      </c>
    </row>
    <row r="4042" spans="1:8" x14ac:dyDescent="0.2">
      <c r="A4042">
        <f t="shared" si="378"/>
        <v>9</v>
      </c>
      <c r="B4042" t="b">
        <f t="shared" si="379"/>
        <v>0</v>
      </c>
      <c r="C4042" t="str">
        <f t="shared" si="380"/>
        <v>ON</v>
      </c>
      <c r="D4042" s="4">
        <f t="shared" si="382"/>
        <v>43724.333333323535</v>
      </c>
      <c r="E4042" t="str">
        <f t="shared" si="383"/>
        <v>LRKPCIGS</v>
      </c>
      <c r="F4042" s="39">
        <v>9377.7666015625</v>
      </c>
      <c r="G4042">
        <f t="shared" si="381"/>
        <v>1.3811640289617647E-3</v>
      </c>
      <c r="H4042" s="38">
        <f>G4042*SUMIF('Manual Inputs'!$B$11:$B$22,'Expanded kW'!A4042,'Manual Inputs'!$C$11:$C$22)</f>
        <v>150685.64892804393</v>
      </c>
    </row>
    <row r="4043" spans="1:8" x14ac:dyDescent="0.2">
      <c r="A4043">
        <f t="shared" si="378"/>
        <v>9</v>
      </c>
      <c r="B4043" t="b">
        <f t="shared" si="379"/>
        <v>0</v>
      </c>
      <c r="C4043" t="str">
        <f t="shared" si="380"/>
        <v>ON</v>
      </c>
      <c r="D4043" s="4">
        <f t="shared" si="382"/>
        <v>43724.374999990199</v>
      </c>
      <c r="E4043" t="str">
        <f t="shared" si="383"/>
        <v>LRKPCIGS</v>
      </c>
      <c r="F4043" s="39">
        <v>9313.5146484375</v>
      </c>
      <c r="G4043">
        <f t="shared" si="381"/>
        <v>1.3717009563329362E-3</v>
      </c>
      <c r="H4043" s="38">
        <f>G4043*SUMIF('Manual Inputs'!$B$11:$B$22,'Expanded kW'!A4043,'Manual Inputs'!$C$11:$C$22)</f>
        <v>149653.2232276728</v>
      </c>
    </row>
    <row r="4044" spans="1:8" x14ac:dyDescent="0.2">
      <c r="A4044">
        <f t="shared" si="378"/>
        <v>9</v>
      </c>
      <c r="B4044" t="b">
        <f t="shared" si="379"/>
        <v>0</v>
      </c>
      <c r="C4044" t="str">
        <f t="shared" si="380"/>
        <v>ON</v>
      </c>
      <c r="D4044" s="4">
        <f t="shared" si="382"/>
        <v>43724.416666656864</v>
      </c>
      <c r="E4044" t="str">
        <f t="shared" si="383"/>
        <v>LRKPCIGS</v>
      </c>
      <c r="F4044" s="39">
        <v>9410.46484375</v>
      </c>
      <c r="G4044">
        <f t="shared" si="381"/>
        <v>1.385979848957981E-3</v>
      </c>
      <c r="H4044" s="38">
        <f>G4044*SUMIF('Manual Inputs'!$B$11:$B$22,'Expanded kW'!A4044,'Manual Inputs'!$C$11:$C$22)</f>
        <v>151211.05716778501</v>
      </c>
    </row>
    <row r="4045" spans="1:8" x14ac:dyDescent="0.2">
      <c r="A4045">
        <f t="shared" si="378"/>
        <v>9</v>
      </c>
      <c r="B4045" t="b">
        <f t="shared" si="379"/>
        <v>0</v>
      </c>
      <c r="C4045" t="str">
        <f t="shared" si="380"/>
        <v>ON</v>
      </c>
      <c r="D4045" s="4">
        <f t="shared" si="382"/>
        <v>43724.458333323528</v>
      </c>
      <c r="E4045" t="str">
        <f t="shared" si="383"/>
        <v>LRKPCIGS</v>
      </c>
      <c r="F4045" s="39">
        <v>9486.1962890625</v>
      </c>
      <c r="G4045">
        <f t="shared" si="381"/>
        <v>1.397133629231152E-3</v>
      </c>
      <c r="H4045" s="38">
        <f>G4045*SUMIF('Manual Inputs'!$B$11:$B$22,'Expanded kW'!A4045,'Manual Inputs'!$C$11:$C$22)</f>
        <v>152427.93987195374</v>
      </c>
    </row>
    <row r="4046" spans="1:8" x14ac:dyDescent="0.2">
      <c r="A4046">
        <f t="shared" si="378"/>
        <v>9</v>
      </c>
      <c r="B4046" t="b">
        <f t="shared" si="379"/>
        <v>0</v>
      </c>
      <c r="C4046" t="str">
        <f t="shared" si="380"/>
        <v>ON</v>
      </c>
      <c r="D4046" s="4">
        <f t="shared" si="382"/>
        <v>43724.499999990192</v>
      </c>
      <c r="E4046" t="str">
        <f t="shared" si="383"/>
        <v>LRKPCIGS</v>
      </c>
      <c r="F4046" s="39">
        <v>9450.279296875</v>
      </c>
      <c r="G4046">
        <f t="shared" si="381"/>
        <v>1.3918437494820006E-3</v>
      </c>
      <c r="H4046" s="38">
        <f>G4046*SUMIF('Manual Inputs'!$B$11:$B$22,'Expanded kW'!A4046,'Manual Inputs'!$C$11:$C$22)</f>
        <v>151850.81148891049</v>
      </c>
    </row>
    <row r="4047" spans="1:8" x14ac:dyDescent="0.2">
      <c r="A4047">
        <f t="shared" si="378"/>
        <v>9</v>
      </c>
      <c r="B4047" t="b">
        <f t="shared" si="379"/>
        <v>0</v>
      </c>
      <c r="C4047" t="str">
        <f t="shared" si="380"/>
        <v>ON</v>
      </c>
      <c r="D4047" s="4">
        <f t="shared" si="382"/>
        <v>43724.541666656856</v>
      </c>
      <c r="E4047" t="str">
        <f t="shared" si="383"/>
        <v>LRKPCIGS</v>
      </c>
      <c r="F4047" s="39">
        <v>9397.427734375</v>
      </c>
      <c r="G4047">
        <f t="shared" si="381"/>
        <v>1.3840597343640234E-3</v>
      </c>
      <c r="H4047" s="38">
        <f>G4047*SUMIF('Manual Inputs'!$B$11:$B$22,'Expanded kW'!A4047,'Manual Inputs'!$C$11:$C$22)</f>
        <v>151001.57175726196</v>
      </c>
    </row>
    <row r="4048" spans="1:8" x14ac:dyDescent="0.2">
      <c r="A4048">
        <f t="shared" si="378"/>
        <v>9</v>
      </c>
      <c r="B4048" t="b">
        <f t="shared" si="379"/>
        <v>0</v>
      </c>
      <c r="C4048" t="str">
        <f t="shared" si="380"/>
        <v>ON</v>
      </c>
      <c r="D4048" s="4">
        <f t="shared" si="382"/>
        <v>43724.58333332352</v>
      </c>
      <c r="E4048" t="str">
        <f t="shared" si="383"/>
        <v>LRKPCIGS</v>
      </c>
      <c r="F4048" s="39">
        <v>9459.9970703125</v>
      </c>
      <c r="G4048">
        <f t="shared" si="381"/>
        <v>1.393274989955744E-3</v>
      </c>
      <c r="H4048" s="38">
        <f>G4048*SUMIF('Manual Inputs'!$B$11:$B$22,'Expanded kW'!A4048,'Manual Inputs'!$C$11:$C$22)</f>
        <v>152006.9605016532</v>
      </c>
    </row>
    <row r="4049" spans="1:8" x14ac:dyDescent="0.2">
      <c r="A4049">
        <f t="shared" si="378"/>
        <v>9</v>
      </c>
      <c r="B4049" t="b">
        <f t="shared" si="379"/>
        <v>0</v>
      </c>
      <c r="C4049" t="str">
        <f t="shared" si="380"/>
        <v>ON</v>
      </c>
      <c r="D4049" s="4">
        <f t="shared" si="382"/>
        <v>43724.624999990185</v>
      </c>
      <c r="E4049" t="str">
        <f t="shared" si="383"/>
        <v>LRKPCIGS</v>
      </c>
      <c r="F4049" s="39">
        <v>9418.70703125</v>
      </c>
      <c r="G4049">
        <f t="shared" si="381"/>
        <v>1.3871937641020263E-3</v>
      </c>
      <c r="H4049" s="38">
        <f>G4049*SUMIF('Manual Inputs'!$B$11:$B$22,'Expanded kW'!A4049,'Manual Inputs'!$C$11:$C$22)</f>
        <v>151343.49588425053</v>
      </c>
    </row>
    <row r="4050" spans="1:8" x14ac:dyDescent="0.2">
      <c r="A4050">
        <f t="shared" si="378"/>
        <v>9</v>
      </c>
      <c r="B4050" t="b">
        <f t="shared" si="379"/>
        <v>0</v>
      </c>
      <c r="C4050" t="str">
        <f t="shared" si="380"/>
        <v>ON</v>
      </c>
      <c r="D4050" s="4">
        <f t="shared" si="382"/>
        <v>43724.666666656849</v>
      </c>
      <c r="E4050" t="str">
        <f t="shared" si="383"/>
        <v>LRKPCIGS</v>
      </c>
      <c r="F4050" s="39">
        <v>9678.3701171875</v>
      </c>
      <c r="G4050">
        <f t="shared" si="381"/>
        <v>1.4254371251477499E-3</v>
      </c>
      <c r="H4050" s="38">
        <f>G4050*SUMIF('Manual Inputs'!$B$11:$B$22,'Expanded kW'!A4050,'Manual Inputs'!$C$11:$C$22)</f>
        <v>155515.86466560102</v>
      </c>
    </row>
    <row r="4051" spans="1:8" x14ac:dyDescent="0.2">
      <c r="A4051">
        <f t="shared" si="378"/>
        <v>9</v>
      </c>
      <c r="B4051" t="b">
        <f t="shared" si="379"/>
        <v>0</v>
      </c>
      <c r="C4051" t="str">
        <f t="shared" si="380"/>
        <v>ON</v>
      </c>
      <c r="D4051" s="4">
        <f t="shared" si="382"/>
        <v>43724.708333323513</v>
      </c>
      <c r="E4051" t="str">
        <f t="shared" si="383"/>
        <v>LRKPCIGS</v>
      </c>
      <c r="F4051" s="39">
        <v>9784.0400390625</v>
      </c>
      <c r="G4051">
        <f t="shared" si="381"/>
        <v>1.4410002652042141E-3</v>
      </c>
      <c r="H4051" s="38">
        <f>G4051*SUMIF('Manual Inputs'!$B$11:$B$22,'Expanded kW'!A4051,'Manual Inputs'!$C$11:$C$22)</f>
        <v>157213.81060800239</v>
      </c>
    </row>
    <row r="4052" spans="1:8" x14ac:dyDescent="0.2">
      <c r="A4052">
        <f t="shared" si="378"/>
        <v>9</v>
      </c>
      <c r="B4052" t="b">
        <f t="shared" si="379"/>
        <v>0</v>
      </c>
      <c r="C4052" t="str">
        <f t="shared" si="380"/>
        <v>ON</v>
      </c>
      <c r="D4052" s="4">
        <f t="shared" si="382"/>
        <v>43724.749999990177</v>
      </c>
      <c r="E4052" t="str">
        <f t="shared" si="383"/>
        <v>LRKPCIGS</v>
      </c>
      <c r="F4052" s="39">
        <v>9681.6474609375</v>
      </c>
      <c r="G4052">
        <f t="shared" si="381"/>
        <v>1.4259198146291973E-3</v>
      </c>
      <c r="H4052" s="38">
        <f>G4052*SUMIF('Manual Inputs'!$B$11:$B$22,'Expanded kW'!A4052,'Manual Inputs'!$C$11:$C$22)</f>
        <v>155568.52631636622</v>
      </c>
    </row>
    <row r="4053" spans="1:8" x14ac:dyDescent="0.2">
      <c r="A4053">
        <f t="shared" si="378"/>
        <v>9</v>
      </c>
      <c r="B4053" t="b">
        <f t="shared" si="379"/>
        <v>0</v>
      </c>
      <c r="C4053" t="str">
        <f t="shared" si="380"/>
        <v>ON</v>
      </c>
      <c r="D4053" s="4">
        <f t="shared" si="382"/>
        <v>43724.791666656842</v>
      </c>
      <c r="E4053" t="str">
        <f t="shared" si="383"/>
        <v>LRKPCIGS</v>
      </c>
      <c r="F4053" s="39">
        <v>9741.505859375</v>
      </c>
      <c r="G4053">
        <f t="shared" si="381"/>
        <v>1.4347358014484214E-3</v>
      </c>
      <c r="H4053" s="38">
        <f>G4053*SUMIF('Manual Inputs'!$B$11:$B$22,'Expanded kW'!A4053,'Manual Inputs'!$C$11:$C$22)</f>
        <v>156530.3546488015</v>
      </c>
    </row>
    <row r="4054" spans="1:8" x14ac:dyDescent="0.2">
      <c r="A4054">
        <f t="shared" si="378"/>
        <v>9</v>
      </c>
      <c r="B4054" t="b">
        <f t="shared" si="379"/>
        <v>0</v>
      </c>
      <c r="C4054" t="str">
        <f t="shared" si="380"/>
        <v>ON</v>
      </c>
      <c r="D4054" s="4">
        <f t="shared" si="382"/>
        <v>43724.833333323506</v>
      </c>
      <c r="E4054" t="str">
        <f t="shared" si="383"/>
        <v>LRKPCIGS</v>
      </c>
      <c r="F4054" s="39">
        <v>9633.947265625</v>
      </c>
      <c r="G4054">
        <f t="shared" si="381"/>
        <v>1.4188944964762483E-3</v>
      </c>
      <c r="H4054" s="38">
        <f>G4054*SUMIF('Manual Inputs'!$B$11:$B$22,'Expanded kW'!A4054,'Manual Inputs'!$C$11:$C$22)</f>
        <v>154802.06078250863</v>
      </c>
    </row>
    <row r="4055" spans="1:8" x14ac:dyDescent="0.2">
      <c r="A4055">
        <f t="shared" si="378"/>
        <v>9</v>
      </c>
      <c r="B4055" t="b">
        <f t="shared" si="379"/>
        <v>0</v>
      </c>
      <c r="C4055" t="str">
        <f t="shared" si="380"/>
        <v>OFF</v>
      </c>
      <c r="D4055" s="4">
        <f t="shared" si="382"/>
        <v>43724.87499999017</v>
      </c>
      <c r="E4055" t="str">
        <f t="shared" si="383"/>
        <v>LRKPCIGS</v>
      </c>
      <c r="F4055" s="39">
        <v>9579.7861328125</v>
      </c>
      <c r="G4055">
        <f t="shared" si="381"/>
        <v>1.410917606926024E-3</v>
      </c>
      <c r="H4055" s="38">
        <f>G4055*SUMIF('Manual Inputs'!$B$11:$B$22,'Expanded kW'!A4055,'Manual Inputs'!$C$11:$C$22)</f>
        <v>153931.77835906146</v>
      </c>
    </row>
    <row r="4056" spans="1:8" x14ac:dyDescent="0.2">
      <c r="A4056">
        <f t="shared" si="378"/>
        <v>9</v>
      </c>
      <c r="B4056" t="b">
        <f t="shared" si="379"/>
        <v>0</v>
      </c>
      <c r="C4056" t="str">
        <f t="shared" si="380"/>
        <v>OFF</v>
      </c>
      <c r="D4056" s="4">
        <f t="shared" si="382"/>
        <v>43724.916666656834</v>
      </c>
      <c r="E4056" t="str">
        <f t="shared" si="383"/>
        <v>LRKPCIGS</v>
      </c>
      <c r="F4056" s="39">
        <v>9880.3203125</v>
      </c>
      <c r="G4056">
        <f t="shared" si="381"/>
        <v>1.4551804912666031E-3</v>
      </c>
      <c r="H4056" s="38">
        <f>G4056*SUMIF('Manual Inputs'!$B$11:$B$22,'Expanded kW'!A4056,'Manual Inputs'!$C$11:$C$22)</f>
        <v>158760.87997945398</v>
      </c>
    </row>
    <row r="4057" spans="1:8" x14ac:dyDescent="0.2">
      <c r="A4057">
        <f t="shared" si="378"/>
        <v>9</v>
      </c>
      <c r="B4057" t="b">
        <f t="shared" si="379"/>
        <v>0</v>
      </c>
      <c r="C4057" t="str">
        <f t="shared" si="380"/>
        <v>OFF</v>
      </c>
      <c r="D4057" s="4">
        <f t="shared" si="382"/>
        <v>43724.958333323499</v>
      </c>
      <c r="E4057" t="str">
        <f t="shared" si="383"/>
        <v>LRKPCIGS</v>
      </c>
      <c r="F4057" s="39">
        <v>9781.8408203125</v>
      </c>
      <c r="G4057">
        <f t="shared" si="381"/>
        <v>1.4406763627273908E-3</v>
      </c>
      <c r="H4057" s="38">
        <f>G4057*SUMIF('Manual Inputs'!$B$11:$B$22,'Expanded kW'!A4057,'Manual Inputs'!$C$11:$C$22)</f>
        <v>157178.47269455684</v>
      </c>
    </row>
    <row r="4058" spans="1:8" x14ac:dyDescent="0.2">
      <c r="A4058">
        <f t="shared" si="378"/>
        <v>9</v>
      </c>
      <c r="B4058" t="b">
        <f t="shared" si="379"/>
        <v>0</v>
      </c>
      <c r="C4058" t="str">
        <f t="shared" si="380"/>
        <v>OFF</v>
      </c>
      <c r="D4058" s="4">
        <f t="shared" si="382"/>
        <v>43724.999999990163</v>
      </c>
      <c r="E4058" t="str">
        <f t="shared" si="383"/>
        <v>LRKPCIGS</v>
      </c>
      <c r="F4058" s="39">
        <v>9865.3115234375</v>
      </c>
      <c r="G4058">
        <f t="shared" si="381"/>
        <v>1.4529699863082108E-3</v>
      </c>
      <c r="H4058" s="38">
        <f>G4058*SUMIF('Manual Inputs'!$B$11:$B$22,'Expanded kW'!A4058,'Manual Inputs'!$C$11:$C$22)</f>
        <v>158519.71284280013</v>
      </c>
    </row>
    <row r="4059" spans="1:8" x14ac:dyDescent="0.2">
      <c r="A4059">
        <f t="shared" si="378"/>
        <v>9</v>
      </c>
      <c r="B4059" t="b">
        <f t="shared" si="379"/>
        <v>0</v>
      </c>
      <c r="C4059" t="str">
        <f t="shared" si="380"/>
        <v>OFF</v>
      </c>
      <c r="D4059" s="4">
        <f t="shared" si="382"/>
        <v>43725.041666656827</v>
      </c>
      <c r="E4059" t="str">
        <f t="shared" si="383"/>
        <v>LRKPCIGS</v>
      </c>
      <c r="F4059" s="39">
        <v>9674.0908203125</v>
      </c>
      <c r="G4059">
        <f t="shared" si="381"/>
        <v>1.4248068673087444E-3</v>
      </c>
      <c r="H4059" s="38">
        <f>G4059*SUMIF('Manual Inputs'!$B$11:$B$22,'Expanded kW'!A4059,'Manual Inputs'!$C$11:$C$22)</f>
        <v>155447.10323721808</v>
      </c>
    </row>
    <row r="4060" spans="1:8" x14ac:dyDescent="0.2">
      <c r="A4060">
        <f t="shared" si="378"/>
        <v>9</v>
      </c>
      <c r="B4060" t="b">
        <f t="shared" si="379"/>
        <v>0</v>
      </c>
      <c r="C4060" t="str">
        <f t="shared" si="380"/>
        <v>OFF</v>
      </c>
      <c r="D4060" s="4">
        <f t="shared" si="382"/>
        <v>43725.083333323491</v>
      </c>
      <c r="E4060" t="str">
        <f t="shared" si="383"/>
        <v>LRKPCIGS</v>
      </c>
      <c r="F4060" s="39">
        <v>9504.4970703125</v>
      </c>
      <c r="G4060">
        <f t="shared" si="381"/>
        <v>1.3998289811031198E-3</v>
      </c>
      <c r="H4060" s="38">
        <f>G4060*SUMIF('Manual Inputs'!$B$11:$B$22,'Expanded kW'!A4060,'Manual Inputs'!$C$11:$C$22)</f>
        <v>152722.00403623856</v>
      </c>
    </row>
    <row r="4061" spans="1:8" x14ac:dyDescent="0.2">
      <c r="A4061">
        <f t="shared" si="378"/>
        <v>9</v>
      </c>
      <c r="B4061" t="b">
        <f t="shared" si="379"/>
        <v>0</v>
      </c>
      <c r="C4061" t="str">
        <f t="shared" si="380"/>
        <v>OFF</v>
      </c>
      <c r="D4061" s="4">
        <f t="shared" si="382"/>
        <v>43725.124999990156</v>
      </c>
      <c r="E4061" t="str">
        <f t="shared" si="383"/>
        <v>LRKPCIGS</v>
      </c>
      <c r="F4061" s="39">
        <v>9474.6611328125</v>
      </c>
      <c r="G4061">
        <f t="shared" si="381"/>
        <v>1.395434723344723E-3</v>
      </c>
      <c r="H4061" s="38">
        <f>G4061*SUMIF('Manual Inputs'!$B$11:$B$22,'Expanded kW'!A4061,'Manual Inputs'!$C$11:$C$22)</f>
        <v>152242.58843606623</v>
      </c>
    </row>
    <row r="4062" spans="1:8" x14ac:dyDescent="0.2">
      <c r="A4062">
        <f t="shared" si="378"/>
        <v>9</v>
      </c>
      <c r="B4062" t="b">
        <f t="shared" si="379"/>
        <v>0</v>
      </c>
      <c r="C4062" t="str">
        <f t="shared" si="380"/>
        <v>OFF</v>
      </c>
      <c r="D4062" s="4">
        <f t="shared" si="382"/>
        <v>43725.16666665682</v>
      </c>
      <c r="E4062" t="str">
        <f t="shared" si="383"/>
        <v>LRKPCIGS</v>
      </c>
      <c r="F4062" s="39">
        <v>9459.2998046875</v>
      </c>
      <c r="G4062">
        <f t="shared" si="381"/>
        <v>1.3931722961864491E-3</v>
      </c>
      <c r="H4062" s="38">
        <f>G4062*SUMIF('Manual Inputs'!$B$11:$B$22,'Expanded kW'!A4062,'Manual Inputs'!$C$11:$C$22)</f>
        <v>151995.75656284319</v>
      </c>
    </row>
    <row r="4063" spans="1:8" x14ac:dyDescent="0.2">
      <c r="A4063">
        <f t="shared" si="378"/>
        <v>9</v>
      </c>
      <c r="B4063" t="b">
        <f t="shared" si="379"/>
        <v>0</v>
      </c>
      <c r="C4063" t="str">
        <f t="shared" si="380"/>
        <v>OFF</v>
      </c>
      <c r="D4063" s="4">
        <f t="shared" si="382"/>
        <v>43725.208333323484</v>
      </c>
      <c r="E4063" t="str">
        <f t="shared" si="383"/>
        <v>LRKPCIGS</v>
      </c>
      <c r="F4063" s="39">
        <v>9415.2236328125</v>
      </c>
      <c r="G4063">
        <f t="shared" si="381"/>
        <v>1.3866807267419777E-3</v>
      </c>
      <c r="H4063" s="38">
        <f>G4063*SUMIF('Manual Inputs'!$B$11:$B$22,'Expanded kW'!A4063,'Manual Inputs'!$C$11:$C$22)</f>
        <v>151287.52326557369</v>
      </c>
    </row>
    <row r="4064" spans="1:8" x14ac:dyDescent="0.2">
      <c r="A4064">
        <f t="shared" si="378"/>
        <v>9</v>
      </c>
      <c r="B4064" t="b">
        <f t="shared" si="379"/>
        <v>0</v>
      </c>
      <c r="C4064" t="str">
        <f t="shared" si="380"/>
        <v>OFF</v>
      </c>
      <c r="D4064" s="4">
        <f t="shared" si="382"/>
        <v>43725.249999990148</v>
      </c>
      <c r="E4064" t="str">
        <f t="shared" si="383"/>
        <v>LRKPCIGS</v>
      </c>
      <c r="F4064" s="39">
        <v>9502.4306640625</v>
      </c>
      <c r="G4064">
        <f t="shared" si="381"/>
        <v>1.3995246393442573E-3</v>
      </c>
      <c r="H4064" s="38">
        <f>G4064*SUMIF('Manual Inputs'!$B$11:$B$22,'Expanded kW'!A4064,'Manual Inputs'!$C$11:$C$22)</f>
        <v>152688.80020637589</v>
      </c>
    </row>
    <row r="4065" spans="1:8" x14ac:dyDescent="0.2">
      <c r="A4065">
        <f t="shared" si="378"/>
        <v>9</v>
      </c>
      <c r="B4065" t="b">
        <f t="shared" si="379"/>
        <v>0</v>
      </c>
      <c r="C4065" t="str">
        <f t="shared" si="380"/>
        <v>ON</v>
      </c>
      <c r="D4065" s="4">
        <f t="shared" si="382"/>
        <v>43725.291666656813</v>
      </c>
      <c r="E4065" t="str">
        <f t="shared" si="383"/>
        <v>LRKPCIGS</v>
      </c>
      <c r="F4065" s="39">
        <v>9518.904296875</v>
      </c>
      <c r="G4065">
        <f t="shared" si="381"/>
        <v>1.4019508875154538E-3</v>
      </c>
      <c r="H4065" s="38">
        <f>G4065*SUMIF('Manual Inputs'!$B$11:$B$22,'Expanded kW'!A4065,'Manual Inputs'!$C$11:$C$22)</f>
        <v>152953.50502960535</v>
      </c>
    </row>
    <row r="4066" spans="1:8" x14ac:dyDescent="0.2">
      <c r="A4066">
        <f t="shared" si="378"/>
        <v>9</v>
      </c>
      <c r="B4066" t="b">
        <f t="shared" si="379"/>
        <v>0</v>
      </c>
      <c r="C4066" t="str">
        <f t="shared" si="380"/>
        <v>ON</v>
      </c>
      <c r="D4066" s="4">
        <f t="shared" si="382"/>
        <v>43725.333333323477</v>
      </c>
      <c r="E4066" t="str">
        <f t="shared" si="383"/>
        <v>LRKPCIGS</v>
      </c>
      <c r="F4066" s="39">
        <v>9661.5830078125</v>
      </c>
      <c r="G4066">
        <f t="shared" si="381"/>
        <v>1.4229647079290132E-3</v>
      </c>
      <c r="H4066" s="38">
        <f>G4066*SUMIF('Manual Inputs'!$B$11:$B$22,'Expanded kW'!A4066,'Manual Inputs'!$C$11:$C$22)</f>
        <v>155246.12277744437</v>
      </c>
    </row>
    <row r="4067" spans="1:8" x14ac:dyDescent="0.2">
      <c r="A4067">
        <f t="shared" si="378"/>
        <v>9</v>
      </c>
      <c r="B4067" t="b">
        <f t="shared" si="379"/>
        <v>0</v>
      </c>
      <c r="C4067" t="str">
        <f t="shared" si="380"/>
        <v>ON</v>
      </c>
      <c r="D4067" s="4">
        <f t="shared" si="382"/>
        <v>43725.374999990141</v>
      </c>
      <c r="E4067" t="str">
        <f t="shared" si="383"/>
        <v>LRKPCIGS</v>
      </c>
      <c r="F4067" s="39">
        <v>9638.869140625</v>
      </c>
      <c r="G4067">
        <f t="shared" si="381"/>
        <v>1.4196193936712705E-3</v>
      </c>
      <c r="H4067" s="38">
        <f>G4067*SUMIF('Manual Inputs'!$B$11:$B$22,'Expanded kW'!A4067,'Manual Inputs'!$C$11:$C$22)</f>
        <v>154881.14740940271</v>
      </c>
    </row>
    <row r="4068" spans="1:8" x14ac:dyDescent="0.2">
      <c r="A4068">
        <f t="shared" si="378"/>
        <v>9</v>
      </c>
      <c r="B4068" t="b">
        <f t="shared" si="379"/>
        <v>0</v>
      </c>
      <c r="C4068" t="str">
        <f t="shared" si="380"/>
        <v>ON</v>
      </c>
      <c r="D4068" s="4">
        <f t="shared" si="382"/>
        <v>43725.416666656805</v>
      </c>
      <c r="E4068" t="str">
        <f t="shared" si="383"/>
        <v>LRKPCIGS</v>
      </c>
      <c r="F4068" s="39">
        <v>9652.14453125</v>
      </c>
      <c r="G4068">
        <f t="shared" si="381"/>
        <v>1.4215746024945112E-3</v>
      </c>
      <c r="H4068" s="38">
        <f>G4068*SUMIF('Manual Inputs'!$B$11:$B$22,'Expanded kW'!A4068,'Manual Inputs'!$C$11:$C$22)</f>
        <v>155094.46161694208</v>
      </c>
    </row>
    <row r="4069" spans="1:8" x14ac:dyDescent="0.2">
      <c r="A4069">
        <f t="shared" si="378"/>
        <v>9</v>
      </c>
      <c r="B4069" t="b">
        <f t="shared" si="379"/>
        <v>0</v>
      </c>
      <c r="C4069" t="str">
        <f t="shared" si="380"/>
        <v>ON</v>
      </c>
      <c r="D4069" s="4">
        <f t="shared" si="382"/>
        <v>43725.45833332347</v>
      </c>
      <c r="E4069" t="str">
        <f t="shared" si="383"/>
        <v>LRKPCIGS</v>
      </c>
      <c r="F4069" s="39">
        <v>9533.0615234375</v>
      </c>
      <c r="G4069">
        <f t="shared" si="381"/>
        <v>1.4040359737528027E-3</v>
      </c>
      <c r="H4069" s="38">
        <f>G4069*SUMIF('Manual Inputs'!$B$11:$B$22,'Expanded kW'!A4069,'Manual Inputs'!$C$11:$C$22)</f>
        <v>153180.98892446325</v>
      </c>
    </row>
    <row r="4070" spans="1:8" x14ac:dyDescent="0.2">
      <c r="A4070">
        <f t="shared" si="378"/>
        <v>9</v>
      </c>
      <c r="B4070" t="b">
        <f t="shared" si="379"/>
        <v>0</v>
      </c>
      <c r="C4070" t="str">
        <f t="shared" si="380"/>
        <v>ON</v>
      </c>
      <c r="D4070" s="4">
        <f t="shared" si="382"/>
        <v>43725.499999990134</v>
      </c>
      <c r="E4070" t="str">
        <f t="shared" si="383"/>
        <v>LRKPCIGS</v>
      </c>
      <c r="F4070" s="39">
        <v>9414.2548828125</v>
      </c>
      <c r="G4070">
        <f t="shared" si="381"/>
        <v>1.3865380485639099E-3</v>
      </c>
      <c r="H4070" s="38">
        <f>G4070*SUMIF('Manual Inputs'!$B$11:$B$22,'Expanded kW'!A4070,'Manual Inputs'!$C$11:$C$22)</f>
        <v>151271.95700885166</v>
      </c>
    </row>
    <row r="4071" spans="1:8" x14ac:dyDescent="0.2">
      <c r="A4071">
        <f t="shared" si="378"/>
        <v>9</v>
      </c>
      <c r="B4071" t="b">
        <f t="shared" si="379"/>
        <v>0</v>
      </c>
      <c r="C4071" t="str">
        <f t="shared" si="380"/>
        <v>ON</v>
      </c>
      <c r="D4071" s="4">
        <f t="shared" si="382"/>
        <v>43725.541666656798</v>
      </c>
      <c r="E4071" t="str">
        <f t="shared" si="383"/>
        <v>LRKPCIGS</v>
      </c>
      <c r="F4071" s="39">
        <v>9650.69921875</v>
      </c>
      <c r="G4071">
        <f t="shared" si="381"/>
        <v>1.4213617358578776E-3</v>
      </c>
      <c r="H4071" s="38">
        <f>G4071*SUMIF('Manual Inputs'!$B$11:$B$22,'Expanded kW'!A4071,'Manual Inputs'!$C$11:$C$22)</f>
        <v>155071.23776618746</v>
      </c>
    </row>
    <row r="4072" spans="1:8" x14ac:dyDescent="0.2">
      <c r="A4072">
        <f t="shared" si="378"/>
        <v>9</v>
      </c>
      <c r="B4072" t="b">
        <f t="shared" si="379"/>
        <v>0</v>
      </c>
      <c r="C4072" t="str">
        <f t="shared" si="380"/>
        <v>ON</v>
      </c>
      <c r="D4072" s="4">
        <f t="shared" si="382"/>
        <v>43725.583333323462</v>
      </c>
      <c r="E4072" t="str">
        <f t="shared" si="383"/>
        <v>LRKPCIGS</v>
      </c>
      <c r="F4072" s="39">
        <v>9668.0302734375</v>
      </c>
      <c r="G4072">
        <f t="shared" si="381"/>
        <v>1.4239142657229689E-3</v>
      </c>
      <c r="H4072" s="38">
        <f>G4072*SUMIF('Manual Inputs'!$B$11:$B$22,'Expanded kW'!A4072,'Manual Inputs'!$C$11:$C$22)</f>
        <v>155349.71998195921</v>
      </c>
    </row>
    <row r="4073" spans="1:8" x14ac:dyDescent="0.2">
      <c r="A4073">
        <f t="shared" si="378"/>
        <v>9</v>
      </c>
      <c r="B4073" t="b">
        <f t="shared" si="379"/>
        <v>0</v>
      </c>
      <c r="C4073" t="str">
        <f t="shared" si="380"/>
        <v>ON</v>
      </c>
      <c r="D4073" s="4">
        <f t="shared" si="382"/>
        <v>43725.624999990127</v>
      </c>
      <c r="E4073" t="str">
        <f t="shared" si="383"/>
        <v>LRKPCIGS</v>
      </c>
      <c r="F4073" s="39">
        <v>9546.544921875</v>
      </c>
      <c r="G4073">
        <f t="shared" si="381"/>
        <v>1.4060218181122614E-3</v>
      </c>
      <c r="H4073" s="38">
        <f>G4073*SUMIF('Manual Inputs'!$B$11:$B$22,'Expanded kW'!A4073,'Manual Inputs'!$C$11:$C$22)</f>
        <v>153397.64548349634</v>
      </c>
    </row>
    <row r="4074" spans="1:8" x14ac:dyDescent="0.2">
      <c r="A4074">
        <f t="shared" si="378"/>
        <v>9</v>
      </c>
      <c r="B4074" t="b">
        <f t="shared" si="379"/>
        <v>0</v>
      </c>
      <c r="C4074" t="str">
        <f t="shared" si="380"/>
        <v>ON</v>
      </c>
      <c r="D4074" s="4">
        <f t="shared" si="382"/>
        <v>43725.666666656791</v>
      </c>
      <c r="E4074" t="str">
        <f t="shared" si="383"/>
        <v>LRKPCIGS</v>
      </c>
      <c r="F4074" s="39">
        <v>9514.435546875</v>
      </c>
      <c r="G4074">
        <f t="shared" si="381"/>
        <v>1.4012927268875924E-3</v>
      </c>
      <c r="H4074" s="38">
        <f>G4074*SUMIF('Manual Inputs'!$B$11:$B$22,'Expanded kW'!A4074,'Manual Inputs'!$C$11:$C$22)</f>
        <v>152881.69939375864</v>
      </c>
    </row>
    <row r="4075" spans="1:8" x14ac:dyDescent="0.2">
      <c r="A4075">
        <f t="shared" si="378"/>
        <v>9</v>
      </c>
      <c r="B4075" t="b">
        <f t="shared" si="379"/>
        <v>0</v>
      </c>
      <c r="C4075" t="str">
        <f t="shared" si="380"/>
        <v>ON</v>
      </c>
      <c r="D4075" s="4">
        <f t="shared" si="382"/>
        <v>43725.708333323455</v>
      </c>
      <c r="E4075" t="str">
        <f t="shared" si="383"/>
        <v>LRKPCIGS</v>
      </c>
      <c r="F4075" s="39">
        <v>9478.392578125</v>
      </c>
      <c r="G4075">
        <f t="shared" si="381"/>
        <v>1.3959842932221396E-3</v>
      </c>
      <c r="H4075" s="38">
        <f>G4075*SUMIF('Manual Inputs'!$B$11:$B$22,'Expanded kW'!A4075,'Manual Inputs'!$C$11:$C$22)</f>
        <v>152302.54676966986</v>
      </c>
    </row>
    <row r="4076" spans="1:8" x14ac:dyDescent="0.2">
      <c r="A4076">
        <f t="shared" si="378"/>
        <v>9</v>
      </c>
      <c r="B4076" t="b">
        <f t="shared" si="379"/>
        <v>0</v>
      </c>
      <c r="C4076" t="str">
        <f t="shared" si="380"/>
        <v>ON</v>
      </c>
      <c r="D4076" s="4">
        <f t="shared" si="382"/>
        <v>43725.749999990119</v>
      </c>
      <c r="E4076" t="str">
        <f t="shared" si="383"/>
        <v>LRKPCIGS</v>
      </c>
      <c r="F4076" s="39">
        <v>9476.4716796875</v>
      </c>
      <c r="G4076">
        <f t="shared" si="381"/>
        <v>1.395701381955749E-3</v>
      </c>
      <c r="H4076" s="38">
        <f>G4076*SUMIF('Manual Inputs'!$B$11:$B$22,'Expanded kW'!A4076,'Manual Inputs'!$C$11:$C$22)</f>
        <v>152271.68101667371</v>
      </c>
    </row>
    <row r="4077" spans="1:8" x14ac:dyDescent="0.2">
      <c r="A4077">
        <f t="shared" si="378"/>
        <v>9</v>
      </c>
      <c r="B4077" t="b">
        <f t="shared" si="379"/>
        <v>0</v>
      </c>
      <c r="C4077" t="str">
        <f t="shared" si="380"/>
        <v>ON</v>
      </c>
      <c r="D4077" s="4">
        <f t="shared" si="382"/>
        <v>43725.791666656783</v>
      </c>
      <c r="E4077" t="str">
        <f t="shared" si="383"/>
        <v>LRKPCIGS</v>
      </c>
      <c r="F4077" s="39">
        <v>9507.7724609375</v>
      </c>
      <c r="G4077">
        <f t="shared" si="381"/>
        <v>1.4003113829269501E-3</v>
      </c>
      <c r="H4077" s="38">
        <f>G4077*SUMIF('Manual Inputs'!$B$11:$B$22,'Expanded kW'!A4077,'Manual Inputs'!$C$11:$C$22)</f>
        <v>152774.63430342166</v>
      </c>
    </row>
    <row r="4078" spans="1:8" x14ac:dyDescent="0.2">
      <c r="A4078">
        <f t="shared" si="378"/>
        <v>9</v>
      </c>
      <c r="B4078" t="b">
        <f t="shared" si="379"/>
        <v>0</v>
      </c>
      <c r="C4078" t="str">
        <f t="shared" si="380"/>
        <v>ON</v>
      </c>
      <c r="D4078" s="4">
        <f t="shared" si="382"/>
        <v>43725.833333323448</v>
      </c>
      <c r="E4078" t="str">
        <f t="shared" si="383"/>
        <v>LRKPCIGS</v>
      </c>
      <c r="F4078" s="39">
        <v>9509.8916015625</v>
      </c>
      <c r="G4078">
        <f t="shared" si="381"/>
        <v>1.4006234914414736E-3</v>
      </c>
      <c r="H4078" s="38">
        <f>G4078*SUMIF('Manual Inputs'!$B$11:$B$22,'Expanded kW'!A4078,'Manual Inputs'!$C$11:$C$22)</f>
        <v>152808.68549000105</v>
      </c>
    </row>
    <row r="4079" spans="1:8" x14ac:dyDescent="0.2">
      <c r="A4079">
        <f t="shared" si="378"/>
        <v>9</v>
      </c>
      <c r="B4079" t="b">
        <f t="shared" si="379"/>
        <v>0</v>
      </c>
      <c r="C4079" t="str">
        <f t="shared" si="380"/>
        <v>OFF</v>
      </c>
      <c r="D4079" s="4">
        <f t="shared" si="382"/>
        <v>43725.874999990112</v>
      </c>
      <c r="E4079" t="str">
        <f t="shared" si="383"/>
        <v>LRKPCIGS</v>
      </c>
      <c r="F4079" s="39">
        <v>9641.5869140625</v>
      </c>
      <c r="G4079">
        <f t="shared" si="381"/>
        <v>1.4200196692454267E-3</v>
      </c>
      <c r="H4079" s="38">
        <f>G4079*SUMIF('Manual Inputs'!$B$11:$B$22,'Expanded kW'!A4079,'Manual Inputs'!$C$11:$C$22)</f>
        <v>154924.81766389601</v>
      </c>
    </row>
    <row r="4080" spans="1:8" x14ac:dyDescent="0.2">
      <c r="A4080">
        <f t="shared" si="378"/>
        <v>9</v>
      </c>
      <c r="B4080" t="b">
        <f t="shared" si="379"/>
        <v>0</v>
      </c>
      <c r="C4080" t="str">
        <f t="shared" si="380"/>
        <v>OFF</v>
      </c>
      <c r="D4080" s="4">
        <f t="shared" si="382"/>
        <v>43725.916666656776</v>
      </c>
      <c r="E4080" t="str">
        <f t="shared" si="383"/>
        <v>LRKPCIGS</v>
      </c>
      <c r="F4080" s="39">
        <v>9749.169921875</v>
      </c>
      <c r="G4080">
        <f t="shared" si="381"/>
        <v>1.4358645699378133E-3</v>
      </c>
      <c r="H4080" s="38">
        <f>G4080*SUMIF('Manual Inputs'!$B$11:$B$22,'Expanded kW'!A4080,'Manual Inputs'!$C$11:$C$22)</f>
        <v>156653.50382496516</v>
      </c>
    </row>
    <row r="4081" spans="1:8" x14ac:dyDescent="0.2">
      <c r="A4081">
        <f t="shared" si="378"/>
        <v>9</v>
      </c>
      <c r="B4081" t="b">
        <f t="shared" si="379"/>
        <v>0</v>
      </c>
      <c r="C4081" t="str">
        <f t="shared" si="380"/>
        <v>OFF</v>
      </c>
      <c r="D4081" s="4">
        <f t="shared" si="382"/>
        <v>43725.95833332344</v>
      </c>
      <c r="E4081" t="str">
        <f t="shared" si="383"/>
        <v>LRKPCIGS</v>
      </c>
      <c r="F4081" s="39">
        <v>9750.857421875</v>
      </c>
      <c r="G4081">
        <f t="shared" si="381"/>
        <v>1.4361131061189638E-3</v>
      </c>
      <c r="H4081" s="38">
        <f>G4081*SUMIF('Manual Inputs'!$B$11:$B$22,'Expanded kW'!A4081,'Manual Inputs'!$C$11:$C$22)</f>
        <v>156680.61923990029</v>
      </c>
    </row>
    <row r="4082" spans="1:8" x14ac:dyDescent="0.2">
      <c r="A4082">
        <f t="shared" si="378"/>
        <v>9</v>
      </c>
      <c r="B4082" t="b">
        <f t="shared" si="379"/>
        <v>0</v>
      </c>
      <c r="C4082" t="str">
        <f t="shared" si="380"/>
        <v>OFF</v>
      </c>
      <c r="D4082" s="4">
        <f t="shared" si="382"/>
        <v>43725.999999990105</v>
      </c>
      <c r="E4082" t="str">
        <f t="shared" si="383"/>
        <v>LRKPCIGS</v>
      </c>
      <c r="F4082" s="39">
        <v>9786.1064453125</v>
      </c>
      <c r="G4082">
        <f t="shared" si="381"/>
        <v>1.4413046069630766E-3</v>
      </c>
      <c r="H4082" s="38">
        <f>G4082*SUMIF('Manual Inputs'!$B$11:$B$22,'Expanded kW'!A4082,'Manual Inputs'!$C$11:$C$22)</f>
        <v>157247.01443786506</v>
      </c>
    </row>
    <row r="4083" spans="1:8" x14ac:dyDescent="0.2">
      <c r="A4083">
        <f t="shared" si="378"/>
        <v>9</v>
      </c>
      <c r="B4083" t="b">
        <f t="shared" si="379"/>
        <v>0</v>
      </c>
      <c r="C4083" t="str">
        <f t="shared" si="380"/>
        <v>OFF</v>
      </c>
      <c r="D4083" s="4">
        <f t="shared" si="382"/>
        <v>43726.041666656769</v>
      </c>
      <c r="E4083" t="str">
        <f t="shared" si="383"/>
        <v>LRKPCIGS</v>
      </c>
      <c r="F4083" s="39">
        <v>9661.1689453125</v>
      </c>
      <c r="G4083">
        <f t="shared" si="381"/>
        <v>1.422903724514194E-3</v>
      </c>
      <c r="H4083" s="38">
        <f>G4083*SUMIF('Manual Inputs'!$B$11:$B$22,'Expanded kW'!A4083,'Manual Inputs'!$C$11:$C$22)</f>
        <v>155239.46945803901</v>
      </c>
    </row>
    <row r="4084" spans="1:8" x14ac:dyDescent="0.2">
      <c r="A4084">
        <f t="shared" si="378"/>
        <v>9</v>
      </c>
      <c r="B4084" t="b">
        <f t="shared" si="379"/>
        <v>0</v>
      </c>
      <c r="C4084" t="str">
        <f t="shared" si="380"/>
        <v>OFF</v>
      </c>
      <c r="D4084" s="4">
        <f t="shared" si="382"/>
        <v>43726.083333323433</v>
      </c>
      <c r="E4084" t="str">
        <f t="shared" si="383"/>
        <v>LRKPCIGS</v>
      </c>
      <c r="F4084" s="39">
        <v>9515.0654296875</v>
      </c>
      <c r="G4084">
        <f t="shared" si="381"/>
        <v>1.4013854964690983E-3</v>
      </c>
      <c r="H4084" s="38">
        <f>G4084*SUMIF('Manual Inputs'!$B$11:$B$22,'Expanded kW'!A4084,'Manual Inputs'!$C$11:$C$22)</f>
        <v>152891.82059898617</v>
      </c>
    </row>
    <row r="4085" spans="1:8" x14ac:dyDescent="0.2">
      <c r="A4085">
        <f t="shared" si="378"/>
        <v>9</v>
      </c>
      <c r="B4085" t="b">
        <f t="shared" si="379"/>
        <v>0</v>
      </c>
      <c r="C4085" t="str">
        <f t="shared" si="380"/>
        <v>OFF</v>
      </c>
      <c r="D4085" s="4">
        <f t="shared" si="382"/>
        <v>43726.124999990097</v>
      </c>
      <c r="E4085" t="str">
        <f t="shared" si="383"/>
        <v>LRKPCIGS</v>
      </c>
      <c r="F4085" s="39">
        <v>9415.5556640625</v>
      </c>
      <c r="G4085">
        <f t="shared" si="381"/>
        <v>1.3867296285368801E-3</v>
      </c>
      <c r="H4085" s="38">
        <f>G4085*SUMIF('Manual Inputs'!$B$11:$B$22,'Expanded kW'!A4085,'Manual Inputs'!$C$11:$C$22)</f>
        <v>151292.85847453083</v>
      </c>
    </row>
    <row r="4086" spans="1:8" x14ac:dyDescent="0.2">
      <c r="A4086">
        <f t="shared" si="378"/>
        <v>9</v>
      </c>
      <c r="B4086" t="b">
        <f t="shared" si="379"/>
        <v>0</v>
      </c>
      <c r="C4086" t="str">
        <f t="shared" si="380"/>
        <v>OFF</v>
      </c>
      <c r="D4086" s="4">
        <f t="shared" si="382"/>
        <v>43726.166666656762</v>
      </c>
      <c r="E4086" t="str">
        <f t="shared" si="383"/>
        <v>LRKPCIGS</v>
      </c>
      <c r="F4086" s="39">
        <v>9517.86328125</v>
      </c>
      <c r="G4086">
        <f t="shared" si="381"/>
        <v>1.4017975660055543E-3</v>
      </c>
      <c r="H4086" s="38">
        <f>G4086*SUMIF('Manual Inputs'!$B$11:$B$22,'Expanded kW'!A4086,'Manual Inputs'!$C$11:$C$22)</f>
        <v>152936.7775803456</v>
      </c>
    </row>
    <row r="4087" spans="1:8" x14ac:dyDescent="0.2">
      <c r="A4087">
        <f t="shared" si="378"/>
        <v>9</v>
      </c>
      <c r="B4087" t="b">
        <f t="shared" si="379"/>
        <v>0</v>
      </c>
      <c r="C4087" t="str">
        <f t="shared" si="380"/>
        <v>OFF</v>
      </c>
      <c r="D4087" s="4">
        <f t="shared" si="382"/>
        <v>43726.208333323426</v>
      </c>
      <c r="E4087" t="str">
        <f t="shared" si="383"/>
        <v>LRKPCIGS</v>
      </c>
      <c r="F4087" s="39">
        <v>9530.619140625</v>
      </c>
      <c r="G4087">
        <f t="shared" si="381"/>
        <v>1.4036762579026538E-3</v>
      </c>
      <c r="H4087" s="38">
        <f>G4087*SUMIF('Manual Inputs'!$B$11:$B$22,'Expanded kW'!A4087,'Manual Inputs'!$C$11:$C$22)</f>
        <v>153141.74375504616</v>
      </c>
    </row>
    <row r="4088" spans="1:8" x14ac:dyDescent="0.2">
      <c r="A4088">
        <f t="shared" si="378"/>
        <v>9</v>
      </c>
      <c r="B4088" t="b">
        <f t="shared" si="379"/>
        <v>0</v>
      </c>
      <c r="C4088" t="str">
        <f t="shared" si="380"/>
        <v>OFF</v>
      </c>
      <c r="D4088" s="4">
        <f t="shared" si="382"/>
        <v>43726.24999999009</v>
      </c>
      <c r="E4088" t="str">
        <f t="shared" si="383"/>
        <v>LRKPCIGS</v>
      </c>
      <c r="F4088" s="39">
        <v>9542.22265625</v>
      </c>
      <c r="G4088">
        <f t="shared" si="381"/>
        <v>1.4053852318056804E-3</v>
      </c>
      <c r="H4088" s="38">
        <f>G4088*SUMIF('Manual Inputs'!$B$11:$B$22,'Expanded kW'!A4088,'Manual Inputs'!$C$11:$C$22)</f>
        <v>153328.1936163072</v>
      </c>
    </row>
    <row r="4089" spans="1:8" x14ac:dyDescent="0.2">
      <c r="A4089">
        <f t="shared" si="378"/>
        <v>9</v>
      </c>
      <c r="B4089" t="b">
        <f t="shared" si="379"/>
        <v>0</v>
      </c>
      <c r="C4089" t="str">
        <f t="shared" si="380"/>
        <v>ON</v>
      </c>
      <c r="D4089" s="4">
        <f t="shared" si="382"/>
        <v>43726.291666656754</v>
      </c>
      <c r="E4089" t="str">
        <f t="shared" si="383"/>
        <v>LRKPCIGS</v>
      </c>
      <c r="F4089" s="39">
        <v>9366.1767578125</v>
      </c>
      <c r="G4089">
        <f t="shared" si="381"/>
        <v>1.3794570686620575E-3</v>
      </c>
      <c r="H4089" s="38">
        <f>G4089*SUMIF('Manual Inputs'!$B$11:$B$22,'Expanded kW'!A4089,'Manual Inputs'!$C$11:$C$22)</f>
        <v>150499.41875185759</v>
      </c>
    </row>
    <row r="4090" spans="1:8" x14ac:dyDescent="0.2">
      <c r="A4090">
        <f t="shared" si="378"/>
        <v>9</v>
      </c>
      <c r="B4090" t="b">
        <f t="shared" si="379"/>
        <v>0</v>
      </c>
      <c r="C4090" t="str">
        <f t="shared" si="380"/>
        <v>ON</v>
      </c>
      <c r="D4090" s="4">
        <f t="shared" si="382"/>
        <v>43726.333333323419</v>
      </c>
      <c r="E4090" t="str">
        <f t="shared" si="383"/>
        <v>LRKPCIGS</v>
      </c>
      <c r="F4090" s="39">
        <v>9640.173828125</v>
      </c>
      <c r="G4090">
        <f t="shared" si="381"/>
        <v>1.4198115489594749E-3</v>
      </c>
      <c r="H4090" s="38">
        <f>G4090*SUMIF('Manual Inputs'!$B$11:$B$22,'Expanded kW'!A4090,'Manual Inputs'!$C$11:$C$22)</f>
        <v>154902.11164224608</v>
      </c>
    </row>
    <row r="4091" spans="1:8" x14ac:dyDescent="0.2">
      <c r="A4091">
        <f t="shared" si="378"/>
        <v>9</v>
      </c>
      <c r="B4091" t="b">
        <f t="shared" si="379"/>
        <v>0</v>
      </c>
      <c r="C4091" t="str">
        <f t="shared" si="380"/>
        <v>ON</v>
      </c>
      <c r="D4091" s="4">
        <f t="shared" si="382"/>
        <v>43726.374999990083</v>
      </c>
      <c r="E4091" t="str">
        <f t="shared" si="383"/>
        <v>LRKPCIGS</v>
      </c>
      <c r="F4091" s="39">
        <v>9646.1533203125</v>
      </c>
      <c r="G4091">
        <f t="shared" si="381"/>
        <v>1.4206922127541419E-3</v>
      </c>
      <c r="H4091" s="38">
        <f>G4091*SUMIF('Manual Inputs'!$B$11:$B$22,'Expanded kW'!A4091,'Manual Inputs'!$C$11:$C$22)</f>
        <v>154998.19247884778</v>
      </c>
    </row>
    <row r="4092" spans="1:8" x14ac:dyDescent="0.2">
      <c r="A4092">
        <f t="shared" si="378"/>
        <v>9</v>
      </c>
      <c r="B4092" t="b">
        <f t="shared" si="379"/>
        <v>0</v>
      </c>
      <c r="C4092" t="str">
        <f t="shared" si="380"/>
        <v>ON</v>
      </c>
      <c r="D4092" s="4">
        <f t="shared" si="382"/>
        <v>43726.416666656747</v>
      </c>
      <c r="E4092" t="str">
        <f t="shared" si="383"/>
        <v>LRKPCIGS</v>
      </c>
      <c r="F4092" s="39">
        <v>9575.693359375</v>
      </c>
      <c r="G4092">
        <f t="shared" si="381"/>
        <v>1.4103148203894491E-3</v>
      </c>
      <c r="H4092" s="38">
        <f>G4092*SUMIF('Manual Inputs'!$B$11:$B$22,'Expanded kW'!A4092,'Manual Inputs'!$C$11:$C$22)</f>
        <v>153866.01406276919</v>
      </c>
    </row>
    <row r="4093" spans="1:8" x14ac:dyDescent="0.2">
      <c r="A4093">
        <f t="shared" si="378"/>
        <v>9</v>
      </c>
      <c r="B4093" t="b">
        <f t="shared" si="379"/>
        <v>0</v>
      </c>
      <c r="C4093" t="str">
        <f t="shared" si="380"/>
        <v>ON</v>
      </c>
      <c r="D4093" s="4">
        <f t="shared" si="382"/>
        <v>43726.458333323411</v>
      </c>
      <c r="E4093" t="str">
        <f t="shared" si="383"/>
        <v>LRKPCIGS</v>
      </c>
      <c r="F4093" s="39">
        <v>9552.541015625</v>
      </c>
      <c r="G4093">
        <f t="shared" si="381"/>
        <v>1.4069049269966735E-3</v>
      </c>
      <c r="H4093" s="38">
        <f>G4093*SUMIF('Manual Inputs'!$B$11:$B$22,'Expanded kW'!A4093,'Manual Inputs'!$C$11:$C$22)</f>
        <v>153493.99308054589</v>
      </c>
    </row>
    <row r="4094" spans="1:8" x14ac:dyDescent="0.2">
      <c r="A4094">
        <f t="shared" si="378"/>
        <v>9</v>
      </c>
      <c r="B4094" t="b">
        <f t="shared" si="379"/>
        <v>0</v>
      </c>
      <c r="C4094" t="str">
        <f t="shared" si="380"/>
        <v>ON</v>
      </c>
      <c r="D4094" s="4">
        <f t="shared" si="382"/>
        <v>43726.499999990076</v>
      </c>
      <c r="E4094" t="str">
        <f t="shared" si="383"/>
        <v>LRKPCIGS</v>
      </c>
      <c r="F4094" s="39">
        <v>9526.2109375</v>
      </c>
      <c r="G4094">
        <f t="shared" si="381"/>
        <v>1.4030270146609214E-3</v>
      </c>
      <c r="H4094" s="38">
        <f>G4094*SUMIF('Manual Inputs'!$B$11:$B$22,'Expanded kW'!A4094,'Manual Inputs'!$C$11:$C$22)</f>
        <v>153070.91101024457</v>
      </c>
    </row>
    <row r="4095" spans="1:8" x14ac:dyDescent="0.2">
      <c r="A4095">
        <f t="shared" si="378"/>
        <v>9</v>
      </c>
      <c r="B4095" t="b">
        <f t="shared" si="379"/>
        <v>0</v>
      </c>
      <c r="C4095" t="str">
        <f t="shared" si="380"/>
        <v>ON</v>
      </c>
      <c r="D4095" s="4">
        <f t="shared" si="382"/>
        <v>43726.54166665674</v>
      </c>
      <c r="E4095" t="str">
        <f t="shared" si="383"/>
        <v>LRKPCIGS</v>
      </c>
      <c r="F4095" s="39">
        <v>9533.6728515625</v>
      </c>
      <c r="G4095">
        <f t="shared" si="381"/>
        <v>1.4041260105869464E-3</v>
      </c>
      <c r="H4095" s="38">
        <f>G4095*SUMIF('Manual Inputs'!$B$11:$B$22,'Expanded kW'!A4095,'Manual Inputs'!$C$11:$C$22)</f>
        <v>153190.81198566081</v>
      </c>
    </row>
    <row r="4096" spans="1:8" x14ac:dyDescent="0.2">
      <c r="A4096">
        <f t="shared" si="378"/>
        <v>9</v>
      </c>
      <c r="B4096" t="b">
        <f t="shared" si="379"/>
        <v>0</v>
      </c>
      <c r="C4096" t="str">
        <f t="shared" si="380"/>
        <v>ON</v>
      </c>
      <c r="D4096" s="4">
        <f t="shared" si="382"/>
        <v>43726.583333323404</v>
      </c>
      <c r="E4096" t="str">
        <f t="shared" si="383"/>
        <v>LRKPCIGS</v>
      </c>
      <c r="F4096" s="39">
        <v>9412.9912109375</v>
      </c>
      <c r="G4096">
        <f t="shared" si="381"/>
        <v>1.3863519340856641E-3</v>
      </c>
      <c r="H4096" s="38">
        <f>G4096*SUMIF('Manual Inputs'!$B$11:$B$22,'Expanded kW'!A4096,'Manual Inputs'!$C$11:$C$22)</f>
        <v>151251.65183123245</v>
      </c>
    </row>
    <row r="4097" spans="1:8" x14ac:dyDescent="0.2">
      <c r="A4097">
        <f t="shared" si="378"/>
        <v>9</v>
      </c>
      <c r="B4097" t="b">
        <f t="shared" si="379"/>
        <v>0</v>
      </c>
      <c r="C4097" t="str">
        <f t="shared" si="380"/>
        <v>ON</v>
      </c>
      <c r="D4097" s="4">
        <f t="shared" si="382"/>
        <v>43726.624999990068</v>
      </c>
      <c r="E4097" t="str">
        <f t="shared" si="383"/>
        <v>LRKPCIGS</v>
      </c>
      <c r="F4097" s="39">
        <v>9413.3486328125</v>
      </c>
      <c r="G4097">
        <f t="shared" si="381"/>
        <v>1.3864045754295885E-3</v>
      </c>
      <c r="H4097" s="38">
        <f>G4097*SUMIF('Manual Inputs'!$B$11:$B$22,'Expanded kW'!A4097,'Manual Inputs'!$C$11:$C$22)</f>
        <v>151257.39502675689</v>
      </c>
    </row>
    <row r="4098" spans="1:8" x14ac:dyDescent="0.2">
      <c r="A4098">
        <f t="shared" ref="A4098:A4161" si="384">MONTH(D4098)</f>
        <v>9</v>
      </c>
      <c r="B4098" t="b">
        <f t="shared" ref="B4098:B4161" si="385">IF(ISNA(VLOOKUP(DATE(YEAR(D4098),MONTH(D4098),DAY(D4098)),Holidays,1,FALSE)),FALSE,TRUE)</f>
        <v>0</v>
      </c>
      <c r="C4098" t="str">
        <f t="shared" ref="C4098:C4161" si="386">IF(OR(HOUR(D4098)&lt;PkStart,HOUR(D4098)&gt;OPkStart-1,WEEKDAY(D4098,2)&gt;5,B4098)=TRUE,"OFF","ON")</f>
        <v>ON</v>
      </c>
      <c r="D4098" s="4">
        <f t="shared" si="382"/>
        <v>43726.666666656733</v>
      </c>
      <c r="E4098" t="str">
        <f t="shared" si="383"/>
        <v>LRKPCIGS</v>
      </c>
      <c r="F4098" s="39">
        <v>9348.88671875</v>
      </c>
      <c r="G4098">
        <f t="shared" ref="G4098:G4161" si="387">IF(SUMIF($A$2:$A$8785,A4098,$F$2:$F$8785)=0,0,F4098/SUMIF($A$2:$A$8785,A4098,$F$2:$F$8785))</f>
        <v>1.3769105796069248E-3</v>
      </c>
      <c r="H4098" s="38">
        <f>G4098*SUMIF('Manual Inputs'!$B$11:$B$22,'Expanded kW'!A4098,'Manual Inputs'!$C$11:$C$22)</f>
        <v>150221.59559130998</v>
      </c>
    </row>
    <row r="4099" spans="1:8" x14ac:dyDescent="0.2">
      <c r="A4099">
        <f t="shared" si="384"/>
        <v>9</v>
      </c>
      <c r="B4099" t="b">
        <f t="shared" si="385"/>
        <v>0</v>
      </c>
      <c r="C4099" t="str">
        <f t="shared" si="386"/>
        <v>ON</v>
      </c>
      <c r="D4099" s="4">
        <f t="shared" si="382"/>
        <v>43726.708333323397</v>
      </c>
      <c r="E4099" t="str">
        <f t="shared" si="383"/>
        <v>LRKPCIGS</v>
      </c>
      <c r="F4099" s="39">
        <v>9325.357421875</v>
      </c>
      <c r="G4099">
        <f t="shared" si="387"/>
        <v>1.3734451682940543E-3</v>
      </c>
      <c r="H4099" s="38">
        <f>G4099*SUMIF('Manual Inputs'!$B$11:$B$22,'Expanded kW'!A4099,'Manual Inputs'!$C$11:$C$22)</f>
        <v>149843.51757774121</v>
      </c>
    </row>
    <row r="4100" spans="1:8" x14ac:dyDescent="0.2">
      <c r="A4100">
        <f t="shared" si="384"/>
        <v>9</v>
      </c>
      <c r="B4100" t="b">
        <f t="shared" si="385"/>
        <v>0</v>
      </c>
      <c r="C4100" t="str">
        <f t="shared" si="386"/>
        <v>ON</v>
      </c>
      <c r="D4100" s="4">
        <f t="shared" ref="D4100:D4163" si="388">+D4099+1/24</f>
        <v>43726.749999990061</v>
      </c>
      <c r="E4100" t="str">
        <f t="shared" ref="E4100:E4163" si="389">+E4099</f>
        <v>LRKPCIGS</v>
      </c>
      <c r="F4100" s="39">
        <v>9284.8876953125</v>
      </c>
      <c r="G4100">
        <f t="shared" si="387"/>
        <v>1.3674847586395071E-3</v>
      </c>
      <c r="H4100" s="38">
        <f>G4100*SUMIF('Manual Inputs'!$B$11:$B$22,'Expanded kW'!A4100,'Manual Inputs'!$C$11:$C$22)</f>
        <v>149193.23406482089</v>
      </c>
    </row>
    <row r="4101" spans="1:8" x14ac:dyDescent="0.2">
      <c r="A4101">
        <f t="shared" si="384"/>
        <v>9</v>
      </c>
      <c r="B4101" t="b">
        <f t="shared" si="385"/>
        <v>0</v>
      </c>
      <c r="C4101" t="str">
        <f t="shared" si="386"/>
        <v>ON</v>
      </c>
      <c r="D4101" s="4">
        <f t="shared" si="388"/>
        <v>43726.791666656725</v>
      </c>
      <c r="E4101" t="str">
        <f t="shared" si="389"/>
        <v>LRKPCIGS</v>
      </c>
      <c r="F4101" s="39">
        <v>9448.6337890625</v>
      </c>
      <c r="G4101">
        <f t="shared" si="387"/>
        <v>1.3916013979396171E-3</v>
      </c>
      <c r="H4101" s="38">
        <f>G4101*SUMIF('Manual Inputs'!$B$11:$B$22,'Expanded kW'!A4101,'Manual Inputs'!$C$11:$C$22)</f>
        <v>151824.37082099056</v>
      </c>
    </row>
    <row r="4102" spans="1:8" x14ac:dyDescent="0.2">
      <c r="A4102">
        <f t="shared" si="384"/>
        <v>9</v>
      </c>
      <c r="B4102" t="b">
        <f t="shared" si="385"/>
        <v>0</v>
      </c>
      <c r="C4102" t="str">
        <f t="shared" si="386"/>
        <v>ON</v>
      </c>
      <c r="D4102" s="4">
        <f t="shared" si="388"/>
        <v>43726.83333332339</v>
      </c>
      <c r="E4102" t="str">
        <f t="shared" si="389"/>
        <v>LRKPCIGS</v>
      </c>
      <c r="F4102" s="39">
        <v>9417.810546875</v>
      </c>
      <c r="G4102">
        <f t="shared" si="387"/>
        <v>1.3870617292557901E-3</v>
      </c>
      <c r="H4102" s="38">
        <f>G4102*SUMIF('Manual Inputs'!$B$11:$B$22,'Expanded kW'!A4102,'Manual Inputs'!$C$11:$C$22)</f>
        <v>151329.09082006625</v>
      </c>
    </row>
    <row r="4103" spans="1:8" x14ac:dyDescent="0.2">
      <c r="A4103">
        <f t="shared" si="384"/>
        <v>9</v>
      </c>
      <c r="B4103" t="b">
        <f t="shared" si="385"/>
        <v>0</v>
      </c>
      <c r="C4103" t="str">
        <f t="shared" si="386"/>
        <v>OFF</v>
      </c>
      <c r="D4103" s="4">
        <f t="shared" si="388"/>
        <v>43726.874999990054</v>
      </c>
      <c r="E4103" t="str">
        <f t="shared" si="389"/>
        <v>LRKPCIGS</v>
      </c>
      <c r="F4103" s="39">
        <v>9561.3564453125</v>
      </c>
      <c r="G4103">
        <f t="shared" si="387"/>
        <v>1.4082032696513295E-3</v>
      </c>
      <c r="H4103" s="38">
        <f>G4103*SUMIF('Manual Inputs'!$B$11:$B$22,'Expanded kW'!A4103,'Manual Inputs'!$C$11:$C$22)</f>
        <v>153635.64287835802</v>
      </c>
    </row>
    <row r="4104" spans="1:8" x14ac:dyDescent="0.2">
      <c r="A4104">
        <f t="shared" si="384"/>
        <v>9</v>
      </c>
      <c r="B4104" t="b">
        <f t="shared" si="385"/>
        <v>0</v>
      </c>
      <c r="C4104" t="str">
        <f t="shared" si="386"/>
        <v>OFF</v>
      </c>
      <c r="D4104" s="4">
        <f t="shared" si="388"/>
        <v>43726.916666656718</v>
      </c>
      <c r="E4104" t="str">
        <f t="shared" si="389"/>
        <v>LRKPCIGS</v>
      </c>
      <c r="F4104" s="39">
        <v>9741.2939453125</v>
      </c>
      <c r="G4104">
        <f t="shared" si="387"/>
        <v>1.4347045905969691E-3</v>
      </c>
      <c r="H4104" s="38">
        <f>G4104*SUMIF('Manual Inputs'!$B$11:$B$22,'Expanded kW'!A4104,'Manual Inputs'!$C$11:$C$22)</f>
        <v>156526.94953014355</v>
      </c>
    </row>
    <row r="4105" spans="1:8" x14ac:dyDescent="0.2">
      <c r="A4105">
        <f t="shared" si="384"/>
        <v>9</v>
      </c>
      <c r="B4105" t="b">
        <f t="shared" si="385"/>
        <v>0</v>
      </c>
      <c r="C4105" t="str">
        <f t="shared" si="386"/>
        <v>OFF</v>
      </c>
      <c r="D4105" s="4">
        <f t="shared" si="388"/>
        <v>43726.958333323382</v>
      </c>
      <c r="E4105" t="str">
        <f t="shared" si="389"/>
        <v>LRKPCIGS</v>
      </c>
      <c r="F4105" s="39">
        <v>9735.33203125</v>
      </c>
      <c r="G4105">
        <f t="shared" si="387"/>
        <v>1.4338265157208558E-3</v>
      </c>
      <c r="H4105" s="38">
        <f>G4105*SUMIF('Manual Inputs'!$B$11:$B$22,'Expanded kW'!A4105,'Manual Inputs'!$C$11:$C$22)</f>
        <v>156431.15114578075</v>
      </c>
    </row>
    <row r="4106" spans="1:8" x14ac:dyDescent="0.2">
      <c r="A4106">
        <f t="shared" si="384"/>
        <v>9</v>
      </c>
      <c r="B4106" t="b">
        <f t="shared" si="385"/>
        <v>0</v>
      </c>
      <c r="C4106" t="str">
        <f t="shared" si="386"/>
        <v>OFF</v>
      </c>
      <c r="D4106" s="4">
        <f t="shared" si="388"/>
        <v>43726.999999990046</v>
      </c>
      <c r="E4106" t="str">
        <f t="shared" si="389"/>
        <v>LRKPCIGS</v>
      </c>
      <c r="F4106" s="39">
        <v>9603.861328125</v>
      </c>
      <c r="G4106">
        <f t="shared" si="387"/>
        <v>1.4144634185428661E-3</v>
      </c>
      <c r="H4106" s="38">
        <f>G4106*SUMIF('Manual Inputs'!$B$11:$B$22,'Expanded kW'!A4106,'Manual Inputs'!$C$11:$C$22)</f>
        <v>154318.62808382738</v>
      </c>
    </row>
    <row r="4107" spans="1:8" x14ac:dyDescent="0.2">
      <c r="A4107">
        <f t="shared" si="384"/>
        <v>9</v>
      </c>
      <c r="B4107" t="b">
        <f t="shared" si="385"/>
        <v>0</v>
      </c>
      <c r="C4107" t="str">
        <f t="shared" si="386"/>
        <v>OFF</v>
      </c>
      <c r="D4107" s="4">
        <f t="shared" si="388"/>
        <v>43727.041666656711</v>
      </c>
      <c r="E4107" t="str">
        <f t="shared" si="389"/>
        <v>LRKPCIGS</v>
      </c>
      <c r="F4107" s="39">
        <v>9638.8779296875</v>
      </c>
      <c r="G4107">
        <f t="shared" si="387"/>
        <v>1.4196206881305475E-3</v>
      </c>
      <c r="H4107" s="38">
        <f>G4107*SUMIF('Manual Inputs'!$B$11:$B$22,'Expanded kW'!A4107,'Manual Inputs'!$C$11:$C$22)</f>
        <v>154881.28863552219</v>
      </c>
    </row>
    <row r="4108" spans="1:8" x14ac:dyDescent="0.2">
      <c r="A4108">
        <f t="shared" si="384"/>
        <v>9</v>
      </c>
      <c r="B4108" t="b">
        <f t="shared" si="385"/>
        <v>0</v>
      </c>
      <c r="C4108" t="str">
        <f t="shared" si="386"/>
        <v>OFF</v>
      </c>
      <c r="D4108" s="4">
        <f t="shared" si="388"/>
        <v>43727.083333323375</v>
      </c>
      <c r="E4108" t="str">
        <f t="shared" si="389"/>
        <v>LRKPCIGS</v>
      </c>
      <c r="F4108" s="39">
        <v>9631.7841796875</v>
      </c>
      <c r="G4108">
        <f t="shared" si="387"/>
        <v>1.4185759156653407E-3</v>
      </c>
      <c r="H4108" s="38">
        <f>G4108*SUMIF('Manual Inputs'!$B$11:$B$22,'Expanded kW'!A4108,'Manual Inputs'!$C$11:$C$22)</f>
        <v>154767.30346533196</v>
      </c>
    </row>
    <row r="4109" spans="1:8" x14ac:dyDescent="0.2">
      <c r="A4109">
        <f t="shared" si="384"/>
        <v>9</v>
      </c>
      <c r="B4109" t="b">
        <f t="shared" si="385"/>
        <v>0</v>
      </c>
      <c r="C4109" t="str">
        <f t="shared" si="386"/>
        <v>OFF</v>
      </c>
      <c r="D4109" s="4">
        <f t="shared" si="388"/>
        <v>43727.124999990039</v>
      </c>
      <c r="E4109" t="str">
        <f t="shared" si="389"/>
        <v>LRKPCIGS</v>
      </c>
      <c r="F4109" s="39">
        <v>9251.794921875</v>
      </c>
      <c r="G4109">
        <f t="shared" si="387"/>
        <v>1.3626108318046421E-3</v>
      </c>
      <c r="H4109" s="38">
        <f>G4109*SUMIF('Manual Inputs'!$B$11:$B$22,'Expanded kW'!A4109,'Manual Inputs'!$C$11:$C$22)</f>
        <v>148661.48634149545</v>
      </c>
    </row>
    <row r="4110" spans="1:8" x14ac:dyDescent="0.2">
      <c r="A4110">
        <f t="shared" si="384"/>
        <v>9</v>
      </c>
      <c r="B4110" t="b">
        <f t="shared" si="385"/>
        <v>0</v>
      </c>
      <c r="C4110" t="str">
        <f t="shared" si="386"/>
        <v>OFF</v>
      </c>
      <c r="D4110" s="4">
        <f t="shared" si="388"/>
        <v>43727.166666656703</v>
      </c>
      <c r="E4110" t="str">
        <f t="shared" si="389"/>
        <v>LRKPCIGS</v>
      </c>
      <c r="F4110" s="39">
        <v>9204.3935546875</v>
      </c>
      <c r="G4110">
        <f t="shared" si="387"/>
        <v>1.3556295252671053E-3</v>
      </c>
      <c r="H4110" s="38">
        <f>G4110*SUMIF('Manual Inputs'!$B$11:$B$22,'Expanded kW'!A4110,'Manual Inputs'!$C$11:$C$22)</f>
        <v>147899.82249569931</v>
      </c>
    </row>
    <row r="4111" spans="1:8" x14ac:dyDescent="0.2">
      <c r="A4111">
        <f t="shared" si="384"/>
        <v>9</v>
      </c>
      <c r="B4111" t="b">
        <f t="shared" si="385"/>
        <v>0</v>
      </c>
      <c r="C4111" t="str">
        <f t="shared" si="386"/>
        <v>OFF</v>
      </c>
      <c r="D4111" s="4">
        <f t="shared" si="388"/>
        <v>43727.208333323368</v>
      </c>
      <c r="E4111" t="str">
        <f t="shared" si="389"/>
        <v>LRKPCIGS</v>
      </c>
      <c r="F4111" s="39">
        <v>9293.1064453125</v>
      </c>
      <c r="G4111">
        <f t="shared" si="387"/>
        <v>1.3686952218921475E-3</v>
      </c>
      <c r="H4111" s="38">
        <f>G4111*SUMIF('Manual Inputs'!$B$11:$B$22,'Expanded kW'!A4111,'Manual Inputs'!$C$11:$C$22)</f>
        <v>149325.29617830121</v>
      </c>
    </row>
    <row r="4112" spans="1:8" x14ac:dyDescent="0.2">
      <c r="A4112">
        <f t="shared" si="384"/>
        <v>9</v>
      </c>
      <c r="B4112" t="b">
        <f t="shared" si="385"/>
        <v>0</v>
      </c>
      <c r="C4112" t="str">
        <f t="shared" si="386"/>
        <v>OFF</v>
      </c>
      <c r="D4112" s="4">
        <f t="shared" si="388"/>
        <v>43727.249999990032</v>
      </c>
      <c r="E4112" t="str">
        <f t="shared" si="389"/>
        <v>LRKPCIGS</v>
      </c>
      <c r="F4112" s="39">
        <v>9248.9462890625</v>
      </c>
      <c r="G4112">
        <f t="shared" si="387"/>
        <v>1.3621912831701421E-3</v>
      </c>
      <c r="H4112" s="38">
        <f>G4112*SUMIF('Manual Inputs'!$B$11:$B$22,'Expanded kW'!A4112,'Manual Inputs'!$C$11:$C$22)</f>
        <v>148615.71338700136</v>
      </c>
    </row>
    <row r="4113" spans="1:8" x14ac:dyDescent="0.2">
      <c r="A4113">
        <f t="shared" si="384"/>
        <v>9</v>
      </c>
      <c r="B4113" t="b">
        <f t="shared" si="385"/>
        <v>0</v>
      </c>
      <c r="C4113" t="str">
        <f t="shared" si="386"/>
        <v>ON</v>
      </c>
      <c r="D4113" s="4">
        <f t="shared" si="388"/>
        <v>43727.291666656696</v>
      </c>
      <c r="E4113" t="str">
        <f t="shared" si="389"/>
        <v>LRKPCIGS</v>
      </c>
      <c r="F4113" s="39">
        <v>9225.7216796875</v>
      </c>
      <c r="G4113">
        <f t="shared" si="387"/>
        <v>1.358770746445535E-3</v>
      </c>
      <c r="H4113" s="38">
        <f>G4113*SUMIF('Manual Inputs'!$B$11:$B$22,'Expanded kW'!A4113,'Manual Inputs'!$C$11:$C$22)</f>
        <v>148242.53121224037</v>
      </c>
    </row>
    <row r="4114" spans="1:8" x14ac:dyDescent="0.2">
      <c r="A4114">
        <f t="shared" si="384"/>
        <v>9</v>
      </c>
      <c r="B4114" t="b">
        <f t="shared" si="385"/>
        <v>0</v>
      </c>
      <c r="C4114" t="str">
        <f t="shared" si="386"/>
        <v>ON</v>
      </c>
      <c r="D4114" s="4">
        <f t="shared" si="388"/>
        <v>43727.33333332336</v>
      </c>
      <c r="E4114" t="str">
        <f t="shared" si="389"/>
        <v>LRKPCIGS</v>
      </c>
      <c r="F4114" s="39">
        <v>9222.208984375</v>
      </c>
      <c r="G4114">
        <f t="shared" si="387"/>
        <v>1.3582533942212306E-3</v>
      </c>
      <c r="H4114" s="38">
        <f>G4114*SUMIF('Manual Inputs'!$B$11:$B$22,'Expanded kW'!A4114,'Manual Inputs'!$C$11:$C$22)</f>
        <v>148186.08783983203</v>
      </c>
    </row>
    <row r="4115" spans="1:8" x14ac:dyDescent="0.2">
      <c r="A4115">
        <f t="shared" si="384"/>
        <v>9</v>
      </c>
      <c r="B4115" t="b">
        <f t="shared" si="385"/>
        <v>0</v>
      </c>
      <c r="C4115" t="str">
        <f t="shared" si="386"/>
        <v>ON</v>
      </c>
      <c r="D4115" s="4">
        <f t="shared" si="388"/>
        <v>43727.374999990025</v>
      </c>
      <c r="E4115" t="str">
        <f t="shared" si="389"/>
        <v>LRKPCIGS</v>
      </c>
      <c r="F4115" s="39">
        <v>9287.955078125</v>
      </c>
      <c r="G4115">
        <f t="shared" si="387"/>
        <v>1.3679365249271193E-3</v>
      </c>
      <c r="H4115" s="38">
        <f>G4115*SUMIF('Manual Inputs'!$B$11:$B$22,'Expanded kW'!A4115,'Manual Inputs'!$C$11:$C$22)</f>
        <v>149242.52198051027</v>
      </c>
    </row>
    <row r="4116" spans="1:8" x14ac:dyDescent="0.2">
      <c r="A4116">
        <f t="shared" si="384"/>
        <v>9</v>
      </c>
      <c r="B4116" t="b">
        <f t="shared" si="385"/>
        <v>0</v>
      </c>
      <c r="C4116" t="str">
        <f t="shared" si="386"/>
        <v>ON</v>
      </c>
      <c r="D4116" s="4">
        <f t="shared" si="388"/>
        <v>43727.416666656689</v>
      </c>
      <c r="E4116" t="str">
        <f t="shared" si="389"/>
        <v>LRKPCIGS</v>
      </c>
      <c r="F4116" s="39">
        <v>9388.6923828125</v>
      </c>
      <c r="G4116">
        <f t="shared" si="387"/>
        <v>1.3827731856716674E-3</v>
      </c>
      <c r="H4116" s="38">
        <f>G4116*SUMIF('Manual Inputs'!$B$11:$B$22,'Expanded kW'!A4116,'Manual Inputs'!$C$11:$C$22)</f>
        <v>150861.20868631598</v>
      </c>
    </row>
    <row r="4117" spans="1:8" x14ac:dyDescent="0.2">
      <c r="A4117">
        <f t="shared" si="384"/>
        <v>9</v>
      </c>
      <c r="B4117" t="b">
        <f t="shared" si="385"/>
        <v>0</v>
      </c>
      <c r="C4117" t="str">
        <f t="shared" si="386"/>
        <v>ON</v>
      </c>
      <c r="D4117" s="4">
        <f t="shared" si="388"/>
        <v>43727.458333323353</v>
      </c>
      <c r="E4117" t="str">
        <f t="shared" si="389"/>
        <v>LRKPCIGS</v>
      </c>
      <c r="F4117" s="39">
        <v>9464.90234375</v>
      </c>
      <c r="G4117">
        <f t="shared" si="387"/>
        <v>1.3939974420610212E-3</v>
      </c>
      <c r="H4117" s="38">
        <f>G4117*SUMIF('Manual Inputs'!$B$11:$B$22,'Expanded kW'!A4117,'Manual Inputs'!$C$11:$C$22)</f>
        <v>152085.78036809943</v>
      </c>
    </row>
    <row r="4118" spans="1:8" x14ac:dyDescent="0.2">
      <c r="A4118">
        <f t="shared" si="384"/>
        <v>9</v>
      </c>
      <c r="B4118" t="b">
        <f t="shared" si="385"/>
        <v>0</v>
      </c>
      <c r="C4118" t="str">
        <f t="shared" si="386"/>
        <v>ON</v>
      </c>
      <c r="D4118" s="4">
        <f t="shared" si="388"/>
        <v>43727.499999990017</v>
      </c>
      <c r="E4118" t="str">
        <f t="shared" si="389"/>
        <v>LRKPCIGS</v>
      </c>
      <c r="F4118" s="39">
        <v>9419.544921875</v>
      </c>
      <c r="G4118">
        <f t="shared" si="387"/>
        <v>1.3873171692197503E-3</v>
      </c>
      <c r="H4118" s="38">
        <f>G4118*SUMIF('Manual Inputs'!$B$11:$B$22,'Expanded kW'!A4118,'Manual Inputs'!$C$11:$C$22)</f>
        <v>151356.95944097178</v>
      </c>
    </row>
    <row r="4119" spans="1:8" x14ac:dyDescent="0.2">
      <c r="A4119">
        <f t="shared" si="384"/>
        <v>9</v>
      </c>
      <c r="B4119" t="b">
        <f t="shared" si="385"/>
        <v>0</v>
      </c>
      <c r="C4119" t="str">
        <f t="shared" si="386"/>
        <v>ON</v>
      </c>
      <c r="D4119" s="4">
        <f t="shared" si="388"/>
        <v>43727.541666656682</v>
      </c>
      <c r="E4119" t="str">
        <f t="shared" si="389"/>
        <v>LRKPCIGS</v>
      </c>
      <c r="F4119" s="39">
        <v>9493.02734375</v>
      </c>
      <c r="G4119">
        <f t="shared" si="387"/>
        <v>1.3981397117468627E-3</v>
      </c>
      <c r="H4119" s="38">
        <f>G4119*SUMIF('Manual Inputs'!$B$11:$B$22,'Expanded kW'!A4119,'Manual Inputs'!$C$11:$C$22)</f>
        <v>152537.70395035142</v>
      </c>
    </row>
    <row r="4120" spans="1:8" x14ac:dyDescent="0.2">
      <c r="A4120">
        <f t="shared" si="384"/>
        <v>9</v>
      </c>
      <c r="B4120" t="b">
        <f t="shared" si="385"/>
        <v>0</v>
      </c>
      <c r="C4120" t="str">
        <f t="shared" si="386"/>
        <v>ON</v>
      </c>
      <c r="D4120" s="4">
        <f t="shared" si="388"/>
        <v>43727.583333323346</v>
      </c>
      <c r="E4120" t="str">
        <f t="shared" si="389"/>
        <v>LRKPCIGS</v>
      </c>
      <c r="F4120" s="39">
        <v>9484.3779296875</v>
      </c>
      <c r="G4120">
        <f t="shared" si="387"/>
        <v>1.3968658199896577E-3</v>
      </c>
      <c r="H4120" s="38">
        <f>G4120*SUMIF('Manual Inputs'!$B$11:$B$22,'Expanded kW'!A4120,'Manual Inputs'!$C$11:$C$22)</f>
        <v>152398.72175701786</v>
      </c>
    </row>
    <row r="4121" spans="1:8" x14ac:dyDescent="0.2">
      <c r="A4121">
        <f t="shared" si="384"/>
        <v>9</v>
      </c>
      <c r="B4121" t="b">
        <f t="shared" si="385"/>
        <v>0</v>
      </c>
      <c r="C4121" t="str">
        <f t="shared" si="386"/>
        <v>ON</v>
      </c>
      <c r="D4121" s="4">
        <f t="shared" si="388"/>
        <v>43727.62499999001</v>
      </c>
      <c r="E4121" t="str">
        <f t="shared" si="389"/>
        <v>LRKPCIGS</v>
      </c>
      <c r="F4121" s="39">
        <v>9503.693359375</v>
      </c>
      <c r="G4121">
        <f t="shared" si="387"/>
        <v>1.3997106099936946E-3</v>
      </c>
      <c r="H4121" s="38">
        <f>G4121*SUMIF('Manual Inputs'!$B$11:$B$22,'Expanded kW'!A4121,'Manual Inputs'!$C$11:$C$22)</f>
        <v>152709.08969220408</v>
      </c>
    </row>
    <row r="4122" spans="1:8" x14ac:dyDescent="0.2">
      <c r="A4122">
        <f t="shared" si="384"/>
        <v>9</v>
      </c>
      <c r="B4122" t="b">
        <f t="shared" si="385"/>
        <v>0</v>
      </c>
      <c r="C4122" t="str">
        <f t="shared" si="386"/>
        <v>ON</v>
      </c>
      <c r="D4122" s="4">
        <f t="shared" si="388"/>
        <v>43727.666666656674</v>
      </c>
      <c r="E4122" t="str">
        <f t="shared" si="389"/>
        <v>LRKPCIGS</v>
      </c>
      <c r="F4122" s="39">
        <v>9488.921875</v>
      </c>
      <c r="G4122">
        <f t="shared" si="387"/>
        <v>1.3975350554357765E-3</v>
      </c>
      <c r="H4122" s="38">
        <f>G4122*SUMIF('Manual Inputs'!$B$11:$B$22,'Expanded kW'!A4122,'Manual Inputs'!$C$11:$C$22)</f>
        <v>152471.73566077548</v>
      </c>
    </row>
    <row r="4123" spans="1:8" x14ac:dyDescent="0.2">
      <c r="A4123">
        <f t="shared" si="384"/>
        <v>9</v>
      </c>
      <c r="B4123" t="b">
        <f t="shared" si="385"/>
        <v>0</v>
      </c>
      <c r="C4123" t="str">
        <f t="shared" si="386"/>
        <v>ON</v>
      </c>
      <c r="D4123" s="4">
        <f t="shared" si="388"/>
        <v>43727.708333323339</v>
      </c>
      <c r="E4123" t="str">
        <f t="shared" si="389"/>
        <v>LRKPCIGS</v>
      </c>
      <c r="F4123" s="39">
        <v>9467.05078125</v>
      </c>
      <c r="G4123">
        <f t="shared" si="387"/>
        <v>1.3943138654398007E-3</v>
      </c>
      <c r="H4123" s="38">
        <f>G4123*SUMIF('Manual Inputs'!$B$11:$B$22,'Expanded kW'!A4123,'Manual Inputs'!$C$11:$C$22)</f>
        <v>152120.30230841035</v>
      </c>
    </row>
    <row r="4124" spans="1:8" x14ac:dyDescent="0.2">
      <c r="A4124">
        <f t="shared" si="384"/>
        <v>9</v>
      </c>
      <c r="B4124" t="b">
        <f t="shared" si="385"/>
        <v>0</v>
      </c>
      <c r="C4124" t="str">
        <f t="shared" si="386"/>
        <v>ON</v>
      </c>
      <c r="D4124" s="4">
        <f t="shared" si="388"/>
        <v>43727.749999990003</v>
      </c>
      <c r="E4124" t="str">
        <f t="shared" si="389"/>
        <v>LRKPCIGS</v>
      </c>
      <c r="F4124" s="39">
        <v>9357.876953125</v>
      </c>
      <c r="G4124">
        <f t="shared" si="387"/>
        <v>1.3782346676183086E-3</v>
      </c>
      <c r="H4124" s="38">
        <f>G4124*SUMIF('Manual Inputs'!$B$11:$B$22,'Expanded kW'!A4124,'Manual Inputs'!$C$11:$C$22)</f>
        <v>150366.05421972007</v>
      </c>
    </row>
    <row r="4125" spans="1:8" x14ac:dyDescent="0.2">
      <c r="A4125">
        <f t="shared" si="384"/>
        <v>9</v>
      </c>
      <c r="B4125" t="b">
        <f t="shared" si="385"/>
        <v>0</v>
      </c>
      <c r="C4125" t="str">
        <f t="shared" si="386"/>
        <v>ON</v>
      </c>
      <c r="D4125" s="4">
        <f t="shared" si="388"/>
        <v>43727.791666656667</v>
      </c>
      <c r="E4125" t="str">
        <f t="shared" si="389"/>
        <v>LRKPCIGS</v>
      </c>
      <c r="F4125" s="39">
        <v>9432.55078125</v>
      </c>
      <c r="G4125">
        <f t="shared" si="387"/>
        <v>1.389232681291835E-3</v>
      </c>
      <c r="H4125" s="38">
        <f>G4125*SUMIF('Manual Inputs'!$B$11:$B$22,'Expanded kW'!A4125,'Manual Inputs'!$C$11:$C$22)</f>
        <v>151565.94271418123</v>
      </c>
    </row>
    <row r="4126" spans="1:8" x14ac:dyDescent="0.2">
      <c r="A4126">
        <f t="shared" si="384"/>
        <v>9</v>
      </c>
      <c r="B4126" t="b">
        <f t="shared" si="385"/>
        <v>0</v>
      </c>
      <c r="C4126" t="str">
        <f t="shared" si="386"/>
        <v>ON</v>
      </c>
      <c r="D4126" s="4">
        <f t="shared" si="388"/>
        <v>43727.833333323331</v>
      </c>
      <c r="E4126" t="str">
        <f t="shared" si="389"/>
        <v>LRKPCIGS</v>
      </c>
      <c r="F4126" s="39">
        <v>9447.154296875</v>
      </c>
      <c r="G4126">
        <f t="shared" si="387"/>
        <v>1.3913834972946848E-3</v>
      </c>
      <c r="H4126" s="38">
        <f>G4126*SUMIF('Manual Inputs'!$B$11:$B$22,'Expanded kW'!A4126,'Manual Inputs'!$C$11:$C$22)</f>
        <v>151800.59775754914</v>
      </c>
    </row>
    <row r="4127" spans="1:8" x14ac:dyDescent="0.2">
      <c r="A4127">
        <f t="shared" si="384"/>
        <v>9</v>
      </c>
      <c r="B4127" t="b">
        <f t="shared" si="385"/>
        <v>0</v>
      </c>
      <c r="C4127" t="str">
        <f t="shared" si="386"/>
        <v>OFF</v>
      </c>
      <c r="D4127" s="4">
        <f t="shared" si="388"/>
        <v>43727.874999989996</v>
      </c>
      <c r="E4127" t="str">
        <f t="shared" si="389"/>
        <v>LRKPCIGS</v>
      </c>
      <c r="F4127" s="39">
        <v>9576.083984375</v>
      </c>
      <c r="G4127">
        <f t="shared" si="387"/>
        <v>1.4103723519128634E-3</v>
      </c>
      <c r="H4127" s="38">
        <f>G4127*SUMIF('Manual Inputs'!$B$11:$B$22,'Expanded kW'!A4127,'Manual Inputs'!$C$11:$C$22)</f>
        <v>153872.29077918935</v>
      </c>
    </row>
    <row r="4128" spans="1:8" x14ac:dyDescent="0.2">
      <c r="A4128">
        <f t="shared" si="384"/>
        <v>9</v>
      </c>
      <c r="B4128" t="b">
        <f t="shared" si="385"/>
        <v>0</v>
      </c>
      <c r="C4128" t="str">
        <f t="shared" si="386"/>
        <v>OFF</v>
      </c>
      <c r="D4128" s="4">
        <f t="shared" si="388"/>
        <v>43727.91666665666</v>
      </c>
      <c r="E4128" t="str">
        <f t="shared" si="389"/>
        <v>LRKPCIGS</v>
      </c>
      <c r="F4128" s="39">
        <v>9791.40234375</v>
      </c>
      <c r="G4128">
        <f t="shared" si="387"/>
        <v>1.4420845905917684E-3</v>
      </c>
      <c r="H4128" s="38">
        <f>G4128*SUMIF('Manual Inputs'!$B$11:$B$22,'Expanded kW'!A4128,'Manual Inputs'!$C$11:$C$22)</f>
        <v>157332.11102073148</v>
      </c>
    </row>
    <row r="4129" spans="1:8" x14ac:dyDescent="0.2">
      <c r="A4129">
        <f t="shared" si="384"/>
        <v>9</v>
      </c>
      <c r="B4129" t="b">
        <f t="shared" si="385"/>
        <v>0</v>
      </c>
      <c r="C4129" t="str">
        <f t="shared" si="386"/>
        <v>OFF</v>
      </c>
      <c r="D4129" s="4">
        <f t="shared" si="388"/>
        <v>43727.958333323324</v>
      </c>
      <c r="E4129" t="str">
        <f t="shared" si="389"/>
        <v>LRKPCIGS</v>
      </c>
      <c r="F4129" s="39">
        <v>9743.4404296875</v>
      </c>
      <c r="G4129">
        <f t="shared" si="387"/>
        <v>1.4350207263181317E-3</v>
      </c>
      <c r="H4129" s="38">
        <f>G4129*SUMIF('Manual Inputs'!$B$11:$B$22,'Expanded kW'!A4129,'Manual Inputs'!$C$11:$C$22)</f>
        <v>156561.44008687238</v>
      </c>
    </row>
    <row r="4130" spans="1:8" x14ac:dyDescent="0.2">
      <c r="A4130">
        <f t="shared" si="384"/>
        <v>9</v>
      </c>
      <c r="B4130" t="b">
        <f t="shared" si="385"/>
        <v>0</v>
      </c>
      <c r="C4130" t="str">
        <f t="shared" si="386"/>
        <v>OFF</v>
      </c>
      <c r="D4130" s="4">
        <f t="shared" si="388"/>
        <v>43727.999999989988</v>
      </c>
      <c r="E4130" t="str">
        <f t="shared" si="389"/>
        <v>LRKPCIGS</v>
      </c>
      <c r="F4130" s="39">
        <v>9739.1123046875</v>
      </c>
      <c r="G4130">
        <f t="shared" si="387"/>
        <v>1.4343832770386993E-3</v>
      </c>
      <c r="H4130" s="38">
        <f>G4130*SUMIF('Manual Inputs'!$B$11:$B$22,'Expanded kW'!A4130,'Manual Inputs'!$C$11:$C$22)</f>
        <v>156491.8940689369</v>
      </c>
    </row>
    <row r="4131" spans="1:8" x14ac:dyDescent="0.2">
      <c r="A4131">
        <f t="shared" si="384"/>
        <v>9</v>
      </c>
      <c r="B4131" t="b">
        <f t="shared" si="385"/>
        <v>0</v>
      </c>
      <c r="C4131" t="str">
        <f t="shared" si="386"/>
        <v>OFF</v>
      </c>
      <c r="D4131" s="4">
        <f t="shared" si="388"/>
        <v>43728.041666656653</v>
      </c>
      <c r="E4131" t="str">
        <f t="shared" si="389"/>
        <v>LRKPCIGS</v>
      </c>
      <c r="F4131" s="39">
        <v>9549.751953125</v>
      </c>
      <c r="G4131">
        <f t="shared" si="387"/>
        <v>1.4064941519194942E-3</v>
      </c>
      <c r="H4131" s="38">
        <f>G4131*SUMIF('Manual Inputs'!$B$11:$B$22,'Expanded kW'!A4131,'Manual Inputs'!$C$11:$C$22)</f>
        <v>153449.17732530591</v>
      </c>
    </row>
    <row r="4132" spans="1:8" x14ac:dyDescent="0.2">
      <c r="A4132">
        <f t="shared" si="384"/>
        <v>9</v>
      </c>
      <c r="B4132" t="b">
        <f t="shared" si="385"/>
        <v>0</v>
      </c>
      <c r="C4132" t="str">
        <f t="shared" si="386"/>
        <v>OFF</v>
      </c>
      <c r="D4132" s="4">
        <f t="shared" si="388"/>
        <v>43728.083333323317</v>
      </c>
      <c r="E4132" t="str">
        <f t="shared" si="389"/>
        <v>LRKPCIGS</v>
      </c>
      <c r="F4132" s="39">
        <v>9420.611328125</v>
      </c>
      <c r="G4132">
        <f t="shared" si="387"/>
        <v>1.3874742302786719E-3</v>
      </c>
      <c r="H4132" s="38">
        <f>G4132*SUMIF('Manual Inputs'!$B$11:$B$22,'Expanded kW'!A4132,'Manual Inputs'!$C$11:$C$22)</f>
        <v>151374.09487679883</v>
      </c>
    </row>
    <row r="4133" spans="1:8" x14ac:dyDescent="0.2">
      <c r="A4133">
        <f t="shared" si="384"/>
        <v>9</v>
      </c>
      <c r="B4133" t="b">
        <f t="shared" si="385"/>
        <v>0</v>
      </c>
      <c r="C4133" t="str">
        <f t="shared" si="386"/>
        <v>OFF</v>
      </c>
      <c r="D4133" s="4">
        <f t="shared" si="388"/>
        <v>43728.124999989981</v>
      </c>
      <c r="E4133" t="str">
        <f t="shared" si="389"/>
        <v>LRKPCIGS</v>
      </c>
      <c r="F4133" s="39">
        <v>9322.4716796875</v>
      </c>
      <c r="G4133">
        <f t="shared" si="387"/>
        <v>1.37302015416483E-3</v>
      </c>
      <c r="H4133" s="38">
        <f>G4133*SUMIF('Manual Inputs'!$B$11:$B$22,'Expanded kW'!A4133,'Manual Inputs'!$C$11:$C$22)</f>
        <v>149797.14833518723</v>
      </c>
    </row>
    <row r="4134" spans="1:8" x14ac:dyDescent="0.2">
      <c r="A4134">
        <f t="shared" si="384"/>
        <v>9</v>
      </c>
      <c r="B4134" t="b">
        <f t="shared" si="385"/>
        <v>0</v>
      </c>
      <c r="C4134" t="str">
        <f t="shared" si="386"/>
        <v>OFF</v>
      </c>
      <c r="D4134" s="4">
        <f t="shared" si="388"/>
        <v>43728.166666656645</v>
      </c>
      <c r="E4134" t="str">
        <f t="shared" si="389"/>
        <v>LRKPCIGS</v>
      </c>
      <c r="F4134" s="39">
        <v>9207.435546875</v>
      </c>
      <c r="G4134">
        <f t="shared" si="387"/>
        <v>1.3560775520056953E-3</v>
      </c>
      <c r="H4134" s="38">
        <f>G4134*SUMIF('Manual Inputs'!$B$11:$B$22,'Expanded kW'!A4134,'Manual Inputs'!$C$11:$C$22)</f>
        <v>147948.70242482133</v>
      </c>
    </row>
    <row r="4135" spans="1:8" x14ac:dyDescent="0.2">
      <c r="A4135">
        <f t="shared" si="384"/>
        <v>9</v>
      </c>
      <c r="B4135" t="b">
        <f t="shared" si="385"/>
        <v>0</v>
      </c>
      <c r="C4135" t="str">
        <f t="shared" si="386"/>
        <v>OFF</v>
      </c>
      <c r="D4135" s="4">
        <f t="shared" si="388"/>
        <v>43728.208333323309</v>
      </c>
      <c r="E4135" t="str">
        <f t="shared" si="389"/>
        <v>LRKPCIGS</v>
      </c>
      <c r="F4135" s="39">
        <v>9209.4638671875</v>
      </c>
      <c r="G4135">
        <f t="shared" si="387"/>
        <v>1.3563762844410251E-3</v>
      </c>
      <c r="H4135" s="38">
        <f>G4135*SUMIF('Manual Inputs'!$B$11:$B$22,'Expanded kW'!A4135,'Manual Inputs'!$C$11:$C$22)</f>
        <v>147981.29427483305</v>
      </c>
    </row>
    <row r="4136" spans="1:8" x14ac:dyDescent="0.2">
      <c r="A4136">
        <f t="shared" si="384"/>
        <v>9</v>
      </c>
      <c r="B4136" t="b">
        <f t="shared" si="385"/>
        <v>0</v>
      </c>
      <c r="C4136" t="str">
        <f t="shared" si="386"/>
        <v>OFF</v>
      </c>
      <c r="D4136" s="4">
        <f t="shared" si="388"/>
        <v>43728.249999989974</v>
      </c>
      <c r="E4136" t="str">
        <f t="shared" si="389"/>
        <v>LRKPCIGS</v>
      </c>
      <c r="F4136" s="39">
        <v>9320.1015625</v>
      </c>
      <c r="G4136">
        <f t="shared" si="387"/>
        <v>1.3726710816465127E-3</v>
      </c>
      <c r="H4136" s="38">
        <f>G4136*SUMIF('Manual Inputs'!$B$11:$B$22,'Expanded kW'!A4136,'Manual Inputs'!$C$11:$C$22)</f>
        <v>149759.06435830786</v>
      </c>
    </row>
    <row r="4137" spans="1:8" x14ac:dyDescent="0.2">
      <c r="A4137">
        <f t="shared" si="384"/>
        <v>9</v>
      </c>
      <c r="B4137" t="b">
        <f t="shared" si="385"/>
        <v>0</v>
      </c>
      <c r="C4137" t="str">
        <f t="shared" si="386"/>
        <v>ON</v>
      </c>
      <c r="D4137" s="4">
        <f t="shared" si="388"/>
        <v>43728.291666656638</v>
      </c>
      <c r="E4137" t="str">
        <f t="shared" si="389"/>
        <v>LRKPCIGS</v>
      </c>
      <c r="F4137" s="39">
        <v>9426.80859375</v>
      </c>
      <c r="G4137">
        <f t="shared" si="387"/>
        <v>1.3883869678976424E-3</v>
      </c>
      <c r="H4137" s="38">
        <f>G4137*SUMIF('Manual Inputs'!$B$11:$B$22,'Expanded kW'!A4137,'Manual Inputs'!$C$11:$C$22)</f>
        <v>151473.67498280478</v>
      </c>
    </row>
    <row r="4138" spans="1:8" x14ac:dyDescent="0.2">
      <c r="A4138">
        <f t="shared" si="384"/>
        <v>9</v>
      </c>
      <c r="B4138" t="b">
        <f t="shared" si="385"/>
        <v>0</v>
      </c>
      <c r="C4138" t="str">
        <f t="shared" si="386"/>
        <v>ON</v>
      </c>
      <c r="D4138" s="4">
        <f t="shared" si="388"/>
        <v>43728.333333323302</v>
      </c>
      <c r="E4138" t="str">
        <f t="shared" si="389"/>
        <v>LRKPCIGS</v>
      </c>
      <c r="F4138" s="39">
        <v>9497.1376953125</v>
      </c>
      <c r="G4138">
        <f t="shared" si="387"/>
        <v>1.3987450872019914E-3</v>
      </c>
      <c r="H4138" s="38">
        <f>G4138*SUMIF('Manual Inputs'!$B$11:$B$22,'Expanded kW'!A4138,'Manual Inputs'!$C$11:$C$22)</f>
        <v>152603.75069888262</v>
      </c>
    </row>
    <row r="4139" spans="1:8" x14ac:dyDescent="0.2">
      <c r="A4139">
        <f t="shared" si="384"/>
        <v>9</v>
      </c>
      <c r="B4139" t="b">
        <f t="shared" si="385"/>
        <v>0</v>
      </c>
      <c r="C4139" t="str">
        <f t="shared" si="386"/>
        <v>ON</v>
      </c>
      <c r="D4139" s="4">
        <f t="shared" si="388"/>
        <v>43728.374999989966</v>
      </c>
      <c r="E4139" t="str">
        <f t="shared" si="389"/>
        <v>LRKPCIGS</v>
      </c>
      <c r="F4139" s="39">
        <v>9443.1181640625</v>
      </c>
      <c r="G4139">
        <f t="shared" si="387"/>
        <v>1.3907890528290048E-3</v>
      </c>
      <c r="H4139" s="38">
        <f>G4139*SUMIF('Manual Inputs'!$B$11:$B$22,'Expanded kW'!A4139,'Manual Inputs'!$C$11:$C$22)</f>
        <v>151735.74358513777</v>
      </c>
    </row>
    <row r="4140" spans="1:8" x14ac:dyDescent="0.2">
      <c r="A4140">
        <f t="shared" si="384"/>
        <v>9</v>
      </c>
      <c r="B4140" t="b">
        <f t="shared" si="385"/>
        <v>0</v>
      </c>
      <c r="C4140" t="str">
        <f t="shared" si="386"/>
        <v>ON</v>
      </c>
      <c r="D4140" s="4">
        <f t="shared" si="388"/>
        <v>43728.416666656631</v>
      </c>
      <c r="E4140" t="str">
        <f t="shared" si="389"/>
        <v>LRKPCIGS</v>
      </c>
      <c r="F4140" s="39">
        <v>9437.36328125</v>
      </c>
      <c r="G4140">
        <f t="shared" si="387"/>
        <v>1.3899414696603013E-3</v>
      </c>
      <c r="H4140" s="38">
        <f>G4140*SUMIF('Manual Inputs'!$B$11:$B$22,'Expanded kW'!A4140,'Manual Inputs'!$C$11:$C$22)</f>
        <v>151643.27186047769</v>
      </c>
    </row>
    <row r="4141" spans="1:8" x14ac:dyDescent="0.2">
      <c r="A4141">
        <f t="shared" si="384"/>
        <v>9</v>
      </c>
      <c r="B4141" t="b">
        <f t="shared" si="385"/>
        <v>0</v>
      </c>
      <c r="C4141" t="str">
        <f t="shared" si="386"/>
        <v>ON</v>
      </c>
      <c r="D4141" s="4">
        <f t="shared" si="388"/>
        <v>43728.458333323295</v>
      </c>
      <c r="E4141" t="str">
        <f t="shared" si="389"/>
        <v>LRKPCIGS</v>
      </c>
      <c r="F4141" s="39">
        <v>9288.2578125</v>
      </c>
      <c r="G4141">
        <f t="shared" si="387"/>
        <v>1.3679811118577656E-3</v>
      </c>
      <c r="H4141" s="38">
        <f>G4141*SUMIF('Manual Inputs'!$B$11:$B$22,'Expanded kW'!A4141,'Manual Inputs'!$C$11:$C$22)</f>
        <v>149247.38643573591</v>
      </c>
    </row>
    <row r="4142" spans="1:8" x14ac:dyDescent="0.2">
      <c r="A4142">
        <f t="shared" si="384"/>
        <v>9</v>
      </c>
      <c r="B4142" t="b">
        <f t="shared" si="385"/>
        <v>0</v>
      </c>
      <c r="C4142" t="str">
        <f t="shared" si="386"/>
        <v>ON</v>
      </c>
      <c r="D4142" s="4">
        <f t="shared" si="388"/>
        <v>43728.499999989959</v>
      </c>
      <c r="E4142" t="str">
        <f t="shared" si="389"/>
        <v>LRKPCIGS</v>
      </c>
      <c r="F4142" s="39">
        <v>9389.3544921875</v>
      </c>
      <c r="G4142">
        <f t="shared" si="387"/>
        <v>1.3828707016038549E-3</v>
      </c>
      <c r="H4142" s="38">
        <f>G4142*SUMIF('Manual Inputs'!$B$11:$B$22,'Expanded kW'!A4142,'Manual Inputs'!$C$11:$C$22)</f>
        <v>150871.84772064816</v>
      </c>
    </row>
    <row r="4143" spans="1:8" x14ac:dyDescent="0.2">
      <c r="A4143">
        <f t="shared" si="384"/>
        <v>9</v>
      </c>
      <c r="B4143" t="b">
        <f t="shared" si="385"/>
        <v>0</v>
      </c>
      <c r="C4143" t="str">
        <f t="shared" si="386"/>
        <v>ON</v>
      </c>
      <c r="D4143" s="4">
        <f t="shared" si="388"/>
        <v>43728.541666656623</v>
      </c>
      <c r="E4143" t="str">
        <f t="shared" si="389"/>
        <v>LRKPCIGS</v>
      </c>
      <c r="F4143" s="39">
        <v>9444.0625</v>
      </c>
      <c r="G4143">
        <f t="shared" si="387"/>
        <v>1.3909281352868592E-3</v>
      </c>
      <c r="H4143" s="38">
        <f>G4143*SUMIF('Manual Inputs'!$B$11:$B$22,'Expanded kW'!A4143,'Manual Inputs'!$C$11:$C$22)</f>
        <v>151750.91754708355</v>
      </c>
    </row>
    <row r="4144" spans="1:8" x14ac:dyDescent="0.2">
      <c r="A4144">
        <f t="shared" si="384"/>
        <v>9</v>
      </c>
      <c r="B4144" t="b">
        <f t="shared" si="385"/>
        <v>0</v>
      </c>
      <c r="C4144" t="str">
        <f t="shared" si="386"/>
        <v>ON</v>
      </c>
      <c r="D4144" s="4">
        <f t="shared" si="388"/>
        <v>43728.583333323288</v>
      </c>
      <c r="E4144" t="str">
        <f t="shared" si="389"/>
        <v>LRKPCIGS</v>
      </c>
      <c r="F4144" s="39">
        <v>9520.2646484375</v>
      </c>
      <c r="G4144">
        <f t="shared" si="387"/>
        <v>1.4021512410457447E-3</v>
      </c>
      <c r="H4144" s="38">
        <f>G4144*SUMIF('Manual Inputs'!$B$11:$B$22,'Expanded kW'!A4144,'Manual Inputs'!$C$11:$C$22)</f>
        <v>152975.36369453857</v>
      </c>
    </row>
    <row r="4145" spans="1:8" x14ac:dyDescent="0.2">
      <c r="A4145">
        <f t="shared" si="384"/>
        <v>9</v>
      </c>
      <c r="B4145" t="b">
        <f t="shared" si="385"/>
        <v>0</v>
      </c>
      <c r="C4145" t="str">
        <f t="shared" si="386"/>
        <v>ON</v>
      </c>
      <c r="D4145" s="4">
        <f t="shared" si="388"/>
        <v>43728.624999989952</v>
      </c>
      <c r="E4145" t="str">
        <f t="shared" si="389"/>
        <v>LRKPCIGS</v>
      </c>
      <c r="F4145" s="39">
        <v>9395.9072265625</v>
      </c>
      <c r="G4145">
        <f t="shared" si="387"/>
        <v>1.3838357929091326E-3</v>
      </c>
      <c r="H4145" s="38">
        <f>G4145*SUMIF('Manual Inputs'!$B$11:$B$22,'Expanded kW'!A4145,'Manual Inputs'!$C$11:$C$22)</f>
        <v>150977.13963859648</v>
      </c>
    </row>
    <row r="4146" spans="1:8" x14ac:dyDescent="0.2">
      <c r="A4146">
        <f t="shared" si="384"/>
        <v>9</v>
      </c>
      <c r="B4146" t="b">
        <f t="shared" si="385"/>
        <v>0</v>
      </c>
      <c r="C4146" t="str">
        <f t="shared" si="386"/>
        <v>ON</v>
      </c>
      <c r="D4146" s="4">
        <f t="shared" si="388"/>
        <v>43728.666666656616</v>
      </c>
      <c r="E4146" t="str">
        <f t="shared" si="389"/>
        <v>LRKPCIGS</v>
      </c>
      <c r="F4146" s="39">
        <v>9381.0625</v>
      </c>
      <c r="G4146">
        <f t="shared" si="387"/>
        <v>1.3816494511905743E-3</v>
      </c>
      <c r="H4146" s="38">
        <f>G4146*SUMIF('Manual Inputs'!$B$11:$B$22,'Expanded kW'!A4146,'Manual Inputs'!$C$11:$C$22)</f>
        <v>150738.60872283907</v>
      </c>
    </row>
    <row r="4147" spans="1:8" x14ac:dyDescent="0.2">
      <c r="A4147">
        <f t="shared" si="384"/>
        <v>9</v>
      </c>
      <c r="B4147" t="b">
        <f t="shared" si="385"/>
        <v>0</v>
      </c>
      <c r="C4147" t="str">
        <f t="shared" si="386"/>
        <v>ON</v>
      </c>
      <c r="D4147" s="4">
        <f t="shared" si="388"/>
        <v>43728.70833332328</v>
      </c>
      <c r="E4147" t="str">
        <f t="shared" si="389"/>
        <v>LRKPCIGS</v>
      </c>
      <c r="F4147" s="39">
        <v>9377.2333984375</v>
      </c>
      <c r="G4147">
        <f t="shared" si="387"/>
        <v>1.3810854984323039E-3</v>
      </c>
      <c r="H4147" s="38">
        <f>G4147*SUMIF('Manual Inputs'!$B$11:$B$22,'Expanded kW'!A4147,'Manual Inputs'!$C$11:$C$22)</f>
        <v>150677.08121013039</v>
      </c>
    </row>
    <row r="4148" spans="1:8" x14ac:dyDescent="0.2">
      <c r="A4148">
        <f t="shared" si="384"/>
        <v>9</v>
      </c>
      <c r="B4148" t="b">
        <f t="shared" si="385"/>
        <v>0</v>
      </c>
      <c r="C4148" t="str">
        <f t="shared" si="386"/>
        <v>ON</v>
      </c>
      <c r="D4148" s="4">
        <f t="shared" si="388"/>
        <v>43728.749999989945</v>
      </c>
      <c r="E4148" t="str">
        <f t="shared" si="389"/>
        <v>LRKPCIGS</v>
      </c>
      <c r="F4148" s="39">
        <v>9329.0966796875</v>
      </c>
      <c r="G4148">
        <f t="shared" si="387"/>
        <v>1.3739958888019394E-3</v>
      </c>
      <c r="H4148" s="38">
        <f>G4148*SUMIF('Manual Inputs'!$B$11:$B$22,'Expanded kW'!A4148,'Manual Inputs'!$C$11:$C$22)</f>
        <v>149903.60144567327</v>
      </c>
    </row>
    <row r="4149" spans="1:8" x14ac:dyDescent="0.2">
      <c r="A4149">
        <f t="shared" si="384"/>
        <v>9</v>
      </c>
      <c r="B4149" t="b">
        <f t="shared" si="385"/>
        <v>0</v>
      </c>
      <c r="C4149" t="str">
        <f t="shared" si="386"/>
        <v>ON</v>
      </c>
      <c r="D4149" s="4">
        <f t="shared" si="388"/>
        <v>43728.791666656609</v>
      </c>
      <c r="E4149" t="str">
        <f t="shared" si="389"/>
        <v>LRKPCIGS</v>
      </c>
      <c r="F4149" s="39">
        <v>9288.7265625</v>
      </c>
      <c r="G4149">
        <f t="shared" si="387"/>
        <v>1.3680501496858629E-3</v>
      </c>
      <c r="H4149" s="38">
        <f>G4149*SUMIF('Manual Inputs'!$B$11:$B$22,'Expanded kW'!A4149,'Manual Inputs'!$C$11:$C$22)</f>
        <v>149254.9184954401</v>
      </c>
    </row>
    <row r="4150" spans="1:8" x14ac:dyDescent="0.2">
      <c r="A4150">
        <f t="shared" si="384"/>
        <v>9</v>
      </c>
      <c r="B4150" t="b">
        <f t="shared" si="385"/>
        <v>0</v>
      </c>
      <c r="C4150" t="str">
        <f t="shared" si="386"/>
        <v>ON</v>
      </c>
      <c r="D4150" s="4">
        <f t="shared" si="388"/>
        <v>43728.833333323273</v>
      </c>
      <c r="E4150" t="str">
        <f t="shared" si="389"/>
        <v>LRKPCIGS</v>
      </c>
      <c r="F4150" s="39">
        <v>9235.791015625</v>
      </c>
      <c r="G4150">
        <f t="shared" si="387"/>
        <v>1.3602537652903516E-3</v>
      </c>
      <c r="H4150" s="38">
        <f>G4150*SUMIF('Manual Inputs'!$B$11:$B$22,'Expanded kW'!A4150,'Manual Inputs'!$C$11:$C$22)</f>
        <v>148404.32926976122</v>
      </c>
    </row>
    <row r="4151" spans="1:8" x14ac:dyDescent="0.2">
      <c r="A4151">
        <f t="shared" si="384"/>
        <v>9</v>
      </c>
      <c r="B4151" t="b">
        <f t="shared" si="385"/>
        <v>0</v>
      </c>
      <c r="C4151" t="str">
        <f t="shared" si="386"/>
        <v>OFF</v>
      </c>
      <c r="D4151" s="4">
        <f t="shared" si="388"/>
        <v>43728.874999989937</v>
      </c>
      <c r="E4151" t="str">
        <f t="shared" si="389"/>
        <v>LRKPCIGS</v>
      </c>
      <c r="F4151" s="39">
        <v>9369.11328125</v>
      </c>
      <c r="G4151">
        <f t="shared" si="387"/>
        <v>1.3798895618893257E-3</v>
      </c>
      <c r="H4151" s="38">
        <f>G4151*SUMIF('Manual Inputs'!$B$11:$B$22,'Expanded kW'!A4151,'Manual Inputs'!$C$11:$C$22)</f>
        <v>150546.60396754617</v>
      </c>
    </row>
    <row r="4152" spans="1:8" x14ac:dyDescent="0.2">
      <c r="A4152">
        <f t="shared" si="384"/>
        <v>9</v>
      </c>
      <c r="B4152" t="b">
        <f t="shared" si="385"/>
        <v>0</v>
      </c>
      <c r="C4152" t="str">
        <f t="shared" si="386"/>
        <v>OFF</v>
      </c>
      <c r="D4152" s="4">
        <f t="shared" si="388"/>
        <v>43728.916666656602</v>
      </c>
      <c r="E4152" t="str">
        <f t="shared" si="389"/>
        <v>LRKPCIGS</v>
      </c>
      <c r="F4152" s="39">
        <v>9372.40234375</v>
      </c>
      <c r="G4152">
        <f t="shared" si="387"/>
        <v>1.3803739773164756E-3</v>
      </c>
      <c r="H4152" s="38">
        <f>G4152*SUMIF('Manual Inputs'!$B$11:$B$22,'Expanded kW'!A4152,'Manual Inputs'!$C$11:$C$22)</f>
        <v>150599.45391980399</v>
      </c>
    </row>
    <row r="4153" spans="1:8" x14ac:dyDescent="0.2">
      <c r="A4153">
        <f t="shared" si="384"/>
        <v>9</v>
      </c>
      <c r="B4153" t="b">
        <f t="shared" si="385"/>
        <v>0</v>
      </c>
      <c r="C4153" t="str">
        <f t="shared" si="386"/>
        <v>OFF</v>
      </c>
      <c r="D4153" s="4">
        <f t="shared" si="388"/>
        <v>43728.958333323266</v>
      </c>
      <c r="E4153" t="str">
        <f t="shared" si="389"/>
        <v>LRKPCIGS</v>
      </c>
      <c r="F4153" s="39">
        <v>9354.45703125</v>
      </c>
      <c r="G4153">
        <f t="shared" si="387"/>
        <v>1.377730979130815E-3</v>
      </c>
      <c r="H4153" s="38">
        <f>G4153*SUMIF('Manual Inputs'!$B$11:$B$22,'Expanded kW'!A4153,'Manual Inputs'!$C$11:$C$22)</f>
        <v>150311.10156746153</v>
      </c>
    </row>
    <row r="4154" spans="1:8" x14ac:dyDescent="0.2">
      <c r="A4154">
        <f t="shared" si="384"/>
        <v>9</v>
      </c>
      <c r="B4154" t="b">
        <f t="shared" si="385"/>
        <v>0</v>
      </c>
      <c r="C4154" t="str">
        <f t="shared" si="386"/>
        <v>OFF</v>
      </c>
      <c r="D4154" s="4">
        <f t="shared" si="388"/>
        <v>43728.99999998993</v>
      </c>
      <c r="E4154" t="str">
        <f t="shared" si="389"/>
        <v>LRKPCIGS</v>
      </c>
      <c r="F4154" s="39">
        <v>9318.712890625</v>
      </c>
      <c r="G4154">
        <f t="shared" si="387"/>
        <v>1.3724665570807742E-3</v>
      </c>
      <c r="H4154" s="38">
        <f>G4154*SUMIF('Manual Inputs'!$B$11:$B$22,'Expanded kW'!A4154,'Manual Inputs'!$C$11:$C$22)</f>
        <v>149736.75063143417</v>
      </c>
    </row>
    <row r="4155" spans="1:8" x14ac:dyDescent="0.2">
      <c r="A4155">
        <f t="shared" si="384"/>
        <v>9</v>
      </c>
      <c r="B4155" t="b">
        <f t="shared" si="385"/>
        <v>0</v>
      </c>
      <c r="C4155" t="str">
        <f t="shared" si="386"/>
        <v>OFF</v>
      </c>
      <c r="D4155" s="4">
        <f t="shared" si="388"/>
        <v>43729.041666656594</v>
      </c>
      <c r="E4155" t="str">
        <f t="shared" si="389"/>
        <v>LRKPCIGS</v>
      </c>
      <c r="F4155" s="39">
        <v>9256.0498046875</v>
      </c>
      <c r="G4155">
        <f t="shared" si="387"/>
        <v>1.3632374939234343E-3</v>
      </c>
      <c r="H4155" s="38">
        <f>G4155*SUMIF('Manual Inputs'!$B$11:$B$22,'Expanded kW'!A4155,'Manual Inputs'!$C$11:$C$22)</f>
        <v>148729.85547510211</v>
      </c>
    </row>
    <row r="4156" spans="1:8" x14ac:dyDescent="0.2">
      <c r="A4156">
        <f t="shared" si="384"/>
        <v>9</v>
      </c>
      <c r="B4156" t="b">
        <f t="shared" si="385"/>
        <v>0</v>
      </c>
      <c r="C4156" t="str">
        <f t="shared" si="386"/>
        <v>OFF</v>
      </c>
      <c r="D4156" s="4">
        <f t="shared" si="388"/>
        <v>43729.083333323259</v>
      </c>
      <c r="E4156" t="str">
        <f t="shared" si="389"/>
        <v>LRKPCIGS</v>
      </c>
      <c r="F4156" s="39">
        <v>9185.9033203125</v>
      </c>
      <c r="G4156">
        <f t="shared" si="387"/>
        <v>1.3529062706062814E-3</v>
      </c>
      <c r="H4156" s="38">
        <f>G4156*SUMIF('Manual Inputs'!$B$11:$B$22,'Expanded kW'!A4156,'Manual Inputs'!$C$11:$C$22)</f>
        <v>147602.71412395069</v>
      </c>
    </row>
    <row r="4157" spans="1:8" x14ac:dyDescent="0.2">
      <c r="A4157">
        <f t="shared" si="384"/>
        <v>9</v>
      </c>
      <c r="B4157" t="b">
        <f t="shared" si="385"/>
        <v>0</v>
      </c>
      <c r="C4157" t="str">
        <f t="shared" si="386"/>
        <v>OFF</v>
      </c>
      <c r="D4157" s="4">
        <f t="shared" si="388"/>
        <v>43729.124999989923</v>
      </c>
      <c r="E4157" t="str">
        <f t="shared" si="389"/>
        <v>LRKPCIGS</v>
      </c>
      <c r="F4157" s="39">
        <v>9089.423828125</v>
      </c>
      <c r="G4157">
        <f t="shared" si="387"/>
        <v>1.338696703466951E-3</v>
      </c>
      <c r="H4157" s="38">
        <f>G4157*SUMIF('Manual Inputs'!$B$11:$B$22,'Expanded kW'!A4157,'Manual Inputs'!$C$11:$C$22)</f>
        <v>146052.4436271248</v>
      </c>
    </row>
    <row r="4158" spans="1:8" x14ac:dyDescent="0.2">
      <c r="A4158">
        <f t="shared" si="384"/>
        <v>9</v>
      </c>
      <c r="B4158" t="b">
        <f t="shared" si="385"/>
        <v>0</v>
      </c>
      <c r="C4158" t="str">
        <f t="shared" si="386"/>
        <v>OFF</v>
      </c>
      <c r="D4158" s="4">
        <f t="shared" si="388"/>
        <v>43729.166666656587</v>
      </c>
      <c r="E4158" t="str">
        <f t="shared" si="389"/>
        <v>LRKPCIGS</v>
      </c>
      <c r="F4158" s="39">
        <v>9066.7255859375</v>
      </c>
      <c r="G4158">
        <f t="shared" si="387"/>
        <v>1.3353536904701451E-3</v>
      </c>
      <c r="H4158" s="38">
        <f>G4158*SUMIF('Manual Inputs'!$B$11:$B$22,'Expanded kW'!A4158,'Manual Inputs'!$C$11:$C$22)</f>
        <v>145687.71932773999</v>
      </c>
    </row>
    <row r="4159" spans="1:8" x14ac:dyDescent="0.2">
      <c r="A4159">
        <f t="shared" si="384"/>
        <v>9</v>
      </c>
      <c r="B4159" t="b">
        <f t="shared" si="385"/>
        <v>0</v>
      </c>
      <c r="C4159" t="str">
        <f t="shared" si="386"/>
        <v>OFF</v>
      </c>
      <c r="D4159" s="4">
        <f t="shared" si="388"/>
        <v>43729.208333323251</v>
      </c>
      <c r="E4159" t="str">
        <f t="shared" si="389"/>
        <v>LRKPCIGS</v>
      </c>
      <c r="F4159" s="39">
        <v>9047.2763671875</v>
      </c>
      <c r="G4159">
        <f t="shared" si="387"/>
        <v>1.3324891959193388E-3</v>
      </c>
      <c r="H4159" s="38">
        <f>G4159*SUMIF('Manual Inputs'!$B$11:$B$22,'Expanded kW'!A4159,'Manual Inputs'!$C$11:$C$22)</f>
        <v>145375.20161717988</v>
      </c>
    </row>
    <row r="4160" spans="1:8" x14ac:dyDescent="0.2">
      <c r="A4160">
        <f t="shared" si="384"/>
        <v>9</v>
      </c>
      <c r="B4160" t="b">
        <f t="shared" si="385"/>
        <v>0</v>
      </c>
      <c r="C4160" t="str">
        <f t="shared" si="386"/>
        <v>OFF</v>
      </c>
      <c r="D4160" s="4">
        <f t="shared" si="388"/>
        <v>43729.249999989916</v>
      </c>
      <c r="E4160" t="str">
        <f t="shared" si="389"/>
        <v>LRKPCIGS</v>
      </c>
      <c r="F4160" s="39">
        <v>9129.4384765625</v>
      </c>
      <c r="G4160">
        <f t="shared" si="387"/>
        <v>1.3445900888967204E-3</v>
      </c>
      <c r="H4160" s="38">
        <f>G4160*SUMIF('Manual Inputs'!$B$11:$B$22,'Expanded kW'!A4160,'Manual Inputs'!$C$11:$C$22)</f>
        <v>146695.41476541563</v>
      </c>
    </row>
    <row r="4161" spans="1:8" x14ac:dyDescent="0.2">
      <c r="A4161">
        <f t="shared" si="384"/>
        <v>9</v>
      </c>
      <c r="B4161" t="b">
        <f t="shared" si="385"/>
        <v>0</v>
      </c>
      <c r="C4161" t="str">
        <f t="shared" si="386"/>
        <v>OFF</v>
      </c>
      <c r="D4161" s="4">
        <f t="shared" si="388"/>
        <v>43729.29166665658</v>
      </c>
      <c r="E4161" t="str">
        <f t="shared" si="389"/>
        <v>LRKPCIGS</v>
      </c>
      <c r="F4161" s="39">
        <v>9172.80859375</v>
      </c>
      <c r="G4161">
        <f t="shared" si="387"/>
        <v>1.3509776701126201E-3</v>
      </c>
      <c r="H4161" s="38">
        <f>G4161*SUMIF('Manual Inputs'!$B$11:$B$22,'Expanded kW'!A4161,'Manual Inputs'!$C$11:$C$22)</f>
        <v>147392.30289775567</v>
      </c>
    </row>
    <row r="4162" spans="1:8" x14ac:dyDescent="0.2">
      <c r="A4162">
        <f t="shared" ref="A4162:A4225" si="390">MONTH(D4162)</f>
        <v>9</v>
      </c>
      <c r="B4162" t="b">
        <f t="shared" ref="B4162:B4225" si="391">IF(ISNA(VLOOKUP(DATE(YEAR(D4162),MONTH(D4162),DAY(D4162)),Holidays,1,FALSE)),FALSE,TRUE)</f>
        <v>0</v>
      </c>
      <c r="C4162" t="str">
        <f t="shared" ref="C4162:C4225" si="392">IF(OR(HOUR(D4162)&lt;PkStart,HOUR(D4162)&gt;OPkStart-1,WEEKDAY(D4162,2)&gt;5,B4162)=TRUE,"OFF","ON")</f>
        <v>OFF</v>
      </c>
      <c r="D4162" s="4">
        <f t="shared" si="388"/>
        <v>43729.333333323244</v>
      </c>
      <c r="E4162" t="str">
        <f t="shared" si="389"/>
        <v>LRKPCIGS</v>
      </c>
      <c r="F4162" s="39">
        <v>9160.623046875</v>
      </c>
      <c r="G4162">
        <f t="shared" ref="G4162:G4225" si="393">IF(SUMIF($A$2:$A$8785,A4162,$F$2:$F$8785)=0,0,F4162/SUMIF($A$2:$A$8785,A4162,$F$2:$F$8785))</f>
        <v>1.3491829742397058E-3</v>
      </c>
      <c r="H4162" s="38">
        <f>G4162*SUMIF('Manual Inputs'!$B$11:$B$22,'Expanded kW'!A4162,'Manual Inputs'!$C$11:$C$22)</f>
        <v>147196.50072902857</v>
      </c>
    </row>
    <row r="4163" spans="1:8" x14ac:dyDescent="0.2">
      <c r="A4163">
        <f t="shared" si="390"/>
        <v>9</v>
      </c>
      <c r="B4163" t="b">
        <f t="shared" si="391"/>
        <v>0</v>
      </c>
      <c r="C4163" t="str">
        <f t="shared" si="392"/>
        <v>OFF</v>
      </c>
      <c r="D4163" s="4">
        <f t="shared" si="388"/>
        <v>43729.374999989908</v>
      </c>
      <c r="E4163" t="str">
        <f t="shared" si="389"/>
        <v>LRKPCIGS</v>
      </c>
      <c r="F4163" s="39">
        <v>9137.439453125</v>
      </c>
      <c r="G4163">
        <f t="shared" si="393"/>
        <v>1.3457684783250573E-3</v>
      </c>
      <c r="H4163" s="38">
        <f>G4163*SUMIF('Manual Inputs'!$B$11:$B$22,'Expanded kW'!A4163,'Manual Inputs'!$C$11:$C$22)</f>
        <v>146823.97760949167</v>
      </c>
    </row>
    <row r="4164" spans="1:8" x14ac:dyDescent="0.2">
      <c r="A4164">
        <f t="shared" si="390"/>
        <v>9</v>
      </c>
      <c r="B4164" t="b">
        <f t="shared" si="391"/>
        <v>0</v>
      </c>
      <c r="C4164" t="str">
        <f t="shared" si="392"/>
        <v>OFF</v>
      </c>
      <c r="D4164" s="4">
        <f t="shared" ref="D4164:D4227" si="394">+D4163+1/24</f>
        <v>43729.416666656572</v>
      </c>
      <c r="E4164" t="str">
        <f t="shared" ref="E4164:E4227" si="395">+E4163</f>
        <v>LRKPCIGS</v>
      </c>
      <c r="F4164" s="39">
        <v>9107.8466796875</v>
      </c>
      <c r="G4164">
        <f t="shared" si="393"/>
        <v>1.3414100339399859E-3</v>
      </c>
      <c r="H4164" s="38">
        <f>G4164*SUMIF('Manual Inputs'!$B$11:$B$22,'Expanded kW'!A4164,'Manual Inputs'!$C$11:$C$22)</f>
        <v>146348.46926529091</v>
      </c>
    </row>
    <row r="4165" spans="1:8" x14ac:dyDescent="0.2">
      <c r="A4165">
        <f t="shared" si="390"/>
        <v>9</v>
      </c>
      <c r="B4165" t="b">
        <f t="shared" si="391"/>
        <v>0</v>
      </c>
      <c r="C4165" t="str">
        <f t="shared" si="392"/>
        <v>OFF</v>
      </c>
      <c r="D4165" s="4">
        <f t="shared" si="394"/>
        <v>43729.458333323237</v>
      </c>
      <c r="E4165" t="str">
        <f t="shared" si="395"/>
        <v>LRKPCIGS</v>
      </c>
      <c r="F4165" s="39">
        <v>9125.4580078125</v>
      </c>
      <c r="G4165">
        <f t="shared" si="393"/>
        <v>1.3440038426731271E-3</v>
      </c>
      <c r="H4165" s="38">
        <f>G4165*SUMIF('Manual Inputs'!$B$11:$B$22,'Expanded kW'!A4165,'Manual Inputs'!$C$11:$C$22)</f>
        <v>146631.45502509412</v>
      </c>
    </row>
    <row r="4166" spans="1:8" x14ac:dyDescent="0.2">
      <c r="A4166">
        <f t="shared" si="390"/>
        <v>9</v>
      </c>
      <c r="B4166" t="b">
        <f t="shared" si="391"/>
        <v>0</v>
      </c>
      <c r="C4166" t="str">
        <f t="shared" si="392"/>
        <v>OFF</v>
      </c>
      <c r="D4166" s="4">
        <f t="shared" si="394"/>
        <v>43729.499999989901</v>
      </c>
      <c r="E4166" t="str">
        <f t="shared" si="395"/>
        <v>LRKPCIGS</v>
      </c>
      <c r="F4166" s="39">
        <v>9138.841796875</v>
      </c>
      <c r="G4166">
        <f t="shared" si="393"/>
        <v>1.3459750164941152E-3</v>
      </c>
      <c r="H4166" s="38">
        <f>G4166*SUMIF('Manual Inputs'!$B$11:$B$22,'Expanded kW'!A4166,'Manual Inputs'!$C$11:$C$22)</f>
        <v>146846.51102144009</v>
      </c>
    </row>
    <row r="4167" spans="1:8" x14ac:dyDescent="0.2">
      <c r="A4167">
        <f t="shared" si="390"/>
        <v>9</v>
      </c>
      <c r="B4167" t="b">
        <f t="shared" si="391"/>
        <v>0</v>
      </c>
      <c r="C4167" t="str">
        <f t="shared" si="392"/>
        <v>OFF</v>
      </c>
      <c r="D4167" s="4">
        <f t="shared" si="394"/>
        <v>43729.541666656565</v>
      </c>
      <c r="E4167" t="str">
        <f t="shared" si="395"/>
        <v>LRKPCIGS</v>
      </c>
      <c r="F4167" s="39">
        <v>9186.5302734375</v>
      </c>
      <c r="G4167">
        <f t="shared" si="393"/>
        <v>1.3529986087013617E-3</v>
      </c>
      <c r="H4167" s="38">
        <f>G4167*SUMIF('Manual Inputs'!$B$11:$B$22,'Expanded kW'!A4167,'Manual Inputs'!$C$11:$C$22)</f>
        <v>147612.78825380505</v>
      </c>
    </row>
    <row r="4168" spans="1:8" x14ac:dyDescent="0.2">
      <c r="A4168">
        <f t="shared" si="390"/>
        <v>9</v>
      </c>
      <c r="B4168" t="b">
        <f t="shared" si="391"/>
        <v>0</v>
      </c>
      <c r="C4168" t="str">
        <f t="shared" si="392"/>
        <v>OFF</v>
      </c>
      <c r="D4168" s="4">
        <f t="shared" si="394"/>
        <v>43729.583333323229</v>
      </c>
      <c r="E4168" t="str">
        <f t="shared" si="395"/>
        <v>LRKPCIGS</v>
      </c>
      <c r="F4168" s="39">
        <v>9157.0556640625</v>
      </c>
      <c r="G4168">
        <f t="shared" si="393"/>
        <v>1.3486575676021231E-3</v>
      </c>
      <c r="H4168" s="38">
        <f>G4168*SUMIF('Manual Inputs'!$B$11:$B$22,'Expanded kW'!A4168,'Manual Inputs'!$C$11:$C$22)</f>
        <v>147139.17861632138</v>
      </c>
    </row>
    <row r="4169" spans="1:8" x14ac:dyDescent="0.2">
      <c r="A4169">
        <f t="shared" si="390"/>
        <v>9</v>
      </c>
      <c r="B4169" t="b">
        <f t="shared" si="391"/>
        <v>0</v>
      </c>
      <c r="C4169" t="str">
        <f t="shared" si="392"/>
        <v>OFF</v>
      </c>
      <c r="D4169" s="4">
        <f t="shared" si="394"/>
        <v>43729.624999989894</v>
      </c>
      <c r="E4169" t="str">
        <f t="shared" si="395"/>
        <v>LRKPCIGS</v>
      </c>
      <c r="F4169" s="39">
        <v>9149.2919921875</v>
      </c>
      <c r="G4169">
        <f t="shared" si="393"/>
        <v>1.3475141285742606E-3</v>
      </c>
      <c r="H4169" s="38">
        <f>G4169*SUMIF('Manual Inputs'!$B$11:$B$22,'Expanded kW'!A4169,'Manual Inputs'!$C$11:$C$22)</f>
        <v>147014.42887747058</v>
      </c>
    </row>
    <row r="4170" spans="1:8" x14ac:dyDescent="0.2">
      <c r="A4170">
        <f t="shared" si="390"/>
        <v>9</v>
      </c>
      <c r="B4170" t="b">
        <f t="shared" si="391"/>
        <v>0</v>
      </c>
      <c r="C4170" t="str">
        <f t="shared" si="392"/>
        <v>OFF</v>
      </c>
      <c r="D4170" s="4">
        <f t="shared" si="394"/>
        <v>43729.666666656558</v>
      </c>
      <c r="E4170" t="str">
        <f t="shared" si="395"/>
        <v>LRKPCIGS</v>
      </c>
      <c r="F4170" s="39">
        <v>9122.7666015625</v>
      </c>
      <c r="G4170">
        <f t="shared" si="393"/>
        <v>1.3436074504768014E-3</v>
      </c>
      <c r="H4170" s="38">
        <f>G4170*SUMIF('Manual Inputs'!$B$11:$B$22,'Expanded kW'!A4170,'Manual Inputs'!$C$11:$C$22)</f>
        <v>146588.20844895917</v>
      </c>
    </row>
    <row r="4171" spans="1:8" x14ac:dyDescent="0.2">
      <c r="A4171">
        <f t="shared" si="390"/>
        <v>9</v>
      </c>
      <c r="B4171" t="b">
        <f t="shared" si="391"/>
        <v>0</v>
      </c>
      <c r="C4171" t="str">
        <f t="shared" si="392"/>
        <v>OFF</v>
      </c>
      <c r="D4171" s="4">
        <f t="shared" si="394"/>
        <v>43729.708333323222</v>
      </c>
      <c r="E4171" t="str">
        <f t="shared" si="395"/>
        <v>LRKPCIGS</v>
      </c>
      <c r="F4171" s="39">
        <v>9133.7197265625</v>
      </c>
      <c r="G4171">
        <f t="shared" si="393"/>
        <v>1.345220634393343E-3</v>
      </c>
      <c r="H4171" s="38">
        <f>G4171*SUMIF('Manual Inputs'!$B$11:$B$22,'Expanded kW'!A4171,'Manual Inputs'!$C$11:$C$22)</f>
        <v>146764.20757738064</v>
      </c>
    </row>
    <row r="4172" spans="1:8" x14ac:dyDescent="0.2">
      <c r="A4172">
        <f t="shared" si="390"/>
        <v>9</v>
      </c>
      <c r="B4172" t="b">
        <f t="shared" si="391"/>
        <v>0</v>
      </c>
      <c r="C4172" t="str">
        <f t="shared" si="392"/>
        <v>OFF</v>
      </c>
      <c r="D4172" s="4">
        <f t="shared" si="394"/>
        <v>43729.749999989886</v>
      </c>
      <c r="E4172" t="str">
        <f t="shared" si="395"/>
        <v>LRKPCIGS</v>
      </c>
      <c r="F4172" s="39">
        <v>9081.0146484375</v>
      </c>
      <c r="G4172">
        <f t="shared" si="393"/>
        <v>1.3374581935966462E-3</v>
      </c>
      <c r="H4172" s="38">
        <f>G4172*SUMIF('Manual Inputs'!$B$11:$B$22,'Expanded kW'!A4172,'Manual Inputs'!$C$11:$C$22)</f>
        <v>145917.32161438969</v>
      </c>
    </row>
    <row r="4173" spans="1:8" x14ac:dyDescent="0.2">
      <c r="A4173">
        <f t="shared" si="390"/>
        <v>9</v>
      </c>
      <c r="B4173" t="b">
        <f t="shared" si="391"/>
        <v>0</v>
      </c>
      <c r="C4173" t="str">
        <f t="shared" si="392"/>
        <v>OFF</v>
      </c>
      <c r="D4173" s="4">
        <f t="shared" si="394"/>
        <v>43729.791666656551</v>
      </c>
      <c r="E4173" t="str">
        <f t="shared" si="395"/>
        <v>LRKPCIGS</v>
      </c>
      <c r="F4173" s="39">
        <v>9058.8984375</v>
      </c>
      <c r="G4173">
        <f t="shared" si="393"/>
        <v>1.3342009025697277E-3</v>
      </c>
      <c r="H4173" s="38">
        <f>G4173*SUMIF('Manual Inputs'!$B$11:$B$22,'Expanded kW'!A4173,'Manual Inputs'!$C$11:$C$22)</f>
        <v>145561.94962247089</v>
      </c>
    </row>
    <row r="4174" spans="1:8" x14ac:dyDescent="0.2">
      <c r="A4174">
        <f t="shared" si="390"/>
        <v>9</v>
      </c>
      <c r="B4174" t="b">
        <f t="shared" si="391"/>
        <v>0</v>
      </c>
      <c r="C4174" t="str">
        <f t="shared" si="392"/>
        <v>OFF</v>
      </c>
      <c r="D4174" s="4">
        <f t="shared" si="394"/>
        <v>43729.833333323215</v>
      </c>
      <c r="E4174" t="str">
        <f t="shared" si="395"/>
        <v>LRKPCIGS</v>
      </c>
      <c r="F4174" s="39">
        <v>9024.2978515625</v>
      </c>
      <c r="G4174">
        <f t="shared" si="393"/>
        <v>1.3291049040544828E-3</v>
      </c>
      <c r="H4174" s="38">
        <f>G4174*SUMIF('Manual Inputs'!$B$11:$B$22,'Expanded kW'!A4174,'Manual Inputs'!$C$11:$C$22)</f>
        <v>145005.97377376357</v>
      </c>
    </row>
    <row r="4175" spans="1:8" x14ac:dyDescent="0.2">
      <c r="A4175">
        <f t="shared" si="390"/>
        <v>9</v>
      </c>
      <c r="B4175" t="b">
        <f t="shared" si="391"/>
        <v>0</v>
      </c>
      <c r="C4175" t="str">
        <f t="shared" si="392"/>
        <v>OFF</v>
      </c>
      <c r="D4175" s="4">
        <f t="shared" si="394"/>
        <v>43729.874999989879</v>
      </c>
      <c r="E4175" t="str">
        <f t="shared" si="395"/>
        <v>LRKPCIGS</v>
      </c>
      <c r="F4175" s="39">
        <v>8960.771484375</v>
      </c>
      <c r="G4175">
        <f t="shared" si="393"/>
        <v>1.3197486962303968E-3</v>
      </c>
      <c r="H4175" s="38">
        <f>G4175*SUMIF('Manual Inputs'!$B$11:$B$22,'Expanded kW'!A4175,'Manual Inputs'!$C$11:$C$22)</f>
        <v>143985.20707414293</v>
      </c>
    </row>
    <row r="4176" spans="1:8" x14ac:dyDescent="0.2">
      <c r="A4176">
        <f t="shared" si="390"/>
        <v>9</v>
      </c>
      <c r="B4176" t="b">
        <f t="shared" si="391"/>
        <v>0</v>
      </c>
      <c r="C4176" t="str">
        <f t="shared" si="392"/>
        <v>OFF</v>
      </c>
      <c r="D4176" s="4">
        <f t="shared" si="394"/>
        <v>43729.916666656543</v>
      </c>
      <c r="E4176" t="str">
        <f t="shared" si="395"/>
        <v>LRKPCIGS</v>
      </c>
      <c r="F4176" s="39">
        <v>8960.0712890625</v>
      </c>
      <c r="G4176">
        <f t="shared" si="393"/>
        <v>1.3196455709746763E-3</v>
      </c>
      <c r="H4176" s="38">
        <f>G4176*SUMIF('Manual Inputs'!$B$11:$B$22,'Expanded kW'!A4176,'Manual Inputs'!$C$11:$C$22)</f>
        <v>143973.95605995978</v>
      </c>
    </row>
    <row r="4177" spans="1:8" x14ac:dyDescent="0.2">
      <c r="A4177">
        <f t="shared" si="390"/>
        <v>9</v>
      </c>
      <c r="B4177" t="b">
        <f t="shared" si="391"/>
        <v>0</v>
      </c>
      <c r="C4177" t="str">
        <f t="shared" si="392"/>
        <v>OFF</v>
      </c>
      <c r="D4177" s="4">
        <f t="shared" si="394"/>
        <v>43729.958333323208</v>
      </c>
      <c r="E4177" t="str">
        <f t="shared" si="395"/>
        <v>LRKPCIGS</v>
      </c>
      <c r="F4177" s="39">
        <v>8906.6259765625</v>
      </c>
      <c r="G4177">
        <f t="shared" si="393"/>
        <v>1.3117741079411091E-3</v>
      </c>
      <c r="H4177" s="38">
        <f>G4177*SUMIF('Manual Inputs'!$B$11:$B$22,'Expanded kW'!A4177,'Manual Inputs'!$C$11:$C$22)</f>
        <v>143115.17571935258</v>
      </c>
    </row>
    <row r="4178" spans="1:8" x14ac:dyDescent="0.2">
      <c r="A4178">
        <f t="shared" si="390"/>
        <v>9</v>
      </c>
      <c r="B4178" t="b">
        <f t="shared" si="391"/>
        <v>0</v>
      </c>
      <c r="C4178" t="str">
        <f t="shared" si="392"/>
        <v>OFF</v>
      </c>
      <c r="D4178" s="4">
        <f t="shared" si="394"/>
        <v>43729.999999989872</v>
      </c>
      <c r="E4178" t="str">
        <f t="shared" si="395"/>
        <v>LRKPCIGS</v>
      </c>
      <c r="F4178" s="39">
        <v>8908.0625</v>
      </c>
      <c r="G4178">
        <f t="shared" si="393"/>
        <v>1.3119856801184658E-3</v>
      </c>
      <c r="H4178" s="38">
        <f>G4178*SUMIF('Manual Inputs'!$B$11:$B$22,'Expanded kW'!A4178,'Manual Inputs'!$C$11:$C$22)</f>
        <v>143138.25834398775</v>
      </c>
    </row>
    <row r="4179" spans="1:8" x14ac:dyDescent="0.2">
      <c r="A4179">
        <f t="shared" si="390"/>
        <v>9</v>
      </c>
      <c r="B4179" t="b">
        <f t="shared" si="391"/>
        <v>0</v>
      </c>
      <c r="C4179" t="str">
        <f t="shared" si="392"/>
        <v>OFF</v>
      </c>
      <c r="D4179" s="4">
        <f t="shared" si="394"/>
        <v>43730.041666656536</v>
      </c>
      <c r="E4179" t="str">
        <f t="shared" si="395"/>
        <v>LRKPCIGS</v>
      </c>
      <c r="F4179" s="39">
        <v>8902.1201171875</v>
      </c>
      <c r="G4179">
        <f t="shared" si="393"/>
        <v>1.3111104818185233E-3</v>
      </c>
      <c r="H4179" s="38">
        <f>G4179*SUMIF('Manual Inputs'!$B$11:$B$22,'Expanded kW'!A4179,'Manual Inputs'!$C$11:$C$22)</f>
        <v>143042.77379544597</v>
      </c>
    </row>
    <row r="4180" spans="1:8" x14ac:dyDescent="0.2">
      <c r="A4180">
        <f t="shared" si="390"/>
        <v>9</v>
      </c>
      <c r="B4180" t="b">
        <f t="shared" si="391"/>
        <v>0</v>
      </c>
      <c r="C4180" t="str">
        <f t="shared" si="392"/>
        <v>OFF</v>
      </c>
      <c r="D4180" s="4">
        <f t="shared" si="394"/>
        <v>43730.0833333232</v>
      </c>
      <c r="E4180" t="str">
        <f t="shared" si="395"/>
        <v>LRKPCIGS</v>
      </c>
      <c r="F4180" s="39">
        <v>8856.09765625</v>
      </c>
      <c r="G4180">
        <f t="shared" si="393"/>
        <v>1.3043322615586394E-3</v>
      </c>
      <c r="H4180" s="38">
        <f>G4180*SUMIF('Manual Inputs'!$B$11:$B$22,'Expanded kW'!A4180,'Manual Inputs'!$C$11:$C$22)</f>
        <v>142303.266758613</v>
      </c>
    </row>
    <row r="4181" spans="1:8" x14ac:dyDescent="0.2">
      <c r="A4181">
        <f t="shared" si="390"/>
        <v>9</v>
      </c>
      <c r="B4181" t="b">
        <f t="shared" si="391"/>
        <v>0</v>
      </c>
      <c r="C4181" t="str">
        <f t="shared" si="392"/>
        <v>OFF</v>
      </c>
      <c r="D4181" s="4">
        <f t="shared" si="394"/>
        <v>43730.124999989865</v>
      </c>
      <c r="E4181" t="str">
        <f t="shared" si="395"/>
        <v>LRKPCIGS</v>
      </c>
      <c r="F4181" s="39">
        <v>8837.1025390625</v>
      </c>
      <c r="G4181">
        <f t="shared" si="393"/>
        <v>1.3015346474038025E-3</v>
      </c>
      <c r="H4181" s="38">
        <f>G4181*SUMIF('Manual Inputs'!$B$11:$B$22,'Expanded kW'!A4181,'Manual Inputs'!$C$11:$C$22)</f>
        <v>141998.04573089135</v>
      </c>
    </row>
    <row r="4182" spans="1:8" x14ac:dyDescent="0.2">
      <c r="A4182">
        <f t="shared" si="390"/>
        <v>9</v>
      </c>
      <c r="B4182" t="b">
        <f t="shared" si="391"/>
        <v>0</v>
      </c>
      <c r="C4182" t="str">
        <f t="shared" si="392"/>
        <v>OFF</v>
      </c>
      <c r="D4182" s="4">
        <f t="shared" si="394"/>
        <v>43730.166666656529</v>
      </c>
      <c r="E4182" t="str">
        <f t="shared" si="395"/>
        <v>LRKPCIGS</v>
      </c>
      <c r="F4182" s="39">
        <v>8834.81640625</v>
      </c>
      <c r="G4182">
        <f t="shared" si="393"/>
        <v>1.3011979441630193E-3</v>
      </c>
      <c r="H4182" s="38">
        <f>G4182*SUMIF('Manual Inputs'!$B$11:$B$22,'Expanded kW'!A4182,'Manual Inputs'!$C$11:$C$22)</f>
        <v>141961.31124804233</v>
      </c>
    </row>
    <row r="4183" spans="1:8" x14ac:dyDescent="0.2">
      <c r="A4183">
        <f t="shared" si="390"/>
        <v>9</v>
      </c>
      <c r="B4183" t="b">
        <f t="shared" si="391"/>
        <v>0</v>
      </c>
      <c r="C4183" t="str">
        <f t="shared" si="392"/>
        <v>OFF</v>
      </c>
      <c r="D4183" s="4">
        <f t="shared" si="394"/>
        <v>43730.208333323193</v>
      </c>
      <c r="E4183" t="str">
        <f t="shared" si="395"/>
        <v>LRKPCIGS</v>
      </c>
      <c r="F4183" s="39">
        <v>8832.6044921875</v>
      </c>
      <c r="G4183">
        <f t="shared" si="393"/>
        <v>1.3008721719116848E-3</v>
      </c>
      <c r="H4183" s="38">
        <f>G4183*SUMIF('Manual Inputs'!$B$11:$B$22,'Expanded kW'!A4183,'Manual Inputs'!$C$11:$C$22)</f>
        <v>141925.76934131311</v>
      </c>
    </row>
    <row r="4184" spans="1:8" x14ac:dyDescent="0.2">
      <c r="A4184">
        <f t="shared" si="390"/>
        <v>9</v>
      </c>
      <c r="B4184" t="b">
        <f t="shared" si="391"/>
        <v>0</v>
      </c>
      <c r="C4184" t="str">
        <f t="shared" si="392"/>
        <v>OFF</v>
      </c>
      <c r="D4184" s="4">
        <f t="shared" si="394"/>
        <v>43730.249999989857</v>
      </c>
      <c r="E4184" t="str">
        <f t="shared" si="395"/>
        <v>LRKPCIGS</v>
      </c>
      <c r="F4184" s="39">
        <v>8856.05078125</v>
      </c>
      <c r="G4184">
        <f t="shared" si="393"/>
        <v>1.3043253577758296E-3</v>
      </c>
      <c r="H4184" s="38">
        <f>G4184*SUMIF('Manual Inputs'!$B$11:$B$22,'Expanded kW'!A4184,'Manual Inputs'!$C$11:$C$22)</f>
        <v>142302.51355264257</v>
      </c>
    </row>
    <row r="4185" spans="1:8" x14ac:dyDescent="0.2">
      <c r="A4185">
        <f t="shared" si="390"/>
        <v>9</v>
      </c>
      <c r="B4185" t="b">
        <f t="shared" si="391"/>
        <v>0</v>
      </c>
      <c r="C4185" t="str">
        <f t="shared" si="392"/>
        <v>OFF</v>
      </c>
      <c r="D4185" s="4">
        <f t="shared" si="394"/>
        <v>43730.291666656522</v>
      </c>
      <c r="E4185" t="str">
        <f t="shared" si="395"/>
        <v>LRKPCIGS</v>
      </c>
      <c r="F4185" s="39">
        <v>8881.904296875</v>
      </c>
      <c r="G4185">
        <f t="shared" si="393"/>
        <v>1.3081330816530161E-3</v>
      </c>
      <c r="H4185" s="38">
        <f>G4185*SUMIF('Manual Inputs'!$B$11:$B$22,'Expanded kW'!A4185,'Manual Inputs'!$C$11:$C$22)</f>
        <v>142717.9380289113</v>
      </c>
    </row>
    <row r="4186" spans="1:8" x14ac:dyDescent="0.2">
      <c r="A4186">
        <f t="shared" si="390"/>
        <v>9</v>
      </c>
      <c r="B4186" t="b">
        <f t="shared" si="391"/>
        <v>0</v>
      </c>
      <c r="C4186" t="str">
        <f t="shared" si="392"/>
        <v>OFF</v>
      </c>
      <c r="D4186" s="4">
        <f t="shared" si="394"/>
        <v>43730.333333323186</v>
      </c>
      <c r="E4186" t="str">
        <f t="shared" si="395"/>
        <v>LRKPCIGS</v>
      </c>
      <c r="F4186" s="39">
        <v>8869.6025390625</v>
      </c>
      <c r="G4186">
        <f t="shared" si="393"/>
        <v>1.3063212701518859E-3</v>
      </c>
      <c r="H4186" s="38">
        <f>G4186*SUMIF('Manual Inputs'!$B$11:$B$22,'Expanded kW'!A4186,'Manual Inputs'!$C$11:$C$22)</f>
        <v>142520.26853704921</v>
      </c>
    </row>
    <row r="4187" spans="1:8" x14ac:dyDescent="0.2">
      <c r="A4187">
        <f t="shared" si="390"/>
        <v>9</v>
      </c>
      <c r="B4187" t="b">
        <f t="shared" si="391"/>
        <v>0</v>
      </c>
      <c r="C4187" t="str">
        <f t="shared" si="392"/>
        <v>OFF</v>
      </c>
      <c r="D4187" s="4">
        <f t="shared" si="394"/>
        <v>43730.37499998985</v>
      </c>
      <c r="E4187" t="str">
        <f t="shared" si="395"/>
        <v>LRKPCIGS</v>
      </c>
      <c r="F4187" s="39">
        <v>8854.86328125</v>
      </c>
      <c r="G4187">
        <f t="shared" si="393"/>
        <v>1.3041504619446496E-3</v>
      </c>
      <c r="H4187" s="38">
        <f>G4187*SUMIF('Manual Inputs'!$B$11:$B$22,'Expanded kW'!A4187,'Manual Inputs'!$C$11:$C$22)</f>
        <v>142283.43233472528</v>
      </c>
    </row>
    <row r="4188" spans="1:8" x14ac:dyDescent="0.2">
      <c r="A4188">
        <f t="shared" si="390"/>
        <v>9</v>
      </c>
      <c r="B4188" t="b">
        <f t="shared" si="391"/>
        <v>0</v>
      </c>
      <c r="C4188" t="str">
        <f t="shared" si="392"/>
        <v>OFF</v>
      </c>
      <c r="D4188" s="4">
        <f t="shared" si="394"/>
        <v>43730.416666656514</v>
      </c>
      <c r="E4188" t="str">
        <f t="shared" si="395"/>
        <v>LRKPCIGS</v>
      </c>
      <c r="F4188" s="39">
        <v>8849.55078125</v>
      </c>
      <c r="G4188">
        <f t="shared" si="393"/>
        <v>1.3033680332262129E-3</v>
      </c>
      <c r="H4188" s="38">
        <f>G4188*SUMIF('Manual Inputs'!$B$11:$B$22,'Expanded kW'!A4188,'Manual Inputs'!$C$11:$C$22)</f>
        <v>142198.06899141098</v>
      </c>
    </row>
    <row r="4189" spans="1:8" x14ac:dyDescent="0.2">
      <c r="A4189">
        <f t="shared" si="390"/>
        <v>9</v>
      </c>
      <c r="B4189" t="b">
        <f t="shared" si="391"/>
        <v>0</v>
      </c>
      <c r="C4189" t="str">
        <f t="shared" si="392"/>
        <v>OFF</v>
      </c>
      <c r="D4189" s="4">
        <f t="shared" si="394"/>
        <v>43730.458333323179</v>
      </c>
      <c r="E4189" t="str">
        <f t="shared" si="395"/>
        <v>LRKPCIGS</v>
      </c>
      <c r="F4189" s="39">
        <v>8853.3857421875</v>
      </c>
      <c r="G4189">
        <f t="shared" si="393"/>
        <v>1.3039328489573344E-3</v>
      </c>
      <c r="H4189" s="38">
        <f>G4189*SUMIF('Manual Inputs'!$B$11:$B$22,'Expanded kW'!A4189,'Manual Inputs'!$C$11:$C$22)</f>
        <v>142259.69065486599</v>
      </c>
    </row>
    <row r="4190" spans="1:8" x14ac:dyDescent="0.2">
      <c r="A4190">
        <f t="shared" si="390"/>
        <v>9</v>
      </c>
      <c r="B4190" t="b">
        <f t="shared" si="391"/>
        <v>0</v>
      </c>
      <c r="C4190" t="str">
        <f t="shared" si="392"/>
        <v>OFF</v>
      </c>
      <c r="D4190" s="4">
        <f t="shared" si="394"/>
        <v>43730.499999989843</v>
      </c>
      <c r="E4190" t="str">
        <f t="shared" si="395"/>
        <v>LRKPCIGS</v>
      </c>
      <c r="F4190" s="39">
        <v>8892.1123046875</v>
      </c>
      <c r="G4190">
        <f t="shared" si="393"/>
        <v>1.3096365241886446E-3</v>
      </c>
      <c r="H4190" s="38">
        <f>G4190*SUMIF('Manual Inputs'!$B$11:$B$22,'Expanded kW'!A4190,'Manual Inputs'!$C$11:$C$22)</f>
        <v>142881.9643207613</v>
      </c>
    </row>
    <row r="4191" spans="1:8" x14ac:dyDescent="0.2">
      <c r="A4191">
        <f t="shared" si="390"/>
        <v>9</v>
      </c>
      <c r="B4191" t="b">
        <f t="shared" si="391"/>
        <v>0</v>
      </c>
      <c r="C4191" t="str">
        <f t="shared" si="392"/>
        <v>OFF</v>
      </c>
      <c r="D4191" s="4">
        <f t="shared" si="394"/>
        <v>43730.541666656507</v>
      </c>
      <c r="E4191" t="str">
        <f t="shared" si="395"/>
        <v>LRKPCIGS</v>
      </c>
      <c r="F4191" s="39">
        <v>8915.6064453125</v>
      </c>
      <c r="G4191">
        <f t="shared" si="393"/>
        <v>1.3130967576644077E-3</v>
      </c>
      <c r="H4191" s="38">
        <f>G4191*SUMIF('Manual Inputs'!$B$11:$B$22,'Expanded kW'!A4191,'Manual Inputs'!$C$11:$C$22)</f>
        <v>143259.47742985224</v>
      </c>
    </row>
    <row r="4192" spans="1:8" x14ac:dyDescent="0.2">
      <c r="A4192">
        <f t="shared" si="390"/>
        <v>9</v>
      </c>
      <c r="B4192" t="b">
        <f t="shared" si="391"/>
        <v>0</v>
      </c>
      <c r="C4192" t="str">
        <f t="shared" si="392"/>
        <v>OFF</v>
      </c>
      <c r="D4192" s="4">
        <f t="shared" si="394"/>
        <v>43730.583333323171</v>
      </c>
      <c r="E4192" t="str">
        <f t="shared" si="395"/>
        <v>LRKPCIGS</v>
      </c>
      <c r="F4192" s="39">
        <v>8932.970703125</v>
      </c>
      <c r="G4192">
        <f t="shared" si="393"/>
        <v>1.3156541777089891E-3</v>
      </c>
      <c r="H4192" s="38">
        <f>G4192*SUMIF('Manual Inputs'!$B$11:$B$22,'Expanded kW'!A4192,'Manual Inputs'!$C$11:$C$22)</f>
        <v>143538.49316651968</v>
      </c>
    </row>
    <row r="4193" spans="1:8" x14ac:dyDescent="0.2">
      <c r="A4193">
        <f t="shared" si="390"/>
        <v>9</v>
      </c>
      <c r="B4193" t="b">
        <f t="shared" si="391"/>
        <v>0</v>
      </c>
      <c r="C4193" t="str">
        <f t="shared" si="392"/>
        <v>OFF</v>
      </c>
      <c r="D4193" s="4">
        <f t="shared" si="394"/>
        <v>43730.624999989835</v>
      </c>
      <c r="E4193" t="str">
        <f t="shared" si="395"/>
        <v>LRKPCIGS</v>
      </c>
      <c r="F4193" s="39">
        <v>8942.349609375</v>
      </c>
      <c r="G4193">
        <f t="shared" si="393"/>
        <v>1.3170355095861706E-3</v>
      </c>
      <c r="H4193" s="38">
        <f>G4193*SUMIF('Manual Inputs'!$B$11:$B$22,'Expanded kW'!A4193,'Manual Inputs'!$C$11:$C$22)</f>
        <v>143689.1971277679</v>
      </c>
    </row>
    <row r="4194" spans="1:8" x14ac:dyDescent="0.2">
      <c r="A4194">
        <f t="shared" si="390"/>
        <v>9</v>
      </c>
      <c r="B4194" t="b">
        <f t="shared" si="391"/>
        <v>0</v>
      </c>
      <c r="C4194" t="str">
        <f t="shared" si="392"/>
        <v>OFF</v>
      </c>
      <c r="D4194" s="4">
        <f t="shared" si="394"/>
        <v>43730.6666666565</v>
      </c>
      <c r="E4194" t="str">
        <f t="shared" si="395"/>
        <v>LRKPCIGS</v>
      </c>
      <c r="F4194" s="39">
        <v>8942.3671875</v>
      </c>
      <c r="G4194">
        <f t="shared" si="393"/>
        <v>1.3170380985047241E-3</v>
      </c>
      <c r="H4194" s="38">
        <f>G4194*SUMIF('Manual Inputs'!$B$11:$B$22,'Expanded kW'!A4194,'Manual Inputs'!$C$11:$C$22)</f>
        <v>143689.47958000677</v>
      </c>
    </row>
    <row r="4195" spans="1:8" x14ac:dyDescent="0.2">
      <c r="A4195">
        <f t="shared" si="390"/>
        <v>9</v>
      </c>
      <c r="B4195" t="b">
        <f t="shared" si="391"/>
        <v>0</v>
      </c>
      <c r="C4195" t="str">
        <f t="shared" si="392"/>
        <v>OFF</v>
      </c>
      <c r="D4195" s="4">
        <f t="shared" si="394"/>
        <v>43730.708333323164</v>
      </c>
      <c r="E4195" t="str">
        <f t="shared" si="395"/>
        <v>LRKPCIGS</v>
      </c>
      <c r="F4195" s="39">
        <v>8957.013671875</v>
      </c>
      <c r="G4195">
        <f t="shared" si="393"/>
        <v>1.3191952429751496E-3</v>
      </c>
      <c r="H4195" s="38">
        <f>G4195*SUMIF('Manual Inputs'!$B$11:$B$22,'Expanded kW'!A4195,'Manual Inputs'!$C$11:$C$22)</f>
        <v>143924.82506218093</v>
      </c>
    </row>
    <row r="4196" spans="1:8" x14ac:dyDescent="0.2">
      <c r="A4196">
        <f t="shared" si="390"/>
        <v>9</v>
      </c>
      <c r="B4196" t="b">
        <f t="shared" si="391"/>
        <v>0</v>
      </c>
      <c r="C4196" t="str">
        <f t="shared" si="392"/>
        <v>OFF</v>
      </c>
      <c r="D4196" s="4">
        <f t="shared" si="394"/>
        <v>43730.749999989828</v>
      </c>
      <c r="E4196" t="str">
        <f t="shared" si="395"/>
        <v>LRKPCIGS</v>
      </c>
      <c r="F4196" s="39">
        <v>8969.12890625</v>
      </c>
      <c r="G4196">
        <f t="shared" si="393"/>
        <v>1.3209795831738492E-3</v>
      </c>
      <c r="H4196" s="38">
        <f>G4196*SUMIF('Manual Inputs'!$B$11:$B$22,'Expanded kW'!A4196,'Manual Inputs'!$C$11:$C$22)</f>
        <v>144119.4974219524</v>
      </c>
    </row>
    <row r="4197" spans="1:8" x14ac:dyDescent="0.2">
      <c r="A4197">
        <f t="shared" si="390"/>
        <v>9</v>
      </c>
      <c r="B4197" t="b">
        <f t="shared" si="391"/>
        <v>0</v>
      </c>
      <c r="C4197" t="str">
        <f t="shared" si="392"/>
        <v>OFF</v>
      </c>
      <c r="D4197" s="4">
        <f t="shared" si="394"/>
        <v>43730.791666656492</v>
      </c>
      <c r="E4197" t="str">
        <f t="shared" si="395"/>
        <v>LRKPCIGS</v>
      </c>
      <c r="F4197" s="39">
        <v>8990.62890625</v>
      </c>
      <c r="G4197">
        <f t="shared" si="393"/>
        <v>1.3241461182225815E-3</v>
      </c>
      <c r="H4197" s="38">
        <f>G4197*SUMIF('Manual Inputs'!$B$11:$B$22,'Expanded kW'!A4197,'Manual Inputs'!$C$11:$C$22)</f>
        <v>144464.96789371836</v>
      </c>
    </row>
    <row r="4198" spans="1:8" x14ac:dyDescent="0.2">
      <c r="A4198">
        <f t="shared" si="390"/>
        <v>9</v>
      </c>
      <c r="B4198" t="b">
        <f t="shared" si="391"/>
        <v>0</v>
      </c>
      <c r="C4198" t="str">
        <f t="shared" si="392"/>
        <v>OFF</v>
      </c>
      <c r="D4198" s="4">
        <f t="shared" si="394"/>
        <v>43730.833333323157</v>
      </c>
      <c r="E4198" t="str">
        <f t="shared" si="395"/>
        <v>LRKPCIGS</v>
      </c>
      <c r="F4198" s="39">
        <v>8993.7734375</v>
      </c>
      <c r="G4198">
        <f t="shared" si="393"/>
        <v>1.3246092469860679E-3</v>
      </c>
      <c r="H4198" s="38">
        <f>G4198*SUMIF('Manual Inputs'!$B$11:$B$22,'Expanded kW'!A4198,'Manual Inputs'!$C$11:$C$22)</f>
        <v>144515.49546090071</v>
      </c>
    </row>
    <row r="4199" spans="1:8" x14ac:dyDescent="0.2">
      <c r="A4199">
        <f t="shared" si="390"/>
        <v>9</v>
      </c>
      <c r="B4199" t="b">
        <f t="shared" si="391"/>
        <v>0</v>
      </c>
      <c r="C4199" t="str">
        <f t="shared" si="392"/>
        <v>OFF</v>
      </c>
      <c r="D4199" s="4">
        <f t="shared" si="394"/>
        <v>43730.874999989821</v>
      </c>
      <c r="E4199" t="str">
        <f t="shared" si="395"/>
        <v>LRKPCIGS</v>
      </c>
      <c r="F4199" s="39">
        <v>8993.8486328125</v>
      </c>
      <c r="G4199">
        <f t="shared" si="393"/>
        <v>1.3246203218043253E-3</v>
      </c>
      <c r="H4199" s="38">
        <f>G4199*SUMIF('Manual Inputs'!$B$11:$B$22,'Expanded kW'!A4199,'Manual Inputs'!$C$11:$C$22)</f>
        <v>144516.70372881161</v>
      </c>
    </row>
    <row r="4200" spans="1:8" x14ac:dyDescent="0.2">
      <c r="A4200">
        <f t="shared" si="390"/>
        <v>9</v>
      </c>
      <c r="B4200" t="b">
        <f t="shared" si="391"/>
        <v>0</v>
      </c>
      <c r="C4200" t="str">
        <f t="shared" si="392"/>
        <v>OFF</v>
      </c>
      <c r="D4200" s="4">
        <f t="shared" si="394"/>
        <v>43730.916666656485</v>
      </c>
      <c r="E4200" t="str">
        <f t="shared" si="395"/>
        <v>LRKPCIGS</v>
      </c>
      <c r="F4200" s="39">
        <v>8938.8046875</v>
      </c>
      <c r="G4200">
        <f t="shared" si="393"/>
        <v>1.3165134110111843E-3</v>
      </c>
      <c r="H4200" s="38">
        <f>G4200*SUMIF('Manual Inputs'!$B$11:$B$22,'Expanded kW'!A4200,'Manual Inputs'!$C$11:$C$22)</f>
        <v>143632.23592625489</v>
      </c>
    </row>
    <row r="4201" spans="1:8" x14ac:dyDescent="0.2">
      <c r="A4201">
        <f t="shared" si="390"/>
        <v>9</v>
      </c>
      <c r="B4201" t="b">
        <f t="shared" si="391"/>
        <v>0</v>
      </c>
      <c r="C4201" t="str">
        <f t="shared" si="392"/>
        <v>OFF</v>
      </c>
      <c r="D4201" s="4">
        <f t="shared" si="394"/>
        <v>43730.958333323149</v>
      </c>
      <c r="E4201" t="str">
        <f t="shared" si="395"/>
        <v>LRKPCIGS</v>
      </c>
      <c r="F4201" s="39">
        <v>8993.072265625</v>
      </c>
      <c r="G4201">
        <f t="shared" si="393"/>
        <v>1.324505977901539E-3</v>
      </c>
      <c r="H4201" s="38">
        <f>G4201*SUMIF('Manual Inputs'!$B$11:$B$22,'Expanded kW'!A4201,'Manual Inputs'!$C$11:$C$22)</f>
        <v>144504.2287549265</v>
      </c>
    </row>
    <row r="4202" spans="1:8" x14ac:dyDescent="0.2">
      <c r="A4202">
        <f t="shared" si="390"/>
        <v>9</v>
      </c>
      <c r="B4202" t="b">
        <f t="shared" si="391"/>
        <v>0</v>
      </c>
      <c r="C4202" t="str">
        <f t="shared" si="392"/>
        <v>OFF</v>
      </c>
      <c r="D4202" s="4">
        <f t="shared" si="394"/>
        <v>43730.999999989814</v>
      </c>
      <c r="E4202" t="str">
        <f t="shared" si="395"/>
        <v>LRKPCIGS</v>
      </c>
      <c r="F4202" s="39">
        <v>9028.7412109375</v>
      </c>
      <c r="G4202">
        <f t="shared" si="393"/>
        <v>1.3297593251333224E-3</v>
      </c>
      <c r="H4202" s="38">
        <f>G4202*SUMIF('Manual Inputs'!$B$11:$B$22,'Expanded kW'!A4202,'Manual Inputs'!$C$11:$C$22)</f>
        <v>145077.37142304299</v>
      </c>
    </row>
    <row r="4203" spans="1:8" x14ac:dyDescent="0.2">
      <c r="A4203">
        <f t="shared" si="390"/>
        <v>9</v>
      </c>
      <c r="B4203" t="b">
        <f t="shared" si="391"/>
        <v>0</v>
      </c>
      <c r="C4203" t="str">
        <f t="shared" si="392"/>
        <v>OFF</v>
      </c>
      <c r="D4203" s="4">
        <f t="shared" si="394"/>
        <v>43731.041666656478</v>
      </c>
      <c r="E4203" t="str">
        <f t="shared" si="395"/>
        <v>LRKPCIGS</v>
      </c>
      <c r="F4203" s="39">
        <v>9044.171875</v>
      </c>
      <c r="G4203">
        <f t="shared" si="393"/>
        <v>1.3320319641370022E-3</v>
      </c>
      <c r="H4203" s="38">
        <f>G4203*SUMIF('Manual Inputs'!$B$11:$B$22,'Expanded kW'!A4203,'Manual Inputs'!$C$11:$C$22)</f>
        <v>145325.3174134306</v>
      </c>
    </row>
    <row r="4204" spans="1:8" x14ac:dyDescent="0.2">
      <c r="A4204">
        <f t="shared" si="390"/>
        <v>9</v>
      </c>
      <c r="B4204" t="b">
        <f t="shared" si="391"/>
        <v>0</v>
      </c>
      <c r="C4204" t="str">
        <f t="shared" si="392"/>
        <v>OFF</v>
      </c>
      <c r="D4204" s="4">
        <f t="shared" si="394"/>
        <v>43731.083333323142</v>
      </c>
      <c r="E4204" t="str">
        <f t="shared" si="395"/>
        <v>LRKPCIGS</v>
      </c>
      <c r="F4204" s="39">
        <v>9019.470703125</v>
      </c>
      <c r="G4204">
        <f t="shared" si="393"/>
        <v>1.3283939582538885E-3</v>
      </c>
      <c r="H4204" s="38">
        <f>G4204*SUMIF('Manual Inputs'!$B$11:$B$22,'Expanded kW'!A4204,'Manual Inputs'!$C$11:$C$22)</f>
        <v>144928.40925060137</v>
      </c>
    </row>
    <row r="4205" spans="1:8" x14ac:dyDescent="0.2">
      <c r="A4205">
        <f t="shared" si="390"/>
        <v>9</v>
      </c>
      <c r="B4205" t="b">
        <f t="shared" si="391"/>
        <v>0</v>
      </c>
      <c r="C4205" t="str">
        <f t="shared" si="392"/>
        <v>OFF</v>
      </c>
      <c r="D4205" s="4">
        <f t="shared" si="394"/>
        <v>43731.124999989806</v>
      </c>
      <c r="E4205" t="str">
        <f t="shared" si="395"/>
        <v>LRKPCIGS</v>
      </c>
      <c r="F4205" s="39">
        <v>9019.3369140625</v>
      </c>
      <c r="G4205">
        <f t="shared" si="393"/>
        <v>1.3283742537071191E-3</v>
      </c>
      <c r="H4205" s="38">
        <f>G4205*SUMIF('Manual Inputs'!$B$11:$B$22,'Expanded kW'!A4205,'Manual Inputs'!$C$11:$C$22)</f>
        <v>144926.25947522747</v>
      </c>
    </row>
    <row r="4206" spans="1:8" x14ac:dyDescent="0.2">
      <c r="A4206">
        <f t="shared" si="390"/>
        <v>9</v>
      </c>
      <c r="B4206" t="b">
        <f t="shared" si="391"/>
        <v>0</v>
      </c>
      <c r="C4206" t="str">
        <f t="shared" si="392"/>
        <v>OFF</v>
      </c>
      <c r="D4206" s="4">
        <f t="shared" si="394"/>
        <v>43731.166666656471</v>
      </c>
      <c r="E4206" t="str">
        <f t="shared" si="395"/>
        <v>LRKPCIGS</v>
      </c>
      <c r="F4206" s="39">
        <v>8974.6904296875</v>
      </c>
      <c r="G4206">
        <f t="shared" si="393"/>
        <v>1.3217986882384626E-3</v>
      </c>
      <c r="H4206" s="38">
        <f>G4206*SUMIF('Manual Inputs'!$B$11:$B$22,'Expanded kW'!A4206,'Manual Inputs'!$C$11:$C$22)</f>
        <v>144208.86217198451</v>
      </c>
    </row>
    <row r="4207" spans="1:8" x14ac:dyDescent="0.2">
      <c r="A4207">
        <f t="shared" si="390"/>
        <v>9</v>
      </c>
      <c r="B4207" t="b">
        <f t="shared" si="391"/>
        <v>0</v>
      </c>
      <c r="C4207" t="str">
        <f t="shared" si="392"/>
        <v>OFF</v>
      </c>
      <c r="D4207" s="4">
        <f t="shared" si="394"/>
        <v>43731.208333323135</v>
      </c>
      <c r="E4207" t="str">
        <f t="shared" si="395"/>
        <v>LRKPCIGS</v>
      </c>
      <c r="F4207" s="39">
        <v>9079.5595703125</v>
      </c>
      <c r="G4207">
        <f t="shared" si="393"/>
        <v>1.3372438886719274E-3</v>
      </c>
      <c r="H4207" s="38">
        <f>G4207*SUMIF('Manual Inputs'!$B$11:$B$22,'Expanded kW'!A4207,'Manual Inputs'!$C$11:$C$22)</f>
        <v>145893.94084572454</v>
      </c>
    </row>
    <row r="4208" spans="1:8" x14ac:dyDescent="0.2">
      <c r="A4208">
        <f t="shared" si="390"/>
        <v>9</v>
      </c>
      <c r="B4208" t="b">
        <f t="shared" si="391"/>
        <v>0</v>
      </c>
      <c r="C4208" t="str">
        <f t="shared" si="392"/>
        <v>OFF</v>
      </c>
      <c r="D4208" s="4">
        <f t="shared" si="394"/>
        <v>43731.249999989799</v>
      </c>
      <c r="E4208" t="str">
        <f t="shared" si="395"/>
        <v>LRKPCIGS</v>
      </c>
      <c r="F4208" s="39">
        <v>9127.2587890625</v>
      </c>
      <c r="G4208">
        <f t="shared" si="393"/>
        <v>1.3442690629960677E-3</v>
      </c>
      <c r="H4208" s="38">
        <f>G4208*SUMIF('Manual Inputs'!$B$11:$B$22,'Expanded kW'!A4208,'Manual Inputs'!$C$11:$C$22)</f>
        <v>146660.39068779108</v>
      </c>
    </row>
    <row r="4209" spans="1:8" x14ac:dyDescent="0.2">
      <c r="A4209">
        <f t="shared" si="390"/>
        <v>9</v>
      </c>
      <c r="B4209" t="b">
        <f t="shared" si="391"/>
        <v>0</v>
      </c>
      <c r="C4209" t="str">
        <f t="shared" si="392"/>
        <v>ON</v>
      </c>
      <c r="D4209" s="4">
        <f t="shared" si="394"/>
        <v>43731.291666656463</v>
      </c>
      <c r="E4209" t="str">
        <f t="shared" si="395"/>
        <v>LRKPCIGS</v>
      </c>
      <c r="F4209" s="39">
        <v>9018.4755859375</v>
      </c>
      <c r="G4209">
        <f t="shared" si="393"/>
        <v>1.3282473966979903E-3</v>
      </c>
      <c r="H4209" s="38">
        <f>G4209*SUMIF('Manual Inputs'!$B$11:$B$22,'Expanded kW'!A4209,'Manual Inputs'!$C$11:$C$22)</f>
        <v>144912.41931552099</v>
      </c>
    </row>
    <row r="4210" spans="1:8" x14ac:dyDescent="0.2">
      <c r="A4210">
        <f t="shared" si="390"/>
        <v>9</v>
      </c>
      <c r="B4210" t="b">
        <f t="shared" si="391"/>
        <v>0</v>
      </c>
      <c r="C4210" t="str">
        <f t="shared" si="392"/>
        <v>ON</v>
      </c>
      <c r="D4210" s="4">
        <f t="shared" si="394"/>
        <v>43731.333333323128</v>
      </c>
      <c r="E4210" t="str">
        <f t="shared" si="395"/>
        <v>LRKPCIGS</v>
      </c>
      <c r="F4210" s="39">
        <v>9070.6962890625</v>
      </c>
      <c r="G4210">
        <f t="shared" si="393"/>
        <v>1.335938498405653E-3</v>
      </c>
      <c r="H4210" s="38">
        <f>G4210*SUMIF('Manual Inputs'!$B$11:$B$22,'Expanded kW'!A4210,'Manual Inputs'!$C$11:$C$22)</f>
        <v>145751.52215015097</v>
      </c>
    </row>
    <row r="4211" spans="1:8" x14ac:dyDescent="0.2">
      <c r="A4211">
        <f t="shared" si="390"/>
        <v>9</v>
      </c>
      <c r="B4211" t="b">
        <f t="shared" si="391"/>
        <v>0</v>
      </c>
      <c r="C4211" t="str">
        <f t="shared" si="392"/>
        <v>ON</v>
      </c>
      <c r="D4211" s="4">
        <f t="shared" si="394"/>
        <v>43731.374999989792</v>
      </c>
      <c r="E4211" t="str">
        <f t="shared" si="395"/>
        <v>LRKPCIGS</v>
      </c>
      <c r="F4211" s="39">
        <v>9092.5146484375</v>
      </c>
      <c r="G4211">
        <f t="shared" si="393"/>
        <v>1.3391519216459681E-3</v>
      </c>
      <c r="H4211" s="38">
        <f>G4211*SUMIF('Manual Inputs'!$B$11:$B$22,'Expanded kW'!A4211,'Manual Inputs'!$C$11:$C$22)</f>
        <v>146102.10814579937</v>
      </c>
    </row>
    <row r="4212" spans="1:8" x14ac:dyDescent="0.2">
      <c r="A4212">
        <f t="shared" si="390"/>
        <v>9</v>
      </c>
      <c r="B4212" t="b">
        <f t="shared" si="391"/>
        <v>0</v>
      </c>
      <c r="C4212" t="str">
        <f t="shared" si="392"/>
        <v>ON</v>
      </c>
      <c r="D4212" s="4">
        <f t="shared" si="394"/>
        <v>43731.416666656456</v>
      </c>
      <c r="E4212" t="str">
        <f t="shared" si="395"/>
        <v>LRKPCIGS</v>
      </c>
      <c r="F4212" s="39">
        <v>9069.568359375</v>
      </c>
      <c r="G4212">
        <f t="shared" si="393"/>
        <v>1.3357723761317937E-3</v>
      </c>
      <c r="H4212" s="38">
        <f>G4212*SUMIF('Manual Inputs'!$B$11:$B$22,'Expanded kW'!A4212,'Manual Inputs'!$C$11:$C$22)</f>
        <v>145733.39813148772</v>
      </c>
    </row>
    <row r="4213" spans="1:8" x14ac:dyDescent="0.2">
      <c r="A4213">
        <f t="shared" si="390"/>
        <v>9</v>
      </c>
      <c r="B4213" t="b">
        <f t="shared" si="391"/>
        <v>0</v>
      </c>
      <c r="C4213" t="str">
        <f t="shared" si="392"/>
        <v>ON</v>
      </c>
      <c r="D4213" s="4">
        <f t="shared" si="394"/>
        <v>43731.45833332312</v>
      </c>
      <c r="E4213" t="str">
        <f t="shared" si="395"/>
        <v>LRKPCIGS</v>
      </c>
      <c r="F4213" s="39">
        <v>9106.9921875</v>
      </c>
      <c r="G4213">
        <f t="shared" si="393"/>
        <v>1.3412841837325167E-3</v>
      </c>
      <c r="H4213" s="38">
        <f>G4213*SUMIF('Manual Inputs'!$B$11:$B$22,'Expanded kW'!A4213,'Manual Inputs'!$C$11:$C$22)</f>
        <v>146334.73894812178</v>
      </c>
    </row>
    <row r="4214" spans="1:8" x14ac:dyDescent="0.2">
      <c r="A4214">
        <f t="shared" si="390"/>
        <v>9</v>
      </c>
      <c r="B4214" t="b">
        <f t="shared" si="391"/>
        <v>0</v>
      </c>
      <c r="C4214" t="str">
        <f t="shared" si="392"/>
        <v>ON</v>
      </c>
      <c r="D4214" s="4">
        <f t="shared" si="394"/>
        <v>43731.499999989785</v>
      </c>
      <c r="E4214" t="str">
        <f t="shared" si="395"/>
        <v>LRKPCIGS</v>
      </c>
      <c r="F4214" s="39">
        <v>9132.138671875</v>
      </c>
      <c r="G4214">
        <f t="shared" si="393"/>
        <v>1.3449877755523228E-3</v>
      </c>
      <c r="H4214" s="38">
        <f>G4214*SUMIF('Manual Inputs'!$B$11:$B$22,'Expanded kW'!A4214,'Manual Inputs'!$C$11:$C$22)</f>
        <v>146738.80256767001</v>
      </c>
    </row>
    <row r="4215" spans="1:8" x14ac:dyDescent="0.2">
      <c r="A4215">
        <f t="shared" si="390"/>
        <v>9</v>
      </c>
      <c r="B4215" t="b">
        <f t="shared" si="391"/>
        <v>0</v>
      </c>
      <c r="C4215" t="str">
        <f t="shared" si="392"/>
        <v>ON</v>
      </c>
      <c r="D4215" s="4">
        <f t="shared" si="394"/>
        <v>43731.541666656449</v>
      </c>
      <c r="E4215" t="str">
        <f t="shared" si="395"/>
        <v>LRKPCIGS</v>
      </c>
      <c r="F4215" s="39">
        <v>9082.4609375</v>
      </c>
      <c r="G4215">
        <f t="shared" si="393"/>
        <v>1.3376712040620883E-3</v>
      </c>
      <c r="H4215" s="38">
        <f>G4215*SUMIF('Manual Inputs'!$B$11:$B$22,'Expanded kW'!A4215,'Manual Inputs'!$C$11:$C$22)</f>
        <v>145940.56115693535</v>
      </c>
    </row>
    <row r="4216" spans="1:8" x14ac:dyDescent="0.2">
      <c r="A4216">
        <f t="shared" si="390"/>
        <v>9</v>
      </c>
      <c r="B4216" t="b">
        <f t="shared" si="391"/>
        <v>0</v>
      </c>
      <c r="C4216" t="str">
        <f t="shared" si="392"/>
        <v>ON</v>
      </c>
      <c r="D4216" s="4">
        <f t="shared" si="394"/>
        <v>43731.583333323113</v>
      </c>
      <c r="E4216" t="str">
        <f t="shared" si="395"/>
        <v>LRKPCIGS</v>
      </c>
      <c r="F4216" s="39">
        <v>9167.8388671875</v>
      </c>
      <c r="G4216">
        <f t="shared" si="393"/>
        <v>1.3502457253059795E-3</v>
      </c>
      <c r="H4216" s="38">
        <f>G4216*SUMIF('Manual Inputs'!$B$11:$B$22,'Expanded kW'!A4216,'Manual Inputs'!$C$11:$C$22)</f>
        <v>147312.44737310009</v>
      </c>
    </row>
    <row r="4217" spans="1:8" x14ac:dyDescent="0.2">
      <c r="A4217">
        <f t="shared" si="390"/>
        <v>9</v>
      </c>
      <c r="B4217" t="b">
        <f t="shared" si="391"/>
        <v>0</v>
      </c>
      <c r="C4217" t="str">
        <f t="shared" si="392"/>
        <v>ON</v>
      </c>
      <c r="D4217" s="4">
        <f t="shared" si="394"/>
        <v>43731.624999989777</v>
      </c>
      <c r="E4217" t="str">
        <f t="shared" si="395"/>
        <v>LRKPCIGS</v>
      </c>
      <c r="F4217" s="39">
        <v>9319.0283203125</v>
      </c>
      <c r="G4217">
        <f t="shared" si="393"/>
        <v>1.3725130137859315E-3</v>
      </c>
      <c r="H4217" s="38">
        <f>G4217*SUMIF('Manual Inputs'!$B$11:$B$22,'Expanded kW'!A4217,'Manual Inputs'!$C$11:$C$22)</f>
        <v>149741.81907994347</v>
      </c>
    </row>
    <row r="4218" spans="1:8" x14ac:dyDescent="0.2">
      <c r="A4218">
        <f t="shared" si="390"/>
        <v>9</v>
      </c>
      <c r="B4218" t="b">
        <f t="shared" si="391"/>
        <v>0</v>
      </c>
      <c r="C4218" t="str">
        <f t="shared" si="392"/>
        <v>ON</v>
      </c>
      <c r="D4218" s="4">
        <f t="shared" si="394"/>
        <v>43731.666666656442</v>
      </c>
      <c r="E4218" t="str">
        <f t="shared" si="395"/>
        <v>LRKPCIGS</v>
      </c>
      <c r="F4218" s="39">
        <v>9323.2783203125</v>
      </c>
      <c r="G4218">
        <f t="shared" si="393"/>
        <v>1.3731389567606808E-3</v>
      </c>
      <c r="H4218" s="38">
        <f>G4218*SUMIF('Manual Inputs'!$B$11:$B$22,'Expanded kW'!A4218,'Manual Inputs'!$C$11:$C$22)</f>
        <v>149810.10975459486</v>
      </c>
    </row>
    <row r="4219" spans="1:8" x14ac:dyDescent="0.2">
      <c r="A4219">
        <f t="shared" si="390"/>
        <v>9</v>
      </c>
      <c r="B4219" t="b">
        <f t="shared" si="391"/>
        <v>0</v>
      </c>
      <c r="C4219" t="str">
        <f t="shared" si="392"/>
        <v>ON</v>
      </c>
      <c r="D4219" s="4">
        <f t="shared" si="394"/>
        <v>43731.708333323106</v>
      </c>
      <c r="E4219" t="str">
        <f t="shared" si="395"/>
        <v>LRKPCIGS</v>
      </c>
      <c r="F4219" s="39">
        <v>9376.2392578125</v>
      </c>
      <c r="G4219">
        <f t="shared" si="393"/>
        <v>1.3809390807052141E-3</v>
      </c>
      <c r="H4219" s="38">
        <f>G4219*SUMIF('Manual Inputs'!$B$11:$B$22,'Expanded kW'!A4219,'Manual Inputs'!$C$11:$C$22)</f>
        <v>150661.10696684106</v>
      </c>
    </row>
    <row r="4220" spans="1:8" x14ac:dyDescent="0.2">
      <c r="A4220">
        <f t="shared" si="390"/>
        <v>9</v>
      </c>
      <c r="B4220" t="b">
        <f t="shared" si="391"/>
        <v>0</v>
      </c>
      <c r="C4220" t="str">
        <f t="shared" si="392"/>
        <v>ON</v>
      </c>
      <c r="D4220" s="4">
        <f t="shared" si="394"/>
        <v>43731.74999998977</v>
      </c>
      <c r="E4220" t="str">
        <f t="shared" si="395"/>
        <v>LRKPCIGS</v>
      </c>
      <c r="F4220" s="39">
        <v>9272.1123046875</v>
      </c>
      <c r="G4220">
        <f t="shared" si="393"/>
        <v>1.3656031901662371E-3</v>
      </c>
      <c r="H4220" s="38">
        <f>G4220*SUMIF('Manual Inputs'!$B$11:$B$22,'Expanded kW'!A4220,'Manual Inputs'!$C$11:$C$22)</f>
        <v>148987.95405429936</v>
      </c>
    </row>
    <row r="4221" spans="1:8" x14ac:dyDescent="0.2">
      <c r="A4221">
        <f t="shared" si="390"/>
        <v>9</v>
      </c>
      <c r="B4221" t="b">
        <f t="shared" si="391"/>
        <v>0</v>
      </c>
      <c r="C4221" t="str">
        <f t="shared" si="392"/>
        <v>ON</v>
      </c>
      <c r="D4221" s="4">
        <f t="shared" si="394"/>
        <v>43731.791666656434</v>
      </c>
      <c r="E4221" t="str">
        <f t="shared" si="395"/>
        <v>LRKPCIGS</v>
      </c>
      <c r="F4221" s="39">
        <v>9266.0966796875</v>
      </c>
      <c r="G4221">
        <f t="shared" si="393"/>
        <v>1.3647172047056542E-3</v>
      </c>
      <c r="H4221" s="38">
        <f>G4221*SUMIF('Manual Inputs'!$B$11:$B$22,'Expanded kW'!A4221,'Manual Inputs'!$C$11:$C$22)</f>
        <v>148891.29262142879</v>
      </c>
    </row>
    <row r="4222" spans="1:8" x14ac:dyDescent="0.2">
      <c r="A4222">
        <f t="shared" si="390"/>
        <v>9</v>
      </c>
      <c r="B4222" t="b">
        <f t="shared" si="391"/>
        <v>0</v>
      </c>
      <c r="C4222" t="str">
        <f t="shared" si="392"/>
        <v>ON</v>
      </c>
      <c r="D4222" s="4">
        <f t="shared" si="394"/>
        <v>43731.833333323098</v>
      </c>
      <c r="E4222" t="str">
        <f t="shared" si="395"/>
        <v>LRKPCIGS</v>
      </c>
      <c r="F4222" s="39">
        <v>9265.244140625</v>
      </c>
      <c r="G4222">
        <f t="shared" si="393"/>
        <v>1.3645916421558021E-3</v>
      </c>
      <c r="H4222" s="38">
        <f>G4222*SUMIF('Manual Inputs'!$B$11:$B$22,'Expanded kW'!A4222,'Manual Inputs'!$C$11:$C$22)</f>
        <v>148877.59368784179</v>
      </c>
    </row>
    <row r="4223" spans="1:8" x14ac:dyDescent="0.2">
      <c r="A4223">
        <f t="shared" si="390"/>
        <v>9</v>
      </c>
      <c r="B4223" t="b">
        <f t="shared" si="391"/>
        <v>0</v>
      </c>
      <c r="C4223" t="str">
        <f t="shared" si="392"/>
        <v>OFF</v>
      </c>
      <c r="D4223" s="4">
        <f t="shared" si="394"/>
        <v>43731.874999989763</v>
      </c>
      <c r="E4223" t="str">
        <f t="shared" si="395"/>
        <v>LRKPCIGS</v>
      </c>
      <c r="F4223" s="39">
        <v>9571.0234375</v>
      </c>
      <c r="G4223">
        <f t="shared" si="393"/>
        <v>1.4096270310270289E-3</v>
      </c>
      <c r="H4223" s="38">
        <f>G4223*SUMIF('Manual Inputs'!$B$11:$B$22,'Expanded kW'!A4223,'Manual Inputs'!$C$11:$C$22)</f>
        <v>153790.97591796608</v>
      </c>
    </row>
    <row r="4224" spans="1:8" x14ac:dyDescent="0.2">
      <c r="A4224">
        <f t="shared" si="390"/>
        <v>9</v>
      </c>
      <c r="B4224" t="b">
        <f t="shared" si="391"/>
        <v>0</v>
      </c>
      <c r="C4224" t="str">
        <f t="shared" si="392"/>
        <v>OFF</v>
      </c>
      <c r="D4224" s="4">
        <f t="shared" si="394"/>
        <v>43731.916666656427</v>
      </c>
      <c r="E4224" t="str">
        <f t="shared" si="395"/>
        <v>LRKPCIGS</v>
      </c>
      <c r="F4224" s="39">
        <v>9632.67578125</v>
      </c>
      <c r="G4224">
        <f t="shared" si="393"/>
        <v>1.4187072313675342E-3</v>
      </c>
      <c r="H4224" s="38">
        <f>G4224*SUMIF('Manual Inputs'!$B$11:$B$22,'Expanded kW'!A4224,'Manual Inputs'!$C$11:$C$22)</f>
        <v>154781.63007056099</v>
      </c>
    </row>
    <row r="4225" spans="1:8" x14ac:dyDescent="0.2">
      <c r="A4225">
        <f t="shared" si="390"/>
        <v>9</v>
      </c>
      <c r="B4225" t="b">
        <f t="shared" si="391"/>
        <v>0</v>
      </c>
      <c r="C4225" t="str">
        <f t="shared" si="392"/>
        <v>OFF</v>
      </c>
      <c r="D4225" s="4">
        <f t="shared" si="394"/>
        <v>43731.958333323091</v>
      </c>
      <c r="E4225" t="str">
        <f t="shared" si="395"/>
        <v>LRKPCIGS</v>
      </c>
      <c r="F4225" s="39">
        <v>9586.9833984375</v>
      </c>
      <c r="G4225">
        <f t="shared" si="393"/>
        <v>1.4119776252449355E-3</v>
      </c>
      <c r="H4225" s="38">
        <f>G4225*SUMIF('Manual Inputs'!$B$11:$B$22,'Expanded kW'!A4225,'Manual Inputs'!$C$11:$C$22)</f>
        <v>154047.42685910303</v>
      </c>
    </row>
    <row r="4226" spans="1:8" x14ac:dyDescent="0.2">
      <c r="A4226">
        <f t="shared" ref="A4226:A4289" si="396">MONTH(D4226)</f>
        <v>9</v>
      </c>
      <c r="B4226" t="b">
        <f t="shared" ref="B4226:B4289" si="397">IF(ISNA(VLOOKUP(DATE(YEAR(D4226),MONTH(D4226),DAY(D4226)),Holidays,1,FALSE)),FALSE,TRUE)</f>
        <v>0</v>
      </c>
      <c r="C4226" t="str">
        <f t="shared" ref="C4226:C4289" si="398">IF(OR(HOUR(D4226)&lt;PkStart,HOUR(D4226)&gt;OPkStart-1,WEEKDAY(D4226,2)&gt;5,B4226)=TRUE,"OFF","ON")</f>
        <v>OFF</v>
      </c>
      <c r="D4226" s="4">
        <f t="shared" si="394"/>
        <v>43731.999999989755</v>
      </c>
      <c r="E4226" t="str">
        <f t="shared" si="395"/>
        <v>LRKPCIGS</v>
      </c>
      <c r="F4226" s="39">
        <v>9656.29296875</v>
      </c>
      <c r="G4226">
        <f t="shared" ref="G4226:G4289" si="399">IF(SUMIF($A$2:$A$8785,A4226,$F$2:$F$8785)=0,0,F4226/SUMIF($A$2:$A$8785,A4226,$F$2:$F$8785))</f>
        <v>1.4221855872731729E-3</v>
      </c>
      <c r="H4226" s="38">
        <f>G4226*SUMIF('Manual Inputs'!$B$11:$B$22,'Expanded kW'!A4226,'Manual Inputs'!$C$11:$C$22)</f>
        <v>155161.12034532425</v>
      </c>
    </row>
    <row r="4227" spans="1:8" x14ac:dyDescent="0.2">
      <c r="A4227">
        <f t="shared" si="396"/>
        <v>9</v>
      </c>
      <c r="B4227" t="b">
        <f t="shared" si="397"/>
        <v>0</v>
      </c>
      <c r="C4227" t="str">
        <f t="shared" si="398"/>
        <v>OFF</v>
      </c>
      <c r="D4227" s="4">
        <f t="shared" si="394"/>
        <v>43732.04166665642</v>
      </c>
      <c r="E4227" t="str">
        <f t="shared" si="395"/>
        <v>LRKPCIGS</v>
      </c>
      <c r="F4227" s="39">
        <v>9705.53515625</v>
      </c>
      <c r="G4227">
        <f t="shared" si="399"/>
        <v>1.4294380111148004E-3</v>
      </c>
      <c r="H4227" s="38">
        <f>G4227*SUMIF('Manual Inputs'!$B$11:$B$22,'Expanded kW'!A4227,'Manual Inputs'!$C$11:$C$22)</f>
        <v>155952.36321725044</v>
      </c>
    </row>
    <row r="4228" spans="1:8" x14ac:dyDescent="0.2">
      <c r="A4228">
        <f t="shared" si="396"/>
        <v>9</v>
      </c>
      <c r="B4228" t="b">
        <f t="shared" si="397"/>
        <v>0</v>
      </c>
      <c r="C4228" t="str">
        <f t="shared" si="398"/>
        <v>OFF</v>
      </c>
      <c r="D4228" s="4">
        <f t="shared" ref="D4228:D4291" si="400">+D4227+1/24</f>
        <v>43732.083333323084</v>
      </c>
      <c r="E4228" t="str">
        <f t="shared" ref="E4228:E4291" si="401">+E4227</f>
        <v>LRKPCIGS</v>
      </c>
      <c r="F4228" s="39">
        <v>9446.216796875</v>
      </c>
      <c r="G4228">
        <f t="shared" si="399"/>
        <v>1.3912454216384901E-3</v>
      </c>
      <c r="H4228" s="38">
        <f>G4228*SUMIF('Manual Inputs'!$B$11:$B$22,'Expanded kW'!A4228,'Manual Inputs'!$C$11:$C$22)</f>
        <v>151785.53363814077</v>
      </c>
    </row>
    <row r="4229" spans="1:8" x14ac:dyDescent="0.2">
      <c r="A4229">
        <f t="shared" si="396"/>
        <v>9</v>
      </c>
      <c r="B4229" t="b">
        <f t="shared" si="397"/>
        <v>0</v>
      </c>
      <c r="C4229" t="str">
        <f t="shared" si="398"/>
        <v>OFF</v>
      </c>
      <c r="D4229" s="4">
        <f t="shared" si="400"/>
        <v>43732.124999989748</v>
      </c>
      <c r="E4229" t="str">
        <f t="shared" si="401"/>
        <v>LRKPCIGS</v>
      </c>
      <c r="F4229" s="39">
        <v>9476.49609375</v>
      </c>
      <c r="G4229">
        <f t="shared" si="399"/>
        <v>1.3957049776759623E-3</v>
      </c>
      <c r="H4229" s="38">
        <f>G4229*SUMIF('Manual Inputs'!$B$11:$B$22,'Expanded kW'!A4229,'Manual Inputs'!$C$11:$C$22)</f>
        <v>152272.07331144996</v>
      </c>
    </row>
    <row r="4230" spans="1:8" x14ac:dyDescent="0.2">
      <c r="A4230">
        <f t="shared" si="396"/>
        <v>9</v>
      </c>
      <c r="B4230" t="b">
        <f t="shared" si="397"/>
        <v>0</v>
      </c>
      <c r="C4230" t="str">
        <f t="shared" si="398"/>
        <v>OFF</v>
      </c>
      <c r="D4230" s="4">
        <f t="shared" si="400"/>
        <v>43732.166666656412</v>
      </c>
      <c r="E4230" t="str">
        <f t="shared" si="401"/>
        <v>LRKPCIGS</v>
      </c>
      <c r="F4230" s="39">
        <v>9518.267578125</v>
      </c>
      <c r="G4230">
        <f t="shared" si="399"/>
        <v>1.4018571111322883E-3</v>
      </c>
      <c r="H4230" s="38">
        <f>G4230*SUMIF('Manual Inputs'!$B$11:$B$22,'Expanded kW'!A4230,'Manual Inputs'!$C$11:$C$22)</f>
        <v>152943.2739818405</v>
      </c>
    </row>
    <row r="4231" spans="1:8" x14ac:dyDescent="0.2">
      <c r="A4231">
        <f t="shared" si="396"/>
        <v>9</v>
      </c>
      <c r="B4231" t="b">
        <f t="shared" si="397"/>
        <v>0</v>
      </c>
      <c r="C4231" t="str">
        <f t="shared" si="398"/>
        <v>OFF</v>
      </c>
      <c r="D4231" s="4">
        <f t="shared" si="400"/>
        <v>43732.208333323077</v>
      </c>
      <c r="E4231" t="str">
        <f t="shared" si="401"/>
        <v>LRKPCIGS</v>
      </c>
      <c r="F4231" s="39">
        <v>9398.6865234375</v>
      </c>
      <c r="G4231">
        <f t="shared" si="399"/>
        <v>1.3842451296982264E-3</v>
      </c>
      <c r="H4231" s="38">
        <f>G4231*SUMIF('Manual Inputs'!$B$11:$B$22,'Expanded kW'!A4231,'Manual Inputs'!$C$11:$C$22)</f>
        <v>151021.79847592593</v>
      </c>
    </row>
    <row r="4232" spans="1:8" x14ac:dyDescent="0.2">
      <c r="A4232">
        <f t="shared" si="396"/>
        <v>9</v>
      </c>
      <c r="B4232" t="b">
        <f t="shared" si="397"/>
        <v>0</v>
      </c>
      <c r="C4232" t="str">
        <f t="shared" si="398"/>
        <v>OFF</v>
      </c>
      <c r="D4232" s="4">
        <f t="shared" si="400"/>
        <v>43732.249999989741</v>
      </c>
      <c r="E4232" t="str">
        <f t="shared" si="401"/>
        <v>LRKPCIGS</v>
      </c>
      <c r="F4232" s="39">
        <v>9351.576171875</v>
      </c>
      <c r="G4232">
        <f t="shared" si="399"/>
        <v>1.3773066841456334E-3</v>
      </c>
      <c r="H4232" s="38">
        <f>G4232*SUMIF('Manual Inputs'!$B$11:$B$22,'Expanded kW'!A4232,'Manual Inputs'!$C$11:$C$22)</f>
        <v>150264.81078386281</v>
      </c>
    </row>
    <row r="4233" spans="1:8" x14ac:dyDescent="0.2">
      <c r="A4233">
        <f t="shared" si="396"/>
        <v>9</v>
      </c>
      <c r="B4233" t="b">
        <f t="shared" si="397"/>
        <v>0</v>
      </c>
      <c r="C4233" t="str">
        <f t="shared" si="398"/>
        <v>ON</v>
      </c>
      <c r="D4233" s="4">
        <f t="shared" si="400"/>
        <v>43732.291666656405</v>
      </c>
      <c r="E4233" t="str">
        <f t="shared" si="401"/>
        <v>LRKPCIGS</v>
      </c>
      <c r="F4233" s="39">
        <v>9207.5712890625</v>
      </c>
      <c r="G4233">
        <f t="shared" si="399"/>
        <v>1.3560975442100818E-3</v>
      </c>
      <c r="H4233" s="38">
        <f>G4233*SUMIF('Manual Inputs'!$B$11:$B$22,'Expanded kW'!A4233,'Manual Inputs'!$C$11:$C$22)</f>
        <v>147950.88358377732</v>
      </c>
    </row>
    <row r="4234" spans="1:8" x14ac:dyDescent="0.2">
      <c r="A4234">
        <f t="shared" si="396"/>
        <v>9</v>
      </c>
      <c r="B4234" t="b">
        <f t="shared" si="397"/>
        <v>0</v>
      </c>
      <c r="C4234" t="str">
        <f t="shared" si="398"/>
        <v>ON</v>
      </c>
      <c r="D4234" s="4">
        <f t="shared" si="400"/>
        <v>43732.333333323069</v>
      </c>
      <c r="E4234" t="str">
        <f t="shared" si="401"/>
        <v>LRKPCIGS</v>
      </c>
      <c r="F4234" s="39">
        <v>9192.265625</v>
      </c>
      <c r="G4234">
        <f t="shared" si="399"/>
        <v>1.3538433152938947E-3</v>
      </c>
      <c r="H4234" s="38">
        <f>G4234*SUMIF('Manual Inputs'!$B$11:$B$22,'Expanded kW'!A4234,'Manual Inputs'!$C$11:$C$22)</f>
        <v>147704.94614264418</v>
      </c>
    </row>
    <row r="4235" spans="1:8" x14ac:dyDescent="0.2">
      <c r="A4235">
        <f t="shared" si="396"/>
        <v>9</v>
      </c>
      <c r="B4235" t="b">
        <f t="shared" si="397"/>
        <v>0</v>
      </c>
      <c r="C4235" t="str">
        <f t="shared" si="398"/>
        <v>ON</v>
      </c>
      <c r="D4235" s="4">
        <f t="shared" si="400"/>
        <v>43732.374999989734</v>
      </c>
      <c r="E4235" t="str">
        <f t="shared" si="401"/>
        <v>LRKPCIGS</v>
      </c>
      <c r="F4235" s="39">
        <v>9242.2001953125</v>
      </c>
      <c r="G4235">
        <f t="shared" si="399"/>
        <v>1.3611977137607744E-3</v>
      </c>
      <c r="H4235" s="38">
        <f>G4235*SUMIF('Manual Inputs'!$B$11:$B$22,'Expanded kW'!A4235,'Manual Inputs'!$C$11:$C$22)</f>
        <v>148507.31449442511</v>
      </c>
    </row>
    <row r="4236" spans="1:8" x14ac:dyDescent="0.2">
      <c r="A4236">
        <f t="shared" si="396"/>
        <v>9</v>
      </c>
      <c r="B4236" t="b">
        <f t="shared" si="397"/>
        <v>0</v>
      </c>
      <c r="C4236" t="str">
        <f t="shared" si="398"/>
        <v>ON</v>
      </c>
      <c r="D4236" s="4">
        <f t="shared" si="400"/>
        <v>43732.416666656398</v>
      </c>
      <c r="E4236" t="str">
        <f t="shared" si="401"/>
        <v>LRKPCIGS</v>
      </c>
      <c r="F4236" s="39">
        <v>9432.9072265625</v>
      </c>
      <c r="G4236">
        <f t="shared" si="399"/>
        <v>1.3892851788069507E-3</v>
      </c>
      <c r="H4236" s="38">
        <f>G4236*SUMIF('Manual Inputs'!$B$11:$B$22,'Expanded kW'!A4236,'Manual Inputs'!$C$11:$C$22)</f>
        <v>151571.67021791462</v>
      </c>
    </row>
    <row r="4237" spans="1:8" x14ac:dyDescent="0.2">
      <c r="A4237">
        <f t="shared" si="396"/>
        <v>9</v>
      </c>
      <c r="B4237" t="b">
        <f t="shared" si="397"/>
        <v>0</v>
      </c>
      <c r="C4237" t="str">
        <f t="shared" si="398"/>
        <v>ON</v>
      </c>
      <c r="D4237" s="4">
        <f t="shared" si="400"/>
        <v>43732.458333323062</v>
      </c>
      <c r="E4237" t="str">
        <f t="shared" si="401"/>
        <v>LRKPCIGS</v>
      </c>
      <c r="F4237" s="39">
        <v>9444.041015625</v>
      </c>
      <c r="G4237">
        <f t="shared" si="399"/>
        <v>1.3909249710530715E-3</v>
      </c>
      <c r="H4237" s="38">
        <f>G4237*SUMIF('Manual Inputs'!$B$11:$B$22,'Expanded kW'!A4237,'Manual Inputs'!$C$11:$C$22)</f>
        <v>151750.57232768042</v>
      </c>
    </row>
    <row r="4238" spans="1:8" x14ac:dyDescent="0.2">
      <c r="A4238">
        <f t="shared" si="396"/>
        <v>9</v>
      </c>
      <c r="B4238" t="b">
        <f t="shared" si="397"/>
        <v>0</v>
      </c>
      <c r="C4238" t="str">
        <f t="shared" si="398"/>
        <v>ON</v>
      </c>
      <c r="D4238" s="4">
        <f t="shared" si="400"/>
        <v>43732.499999989726</v>
      </c>
      <c r="E4238" t="str">
        <f t="shared" si="401"/>
        <v>LRKPCIGS</v>
      </c>
      <c r="F4238" s="39">
        <v>9481.634765625</v>
      </c>
      <c r="G4238">
        <f t="shared" si="399"/>
        <v>1.3964618048664798E-3</v>
      </c>
      <c r="H4238" s="38">
        <f>G4238*SUMIF('Manual Inputs'!$B$11:$B$22,'Expanded kW'!A4238,'Manual Inputs'!$C$11:$C$22)</f>
        <v>152354.64351595726</v>
      </c>
    </row>
    <row r="4239" spans="1:8" x14ac:dyDescent="0.2">
      <c r="A4239">
        <f t="shared" si="396"/>
        <v>9</v>
      </c>
      <c r="B4239" t="b">
        <f t="shared" si="397"/>
        <v>0</v>
      </c>
      <c r="C4239" t="str">
        <f t="shared" si="398"/>
        <v>ON</v>
      </c>
      <c r="D4239" s="4">
        <f t="shared" si="400"/>
        <v>43732.541666656391</v>
      </c>
      <c r="E4239" t="str">
        <f t="shared" si="401"/>
        <v>LRKPCIGS</v>
      </c>
      <c r="F4239" s="39">
        <v>9538.8095703125</v>
      </c>
      <c r="G4239">
        <f t="shared" si="399"/>
        <v>1.4048825501198465E-3</v>
      </c>
      <c r="H4239" s="38">
        <f>G4239*SUMIF('Manual Inputs'!$B$11:$B$22,'Expanded kW'!A4239,'Manual Inputs'!$C$11:$C$22)</f>
        <v>153273.35080658598</v>
      </c>
    </row>
    <row r="4240" spans="1:8" x14ac:dyDescent="0.2">
      <c r="A4240">
        <f t="shared" si="396"/>
        <v>9</v>
      </c>
      <c r="B4240" t="b">
        <f t="shared" si="397"/>
        <v>0</v>
      </c>
      <c r="C4240" t="str">
        <f t="shared" si="398"/>
        <v>ON</v>
      </c>
      <c r="D4240" s="4">
        <f t="shared" si="400"/>
        <v>43732.583333323055</v>
      </c>
      <c r="E4240" t="str">
        <f t="shared" si="401"/>
        <v>LRKPCIGS</v>
      </c>
      <c r="F4240" s="39">
        <v>9477.5361328125</v>
      </c>
      <c r="G4240">
        <f t="shared" si="399"/>
        <v>1.3958581553570534E-3</v>
      </c>
      <c r="H4240" s="38">
        <f>G4240*SUMIF('Manual Inputs'!$B$11:$B$22,'Expanded kW'!A4240,'Manual Inputs'!$C$11:$C$22)</f>
        <v>152288.78506891866</v>
      </c>
    </row>
    <row r="4241" spans="1:8" x14ac:dyDescent="0.2">
      <c r="A4241">
        <f t="shared" si="396"/>
        <v>9</v>
      </c>
      <c r="B4241" t="b">
        <f t="shared" si="397"/>
        <v>0</v>
      </c>
      <c r="C4241" t="str">
        <f t="shared" si="398"/>
        <v>ON</v>
      </c>
      <c r="D4241" s="4">
        <f t="shared" si="400"/>
        <v>43732.624999989719</v>
      </c>
      <c r="E4241" t="str">
        <f t="shared" si="401"/>
        <v>LRKPCIGS</v>
      </c>
      <c r="F4241" s="39">
        <v>9516.4375</v>
      </c>
      <c r="G4241">
        <f t="shared" si="399"/>
        <v>1.4015875759450915E-3</v>
      </c>
      <c r="H4241" s="38">
        <f>G4241*SUMIF('Manual Inputs'!$B$11:$B$22,'Expanded kW'!A4241,'Manual Inputs'!$C$11:$C$22)</f>
        <v>152913.86756541199</v>
      </c>
    </row>
    <row r="4242" spans="1:8" x14ac:dyDescent="0.2">
      <c r="A4242">
        <f t="shared" si="396"/>
        <v>9</v>
      </c>
      <c r="B4242" t="b">
        <f t="shared" si="397"/>
        <v>0</v>
      </c>
      <c r="C4242" t="str">
        <f t="shared" si="398"/>
        <v>ON</v>
      </c>
      <c r="D4242" s="4">
        <f t="shared" si="400"/>
        <v>43732.666666656383</v>
      </c>
      <c r="E4242" t="str">
        <f t="shared" si="401"/>
        <v>LRKPCIGS</v>
      </c>
      <c r="F4242" s="39">
        <v>9487.591796875</v>
      </c>
      <c r="G4242">
        <f t="shared" si="399"/>
        <v>1.3973391605985503E-3</v>
      </c>
      <c r="H4242" s="38">
        <f>G4242*SUMIF('Manual Inputs'!$B$11:$B$22,'Expanded kW'!A4242,'Manual Inputs'!$C$11:$C$22)</f>
        <v>152450.36344136481</v>
      </c>
    </row>
    <row r="4243" spans="1:8" x14ac:dyDescent="0.2">
      <c r="A4243">
        <f t="shared" si="396"/>
        <v>9</v>
      </c>
      <c r="B4243" t="b">
        <f t="shared" si="397"/>
        <v>0</v>
      </c>
      <c r="C4243" t="str">
        <f t="shared" si="398"/>
        <v>ON</v>
      </c>
      <c r="D4243" s="4">
        <f t="shared" si="400"/>
        <v>43732.708333323048</v>
      </c>
      <c r="E4243" t="str">
        <f t="shared" si="401"/>
        <v>LRKPCIGS</v>
      </c>
      <c r="F4243" s="39">
        <v>9420.359375</v>
      </c>
      <c r="G4243">
        <f t="shared" si="399"/>
        <v>1.3874371224460696E-3</v>
      </c>
      <c r="H4243" s="38">
        <f>G4243*SUMIF('Manual Inputs'!$B$11:$B$22,'Expanded kW'!A4243,'Manual Inputs'!$C$11:$C$22)</f>
        <v>151370.04639470784</v>
      </c>
    </row>
    <row r="4244" spans="1:8" x14ac:dyDescent="0.2">
      <c r="A4244">
        <f t="shared" si="396"/>
        <v>9</v>
      </c>
      <c r="B4244" t="b">
        <f t="shared" si="397"/>
        <v>0</v>
      </c>
      <c r="C4244" t="str">
        <f t="shared" si="398"/>
        <v>ON</v>
      </c>
      <c r="D4244" s="4">
        <f t="shared" si="400"/>
        <v>43732.749999989712</v>
      </c>
      <c r="E4244" t="str">
        <f t="shared" si="401"/>
        <v>LRKPCIGS</v>
      </c>
      <c r="F4244" s="39">
        <v>9372.384765625</v>
      </c>
      <c r="G4244">
        <f t="shared" si="399"/>
        <v>1.3803713883979219E-3</v>
      </c>
      <c r="H4244" s="38">
        <f>G4244*SUMIF('Manual Inputs'!$B$11:$B$22,'Expanded kW'!A4244,'Manual Inputs'!$C$11:$C$22)</f>
        <v>150599.17146756509</v>
      </c>
    </row>
    <row r="4245" spans="1:8" x14ac:dyDescent="0.2">
      <c r="A4245">
        <f t="shared" si="396"/>
        <v>9</v>
      </c>
      <c r="B4245" t="b">
        <f t="shared" si="397"/>
        <v>0</v>
      </c>
      <c r="C4245" t="str">
        <f t="shared" si="398"/>
        <v>ON</v>
      </c>
      <c r="D4245" s="4">
        <f t="shared" si="400"/>
        <v>43732.791666656376</v>
      </c>
      <c r="E4245" t="str">
        <f t="shared" si="401"/>
        <v>LRKPCIGS</v>
      </c>
      <c r="F4245" s="39">
        <v>9348.9013671875</v>
      </c>
      <c r="G4245">
        <f t="shared" si="399"/>
        <v>1.3769127370390527E-3</v>
      </c>
      <c r="H4245" s="38">
        <f>G4245*SUMIF('Manual Inputs'!$B$11:$B$22,'Expanded kW'!A4245,'Manual Inputs'!$C$11:$C$22)</f>
        <v>150221.83096817569</v>
      </c>
    </row>
    <row r="4246" spans="1:8" x14ac:dyDescent="0.2">
      <c r="A4246">
        <f t="shared" si="396"/>
        <v>9</v>
      </c>
      <c r="B4246" t="b">
        <f t="shared" si="397"/>
        <v>0</v>
      </c>
      <c r="C4246" t="str">
        <f t="shared" si="398"/>
        <v>ON</v>
      </c>
      <c r="D4246" s="4">
        <f t="shared" si="400"/>
        <v>43732.83333332304</v>
      </c>
      <c r="E4246" t="str">
        <f t="shared" si="401"/>
        <v>LRKPCIGS</v>
      </c>
      <c r="F4246" s="39">
        <v>9305.5869140625</v>
      </c>
      <c r="G4246">
        <f t="shared" si="399"/>
        <v>1.3705333540652398E-3</v>
      </c>
      <c r="H4246" s="38">
        <f>G4246*SUMIF('Manual Inputs'!$B$11:$B$22,'Expanded kW'!A4246,'Manual Inputs'!$C$11:$C$22)</f>
        <v>149525.83726792556</v>
      </c>
    </row>
    <row r="4247" spans="1:8" x14ac:dyDescent="0.2">
      <c r="A4247">
        <f t="shared" si="396"/>
        <v>9</v>
      </c>
      <c r="B4247" t="b">
        <f t="shared" si="397"/>
        <v>0</v>
      </c>
      <c r="C4247" t="str">
        <f t="shared" si="398"/>
        <v>OFF</v>
      </c>
      <c r="D4247" s="4">
        <f t="shared" si="400"/>
        <v>43732.874999989705</v>
      </c>
      <c r="E4247" t="str">
        <f t="shared" si="401"/>
        <v>LRKPCIGS</v>
      </c>
      <c r="F4247" s="39">
        <v>9427.0009765625</v>
      </c>
      <c r="G4247">
        <f t="shared" si="399"/>
        <v>1.3884153021729239E-3</v>
      </c>
      <c r="H4247" s="38">
        <f>G4247*SUMIF('Manual Inputs'!$B$11:$B$22,'Expanded kW'!A4247,'Manual Inputs'!$C$11:$C$22)</f>
        <v>151476.76626564169</v>
      </c>
    </row>
    <row r="4248" spans="1:8" x14ac:dyDescent="0.2">
      <c r="A4248">
        <f t="shared" si="396"/>
        <v>9</v>
      </c>
      <c r="B4248" t="b">
        <f t="shared" si="397"/>
        <v>0</v>
      </c>
      <c r="C4248" t="str">
        <f t="shared" si="398"/>
        <v>OFF</v>
      </c>
      <c r="D4248" s="4">
        <f t="shared" si="400"/>
        <v>43732.916666656369</v>
      </c>
      <c r="E4248" t="str">
        <f t="shared" si="401"/>
        <v>LRKPCIGS</v>
      </c>
      <c r="F4248" s="39">
        <v>9589.26953125</v>
      </c>
      <c r="G4248">
        <f t="shared" si="399"/>
        <v>1.4123143284857187E-3</v>
      </c>
      <c r="H4248" s="38">
        <f>G4248*SUMIF('Manual Inputs'!$B$11:$B$22,'Expanded kW'!A4248,'Manual Inputs'!$C$11:$C$22)</f>
        <v>154084.16134195207</v>
      </c>
    </row>
    <row r="4249" spans="1:8" x14ac:dyDescent="0.2">
      <c r="A4249">
        <f t="shared" si="396"/>
        <v>9</v>
      </c>
      <c r="B4249" t="b">
        <f t="shared" si="397"/>
        <v>0</v>
      </c>
      <c r="C4249" t="str">
        <f t="shared" si="398"/>
        <v>OFF</v>
      </c>
      <c r="D4249" s="4">
        <f t="shared" si="400"/>
        <v>43732.958333323033</v>
      </c>
      <c r="E4249" t="str">
        <f t="shared" si="401"/>
        <v>LRKPCIGS</v>
      </c>
      <c r="F4249" s="39">
        <v>9649.52734375</v>
      </c>
      <c r="G4249">
        <f t="shared" si="399"/>
        <v>1.4211891412876342E-3</v>
      </c>
      <c r="H4249" s="38">
        <f>G4249*SUMIF('Manual Inputs'!$B$11:$B$22,'Expanded kW'!A4249,'Manual Inputs'!$C$11:$C$22)</f>
        <v>155052.40761692697</v>
      </c>
    </row>
    <row r="4250" spans="1:8" x14ac:dyDescent="0.2">
      <c r="A4250">
        <f t="shared" si="396"/>
        <v>9</v>
      </c>
      <c r="B4250" t="b">
        <f t="shared" si="397"/>
        <v>0</v>
      </c>
      <c r="C4250" t="str">
        <f t="shared" si="398"/>
        <v>OFF</v>
      </c>
      <c r="D4250" s="4">
        <f t="shared" si="400"/>
        <v>43732.999999989697</v>
      </c>
      <c r="E4250" t="str">
        <f t="shared" si="401"/>
        <v>LRKPCIGS</v>
      </c>
      <c r="F4250" s="39">
        <v>9646.5810546875</v>
      </c>
      <c r="G4250">
        <f t="shared" si="399"/>
        <v>1.4207552097722806E-3</v>
      </c>
      <c r="H4250" s="38">
        <f>G4250*SUMIF('Manual Inputs'!$B$11:$B$22,'Expanded kW'!A4250,'Manual Inputs'!$C$11:$C$22)</f>
        <v>155005.06548332787</v>
      </c>
    </row>
    <row r="4251" spans="1:8" x14ac:dyDescent="0.2">
      <c r="A4251">
        <f t="shared" si="396"/>
        <v>9</v>
      </c>
      <c r="B4251" t="b">
        <f t="shared" si="397"/>
        <v>0</v>
      </c>
      <c r="C4251" t="str">
        <f t="shared" si="398"/>
        <v>OFF</v>
      </c>
      <c r="D4251" s="4">
        <f t="shared" si="400"/>
        <v>43733.041666656361</v>
      </c>
      <c r="E4251" t="str">
        <f t="shared" si="401"/>
        <v>LRKPCIGS</v>
      </c>
      <c r="F4251" s="39">
        <v>9537.9892578125</v>
      </c>
      <c r="G4251">
        <f t="shared" si="399"/>
        <v>1.4047617339206762E-3</v>
      </c>
      <c r="H4251" s="38">
        <f>G4251*SUMIF('Manual Inputs'!$B$11:$B$22,'Expanded kW'!A4251,'Manual Inputs'!$C$11:$C$22)</f>
        <v>153260.16970210365</v>
      </c>
    </row>
    <row r="4252" spans="1:8" x14ac:dyDescent="0.2">
      <c r="A4252">
        <f t="shared" si="396"/>
        <v>9</v>
      </c>
      <c r="B4252" t="b">
        <f t="shared" si="397"/>
        <v>0</v>
      </c>
      <c r="C4252" t="str">
        <f t="shared" si="398"/>
        <v>OFF</v>
      </c>
      <c r="D4252" s="4">
        <f t="shared" si="400"/>
        <v>43733.083333323026</v>
      </c>
      <c r="E4252" t="str">
        <f t="shared" si="401"/>
        <v>LRKPCIGS</v>
      </c>
      <c r="F4252" s="39">
        <v>9389.6748046875</v>
      </c>
      <c r="G4252">
        <f t="shared" si="399"/>
        <v>1.3829178774530547E-3</v>
      </c>
      <c r="H4252" s="38">
        <f>G4252*SUMIF('Manual Inputs'!$B$11:$B$22,'Expanded kW'!A4252,'Manual Inputs'!$C$11:$C$22)</f>
        <v>150876.9946281127</v>
      </c>
    </row>
    <row r="4253" spans="1:8" x14ac:dyDescent="0.2">
      <c r="A4253">
        <f t="shared" si="396"/>
        <v>9</v>
      </c>
      <c r="B4253" t="b">
        <f t="shared" si="397"/>
        <v>0</v>
      </c>
      <c r="C4253" t="str">
        <f t="shared" si="398"/>
        <v>OFF</v>
      </c>
      <c r="D4253" s="4">
        <f t="shared" si="400"/>
        <v>43733.12499998969</v>
      </c>
      <c r="E4253" t="str">
        <f t="shared" si="401"/>
        <v>LRKPCIGS</v>
      </c>
      <c r="F4253" s="39">
        <v>9318.4541015625</v>
      </c>
      <c r="G4253">
        <f t="shared" si="399"/>
        <v>1.3724284424465121E-3</v>
      </c>
      <c r="H4253" s="38">
        <f>G4253*SUMIF('Manual Inputs'!$B$11:$B$22,'Expanded kW'!A4253,'Manual Inputs'!$C$11:$C$22)</f>
        <v>149732.5923068058</v>
      </c>
    </row>
    <row r="4254" spans="1:8" x14ac:dyDescent="0.2">
      <c r="A4254">
        <f t="shared" si="396"/>
        <v>9</v>
      </c>
      <c r="B4254" t="b">
        <f t="shared" si="397"/>
        <v>0</v>
      </c>
      <c r="C4254" t="str">
        <f t="shared" si="398"/>
        <v>OFF</v>
      </c>
      <c r="D4254" s="4">
        <f t="shared" si="400"/>
        <v>43733.166666656354</v>
      </c>
      <c r="E4254" t="str">
        <f t="shared" si="401"/>
        <v>LRKPCIGS</v>
      </c>
      <c r="F4254" s="39">
        <v>9304.9462890625</v>
      </c>
      <c r="G4254">
        <f t="shared" si="399"/>
        <v>1.37043900236684E-3</v>
      </c>
      <c r="H4254" s="38">
        <f>G4254*SUMIF('Manual Inputs'!$B$11:$B$22,'Expanded kW'!A4254,'Manual Inputs'!$C$11:$C$22)</f>
        <v>149515.54345299647</v>
      </c>
    </row>
    <row r="4255" spans="1:8" x14ac:dyDescent="0.2">
      <c r="A4255">
        <f t="shared" si="396"/>
        <v>9</v>
      </c>
      <c r="B4255" t="b">
        <f t="shared" si="397"/>
        <v>0</v>
      </c>
      <c r="C4255" t="str">
        <f t="shared" si="398"/>
        <v>OFF</v>
      </c>
      <c r="D4255" s="4">
        <f t="shared" si="400"/>
        <v>43733.208333323018</v>
      </c>
      <c r="E4255" t="str">
        <f t="shared" si="401"/>
        <v>LRKPCIGS</v>
      </c>
      <c r="F4255" s="39">
        <v>9313.859375</v>
      </c>
      <c r="G4255">
        <f t="shared" si="399"/>
        <v>1.3717517279023496E-3</v>
      </c>
      <c r="H4255" s="38">
        <f>G4255*SUMIF('Manual Inputs'!$B$11:$B$22,'Expanded kW'!A4255,'Manual Inputs'!$C$11:$C$22)</f>
        <v>149658.76242991362</v>
      </c>
    </row>
    <row r="4256" spans="1:8" x14ac:dyDescent="0.2">
      <c r="A4256">
        <f t="shared" si="396"/>
        <v>9</v>
      </c>
      <c r="B4256" t="b">
        <f t="shared" si="397"/>
        <v>0</v>
      </c>
      <c r="C4256" t="str">
        <f t="shared" si="398"/>
        <v>OFF</v>
      </c>
      <c r="D4256" s="4">
        <f t="shared" si="400"/>
        <v>43733.249999989683</v>
      </c>
      <c r="E4256" t="str">
        <f t="shared" si="401"/>
        <v>LRKPCIGS</v>
      </c>
      <c r="F4256" s="39">
        <v>9275.3046875</v>
      </c>
      <c r="G4256">
        <f t="shared" si="399"/>
        <v>1.3660733665413417E-3</v>
      </c>
      <c r="H4256" s="38">
        <f>G4256*SUMIF('Manual Inputs'!$B$11:$B$22,'Expanded kW'!A4256,'Manual Inputs'!$C$11:$C$22)</f>
        <v>149039.25051924319</v>
      </c>
    </row>
    <row r="4257" spans="1:8" x14ac:dyDescent="0.2">
      <c r="A4257">
        <f t="shared" si="396"/>
        <v>9</v>
      </c>
      <c r="B4257" t="b">
        <f t="shared" si="397"/>
        <v>0</v>
      </c>
      <c r="C4257" t="str">
        <f t="shared" si="398"/>
        <v>ON</v>
      </c>
      <c r="D4257" s="4">
        <f t="shared" si="400"/>
        <v>43733.291666656347</v>
      </c>
      <c r="E4257" t="str">
        <f t="shared" si="401"/>
        <v>LRKPCIGS</v>
      </c>
      <c r="F4257" s="39">
        <v>9156.701171875</v>
      </c>
      <c r="G4257">
        <f t="shared" si="399"/>
        <v>1.3486053577446246E-3</v>
      </c>
      <c r="H4257" s="38">
        <f>G4257*SUMIF('Manual Inputs'!$B$11:$B$22,'Expanded kW'!A4257,'Manual Inputs'!$C$11:$C$22)</f>
        <v>147133.48249617009</v>
      </c>
    </row>
    <row r="4258" spans="1:8" x14ac:dyDescent="0.2">
      <c r="A4258">
        <f t="shared" si="396"/>
        <v>9</v>
      </c>
      <c r="B4258" t="b">
        <f t="shared" si="397"/>
        <v>0</v>
      </c>
      <c r="C4258" t="str">
        <f t="shared" si="398"/>
        <v>ON</v>
      </c>
      <c r="D4258" s="4">
        <f t="shared" si="400"/>
        <v>43733.333333323011</v>
      </c>
      <c r="E4258" t="str">
        <f t="shared" si="401"/>
        <v>LRKPCIGS</v>
      </c>
      <c r="F4258" s="39">
        <v>9235.796875</v>
      </c>
      <c r="G4258">
        <f t="shared" si="399"/>
        <v>1.3602546282632027E-3</v>
      </c>
      <c r="H4258" s="38">
        <f>G4258*SUMIF('Manual Inputs'!$B$11:$B$22,'Expanded kW'!A4258,'Manual Inputs'!$C$11:$C$22)</f>
        <v>148404.42342050752</v>
      </c>
    </row>
    <row r="4259" spans="1:8" x14ac:dyDescent="0.2">
      <c r="A4259">
        <f t="shared" si="396"/>
        <v>9</v>
      </c>
      <c r="B4259" t="b">
        <f t="shared" si="397"/>
        <v>0</v>
      </c>
      <c r="C4259" t="str">
        <f t="shared" si="398"/>
        <v>ON</v>
      </c>
      <c r="D4259" s="4">
        <f t="shared" si="400"/>
        <v>43733.374999989675</v>
      </c>
      <c r="E4259" t="str">
        <f t="shared" si="401"/>
        <v>LRKPCIGS</v>
      </c>
      <c r="F4259" s="39">
        <v>9286.3369140625</v>
      </c>
      <c r="G4259">
        <f t="shared" si="399"/>
        <v>1.3676982005913748E-3</v>
      </c>
      <c r="H4259" s="38">
        <f>G4259*SUMIF('Manual Inputs'!$B$11:$B$22,'Expanded kW'!A4259,'Manual Inputs'!$C$11:$C$22)</f>
        <v>149216.52068273973</v>
      </c>
    </row>
    <row r="4260" spans="1:8" x14ac:dyDescent="0.2">
      <c r="A4260">
        <f t="shared" si="396"/>
        <v>9</v>
      </c>
      <c r="B4260" t="b">
        <f t="shared" si="397"/>
        <v>0</v>
      </c>
      <c r="C4260" t="str">
        <f t="shared" si="398"/>
        <v>ON</v>
      </c>
      <c r="D4260" s="4">
        <f t="shared" si="400"/>
        <v>43733.41666665634</v>
      </c>
      <c r="E4260" t="str">
        <f t="shared" si="401"/>
        <v>LRKPCIGS</v>
      </c>
      <c r="F4260" s="39">
        <v>9363.93359375</v>
      </c>
      <c r="G4260">
        <f t="shared" si="399"/>
        <v>1.3791266938888499E-3</v>
      </c>
      <c r="H4260" s="38">
        <f>G4260*SUMIF('Manual Inputs'!$B$11:$B$22,'Expanded kW'!A4260,'Manual Inputs'!$C$11:$C$22)</f>
        <v>150463.37470781477</v>
      </c>
    </row>
    <row r="4261" spans="1:8" x14ac:dyDescent="0.2">
      <c r="A4261">
        <f t="shared" si="396"/>
        <v>9</v>
      </c>
      <c r="B4261" t="b">
        <f t="shared" si="397"/>
        <v>0</v>
      </c>
      <c r="C4261" t="str">
        <f t="shared" si="398"/>
        <v>ON</v>
      </c>
      <c r="D4261" s="4">
        <f t="shared" si="400"/>
        <v>43733.458333323004</v>
      </c>
      <c r="E4261" t="str">
        <f t="shared" si="401"/>
        <v>LRKPCIGS</v>
      </c>
      <c r="F4261" s="39">
        <v>9440.083984375</v>
      </c>
      <c r="G4261">
        <f t="shared" si="399"/>
        <v>1.3903421767208831E-3</v>
      </c>
      <c r="H4261" s="38">
        <f>G4261*SUMIF('Manual Inputs'!$B$11:$B$22,'Expanded kW'!A4261,'Manual Inputs'!$C$11:$C$22)</f>
        <v>151686.98919034415</v>
      </c>
    </row>
    <row r="4262" spans="1:8" x14ac:dyDescent="0.2">
      <c r="A4262">
        <f t="shared" si="396"/>
        <v>9</v>
      </c>
      <c r="B4262" t="b">
        <f t="shared" si="397"/>
        <v>0</v>
      </c>
      <c r="C4262" t="str">
        <f t="shared" si="398"/>
        <v>ON</v>
      </c>
      <c r="D4262" s="4">
        <f t="shared" si="400"/>
        <v>43733.499999989668</v>
      </c>
      <c r="E4262" t="str">
        <f t="shared" si="401"/>
        <v>LRKPCIGS</v>
      </c>
      <c r="F4262" s="39">
        <v>9543.669921875</v>
      </c>
      <c r="G4262">
        <f t="shared" si="399"/>
        <v>1.405598386099931E-3</v>
      </c>
      <c r="H4262" s="38">
        <f>G4262*SUMIF('Manual Inputs'!$B$11:$B$22,'Expanded kW'!A4262,'Manual Inputs'!$C$11:$C$22)</f>
        <v>153351.44885064391</v>
      </c>
    </row>
    <row r="4263" spans="1:8" x14ac:dyDescent="0.2">
      <c r="A4263">
        <f t="shared" si="396"/>
        <v>9</v>
      </c>
      <c r="B4263" t="b">
        <f t="shared" si="397"/>
        <v>0</v>
      </c>
      <c r="C4263" t="str">
        <f t="shared" si="398"/>
        <v>ON</v>
      </c>
      <c r="D4263" s="4">
        <f t="shared" si="400"/>
        <v>43733.541666656332</v>
      </c>
      <c r="E4263" t="str">
        <f t="shared" si="401"/>
        <v>LRKPCIGS</v>
      </c>
      <c r="F4263" s="39">
        <v>9540.8134765625</v>
      </c>
      <c r="G4263">
        <f t="shared" si="399"/>
        <v>1.4051776868349627E-3</v>
      </c>
      <c r="H4263" s="38">
        <f>G4263*SUMIF('Manual Inputs'!$B$11:$B$22,'Expanded kW'!A4263,'Manual Inputs'!$C$11:$C$22)</f>
        <v>153305.55036182146</v>
      </c>
    </row>
    <row r="4264" spans="1:8" x14ac:dyDescent="0.2">
      <c r="A4264">
        <f t="shared" si="396"/>
        <v>9</v>
      </c>
      <c r="B4264" t="b">
        <f t="shared" si="397"/>
        <v>0</v>
      </c>
      <c r="C4264" t="str">
        <f t="shared" si="398"/>
        <v>ON</v>
      </c>
      <c r="D4264" s="4">
        <f t="shared" si="400"/>
        <v>43733.583333322997</v>
      </c>
      <c r="E4264" t="str">
        <f t="shared" si="401"/>
        <v>LRKPCIGS</v>
      </c>
      <c r="F4264" s="39">
        <v>9467.23046875</v>
      </c>
      <c r="G4264">
        <f t="shared" si="399"/>
        <v>1.3943403299405714E-3</v>
      </c>
      <c r="H4264" s="38">
        <f>G4264*SUMIF('Manual Inputs'!$B$11:$B$22,'Expanded kW'!A4264,'Manual Inputs'!$C$11:$C$22)</f>
        <v>152123.18959796365</v>
      </c>
    </row>
    <row r="4265" spans="1:8" x14ac:dyDescent="0.2">
      <c r="A4265">
        <f t="shared" si="396"/>
        <v>9</v>
      </c>
      <c r="B4265" t="b">
        <f t="shared" si="397"/>
        <v>0</v>
      </c>
      <c r="C4265" t="str">
        <f t="shared" si="398"/>
        <v>ON</v>
      </c>
      <c r="D4265" s="4">
        <f t="shared" si="400"/>
        <v>43733.624999989661</v>
      </c>
      <c r="E4265" t="str">
        <f t="shared" si="401"/>
        <v>LRKPCIGS</v>
      </c>
      <c r="F4265" s="39">
        <v>9450.986328125</v>
      </c>
      <c r="G4265">
        <f t="shared" si="399"/>
        <v>1.3919478815393807E-3</v>
      </c>
      <c r="H4265" s="38">
        <f>G4265*SUMIF('Manual Inputs'!$B$11:$B$22,'Expanded kW'!A4265,'Manual Inputs'!$C$11:$C$22)</f>
        <v>151862.172345631</v>
      </c>
    </row>
    <row r="4266" spans="1:8" x14ac:dyDescent="0.2">
      <c r="A4266">
        <f t="shared" si="396"/>
        <v>9</v>
      </c>
      <c r="B4266" t="b">
        <f t="shared" si="397"/>
        <v>0</v>
      </c>
      <c r="C4266" t="str">
        <f t="shared" si="398"/>
        <v>ON</v>
      </c>
      <c r="D4266" s="4">
        <f t="shared" si="400"/>
        <v>43733.666666656325</v>
      </c>
      <c r="E4266" t="str">
        <f t="shared" si="401"/>
        <v>LRKPCIGS</v>
      </c>
      <c r="F4266" s="39">
        <v>9391.791015625</v>
      </c>
      <c r="G4266">
        <f t="shared" si="399"/>
        <v>1.3832295544811525E-3</v>
      </c>
      <c r="H4266" s="38">
        <f>G4266*SUMIF('Manual Inputs'!$B$11:$B$22,'Expanded kW'!A4266,'Manual Inputs'!$C$11:$C$22)</f>
        <v>150910.99873931895</v>
      </c>
    </row>
    <row r="4267" spans="1:8" x14ac:dyDescent="0.2">
      <c r="A4267">
        <f t="shared" si="396"/>
        <v>9</v>
      </c>
      <c r="B4267" t="b">
        <f t="shared" si="397"/>
        <v>0</v>
      </c>
      <c r="C4267" t="str">
        <f t="shared" si="398"/>
        <v>ON</v>
      </c>
      <c r="D4267" s="4">
        <f t="shared" si="400"/>
        <v>43733.708333322989</v>
      </c>
      <c r="E4267" t="str">
        <f t="shared" si="401"/>
        <v>LRKPCIGS</v>
      </c>
      <c r="F4267" s="39">
        <v>9418.203125</v>
      </c>
      <c r="G4267">
        <f t="shared" si="399"/>
        <v>1.3871195484368216E-3</v>
      </c>
      <c r="H4267" s="38">
        <f>G4267*SUMIF('Manual Inputs'!$B$11:$B$22,'Expanded kW'!A4267,'Manual Inputs'!$C$11:$C$22)</f>
        <v>151335.39892006852</v>
      </c>
    </row>
    <row r="4268" spans="1:8" x14ac:dyDescent="0.2">
      <c r="A4268">
        <f t="shared" si="396"/>
        <v>9</v>
      </c>
      <c r="B4268" t="b">
        <f t="shared" si="397"/>
        <v>0</v>
      </c>
      <c r="C4268" t="str">
        <f t="shared" si="398"/>
        <v>ON</v>
      </c>
      <c r="D4268" s="4">
        <f t="shared" si="400"/>
        <v>43733.749999989654</v>
      </c>
      <c r="E4268" t="str">
        <f t="shared" si="401"/>
        <v>LRKPCIGS</v>
      </c>
      <c r="F4268" s="39">
        <v>9362.576171875</v>
      </c>
      <c r="G4268">
        <f t="shared" si="399"/>
        <v>1.3789267718449846E-3</v>
      </c>
      <c r="H4268" s="38">
        <f>G4268*SUMIF('Manual Inputs'!$B$11:$B$22,'Expanded kW'!A4268,'Manual Inputs'!$C$11:$C$22)</f>
        <v>150441.56311825468</v>
      </c>
    </row>
    <row r="4269" spans="1:8" x14ac:dyDescent="0.2">
      <c r="A4269">
        <f t="shared" si="396"/>
        <v>9</v>
      </c>
      <c r="B4269" t="b">
        <f t="shared" si="397"/>
        <v>0</v>
      </c>
      <c r="C4269" t="str">
        <f t="shared" si="398"/>
        <v>ON</v>
      </c>
      <c r="D4269" s="4">
        <f t="shared" si="400"/>
        <v>43733.791666656318</v>
      </c>
      <c r="E4269" t="str">
        <f t="shared" si="401"/>
        <v>LRKPCIGS</v>
      </c>
      <c r="F4269" s="39">
        <v>9355.890625</v>
      </c>
      <c r="G4269">
        <f t="shared" si="399"/>
        <v>1.3779421198217461E-3</v>
      </c>
      <c r="H4269" s="38">
        <f>G4269*SUMIF('Manual Inputs'!$B$11:$B$22,'Expanded kW'!A4269,'Manual Inputs'!$C$11:$C$22)</f>
        <v>150334.13711672355</v>
      </c>
    </row>
    <row r="4270" spans="1:8" x14ac:dyDescent="0.2">
      <c r="A4270">
        <f t="shared" si="396"/>
        <v>9</v>
      </c>
      <c r="B4270" t="b">
        <f t="shared" si="397"/>
        <v>0</v>
      </c>
      <c r="C4270" t="str">
        <f t="shared" si="398"/>
        <v>ON</v>
      </c>
      <c r="D4270" s="4">
        <f t="shared" si="400"/>
        <v>43733.833333322982</v>
      </c>
      <c r="E4270" t="str">
        <f t="shared" si="401"/>
        <v>LRKPCIGS</v>
      </c>
      <c r="F4270" s="39">
        <v>9383.306640625</v>
      </c>
      <c r="G4270">
        <f t="shared" si="399"/>
        <v>1.3819799697925904E-3</v>
      </c>
      <c r="H4270" s="38">
        <f>G4270*SUMIF('Manual Inputs'!$B$11:$B$22,'Expanded kW'!A4270,'Manual Inputs'!$C$11:$C$22)</f>
        <v>150774.66845867294</v>
      </c>
    </row>
    <row r="4271" spans="1:8" x14ac:dyDescent="0.2">
      <c r="A4271">
        <f t="shared" si="396"/>
        <v>9</v>
      </c>
      <c r="B4271" t="b">
        <f t="shared" si="397"/>
        <v>0</v>
      </c>
      <c r="C4271" t="str">
        <f t="shared" si="398"/>
        <v>OFF</v>
      </c>
      <c r="D4271" s="4">
        <f t="shared" si="400"/>
        <v>43733.874999989646</v>
      </c>
      <c r="E4271" t="str">
        <f t="shared" si="401"/>
        <v>LRKPCIGS</v>
      </c>
      <c r="F4271" s="39">
        <v>9623.7529296875</v>
      </c>
      <c r="G4271">
        <f t="shared" si="399"/>
        <v>1.4173930675439393E-3</v>
      </c>
      <c r="H4271" s="38">
        <f>G4271*SUMIF('Manual Inputs'!$B$11:$B$22,'Expanded kW'!A4271,'Manual Inputs'!$C$11:$C$22)</f>
        <v>154638.25417573334</v>
      </c>
    </row>
    <row r="4272" spans="1:8" x14ac:dyDescent="0.2">
      <c r="A4272">
        <f t="shared" si="396"/>
        <v>9</v>
      </c>
      <c r="B4272" t="b">
        <f t="shared" si="397"/>
        <v>0</v>
      </c>
      <c r="C4272" t="str">
        <f t="shared" si="398"/>
        <v>OFF</v>
      </c>
      <c r="D4272" s="4">
        <f t="shared" si="400"/>
        <v>43733.916666656311</v>
      </c>
      <c r="E4272" t="str">
        <f t="shared" si="401"/>
        <v>LRKPCIGS</v>
      </c>
      <c r="F4272" s="39">
        <v>9783.427734375</v>
      </c>
      <c r="G4272">
        <f t="shared" si="399"/>
        <v>1.4409100845412619E-3</v>
      </c>
      <c r="H4272" s="38">
        <f>G4272*SUMIF('Manual Inputs'!$B$11:$B$22,'Expanded kW'!A4272,'Manual Inputs'!$C$11:$C$22)</f>
        <v>157203.97185501378</v>
      </c>
    </row>
    <row r="4273" spans="1:8" x14ac:dyDescent="0.2">
      <c r="A4273">
        <f t="shared" si="396"/>
        <v>9</v>
      </c>
      <c r="B4273" t="b">
        <f t="shared" si="397"/>
        <v>0</v>
      </c>
      <c r="C4273" t="str">
        <f t="shared" si="398"/>
        <v>OFF</v>
      </c>
      <c r="D4273" s="4">
        <f t="shared" si="400"/>
        <v>43733.958333322975</v>
      </c>
      <c r="E4273" t="str">
        <f t="shared" si="401"/>
        <v>LRKPCIGS</v>
      </c>
      <c r="F4273" s="39">
        <v>9681.740234375</v>
      </c>
      <c r="G4273">
        <f t="shared" si="399"/>
        <v>1.4259334783660082E-3</v>
      </c>
      <c r="H4273" s="38">
        <f>G4273*SUMIF('Manual Inputs'!$B$11:$B$22,'Expanded kW'!A4273,'Manual Inputs'!$C$11:$C$22)</f>
        <v>155570.01703651599</v>
      </c>
    </row>
    <row r="4274" spans="1:8" x14ac:dyDescent="0.2">
      <c r="A4274">
        <f t="shared" si="396"/>
        <v>9</v>
      </c>
      <c r="B4274" t="b">
        <f t="shared" si="397"/>
        <v>0</v>
      </c>
      <c r="C4274" t="str">
        <f t="shared" si="398"/>
        <v>OFF</v>
      </c>
      <c r="D4274" s="4">
        <f t="shared" si="400"/>
        <v>43733.999999989639</v>
      </c>
      <c r="E4274" t="str">
        <f t="shared" si="401"/>
        <v>LRKPCIGS</v>
      </c>
      <c r="F4274" s="39">
        <v>9785.2705078125</v>
      </c>
      <c r="G4274">
        <f t="shared" si="399"/>
        <v>1.4411814895029698E-3</v>
      </c>
      <c r="H4274" s="38">
        <f>G4274*SUMIF('Manual Inputs'!$B$11:$B$22,'Expanded kW'!A4274,'Manual Inputs'!$C$11:$C$22)</f>
        <v>157233.5822647259</v>
      </c>
    </row>
    <row r="4275" spans="1:8" x14ac:dyDescent="0.2">
      <c r="A4275">
        <f t="shared" si="396"/>
        <v>9</v>
      </c>
      <c r="B4275" t="b">
        <f t="shared" si="397"/>
        <v>0</v>
      </c>
      <c r="C4275" t="str">
        <f t="shared" si="398"/>
        <v>OFF</v>
      </c>
      <c r="D4275" s="4">
        <f t="shared" si="400"/>
        <v>43734.041666656303</v>
      </c>
      <c r="E4275" t="str">
        <f t="shared" si="401"/>
        <v>LRKPCIGS</v>
      </c>
      <c r="F4275" s="39">
        <v>9712.8828125</v>
      </c>
      <c r="G4275">
        <f t="shared" si="399"/>
        <v>1.4305201790702265E-3</v>
      </c>
      <c r="H4275" s="38">
        <f>G4275*SUMIF('Manual Inputs'!$B$11:$B$22,'Expanded kW'!A4275,'Manual Inputs'!$C$11:$C$22)</f>
        <v>156070.42825311379</v>
      </c>
    </row>
    <row r="4276" spans="1:8" x14ac:dyDescent="0.2">
      <c r="A4276">
        <f t="shared" si="396"/>
        <v>9</v>
      </c>
      <c r="B4276" t="b">
        <f t="shared" si="397"/>
        <v>0</v>
      </c>
      <c r="C4276" t="str">
        <f t="shared" si="398"/>
        <v>OFF</v>
      </c>
      <c r="D4276" s="4">
        <f t="shared" si="400"/>
        <v>43734.083333322968</v>
      </c>
      <c r="E4276" t="str">
        <f t="shared" si="401"/>
        <v>LRKPCIGS</v>
      </c>
      <c r="F4276" s="39">
        <v>9453.6171875</v>
      </c>
      <c r="G4276">
        <f t="shared" si="399"/>
        <v>1.3923353563495772E-3</v>
      </c>
      <c r="H4276" s="38">
        <f>G4276*SUMIF('Manual Inputs'!$B$11:$B$22,'Expanded kW'!A4276,'Manual Inputs'!$C$11:$C$22)</f>
        <v>151904.44603072084</v>
      </c>
    </row>
    <row r="4277" spans="1:8" x14ac:dyDescent="0.2">
      <c r="A4277">
        <f t="shared" si="396"/>
        <v>9</v>
      </c>
      <c r="B4277" t="b">
        <f t="shared" si="397"/>
        <v>0</v>
      </c>
      <c r="C4277" t="str">
        <f t="shared" si="398"/>
        <v>OFF</v>
      </c>
      <c r="D4277" s="4">
        <f t="shared" si="400"/>
        <v>43734.124999989632</v>
      </c>
      <c r="E4277" t="str">
        <f t="shared" si="401"/>
        <v>LRKPCIGS</v>
      </c>
      <c r="F4277" s="39">
        <v>9455.4091796875</v>
      </c>
      <c r="G4277">
        <f t="shared" si="399"/>
        <v>1.3925992822132411E-3</v>
      </c>
      <c r="H4277" s="38">
        <f>G4277*SUMIF('Manual Inputs'!$B$11:$B$22,'Expanded kW'!A4277,'Manual Inputs'!$C$11:$C$22)</f>
        <v>151933.24046729834</v>
      </c>
    </row>
    <row r="4278" spans="1:8" x14ac:dyDescent="0.2">
      <c r="A4278">
        <f t="shared" si="396"/>
        <v>9</v>
      </c>
      <c r="B4278" t="b">
        <f t="shared" si="397"/>
        <v>0</v>
      </c>
      <c r="C4278" t="str">
        <f t="shared" si="398"/>
        <v>OFF</v>
      </c>
      <c r="D4278" s="4">
        <f t="shared" si="400"/>
        <v>43734.166666656296</v>
      </c>
      <c r="E4278" t="str">
        <f t="shared" si="401"/>
        <v>LRKPCIGS</v>
      </c>
      <c r="F4278" s="39">
        <v>9478.1806640625</v>
      </c>
      <c r="G4278">
        <f t="shared" si="399"/>
        <v>1.3959530823706872E-3</v>
      </c>
      <c r="H4278" s="38">
        <f>G4278*SUMIF('Manual Inputs'!$B$11:$B$22,'Expanded kW'!A4278,'Manual Inputs'!$C$11:$C$22)</f>
        <v>152299.14165101195</v>
      </c>
    </row>
    <row r="4279" spans="1:8" x14ac:dyDescent="0.2">
      <c r="A4279">
        <f t="shared" si="396"/>
        <v>9</v>
      </c>
      <c r="B4279" t="b">
        <f t="shared" si="397"/>
        <v>0</v>
      </c>
      <c r="C4279" t="str">
        <f t="shared" si="398"/>
        <v>OFF</v>
      </c>
      <c r="D4279" s="4">
        <f t="shared" si="400"/>
        <v>43734.20833332296</v>
      </c>
      <c r="E4279" t="str">
        <f t="shared" si="401"/>
        <v>LRKPCIGS</v>
      </c>
      <c r="F4279" s="39">
        <v>9432.1689453125</v>
      </c>
      <c r="G4279">
        <f t="shared" si="399"/>
        <v>1.3891764442276974E-3</v>
      </c>
      <c r="H4279" s="38">
        <f>G4279*SUMIF('Manual Inputs'!$B$11:$B$22,'Expanded kW'!A4279,'Manual Inputs'!$C$11:$C$22)</f>
        <v>151559.80722388052</v>
      </c>
    </row>
    <row r="4280" spans="1:8" x14ac:dyDescent="0.2">
      <c r="A4280">
        <f t="shared" si="396"/>
        <v>9</v>
      </c>
      <c r="B4280" t="b">
        <f t="shared" si="397"/>
        <v>0</v>
      </c>
      <c r="C4280" t="str">
        <f t="shared" si="398"/>
        <v>OFF</v>
      </c>
      <c r="D4280" s="4">
        <f t="shared" si="400"/>
        <v>43734.249999989624</v>
      </c>
      <c r="E4280" t="str">
        <f t="shared" si="401"/>
        <v>LRKPCIGS</v>
      </c>
      <c r="F4280" s="39">
        <v>9396.57421875</v>
      </c>
      <c r="G4280">
        <f t="shared" si="399"/>
        <v>1.3839340279853628E-3</v>
      </c>
      <c r="H4280" s="38">
        <f>G4280*SUMIF('Manual Inputs'!$B$11:$B$22,'Expanded kW'!A4280,'Manual Inputs'!$C$11:$C$22)</f>
        <v>150987.85713188391</v>
      </c>
    </row>
    <row r="4281" spans="1:8" x14ac:dyDescent="0.2">
      <c r="A4281">
        <f t="shared" si="396"/>
        <v>9</v>
      </c>
      <c r="B4281" t="b">
        <f t="shared" si="397"/>
        <v>0</v>
      </c>
      <c r="C4281" t="str">
        <f t="shared" si="398"/>
        <v>ON</v>
      </c>
      <c r="D4281" s="4">
        <f t="shared" si="400"/>
        <v>43734.291666656289</v>
      </c>
      <c r="E4281" t="str">
        <f t="shared" si="401"/>
        <v>LRKPCIGS</v>
      </c>
      <c r="F4281" s="39">
        <v>9330.193359375</v>
      </c>
      <c r="G4281">
        <f t="shared" si="399"/>
        <v>1.3741574085539255E-3</v>
      </c>
      <c r="H4281" s="38">
        <f>G4281*SUMIF('Manual Inputs'!$B$11:$B$22,'Expanded kW'!A4281,'Manual Inputs'!$C$11:$C$22)</f>
        <v>149921.22332702289</v>
      </c>
    </row>
    <row r="4282" spans="1:8" x14ac:dyDescent="0.2">
      <c r="A4282">
        <f t="shared" si="396"/>
        <v>9</v>
      </c>
      <c r="B4282" t="b">
        <f t="shared" si="397"/>
        <v>0</v>
      </c>
      <c r="C4282" t="str">
        <f t="shared" si="398"/>
        <v>ON</v>
      </c>
      <c r="D4282" s="4">
        <f t="shared" si="400"/>
        <v>43734.333333322953</v>
      </c>
      <c r="E4282" t="str">
        <f t="shared" si="401"/>
        <v>LRKPCIGS</v>
      </c>
      <c r="F4282" s="39">
        <v>9444.55078125</v>
      </c>
      <c r="G4282">
        <f t="shared" si="399"/>
        <v>1.3910000496911274E-3</v>
      </c>
      <c r="H4282" s="38">
        <f>G4282*SUMIF('Manual Inputs'!$B$11:$B$22,'Expanded kW'!A4282,'Manual Inputs'!$C$11:$C$22)</f>
        <v>151758.76344260876</v>
      </c>
    </row>
    <row r="4283" spans="1:8" x14ac:dyDescent="0.2">
      <c r="A4283">
        <f t="shared" si="396"/>
        <v>9</v>
      </c>
      <c r="B4283" t="b">
        <f t="shared" si="397"/>
        <v>0</v>
      </c>
      <c r="C4283" t="str">
        <f t="shared" si="398"/>
        <v>ON</v>
      </c>
      <c r="D4283" s="4">
        <f t="shared" si="400"/>
        <v>43734.374999989617</v>
      </c>
      <c r="E4283" t="str">
        <f t="shared" si="401"/>
        <v>LRKPCIGS</v>
      </c>
      <c r="F4283" s="39">
        <v>9564.431640625</v>
      </c>
      <c r="G4283">
        <f t="shared" si="399"/>
        <v>1.40865618656941E-3</v>
      </c>
      <c r="H4283" s="38">
        <f>G4283*SUMIF('Manual Inputs'!$B$11:$B$22,'Expanded kW'!A4283,'Manual Inputs'!$C$11:$C$22)</f>
        <v>153685.05632837579</v>
      </c>
    </row>
    <row r="4284" spans="1:8" x14ac:dyDescent="0.2">
      <c r="A4284">
        <f t="shared" si="396"/>
        <v>9</v>
      </c>
      <c r="B4284" t="b">
        <f t="shared" si="397"/>
        <v>0</v>
      </c>
      <c r="C4284" t="str">
        <f t="shared" si="398"/>
        <v>ON</v>
      </c>
      <c r="D4284" s="4">
        <f t="shared" si="400"/>
        <v>43734.416666656281</v>
      </c>
      <c r="E4284" t="str">
        <f t="shared" si="401"/>
        <v>LRKPCIGS</v>
      </c>
      <c r="F4284" s="39">
        <v>9658.626953125</v>
      </c>
      <c r="G4284">
        <f t="shared" si="399"/>
        <v>1.4225293381255743E-3</v>
      </c>
      <c r="H4284" s="38">
        <f>G4284*SUMIF('Manual Inputs'!$B$11:$B$22,'Expanded kW'!A4284,'Manual Inputs'!$C$11:$C$22)</f>
        <v>155198.62372593474</v>
      </c>
    </row>
    <row r="4285" spans="1:8" x14ac:dyDescent="0.2">
      <c r="A4285">
        <f t="shared" si="396"/>
        <v>9</v>
      </c>
      <c r="B4285" t="b">
        <f t="shared" si="397"/>
        <v>0</v>
      </c>
      <c r="C4285" t="str">
        <f t="shared" si="398"/>
        <v>ON</v>
      </c>
      <c r="D4285" s="4">
        <f t="shared" si="400"/>
        <v>43734.458333322946</v>
      </c>
      <c r="E4285" t="str">
        <f t="shared" si="401"/>
        <v>LRKPCIGS</v>
      </c>
      <c r="F4285" s="39">
        <v>9605.220703125</v>
      </c>
      <c r="G4285">
        <f t="shared" si="399"/>
        <v>1.4146636282443485E-3</v>
      </c>
      <c r="H4285" s="38">
        <f>G4285*SUMIF('Manual Inputs'!$B$11:$B$22,'Expanded kW'!A4285,'Manual Inputs'!$C$11:$C$22)</f>
        <v>154340.47105696957</v>
      </c>
    </row>
    <row r="4286" spans="1:8" x14ac:dyDescent="0.2">
      <c r="A4286">
        <f t="shared" si="396"/>
        <v>9</v>
      </c>
      <c r="B4286" t="b">
        <f t="shared" si="397"/>
        <v>0</v>
      </c>
      <c r="C4286" t="str">
        <f t="shared" si="398"/>
        <v>ON</v>
      </c>
      <c r="D4286" s="4">
        <f t="shared" si="400"/>
        <v>43734.49999998961</v>
      </c>
      <c r="E4286" t="str">
        <f t="shared" si="401"/>
        <v>LRKPCIGS</v>
      </c>
      <c r="F4286" s="39">
        <v>9555.705078125</v>
      </c>
      <c r="G4286">
        <f t="shared" si="399"/>
        <v>1.4073709323363308E-3</v>
      </c>
      <c r="H4286" s="38">
        <f>G4286*SUMIF('Manual Inputs'!$B$11:$B$22,'Expanded kW'!A4286,'Manual Inputs'!$C$11:$C$22)</f>
        <v>153544.83448354926</v>
      </c>
    </row>
    <row r="4287" spans="1:8" x14ac:dyDescent="0.2">
      <c r="A4287">
        <f t="shared" si="396"/>
        <v>9</v>
      </c>
      <c r="B4287" t="b">
        <f t="shared" si="397"/>
        <v>0</v>
      </c>
      <c r="C4287" t="str">
        <f t="shared" si="398"/>
        <v>ON</v>
      </c>
      <c r="D4287" s="4">
        <f t="shared" si="400"/>
        <v>43734.541666656274</v>
      </c>
      <c r="E4287" t="str">
        <f t="shared" si="401"/>
        <v>LRKPCIGS</v>
      </c>
      <c r="F4287" s="39">
        <v>9667.6689453125</v>
      </c>
      <c r="G4287">
        <f t="shared" si="399"/>
        <v>1.4238610490638105E-3</v>
      </c>
      <c r="H4287" s="38">
        <f>G4287*SUMIF('Manual Inputs'!$B$11:$B$22,'Expanded kW'!A4287,'Manual Inputs'!$C$11:$C$22)</f>
        <v>155343.91401927054</v>
      </c>
    </row>
    <row r="4288" spans="1:8" x14ac:dyDescent="0.2">
      <c r="A4288">
        <f t="shared" si="396"/>
        <v>9</v>
      </c>
      <c r="B4288" t="b">
        <f t="shared" si="397"/>
        <v>0</v>
      </c>
      <c r="C4288" t="str">
        <f t="shared" si="398"/>
        <v>ON</v>
      </c>
      <c r="D4288" s="4">
        <f t="shared" si="400"/>
        <v>43734.583333322938</v>
      </c>
      <c r="E4288" t="str">
        <f t="shared" si="401"/>
        <v>LRKPCIGS</v>
      </c>
      <c r="F4288" s="39">
        <v>9690.6953125</v>
      </c>
      <c r="G4288">
        <f t="shared" si="399"/>
        <v>1.4272523885402847E-3</v>
      </c>
      <c r="H4288" s="38">
        <f>G4288*SUMIF('Manual Inputs'!$B$11:$B$22,'Expanded kW'!A4288,'Manual Inputs'!$C$11:$C$22)</f>
        <v>155713.91076044831</v>
      </c>
    </row>
    <row r="4289" spans="1:8" x14ac:dyDescent="0.2">
      <c r="A4289">
        <f t="shared" si="396"/>
        <v>9</v>
      </c>
      <c r="B4289" t="b">
        <f t="shared" si="397"/>
        <v>0</v>
      </c>
      <c r="C4289" t="str">
        <f t="shared" si="398"/>
        <v>ON</v>
      </c>
      <c r="D4289" s="4">
        <f t="shared" si="400"/>
        <v>43734.624999989603</v>
      </c>
      <c r="E4289" t="str">
        <f t="shared" si="401"/>
        <v>LRKPCIGS</v>
      </c>
      <c r="F4289" s="39">
        <v>9732.4609375</v>
      </c>
      <c r="G4289">
        <f t="shared" si="399"/>
        <v>1.4334036590237596E-3</v>
      </c>
      <c r="H4289" s="38">
        <f>G4289*SUMIF('Manual Inputs'!$B$11:$B$22,'Expanded kW'!A4289,'Manual Inputs'!$C$11:$C$22)</f>
        <v>156385.01728009255</v>
      </c>
    </row>
    <row r="4290" spans="1:8" x14ac:dyDescent="0.2">
      <c r="A4290">
        <f t="shared" ref="A4290:A4353" si="402">MONTH(D4290)</f>
        <v>9</v>
      </c>
      <c r="B4290" t="b">
        <f t="shared" ref="B4290:B4353" si="403">IF(ISNA(VLOOKUP(DATE(YEAR(D4290),MONTH(D4290),DAY(D4290)),Holidays,1,FALSE)),FALSE,TRUE)</f>
        <v>0</v>
      </c>
      <c r="C4290" t="str">
        <f t="shared" ref="C4290:C4353" si="404">IF(OR(HOUR(D4290)&lt;PkStart,HOUR(D4290)&gt;OPkStart-1,WEEKDAY(D4290,2)&gt;5,B4290)=TRUE,"OFF","ON")</f>
        <v>ON</v>
      </c>
      <c r="D4290" s="4">
        <f t="shared" si="400"/>
        <v>43734.666666656267</v>
      </c>
      <c r="E4290" t="str">
        <f t="shared" si="401"/>
        <v>LRKPCIGS</v>
      </c>
      <c r="F4290" s="39">
        <v>9650.2138671875</v>
      </c>
      <c r="G4290">
        <f t="shared" ref="G4290:G4353" si="405">IF(SUMIF($A$2:$A$8785,A4290,$F$2:$F$8785)=0,0,F4290/SUMIF($A$2:$A$8785,A4290,$F$2:$F$8785))</f>
        <v>1.4212902529400352E-3</v>
      </c>
      <c r="H4290" s="38">
        <f>G4290*SUMIF('Manual Inputs'!$B$11:$B$22,'Expanded kW'!A4290,'Manual Inputs'!$C$11:$C$22)</f>
        <v>155063.4389460354</v>
      </c>
    </row>
    <row r="4291" spans="1:8" x14ac:dyDescent="0.2">
      <c r="A4291">
        <f t="shared" si="402"/>
        <v>9</v>
      </c>
      <c r="B4291" t="b">
        <f t="shared" si="403"/>
        <v>0</v>
      </c>
      <c r="C4291" t="str">
        <f t="shared" si="404"/>
        <v>ON</v>
      </c>
      <c r="D4291" s="4">
        <f t="shared" si="400"/>
        <v>43734.708333322931</v>
      </c>
      <c r="E4291" t="str">
        <f t="shared" si="401"/>
        <v>LRKPCIGS</v>
      </c>
      <c r="F4291" s="39">
        <v>9555.6220703125</v>
      </c>
      <c r="G4291">
        <f t="shared" si="405"/>
        <v>1.4073587068876051E-3</v>
      </c>
      <c r="H4291" s="38">
        <f>G4291*SUMIF('Manual Inputs'!$B$11:$B$22,'Expanded kW'!A4291,'Manual Inputs'!$C$11:$C$22)</f>
        <v>153543.50068130996</v>
      </c>
    </row>
    <row r="4292" spans="1:8" x14ac:dyDescent="0.2">
      <c r="A4292">
        <f t="shared" si="402"/>
        <v>9</v>
      </c>
      <c r="B4292" t="b">
        <f t="shared" si="403"/>
        <v>0</v>
      </c>
      <c r="C4292" t="str">
        <f t="shared" si="404"/>
        <v>ON</v>
      </c>
      <c r="D4292" s="4">
        <f t="shared" ref="D4292:D4355" si="406">+D4291+1/24</f>
        <v>43734.749999989595</v>
      </c>
      <c r="E4292" t="str">
        <f t="shared" ref="E4292:E4355" si="407">+E4291</f>
        <v>LRKPCIGS</v>
      </c>
      <c r="F4292" s="39">
        <v>9441.005859375</v>
      </c>
      <c r="G4292">
        <f t="shared" si="405"/>
        <v>1.3904779511161411E-3</v>
      </c>
      <c r="H4292" s="38">
        <f>G4292*SUMIF('Manual Inputs'!$B$11:$B$22,'Expanded kW'!A4292,'Manual Inputs'!$C$11:$C$22)</f>
        <v>151701.80224109575</v>
      </c>
    </row>
    <row r="4293" spans="1:8" x14ac:dyDescent="0.2">
      <c r="A4293">
        <f t="shared" si="402"/>
        <v>9</v>
      </c>
      <c r="B4293" t="b">
        <f t="shared" si="403"/>
        <v>0</v>
      </c>
      <c r="C4293" t="str">
        <f t="shared" si="404"/>
        <v>ON</v>
      </c>
      <c r="D4293" s="4">
        <f t="shared" si="406"/>
        <v>43734.79166665626</v>
      </c>
      <c r="E4293" t="str">
        <f t="shared" si="407"/>
        <v>LRKPCIGS</v>
      </c>
      <c r="F4293" s="39">
        <v>9483.7724609375</v>
      </c>
      <c r="G4293">
        <f t="shared" si="405"/>
        <v>1.3967766461283654E-3</v>
      </c>
      <c r="H4293" s="38">
        <f>G4293*SUMIF('Manual Inputs'!$B$11:$B$22,'Expanded kW'!A4293,'Manual Inputs'!$C$11:$C$22)</f>
        <v>152388.99284656663</v>
      </c>
    </row>
    <row r="4294" spans="1:8" x14ac:dyDescent="0.2">
      <c r="A4294">
        <f t="shared" si="402"/>
        <v>9</v>
      </c>
      <c r="B4294" t="b">
        <f t="shared" si="403"/>
        <v>0</v>
      </c>
      <c r="C4294" t="str">
        <f t="shared" si="404"/>
        <v>ON</v>
      </c>
      <c r="D4294" s="4">
        <f t="shared" si="406"/>
        <v>43734.833333322924</v>
      </c>
      <c r="E4294" t="str">
        <f t="shared" si="407"/>
        <v>LRKPCIGS</v>
      </c>
      <c r="F4294" s="39">
        <v>9415.6025390625</v>
      </c>
      <c r="G4294">
        <f t="shared" si="405"/>
        <v>1.3867365323196898E-3</v>
      </c>
      <c r="H4294" s="38">
        <f>G4294*SUMIF('Manual Inputs'!$B$11:$B$22,'Expanded kW'!A4294,'Manual Inputs'!$C$11:$C$22)</f>
        <v>151293.61168050126</v>
      </c>
    </row>
    <row r="4295" spans="1:8" x14ac:dyDescent="0.2">
      <c r="A4295">
        <f t="shared" si="402"/>
        <v>9</v>
      </c>
      <c r="B4295" t="b">
        <f t="shared" si="403"/>
        <v>0</v>
      </c>
      <c r="C4295" t="str">
        <f t="shared" si="404"/>
        <v>OFF</v>
      </c>
      <c r="D4295" s="4">
        <f t="shared" si="406"/>
        <v>43734.874999989588</v>
      </c>
      <c r="E4295" t="str">
        <f t="shared" si="407"/>
        <v>LRKPCIGS</v>
      </c>
      <c r="F4295" s="39">
        <v>9589.9453125</v>
      </c>
      <c r="G4295">
        <f t="shared" si="405"/>
        <v>1.4124138580212259E-3</v>
      </c>
      <c r="H4295" s="38">
        <f>G4295*SUMIF('Manual Inputs'!$B$11:$B$22,'Expanded kW'!A4295,'Manual Inputs'!$C$11:$C$22)</f>
        <v>154095.02006135895</v>
      </c>
    </row>
    <row r="4296" spans="1:8" x14ac:dyDescent="0.2">
      <c r="A4296">
        <f t="shared" si="402"/>
        <v>9</v>
      </c>
      <c r="B4296" t="b">
        <f t="shared" si="403"/>
        <v>0</v>
      </c>
      <c r="C4296" t="str">
        <f t="shared" si="404"/>
        <v>OFF</v>
      </c>
      <c r="D4296" s="4">
        <f t="shared" si="406"/>
        <v>43734.916666656252</v>
      </c>
      <c r="E4296" t="str">
        <f t="shared" si="407"/>
        <v>LRKPCIGS</v>
      </c>
      <c r="F4296" s="39">
        <v>9689.4482421875</v>
      </c>
      <c r="G4296">
        <f t="shared" si="405"/>
        <v>1.4270687191517842E-3</v>
      </c>
      <c r="H4296" s="38">
        <f>G4296*SUMIF('Manual Inputs'!$B$11:$B$22,'Expanded kW'!A4296,'Manual Inputs'!$C$11:$C$22)</f>
        <v>155693.87234327695</v>
      </c>
    </row>
    <row r="4297" spans="1:8" x14ac:dyDescent="0.2">
      <c r="A4297">
        <f t="shared" si="402"/>
        <v>9</v>
      </c>
      <c r="B4297" t="b">
        <f t="shared" si="403"/>
        <v>0</v>
      </c>
      <c r="C4297" t="str">
        <f t="shared" si="404"/>
        <v>OFF</v>
      </c>
      <c r="D4297" s="4">
        <f t="shared" si="406"/>
        <v>43734.958333322917</v>
      </c>
      <c r="E4297" t="str">
        <f t="shared" si="407"/>
        <v>LRKPCIGS</v>
      </c>
      <c r="F4297" s="39">
        <v>9741.84765625</v>
      </c>
      <c r="G4297">
        <f t="shared" si="405"/>
        <v>1.4347861415314092E-3</v>
      </c>
      <c r="H4297" s="38">
        <f>G4297*SUMIF('Manual Inputs'!$B$11:$B$22,'Expanded kW'!A4297,'Manual Inputs'!$C$11:$C$22)</f>
        <v>156535.84677566914</v>
      </c>
    </row>
    <row r="4298" spans="1:8" x14ac:dyDescent="0.2">
      <c r="A4298">
        <f t="shared" si="402"/>
        <v>9</v>
      </c>
      <c r="B4298" t="b">
        <f t="shared" si="403"/>
        <v>0</v>
      </c>
      <c r="C4298" t="str">
        <f t="shared" si="404"/>
        <v>OFF</v>
      </c>
      <c r="D4298" s="4">
        <f t="shared" si="406"/>
        <v>43734.999999989581</v>
      </c>
      <c r="E4298" t="str">
        <f t="shared" si="407"/>
        <v>LRKPCIGS</v>
      </c>
      <c r="F4298" s="39">
        <v>9741.91796875</v>
      </c>
      <c r="G4298">
        <f t="shared" si="405"/>
        <v>1.4347964972056238E-3</v>
      </c>
      <c r="H4298" s="38">
        <f>G4298*SUMIF('Manual Inputs'!$B$11:$B$22,'Expanded kW'!A4298,'Manual Inputs'!$C$11:$C$22)</f>
        <v>156536.97658462476</v>
      </c>
    </row>
    <row r="4299" spans="1:8" x14ac:dyDescent="0.2">
      <c r="A4299">
        <f t="shared" si="402"/>
        <v>9</v>
      </c>
      <c r="B4299" t="b">
        <f t="shared" si="403"/>
        <v>0</v>
      </c>
      <c r="C4299" t="str">
        <f t="shared" si="404"/>
        <v>OFF</v>
      </c>
      <c r="D4299" s="4">
        <f t="shared" si="406"/>
        <v>43735.041666656245</v>
      </c>
      <c r="E4299" t="str">
        <f t="shared" si="407"/>
        <v>LRKPCIGS</v>
      </c>
      <c r="F4299" s="39">
        <v>9631.033203125</v>
      </c>
      <c r="G4299">
        <f t="shared" si="405"/>
        <v>1.4184653113115764E-3</v>
      </c>
      <c r="H4299" s="38">
        <f>G4299*SUMIF('Manual Inputs'!$B$11:$B$22,'Expanded kW'!A4299,'Manual Inputs'!$C$11:$C$22)</f>
        <v>154755.23647801418</v>
      </c>
    </row>
    <row r="4300" spans="1:8" x14ac:dyDescent="0.2">
      <c r="A4300">
        <f t="shared" si="402"/>
        <v>9</v>
      </c>
      <c r="B4300" t="b">
        <f t="shared" si="403"/>
        <v>0</v>
      </c>
      <c r="C4300" t="str">
        <f t="shared" si="404"/>
        <v>OFF</v>
      </c>
      <c r="D4300" s="4">
        <f t="shared" si="406"/>
        <v>43735.083333322909</v>
      </c>
      <c r="E4300" t="str">
        <f t="shared" si="407"/>
        <v>LRKPCIGS</v>
      </c>
      <c r="F4300" s="39">
        <v>9534.94921875</v>
      </c>
      <c r="G4300">
        <f t="shared" si="405"/>
        <v>1.4043139948397032E-3</v>
      </c>
      <c r="H4300" s="38">
        <f>G4300*SUMIF('Manual Inputs'!$B$11:$B$22,'Expanded kW'!A4300,'Manual Inputs'!$C$11:$C$22)</f>
        <v>153211.3211565637</v>
      </c>
    </row>
    <row r="4301" spans="1:8" x14ac:dyDescent="0.2">
      <c r="A4301">
        <f t="shared" si="402"/>
        <v>9</v>
      </c>
      <c r="B4301" t="b">
        <f t="shared" si="403"/>
        <v>0</v>
      </c>
      <c r="C4301" t="str">
        <f t="shared" si="404"/>
        <v>OFF</v>
      </c>
      <c r="D4301" s="4">
        <f t="shared" si="406"/>
        <v>43735.124999989574</v>
      </c>
      <c r="E4301" t="str">
        <f t="shared" si="407"/>
        <v>LRKPCIGS</v>
      </c>
      <c r="F4301" s="39">
        <v>9411.2236328125</v>
      </c>
      <c r="G4301">
        <f t="shared" si="405"/>
        <v>1.3860916039422136E-3</v>
      </c>
      <c r="H4301" s="38">
        <f>G4301*SUMIF('Manual Inputs'!$B$11:$B$22,'Expanded kW'!A4301,'Manual Inputs'!$C$11:$C$22)</f>
        <v>151223.24968943119</v>
      </c>
    </row>
    <row r="4302" spans="1:8" x14ac:dyDescent="0.2">
      <c r="A4302">
        <f t="shared" si="402"/>
        <v>9</v>
      </c>
      <c r="B4302" t="b">
        <f t="shared" si="403"/>
        <v>0</v>
      </c>
      <c r="C4302" t="str">
        <f t="shared" si="404"/>
        <v>OFF</v>
      </c>
      <c r="D4302" s="4">
        <f t="shared" si="406"/>
        <v>43735.166666656238</v>
      </c>
      <c r="E4302" t="str">
        <f t="shared" si="407"/>
        <v>LRKPCIGS</v>
      </c>
      <c r="F4302" s="39">
        <v>9376.3681640625</v>
      </c>
      <c r="G4302">
        <f t="shared" si="405"/>
        <v>1.380958066107941E-3</v>
      </c>
      <c r="H4302" s="38">
        <f>G4302*SUMIF('Manual Inputs'!$B$11:$B$22,'Expanded kW'!A4302,'Manual Inputs'!$C$11:$C$22)</f>
        <v>150663.17828325974</v>
      </c>
    </row>
    <row r="4303" spans="1:8" x14ac:dyDescent="0.2">
      <c r="A4303">
        <f t="shared" si="402"/>
        <v>9</v>
      </c>
      <c r="B4303" t="b">
        <f t="shared" si="403"/>
        <v>0</v>
      </c>
      <c r="C4303" t="str">
        <f t="shared" si="404"/>
        <v>OFF</v>
      </c>
      <c r="D4303" s="4">
        <f t="shared" si="406"/>
        <v>43735.208333322902</v>
      </c>
      <c r="E4303" t="str">
        <f t="shared" si="407"/>
        <v>LRKPCIGS</v>
      </c>
      <c r="F4303" s="39">
        <v>9394.59765625</v>
      </c>
      <c r="G4303">
        <f t="shared" si="405"/>
        <v>1.3836429184768855E-3</v>
      </c>
      <c r="H4303" s="38">
        <f>G4303*SUMIF('Manual Inputs'!$B$11:$B$22,'Expanded kW'!A4303,'Manual Inputs'!$C$11:$C$22)</f>
        <v>150956.09694679786</v>
      </c>
    </row>
    <row r="4304" spans="1:8" x14ac:dyDescent="0.2">
      <c r="A4304">
        <f t="shared" si="402"/>
        <v>9</v>
      </c>
      <c r="B4304" t="b">
        <f t="shared" si="403"/>
        <v>0</v>
      </c>
      <c r="C4304" t="str">
        <f t="shared" si="404"/>
        <v>OFF</v>
      </c>
      <c r="D4304" s="4">
        <f t="shared" si="406"/>
        <v>43735.249999989566</v>
      </c>
      <c r="E4304" t="str">
        <f t="shared" si="407"/>
        <v>LRKPCIGS</v>
      </c>
      <c r="F4304" s="39">
        <v>9309.4462890625</v>
      </c>
      <c r="G4304">
        <f t="shared" si="405"/>
        <v>1.3711017655165746E-3</v>
      </c>
      <c r="H4304" s="38">
        <f>G4304*SUMIF('Manual Inputs'!$B$11:$B$22,'Expanded kW'!A4304,'Manual Inputs'!$C$11:$C$22)</f>
        <v>149587.85122615678</v>
      </c>
    </row>
    <row r="4305" spans="1:8" x14ac:dyDescent="0.2">
      <c r="A4305">
        <f t="shared" si="402"/>
        <v>9</v>
      </c>
      <c r="B4305" t="b">
        <f t="shared" si="403"/>
        <v>0</v>
      </c>
      <c r="C4305" t="str">
        <f t="shared" si="404"/>
        <v>ON</v>
      </c>
      <c r="D4305" s="4">
        <f t="shared" si="406"/>
        <v>43735.291666656231</v>
      </c>
      <c r="E4305" t="str">
        <f t="shared" si="407"/>
        <v>LRKPCIGS</v>
      </c>
      <c r="F4305" s="39">
        <v>9331.7138671875</v>
      </c>
      <c r="G4305">
        <f t="shared" si="405"/>
        <v>1.3743813500088162E-3</v>
      </c>
      <c r="H4305" s="38">
        <f>G4305*SUMIF('Manual Inputs'!$B$11:$B$22,'Expanded kW'!A4305,'Manual Inputs'!$C$11:$C$22)</f>
        <v>149945.65544568838</v>
      </c>
    </row>
    <row r="4306" spans="1:8" x14ac:dyDescent="0.2">
      <c r="A4306">
        <f t="shared" si="402"/>
        <v>9</v>
      </c>
      <c r="B4306" t="b">
        <f t="shared" si="403"/>
        <v>0</v>
      </c>
      <c r="C4306" t="str">
        <f t="shared" si="404"/>
        <v>ON</v>
      </c>
      <c r="D4306" s="4">
        <f t="shared" si="406"/>
        <v>43735.333333322895</v>
      </c>
      <c r="E4306" t="str">
        <f t="shared" si="407"/>
        <v>LRKPCIGS</v>
      </c>
      <c r="F4306" s="39">
        <v>9517.5517578125</v>
      </c>
      <c r="G4306">
        <f t="shared" si="405"/>
        <v>1.4017516846156312E-3</v>
      </c>
      <c r="H4306" s="38">
        <f>G4306*SUMIF('Manual Inputs'!$B$11:$B$22,'Expanded kW'!A4306,'Manual Inputs'!$C$11:$C$22)</f>
        <v>152931.77189900051</v>
      </c>
    </row>
    <row r="4307" spans="1:8" x14ac:dyDescent="0.2">
      <c r="A4307">
        <f t="shared" si="402"/>
        <v>9</v>
      </c>
      <c r="B4307" t="b">
        <f t="shared" si="403"/>
        <v>0</v>
      </c>
      <c r="C4307" t="str">
        <f t="shared" si="404"/>
        <v>ON</v>
      </c>
      <c r="D4307" s="4">
        <f t="shared" si="406"/>
        <v>43735.374999989559</v>
      </c>
      <c r="E4307" t="str">
        <f t="shared" si="407"/>
        <v>LRKPCIGS</v>
      </c>
      <c r="F4307" s="39">
        <v>9463.509765625</v>
      </c>
      <c r="G4307">
        <f t="shared" si="405"/>
        <v>1.3937923421800484E-3</v>
      </c>
      <c r="H4307" s="38">
        <f>G4307*SUMIF('Manual Inputs'!$B$11:$B$22,'Expanded kW'!A4307,'Manual Inputs'!$C$11:$C$22)</f>
        <v>152063.40387406154</v>
      </c>
    </row>
    <row r="4308" spans="1:8" x14ac:dyDescent="0.2">
      <c r="A4308">
        <f t="shared" si="402"/>
        <v>9</v>
      </c>
      <c r="B4308" t="b">
        <f t="shared" si="403"/>
        <v>0</v>
      </c>
      <c r="C4308" t="str">
        <f t="shared" si="404"/>
        <v>ON</v>
      </c>
      <c r="D4308" s="4">
        <f t="shared" si="406"/>
        <v>43735.416666656223</v>
      </c>
      <c r="E4308" t="str">
        <f t="shared" si="407"/>
        <v>LRKPCIGS</v>
      </c>
      <c r="F4308" s="39">
        <v>9437.7177734375</v>
      </c>
      <c r="G4308">
        <f t="shared" si="405"/>
        <v>1.3899936795177998E-3</v>
      </c>
      <c r="H4308" s="38">
        <f>G4308*SUMIF('Manual Inputs'!$B$11:$B$22,'Expanded kW'!A4308,'Manual Inputs'!$C$11:$C$22)</f>
        <v>151648.96798062898</v>
      </c>
    </row>
    <row r="4309" spans="1:8" x14ac:dyDescent="0.2">
      <c r="A4309">
        <f t="shared" si="402"/>
        <v>9</v>
      </c>
      <c r="B4309" t="b">
        <f t="shared" si="403"/>
        <v>0</v>
      </c>
      <c r="C4309" t="str">
        <f t="shared" si="404"/>
        <v>ON</v>
      </c>
      <c r="D4309" s="4">
        <f t="shared" si="406"/>
        <v>43735.458333322887</v>
      </c>
      <c r="E4309" t="str">
        <f t="shared" si="407"/>
        <v>LRKPCIGS</v>
      </c>
      <c r="F4309" s="39">
        <v>9474.7548828125</v>
      </c>
      <c r="G4309">
        <f t="shared" si="405"/>
        <v>1.3954485309103425E-3</v>
      </c>
      <c r="H4309" s="38">
        <f>G4309*SUMIF('Manual Inputs'!$B$11:$B$22,'Expanded kW'!A4309,'Manual Inputs'!$C$11:$C$22)</f>
        <v>152244.09484800708</v>
      </c>
    </row>
    <row r="4310" spans="1:8" x14ac:dyDescent="0.2">
      <c r="A4310">
        <f t="shared" si="402"/>
        <v>9</v>
      </c>
      <c r="B4310" t="b">
        <f t="shared" si="403"/>
        <v>0</v>
      </c>
      <c r="C4310" t="str">
        <f t="shared" si="404"/>
        <v>ON</v>
      </c>
      <c r="D4310" s="4">
        <f t="shared" si="406"/>
        <v>43735.499999989552</v>
      </c>
      <c r="E4310" t="str">
        <f t="shared" si="407"/>
        <v>LRKPCIGS</v>
      </c>
      <c r="F4310" s="39">
        <v>9422.41796875</v>
      </c>
      <c r="G4310">
        <f t="shared" si="405"/>
        <v>1.3877403135744639E-3</v>
      </c>
      <c r="H4310" s="38">
        <f>G4310*SUMIF('Manual Inputs'!$B$11:$B$22,'Expanded kW'!A4310,'Manual Inputs'!$C$11:$C$22)</f>
        <v>151403.12469024211</v>
      </c>
    </row>
    <row r="4311" spans="1:8" x14ac:dyDescent="0.2">
      <c r="A4311">
        <f t="shared" si="402"/>
        <v>9</v>
      </c>
      <c r="B4311" t="b">
        <f t="shared" si="403"/>
        <v>0</v>
      </c>
      <c r="C4311" t="str">
        <f t="shared" si="404"/>
        <v>ON</v>
      </c>
      <c r="D4311" s="4">
        <f t="shared" si="406"/>
        <v>43735.541666656216</v>
      </c>
      <c r="E4311" t="str">
        <f t="shared" si="407"/>
        <v>LRKPCIGS</v>
      </c>
      <c r="F4311" s="39">
        <v>9512.3173828125</v>
      </c>
      <c r="G4311">
        <f t="shared" si="405"/>
        <v>1.4009807622018776E-3</v>
      </c>
      <c r="H4311" s="38">
        <f>G4311*SUMIF('Manual Inputs'!$B$11:$B$22,'Expanded kW'!A4311,'Manual Inputs'!$C$11:$C$22)</f>
        <v>152847.66389897032</v>
      </c>
    </row>
    <row r="4312" spans="1:8" x14ac:dyDescent="0.2">
      <c r="A4312">
        <f t="shared" si="402"/>
        <v>9</v>
      </c>
      <c r="B4312" t="b">
        <f t="shared" si="403"/>
        <v>0</v>
      </c>
      <c r="C4312" t="str">
        <f t="shared" si="404"/>
        <v>ON</v>
      </c>
      <c r="D4312" s="4">
        <f t="shared" si="406"/>
        <v>43735.58333332288</v>
      </c>
      <c r="E4312" t="str">
        <f t="shared" si="407"/>
        <v>LRKPCIGS</v>
      </c>
      <c r="F4312" s="39">
        <v>9483.6240234375</v>
      </c>
      <c r="G4312">
        <f t="shared" si="405"/>
        <v>1.3967547841494678E-3</v>
      </c>
      <c r="H4312" s="38">
        <f>G4312*SUMIF('Manual Inputs'!$B$11:$B$22,'Expanded kW'!A4312,'Manual Inputs'!$C$11:$C$22)</f>
        <v>152386.60769432696</v>
      </c>
    </row>
    <row r="4313" spans="1:8" x14ac:dyDescent="0.2">
      <c r="A4313">
        <f t="shared" si="402"/>
        <v>9</v>
      </c>
      <c r="B4313" t="b">
        <f t="shared" si="403"/>
        <v>0</v>
      </c>
      <c r="C4313" t="str">
        <f t="shared" si="404"/>
        <v>ON</v>
      </c>
      <c r="D4313" s="4">
        <f t="shared" si="406"/>
        <v>43735.624999989544</v>
      </c>
      <c r="E4313" t="str">
        <f t="shared" si="407"/>
        <v>LRKPCIGS</v>
      </c>
      <c r="F4313" s="39">
        <v>9539.150390625</v>
      </c>
      <c r="G4313">
        <f t="shared" si="405"/>
        <v>1.4049327463740257E-3</v>
      </c>
      <c r="H4313" s="38">
        <f>G4313*SUMIF('Manual Inputs'!$B$11:$B$22,'Expanded kW'!A4313,'Manual Inputs'!$C$11:$C$22)</f>
        <v>153278.8272416626</v>
      </c>
    </row>
    <row r="4314" spans="1:8" x14ac:dyDescent="0.2">
      <c r="A4314">
        <f t="shared" si="402"/>
        <v>9</v>
      </c>
      <c r="B4314" t="b">
        <f t="shared" si="403"/>
        <v>0</v>
      </c>
      <c r="C4314" t="str">
        <f t="shared" si="404"/>
        <v>ON</v>
      </c>
      <c r="D4314" s="4">
        <f t="shared" si="406"/>
        <v>43735.666666656209</v>
      </c>
      <c r="E4314" t="str">
        <f t="shared" si="407"/>
        <v>LRKPCIGS</v>
      </c>
      <c r="F4314" s="39">
        <v>9474.91796875</v>
      </c>
      <c r="G4314">
        <f t="shared" si="405"/>
        <v>1.3954725503213679E-3</v>
      </c>
      <c r="H4314" s="38">
        <f>G4314*SUMIF('Manual Inputs'!$B$11:$B$22,'Expanded kW'!A4314,'Manual Inputs'!$C$11:$C$22)</f>
        <v>152246.7153771125</v>
      </c>
    </row>
    <row r="4315" spans="1:8" x14ac:dyDescent="0.2">
      <c r="A4315">
        <f t="shared" si="402"/>
        <v>9</v>
      </c>
      <c r="B4315" t="b">
        <f t="shared" si="403"/>
        <v>0</v>
      </c>
      <c r="C4315" t="str">
        <f t="shared" si="404"/>
        <v>ON</v>
      </c>
      <c r="D4315" s="4">
        <f t="shared" si="406"/>
        <v>43735.708333322873</v>
      </c>
      <c r="E4315" t="str">
        <f t="shared" si="407"/>
        <v>LRKPCIGS</v>
      </c>
      <c r="F4315" s="39">
        <v>9446.802734375</v>
      </c>
      <c r="G4315">
        <f t="shared" si="405"/>
        <v>1.3913317189236118E-3</v>
      </c>
      <c r="H4315" s="38">
        <f>G4315*SUMIF('Manual Inputs'!$B$11:$B$22,'Expanded kW'!A4315,'Manual Inputs'!$C$11:$C$22)</f>
        <v>151794.948712771</v>
      </c>
    </row>
    <row r="4316" spans="1:8" x14ac:dyDescent="0.2">
      <c r="A4316">
        <f t="shared" si="402"/>
        <v>9</v>
      </c>
      <c r="B4316" t="b">
        <f t="shared" si="403"/>
        <v>0</v>
      </c>
      <c r="C4316" t="str">
        <f t="shared" si="404"/>
        <v>ON</v>
      </c>
      <c r="D4316" s="4">
        <f t="shared" si="406"/>
        <v>43735.749999989537</v>
      </c>
      <c r="E4316" t="str">
        <f t="shared" si="407"/>
        <v>LRKPCIGS</v>
      </c>
      <c r="F4316" s="39">
        <v>9320.2490234375</v>
      </c>
      <c r="G4316">
        <f t="shared" si="405"/>
        <v>1.3726927997966016E-3</v>
      </c>
      <c r="H4316" s="38">
        <f>G4316*SUMIF('Manual Inputs'!$B$11:$B$22,'Expanded kW'!A4316,'Manual Inputs'!$C$11:$C$22)</f>
        <v>149761.43381875649</v>
      </c>
    </row>
    <row r="4317" spans="1:8" x14ac:dyDescent="0.2">
      <c r="A4317">
        <f t="shared" si="402"/>
        <v>9</v>
      </c>
      <c r="B4317" t="b">
        <f t="shared" si="403"/>
        <v>0</v>
      </c>
      <c r="C4317" t="str">
        <f t="shared" si="404"/>
        <v>ON</v>
      </c>
      <c r="D4317" s="4">
        <f t="shared" si="406"/>
        <v>43735.791666656201</v>
      </c>
      <c r="E4317" t="str">
        <f t="shared" si="407"/>
        <v>LRKPCIGS</v>
      </c>
      <c r="F4317" s="39">
        <v>9326.1494140625</v>
      </c>
      <c r="G4317">
        <f t="shared" si="405"/>
        <v>1.3735618134577772E-3</v>
      </c>
      <c r="H4317" s="38">
        <f>G4317*SUMIF('Manual Inputs'!$B$11:$B$22,'Expanded kW'!A4317,'Manual Inputs'!$C$11:$C$22)</f>
        <v>149856.24362028312</v>
      </c>
    </row>
    <row r="4318" spans="1:8" x14ac:dyDescent="0.2">
      <c r="A4318">
        <f t="shared" si="402"/>
        <v>9</v>
      </c>
      <c r="B4318" t="b">
        <f t="shared" si="403"/>
        <v>0</v>
      </c>
      <c r="C4318" t="str">
        <f t="shared" si="404"/>
        <v>ON</v>
      </c>
      <c r="D4318" s="4">
        <f t="shared" si="406"/>
        <v>43735.833333322866</v>
      </c>
      <c r="E4318" t="str">
        <f t="shared" si="407"/>
        <v>LRKPCIGS</v>
      </c>
      <c r="F4318" s="39">
        <v>9309.9150390625</v>
      </c>
      <c r="G4318">
        <f t="shared" si="405"/>
        <v>1.3711708033446719E-3</v>
      </c>
      <c r="H4318" s="38">
        <f>G4318*SUMIF('Manual Inputs'!$B$11:$B$22,'Expanded kW'!A4318,'Manual Inputs'!$C$11:$C$22)</f>
        <v>149595.38328586097</v>
      </c>
    </row>
    <row r="4319" spans="1:8" x14ac:dyDescent="0.2">
      <c r="A4319">
        <f t="shared" si="402"/>
        <v>9</v>
      </c>
      <c r="B4319" t="b">
        <f t="shared" si="403"/>
        <v>0</v>
      </c>
      <c r="C4319" t="str">
        <f t="shared" si="404"/>
        <v>OFF</v>
      </c>
      <c r="D4319" s="4">
        <f t="shared" si="406"/>
        <v>43735.87499998953</v>
      </c>
      <c r="E4319" t="str">
        <f t="shared" si="407"/>
        <v>LRKPCIGS</v>
      </c>
      <c r="F4319" s="39">
        <v>9451.263671875</v>
      </c>
      <c r="G4319">
        <f t="shared" si="405"/>
        <v>1.391988728921005E-3</v>
      </c>
      <c r="H4319" s="38">
        <f>G4319*SUMIF('Manual Inputs'!$B$11:$B$22,'Expanded kW'!A4319,'Manual Inputs'!$C$11:$C$22)</f>
        <v>151866.62881428932</v>
      </c>
    </row>
    <row r="4320" spans="1:8" x14ac:dyDescent="0.2">
      <c r="A4320">
        <f t="shared" si="402"/>
        <v>9</v>
      </c>
      <c r="B4320" t="b">
        <f t="shared" si="403"/>
        <v>0</v>
      </c>
      <c r="C4320" t="str">
        <f t="shared" si="404"/>
        <v>OFF</v>
      </c>
      <c r="D4320" s="4">
        <f t="shared" si="406"/>
        <v>43735.916666656194</v>
      </c>
      <c r="E4320" t="str">
        <f t="shared" si="407"/>
        <v>LRKPCIGS</v>
      </c>
      <c r="F4320" s="39">
        <v>9460.56640625</v>
      </c>
      <c r="G4320">
        <f t="shared" si="405"/>
        <v>1.3933588421511205E-3</v>
      </c>
      <c r="H4320" s="38">
        <f>G4320*SUMIF('Manual Inputs'!$B$11:$B$22,'Expanded kW'!A4320,'Manual Inputs'!$C$11:$C$22)</f>
        <v>152016.10881583559</v>
      </c>
    </row>
    <row r="4321" spans="1:8" x14ac:dyDescent="0.2">
      <c r="A4321">
        <f t="shared" si="402"/>
        <v>9</v>
      </c>
      <c r="B4321" t="b">
        <f t="shared" si="403"/>
        <v>0</v>
      </c>
      <c r="C4321" t="str">
        <f t="shared" si="404"/>
        <v>OFF</v>
      </c>
      <c r="D4321" s="4">
        <f t="shared" si="406"/>
        <v>43735.958333322858</v>
      </c>
      <c r="E4321" t="str">
        <f t="shared" si="407"/>
        <v>LRKPCIGS</v>
      </c>
      <c r="F4321" s="39">
        <v>9395.904296875</v>
      </c>
      <c r="G4321">
        <f t="shared" si="405"/>
        <v>1.3838353614227068E-3</v>
      </c>
      <c r="H4321" s="38">
        <f>G4321*SUMIF('Manual Inputs'!$B$11:$B$22,'Expanded kW'!A4321,'Manual Inputs'!$C$11:$C$22)</f>
        <v>150977.0925632233</v>
      </c>
    </row>
    <row r="4322" spans="1:8" x14ac:dyDescent="0.2">
      <c r="A4322">
        <f t="shared" si="402"/>
        <v>9</v>
      </c>
      <c r="B4322" t="b">
        <f t="shared" si="403"/>
        <v>0</v>
      </c>
      <c r="C4322" t="str">
        <f t="shared" si="404"/>
        <v>OFF</v>
      </c>
      <c r="D4322" s="4">
        <f t="shared" si="406"/>
        <v>43735.999999989523</v>
      </c>
      <c r="E4322" t="str">
        <f t="shared" si="407"/>
        <v>LRKPCIGS</v>
      </c>
      <c r="F4322" s="39">
        <v>9346.1337890625</v>
      </c>
      <c r="G4322">
        <f t="shared" si="405"/>
        <v>1.3765051261956612E-3</v>
      </c>
      <c r="H4322" s="38">
        <f>G4322*SUMIF('Manual Inputs'!$B$11:$B$22,'Expanded kW'!A4322,'Manual Inputs'!$C$11:$C$22)</f>
        <v>150177.36043233881</v>
      </c>
    </row>
    <row r="4323" spans="1:8" x14ac:dyDescent="0.2">
      <c r="A4323">
        <f t="shared" si="402"/>
        <v>9</v>
      </c>
      <c r="B4323" t="b">
        <f t="shared" si="403"/>
        <v>0</v>
      </c>
      <c r="C4323" t="str">
        <f t="shared" si="404"/>
        <v>OFF</v>
      </c>
      <c r="D4323" s="4">
        <f t="shared" si="406"/>
        <v>43736.041666656187</v>
      </c>
      <c r="E4323" t="str">
        <f t="shared" si="407"/>
        <v>LRKPCIGS</v>
      </c>
      <c r="F4323" s="39">
        <v>9234.583984375</v>
      </c>
      <c r="G4323">
        <f t="shared" si="405"/>
        <v>1.3600759928830007E-3</v>
      </c>
      <c r="H4323" s="38">
        <f>G4323*SUMIF('Manual Inputs'!$B$11:$B$22,'Expanded kW'!A4323,'Manual Inputs'!$C$11:$C$22)</f>
        <v>148384.9342160229</v>
      </c>
    </row>
    <row r="4324" spans="1:8" x14ac:dyDescent="0.2">
      <c r="A4324">
        <f t="shared" si="402"/>
        <v>9</v>
      </c>
      <c r="B4324" t="b">
        <f t="shared" si="403"/>
        <v>0</v>
      </c>
      <c r="C4324" t="str">
        <f t="shared" si="404"/>
        <v>OFF</v>
      </c>
      <c r="D4324" s="4">
        <f t="shared" si="406"/>
        <v>43736.083333322851</v>
      </c>
      <c r="E4324" t="str">
        <f t="shared" si="407"/>
        <v>LRKPCIGS</v>
      </c>
      <c r="F4324" s="39">
        <v>9163.833984375</v>
      </c>
      <c r="G4324">
        <f t="shared" si="405"/>
        <v>1.3496558833621726E-3</v>
      </c>
      <c r="H4324" s="38">
        <f>G4324*SUMIF('Manual Inputs'!$B$11:$B$22,'Expanded kW'!A4324,'Manual Inputs'!$C$11:$C$22)</f>
        <v>147248.09533800234</v>
      </c>
    </row>
    <row r="4325" spans="1:8" x14ac:dyDescent="0.2">
      <c r="A4325">
        <f t="shared" si="402"/>
        <v>9</v>
      </c>
      <c r="B4325" t="b">
        <f t="shared" si="403"/>
        <v>0</v>
      </c>
      <c r="C4325" t="str">
        <f t="shared" si="404"/>
        <v>OFF</v>
      </c>
      <c r="D4325" s="4">
        <f t="shared" si="406"/>
        <v>43736.124999989515</v>
      </c>
      <c r="E4325" t="str">
        <f t="shared" si="407"/>
        <v>LRKPCIGS</v>
      </c>
      <c r="F4325" s="39">
        <v>9113.029296875</v>
      </c>
      <c r="G4325">
        <f t="shared" si="405"/>
        <v>1.3421733334268873E-3</v>
      </c>
      <c r="H4325" s="38">
        <f>G4325*SUMIF('Manual Inputs'!$B$11:$B$22,'Expanded kW'!A4325,'Manual Inputs'!$C$11:$C$22)</f>
        <v>146431.74560039549</v>
      </c>
    </row>
    <row r="4326" spans="1:8" x14ac:dyDescent="0.2">
      <c r="A4326">
        <f t="shared" si="402"/>
        <v>9</v>
      </c>
      <c r="B4326" t="b">
        <f t="shared" si="403"/>
        <v>0</v>
      </c>
      <c r="C4326" t="str">
        <f t="shared" si="404"/>
        <v>OFF</v>
      </c>
      <c r="D4326" s="4">
        <f t="shared" si="406"/>
        <v>43736.16666665618</v>
      </c>
      <c r="E4326" t="str">
        <f t="shared" si="407"/>
        <v>LRKPCIGS</v>
      </c>
      <c r="F4326" s="39">
        <v>9129.638671875</v>
      </c>
      <c r="G4326">
        <f t="shared" si="405"/>
        <v>1.3446195738024704E-3</v>
      </c>
      <c r="H4326" s="38">
        <f>G4326*SUMIF('Manual Inputs'!$B$11:$B$22,'Expanded kW'!A4326,'Manual Inputs'!$C$11:$C$22)</f>
        <v>146698.63158258097</v>
      </c>
    </row>
    <row r="4327" spans="1:8" x14ac:dyDescent="0.2">
      <c r="A4327">
        <f t="shared" si="402"/>
        <v>9</v>
      </c>
      <c r="B4327" t="b">
        <f t="shared" si="403"/>
        <v>0</v>
      </c>
      <c r="C4327" t="str">
        <f t="shared" si="404"/>
        <v>OFF</v>
      </c>
      <c r="D4327" s="4">
        <f t="shared" si="406"/>
        <v>43736.208333322844</v>
      </c>
      <c r="E4327" t="str">
        <f t="shared" si="407"/>
        <v>LRKPCIGS</v>
      </c>
      <c r="F4327" s="39">
        <v>9122.8203125</v>
      </c>
      <c r="G4327">
        <f t="shared" si="405"/>
        <v>1.3436153610612708E-3</v>
      </c>
      <c r="H4327" s="38">
        <f>G4327*SUMIF('Manual Inputs'!$B$11:$B$22,'Expanded kW'!A4327,'Manual Inputs'!$C$11:$C$22)</f>
        <v>146589.07149746694</v>
      </c>
    </row>
    <row r="4328" spans="1:8" x14ac:dyDescent="0.2">
      <c r="A4328">
        <f t="shared" si="402"/>
        <v>9</v>
      </c>
      <c r="B4328" t="b">
        <f t="shared" si="403"/>
        <v>0</v>
      </c>
      <c r="C4328" t="str">
        <f t="shared" si="404"/>
        <v>OFF</v>
      </c>
      <c r="D4328" s="4">
        <f t="shared" si="406"/>
        <v>43736.249999989508</v>
      </c>
      <c r="E4328" t="str">
        <f t="shared" si="407"/>
        <v>LRKPCIGS</v>
      </c>
      <c r="F4328" s="39">
        <v>9121.65234375</v>
      </c>
      <c r="G4328">
        <f t="shared" si="405"/>
        <v>1.3434433418062616E-3</v>
      </c>
      <c r="H4328" s="38">
        <f>G4328*SUMIF('Manual Inputs'!$B$11:$B$22,'Expanded kW'!A4328,'Manual Inputs'!$C$11:$C$22)</f>
        <v>146570.30411537064</v>
      </c>
    </row>
    <row r="4329" spans="1:8" x14ac:dyDescent="0.2">
      <c r="A4329">
        <f t="shared" si="402"/>
        <v>9</v>
      </c>
      <c r="B4329" t="b">
        <f t="shared" si="403"/>
        <v>0</v>
      </c>
      <c r="C4329" t="str">
        <f t="shared" si="404"/>
        <v>OFF</v>
      </c>
      <c r="D4329" s="4">
        <f t="shared" si="406"/>
        <v>43736.291666656172</v>
      </c>
      <c r="E4329" t="str">
        <f t="shared" si="407"/>
        <v>LRKPCIGS</v>
      </c>
      <c r="F4329" s="39">
        <v>9161.2294921875</v>
      </c>
      <c r="G4329">
        <f t="shared" si="405"/>
        <v>1.3492722919298068E-3</v>
      </c>
      <c r="H4329" s="38">
        <f>G4329*SUMIF('Manual Inputs'!$B$11:$B$22,'Expanded kW'!A4329,'Manual Inputs'!$C$11:$C$22)</f>
        <v>147206.24533127088</v>
      </c>
    </row>
    <row r="4330" spans="1:8" x14ac:dyDescent="0.2">
      <c r="A4330">
        <f t="shared" si="402"/>
        <v>9</v>
      </c>
      <c r="B4330" t="b">
        <f t="shared" si="403"/>
        <v>0</v>
      </c>
      <c r="C4330" t="str">
        <f t="shared" si="404"/>
        <v>OFF</v>
      </c>
      <c r="D4330" s="4">
        <f t="shared" si="406"/>
        <v>43736.333333322837</v>
      </c>
      <c r="E4330" t="str">
        <f t="shared" si="407"/>
        <v>LRKPCIGS</v>
      </c>
      <c r="F4330" s="39">
        <v>9168.5009765625</v>
      </c>
      <c r="G4330">
        <f t="shared" si="405"/>
        <v>1.350343241238167E-3</v>
      </c>
      <c r="H4330" s="38">
        <f>G4330*SUMIF('Manual Inputs'!$B$11:$B$22,'Expanded kW'!A4330,'Manual Inputs'!$C$11:$C$22)</f>
        <v>147323.08640743227</v>
      </c>
    </row>
    <row r="4331" spans="1:8" x14ac:dyDescent="0.2">
      <c r="A4331">
        <f t="shared" si="402"/>
        <v>9</v>
      </c>
      <c r="B4331" t="b">
        <f t="shared" si="403"/>
        <v>0</v>
      </c>
      <c r="C4331" t="str">
        <f t="shared" si="404"/>
        <v>OFF</v>
      </c>
      <c r="D4331" s="4">
        <f t="shared" si="406"/>
        <v>43736.374999989501</v>
      </c>
      <c r="E4331" t="str">
        <f t="shared" si="407"/>
        <v>LRKPCIGS</v>
      </c>
      <c r="F4331" s="39">
        <v>9199.396484375</v>
      </c>
      <c r="G4331">
        <f t="shared" si="405"/>
        <v>1.3548935532538256E-3</v>
      </c>
      <c r="H4331" s="38">
        <f>G4331*SUMIF('Manual Inputs'!$B$11:$B$22,'Expanded kW'!A4331,'Manual Inputs'!$C$11:$C$22)</f>
        <v>147819.5276008943</v>
      </c>
    </row>
    <row r="4332" spans="1:8" x14ac:dyDescent="0.2">
      <c r="A4332">
        <f t="shared" si="402"/>
        <v>9</v>
      </c>
      <c r="B4332" t="b">
        <f t="shared" si="403"/>
        <v>0</v>
      </c>
      <c r="C4332" t="str">
        <f t="shared" si="404"/>
        <v>OFF</v>
      </c>
      <c r="D4332" s="4">
        <f t="shared" si="406"/>
        <v>43736.416666656165</v>
      </c>
      <c r="E4332" t="str">
        <f t="shared" si="407"/>
        <v>LRKPCIGS</v>
      </c>
      <c r="F4332" s="39">
        <v>9209.2685546875</v>
      </c>
      <c r="G4332">
        <f t="shared" si="405"/>
        <v>1.3563475186793177E-3</v>
      </c>
      <c r="H4332" s="38">
        <f>G4332*SUMIF('Manual Inputs'!$B$11:$B$22,'Expanded kW'!A4332,'Manual Inputs'!$C$11:$C$22)</f>
        <v>147978.15591662296</v>
      </c>
    </row>
    <row r="4333" spans="1:8" x14ac:dyDescent="0.2">
      <c r="A4333">
        <f t="shared" si="402"/>
        <v>9</v>
      </c>
      <c r="B4333" t="b">
        <f t="shared" si="403"/>
        <v>0</v>
      </c>
      <c r="C4333" t="str">
        <f t="shared" si="404"/>
        <v>OFF</v>
      </c>
      <c r="D4333" s="4">
        <f t="shared" si="406"/>
        <v>43736.458333322829</v>
      </c>
      <c r="E4333" t="str">
        <f t="shared" si="407"/>
        <v>LRKPCIGS</v>
      </c>
      <c r="F4333" s="39">
        <v>9192.2734375</v>
      </c>
      <c r="G4333">
        <f t="shared" si="405"/>
        <v>1.353844465924363E-3</v>
      </c>
      <c r="H4333" s="38">
        <f>G4333*SUMIF('Manual Inputs'!$B$11:$B$22,'Expanded kW'!A4333,'Manual Inputs'!$C$11:$C$22)</f>
        <v>147705.07167697258</v>
      </c>
    </row>
    <row r="4334" spans="1:8" x14ac:dyDescent="0.2">
      <c r="A4334">
        <f t="shared" si="402"/>
        <v>9</v>
      </c>
      <c r="B4334" t="b">
        <f t="shared" si="403"/>
        <v>0</v>
      </c>
      <c r="C4334" t="str">
        <f t="shared" si="404"/>
        <v>OFF</v>
      </c>
      <c r="D4334" s="4">
        <f t="shared" si="406"/>
        <v>43736.499999989494</v>
      </c>
      <c r="E4334" t="str">
        <f t="shared" si="407"/>
        <v>LRKPCIGS</v>
      </c>
      <c r="F4334" s="39">
        <v>9211.65625</v>
      </c>
      <c r="G4334">
        <f t="shared" si="405"/>
        <v>1.3566991801161887E-3</v>
      </c>
      <c r="H4334" s="38">
        <f>G4334*SUMIF('Manual Inputs'!$B$11:$B$22,'Expanded kW'!A4334,'Manual Inputs'!$C$11:$C$22)</f>
        <v>148016.52234574122</v>
      </c>
    </row>
    <row r="4335" spans="1:8" x14ac:dyDescent="0.2">
      <c r="A4335">
        <f t="shared" si="402"/>
        <v>9</v>
      </c>
      <c r="B4335" t="b">
        <f t="shared" si="403"/>
        <v>0</v>
      </c>
      <c r="C4335" t="str">
        <f t="shared" si="404"/>
        <v>OFF</v>
      </c>
      <c r="D4335" s="4">
        <f t="shared" si="406"/>
        <v>43736.541666656158</v>
      </c>
      <c r="E4335" t="str">
        <f t="shared" si="407"/>
        <v>LRKPCIGS</v>
      </c>
      <c r="F4335" s="39">
        <v>9206.3642578125</v>
      </c>
      <c r="G4335">
        <f t="shared" si="405"/>
        <v>1.3559197718027312E-3</v>
      </c>
      <c r="H4335" s="38">
        <f>G4335*SUMIF('Manual Inputs'!$B$11:$B$22,'Expanded kW'!A4335,'Manual Inputs'!$C$11:$C$22)</f>
        <v>147931.48853003903</v>
      </c>
    </row>
    <row r="4336" spans="1:8" x14ac:dyDescent="0.2">
      <c r="A4336">
        <f t="shared" si="402"/>
        <v>9</v>
      </c>
      <c r="B4336" t="b">
        <f t="shared" si="403"/>
        <v>0</v>
      </c>
      <c r="C4336" t="str">
        <f t="shared" si="404"/>
        <v>OFF</v>
      </c>
      <c r="D4336" s="4">
        <f t="shared" si="406"/>
        <v>43736.583333322822</v>
      </c>
      <c r="E4336" t="str">
        <f t="shared" si="407"/>
        <v>LRKPCIGS</v>
      </c>
      <c r="F4336" s="39">
        <v>9239.083984375</v>
      </c>
      <c r="G4336">
        <f t="shared" si="405"/>
        <v>1.3607387560327353E-3</v>
      </c>
      <c r="H4336" s="38">
        <f>G4336*SUMIF('Manual Inputs'!$B$11:$B$22,'Expanded kW'!A4336,'Manual Inputs'!$C$11:$C$22)</f>
        <v>148457.24198918321</v>
      </c>
    </row>
    <row r="4337" spans="1:8" x14ac:dyDescent="0.2">
      <c r="A4337">
        <f t="shared" si="402"/>
        <v>9</v>
      </c>
      <c r="B4337" t="b">
        <f t="shared" si="403"/>
        <v>0</v>
      </c>
      <c r="C4337" t="str">
        <f t="shared" si="404"/>
        <v>OFF</v>
      </c>
      <c r="D4337" s="4">
        <f t="shared" si="406"/>
        <v>43736.624999989486</v>
      </c>
      <c r="E4337" t="str">
        <f t="shared" si="407"/>
        <v>LRKPCIGS</v>
      </c>
      <c r="F4337" s="39">
        <v>9175.3369140625</v>
      </c>
      <c r="G4337">
        <f t="shared" si="405"/>
        <v>1.3513500428979201E-3</v>
      </c>
      <c r="H4337" s="38">
        <f>G4337*SUMIF('Manual Inputs'!$B$11:$B$22,'Expanded kW'!A4337,'Manual Inputs'!$C$11:$C$22)</f>
        <v>147432.92894478518</v>
      </c>
    </row>
    <row r="4338" spans="1:8" x14ac:dyDescent="0.2">
      <c r="A4338">
        <f t="shared" si="402"/>
        <v>9</v>
      </c>
      <c r="B4338" t="b">
        <f t="shared" si="403"/>
        <v>0</v>
      </c>
      <c r="C4338" t="str">
        <f t="shared" si="404"/>
        <v>OFF</v>
      </c>
      <c r="D4338" s="4">
        <f t="shared" si="406"/>
        <v>43736.66666665615</v>
      </c>
      <c r="E4338" t="str">
        <f t="shared" si="407"/>
        <v>LRKPCIGS</v>
      </c>
      <c r="F4338" s="39">
        <v>9203.8232421875</v>
      </c>
      <c r="G4338">
        <f t="shared" si="405"/>
        <v>1.3555455292429202E-3</v>
      </c>
      <c r="H4338" s="38">
        <f>G4338*SUMIF('Manual Inputs'!$B$11:$B$22,'Expanded kW'!A4338,'Manual Inputs'!$C$11:$C$22)</f>
        <v>147890.65848972584</v>
      </c>
    </row>
    <row r="4339" spans="1:8" x14ac:dyDescent="0.2">
      <c r="A4339">
        <f t="shared" si="402"/>
        <v>9</v>
      </c>
      <c r="B4339" t="b">
        <f t="shared" si="403"/>
        <v>0</v>
      </c>
      <c r="C4339" t="str">
        <f t="shared" si="404"/>
        <v>OFF</v>
      </c>
      <c r="D4339" s="4">
        <f t="shared" si="406"/>
        <v>43736.708333322815</v>
      </c>
      <c r="E4339" t="str">
        <f t="shared" si="407"/>
        <v>LRKPCIGS</v>
      </c>
      <c r="F4339" s="39">
        <v>9227.3544921875</v>
      </c>
      <c r="G4339">
        <f t="shared" si="405"/>
        <v>1.3590112282134076E-3</v>
      </c>
      <c r="H4339" s="38">
        <f>G4339*SUMIF('Manual Inputs'!$B$11:$B$22,'Expanded kW'!A4339,'Manual Inputs'!$C$11:$C$22)</f>
        <v>148268.76788687668</v>
      </c>
    </row>
    <row r="4340" spans="1:8" x14ac:dyDescent="0.2">
      <c r="A4340">
        <f t="shared" si="402"/>
        <v>9</v>
      </c>
      <c r="B4340" t="b">
        <f t="shared" si="403"/>
        <v>0</v>
      </c>
      <c r="C4340" t="str">
        <f t="shared" si="404"/>
        <v>OFF</v>
      </c>
      <c r="D4340" s="4">
        <f t="shared" si="406"/>
        <v>43736.749999989479</v>
      </c>
      <c r="E4340" t="str">
        <f t="shared" si="407"/>
        <v>LRKPCIGS</v>
      </c>
      <c r="F4340" s="39">
        <v>9209.2802734375</v>
      </c>
      <c r="G4340">
        <f t="shared" si="405"/>
        <v>1.3563492446250203E-3</v>
      </c>
      <c r="H4340" s="38">
        <f>G4340*SUMIF('Manual Inputs'!$B$11:$B$22,'Expanded kW'!A4340,'Manual Inputs'!$C$11:$C$22)</f>
        <v>147978.34421811558</v>
      </c>
    </row>
    <row r="4341" spans="1:8" x14ac:dyDescent="0.2">
      <c r="A4341">
        <f t="shared" si="402"/>
        <v>9</v>
      </c>
      <c r="B4341" t="b">
        <f t="shared" si="403"/>
        <v>0</v>
      </c>
      <c r="C4341" t="str">
        <f t="shared" si="404"/>
        <v>OFF</v>
      </c>
      <c r="D4341" s="4">
        <f t="shared" si="406"/>
        <v>43736.791666656143</v>
      </c>
      <c r="E4341" t="str">
        <f t="shared" si="407"/>
        <v>LRKPCIGS</v>
      </c>
      <c r="F4341" s="39">
        <v>9229.02734375</v>
      </c>
      <c r="G4341">
        <f t="shared" si="405"/>
        <v>1.35925760696243E-3</v>
      </c>
      <c r="H4341" s="38">
        <f>G4341*SUMIF('Manual Inputs'!$B$11:$B$22,'Expanded kW'!A4341,'Manual Inputs'!$C$11:$C$22)</f>
        <v>148295.64792494604</v>
      </c>
    </row>
    <row r="4342" spans="1:8" x14ac:dyDescent="0.2">
      <c r="A4342">
        <f t="shared" si="402"/>
        <v>9</v>
      </c>
      <c r="B4342" t="b">
        <f t="shared" si="403"/>
        <v>0</v>
      </c>
      <c r="C4342" t="str">
        <f t="shared" si="404"/>
        <v>OFF</v>
      </c>
      <c r="D4342" s="4">
        <f t="shared" si="406"/>
        <v>43736.833333322807</v>
      </c>
      <c r="E4342" t="str">
        <f t="shared" si="407"/>
        <v>LRKPCIGS</v>
      </c>
      <c r="F4342" s="39">
        <v>9225.4111328125</v>
      </c>
      <c r="G4342">
        <f t="shared" si="405"/>
        <v>1.3587250088844206E-3</v>
      </c>
      <c r="H4342" s="38">
        <f>G4342*SUMIF('Manual Inputs'!$B$11:$B$22,'Expanded kW'!A4342,'Manual Inputs'!$C$11:$C$22)</f>
        <v>148237.54122268636</v>
      </c>
    </row>
    <row r="4343" spans="1:8" x14ac:dyDescent="0.2">
      <c r="A4343">
        <f t="shared" si="402"/>
        <v>9</v>
      </c>
      <c r="B4343" t="b">
        <f t="shared" si="403"/>
        <v>0</v>
      </c>
      <c r="C4343" t="str">
        <f t="shared" si="404"/>
        <v>OFF</v>
      </c>
      <c r="D4343" s="4">
        <f t="shared" si="406"/>
        <v>43736.874999989472</v>
      </c>
      <c r="E4343" t="str">
        <f t="shared" si="407"/>
        <v>LRKPCIGS</v>
      </c>
      <c r="F4343" s="39">
        <v>9227.5546875</v>
      </c>
      <c r="G4343">
        <f t="shared" si="405"/>
        <v>1.3590407131191574E-3</v>
      </c>
      <c r="H4343" s="38">
        <f>G4343*SUMIF('Manual Inputs'!$B$11:$B$22,'Expanded kW'!A4343,'Manual Inputs'!$C$11:$C$22)</f>
        <v>148271.984704042</v>
      </c>
    </row>
    <row r="4344" spans="1:8" x14ac:dyDescent="0.2">
      <c r="A4344">
        <f t="shared" si="402"/>
        <v>9</v>
      </c>
      <c r="B4344" t="b">
        <f t="shared" si="403"/>
        <v>0</v>
      </c>
      <c r="C4344" t="str">
        <f t="shared" si="404"/>
        <v>OFF</v>
      </c>
      <c r="D4344" s="4">
        <f t="shared" si="406"/>
        <v>43736.916666656136</v>
      </c>
      <c r="E4344" t="str">
        <f t="shared" si="407"/>
        <v>LRKPCIGS</v>
      </c>
      <c r="F4344" s="39">
        <v>9223.3251953125</v>
      </c>
      <c r="G4344">
        <f t="shared" si="405"/>
        <v>1.3584177905493872E-3</v>
      </c>
      <c r="H4344" s="38">
        <f>G4344*SUMIF('Manual Inputs'!$B$11:$B$22,'Expanded kW'!A4344,'Manual Inputs'!$C$11:$C$22)</f>
        <v>148204.02355700266</v>
      </c>
    </row>
    <row r="4345" spans="1:8" x14ac:dyDescent="0.2">
      <c r="A4345">
        <f t="shared" si="402"/>
        <v>9</v>
      </c>
      <c r="B4345" t="b">
        <f t="shared" si="403"/>
        <v>0</v>
      </c>
      <c r="C4345" t="str">
        <f t="shared" si="404"/>
        <v>OFF</v>
      </c>
      <c r="D4345" s="4">
        <f t="shared" si="406"/>
        <v>43736.9583333228</v>
      </c>
      <c r="E4345" t="str">
        <f t="shared" si="407"/>
        <v>LRKPCIGS</v>
      </c>
      <c r="F4345" s="39">
        <v>9183.9169921875</v>
      </c>
      <c r="G4345">
        <f t="shared" si="405"/>
        <v>1.3526137228097189E-3</v>
      </c>
      <c r="H4345" s="38">
        <f>G4345*SUMIF('Manual Inputs'!$B$11:$B$22,'Expanded kW'!A4345,'Manual Inputs'!$C$11:$C$22)</f>
        <v>147570.79702095414</v>
      </c>
    </row>
    <row r="4346" spans="1:8" x14ac:dyDescent="0.2">
      <c r="A4346">
        <f t="shared" si="402"/>
        <v>9</v>
      </c>
      <c r="B4346" t="b">
        <f t="shared" si="403"/>
        <v>0</v>
      </c>
      <c r="C4346" t="str">
        <f t="shared" si="404"/>
        <v>OFF</v>
      </c>
      <c r="D4346" s="4">
        <f t="shared" si="406"/>
        <v>43736.999999989464</v>
      </c>
      <c r="E4346" t="str">
        <f t="shared" si="407"/>
        <v>LRKPCIGS</v>
      </c>
      <c r="F4346" s="39">
        <v>9161.634765625</v>
      </c>
      <c r="G4346">
        <f t="shared" si="405"/>
        <v>1.3493319808853493E-3</v>
      </c>
      <c r="H4346" s="38">
        <f>G4346*SUMIF('Manual Inputs'!$B$11:$B$22,'Expanded kW'!A4346,'Manual Inputs'!$C$11:$C$22)</f>
        <v>147212.7574245568</v>
      </c>
    </row>
    <row r="4347" spans="1:8" x14ac:dyDescent="0.2">
      <c r="A4347">
        <f t="shared" si="402"/>
        <v>9</v>
      </c>
      <c r="B4347" t="b">
        <f t="shared" si="403"/>
        <v>0</v>
      </c>
      <c r="C4347" t="str">
        <f t="shared" si="404"/>
        <v>OFF</v>
      </c>
      <c r="D4347" s="4">
        <f t="shared" si="406"/>
        <v>43737.041666656129</v>
      </c>
      <c r="E4347" t="str">
        <f t="shared" si="407"/>
        <v>LRKPCIGS</v>
      </c>
      <c r="F4347" s="39">
        <v>9127.0751953125</v>
      </c>
      <c r="G4347">
        <f t="shared" si="405"/>
        <v>1.344242023180063E-3</v>
      </c>
      <c r="H4347" s="38">
        <f>G4347*SUMIF('Manual Inputs'!$B$11:$B$22,'Expanded kW'!A4347,'Manual Inputs'!$C$11:$C$22)</f>
        <v>146657.44063107361</v>
      </c>
    </row>
    <row r="4348" spans="1:8" x14ac:dyDescent="0.2">
      <c r="A4348">
        <f t="shared" si="402"/>
        <v>9</v>
      </c>
      <c r="B4348" t="b">
        <f t="shared" si="403"/>
        <v>0</v>
      </c>
      <c r="C4348" t="str">
        <f t="shared" si="404"/>
        <v>OFF</v>
      </c>
      <c r="D4348" s="4">
        <f t="shared" si="406"/>
        <v>43737.083333322793</v>
      </c>
      <c r="E4348" t="str">
        <f t="shared" si="407"/>
        <v>LRKPCIGS</v>
      </c>
      <c r="F4348" s="39">
        <v>9094.794921875</v>
      </c>
      <c r="G4348">
        <f t="shared" si="405"/>
        <v>1.3394877619138999E-3</v>
      </c>
      <c r="H4348" s="38">
        <f>G4348*SUMIF('Manual Inputs'!$B$11:$B$22,'Expanded kW'!A4348,'Manual Inputs'!$C$11:$C$22)</f>
        <v>146138.74847790209</v>
      </c>
    </row>
    <row r="4349" spans="1:8" x14ac:dyDescent="0.2">
      <c r="A4349">
        <f t="shared" si="402"/>
        <v>9</v>
      </c>
      <c r="B4349" t="b">
        <f t="shared" si="403"/>
        <v>0</v>
      </c>
      <c r="C4349" t="str">
        <f t="shared" si="404"/>
        <v>OFF</v>
      </c>
      <c r="D4349" s="4">
        <f t="shared" si="406"/>
        <v>43737.124999989457</v>
      </c>
      <c r="E4349" t="str">
        <f t="shared" si="407"/>
        <v>LRKPCIGS</v>
      </c>
      <c r="F4349" s="39">
        <v>9108.3203125</v>
      </c>
      <c r="G4349">
        <f t="shared" si="405"/>
        <v>1.341479790912126E-3</v>
      </c>
      <c r="H4349" s="38">
        <f>G4349*SUMIF('Manual Inputs'!$B$11:$B$22,'Expanded kW'!A4349,'Manual Inputs'!$C$11:$C$22)</f>
        <v>146356.07978395038</v>
      </c>
    </row>
    <row r="4350" spans="1:8" x14ac:dyDescent="0.2">
      <c r="A4350">
        <f t="shared" si="402"/>
        <v>9</v>
      </c>
      <c r="B4350" t="b">
        <f t="shared" si="403"/>
        <v>0</v>
      </c>
      <c r="C4350" t="str">
        <f t="shared" si="404"/>
        <v>OFF</v>
      </c>
      <c r="D4350" s="4">
        <f t="shared" si="406"/>
        <v>43737.166666656121</v>
      </c>
      <c r="E4350" t="str">
        <f t="shared" si="407"/>
        <v>LRKPCIGS</v>
      </c>
      <c r="F4350" s="39">
        <v>9158.748046875</v>
      </c>
      <c r="G4350">
        <f t="shared" si="405"/>
        <v>1.3489068229273163E-3</v>
      </c>
      <c r="H4350" s="38">
        <f>G4350*SUMIF('Manual Inputs'!$B$11:$B$22,'Expanded kW'!A4350,'Manual Inputs'!$C$11:$C$22)</f>
        <v>147166.37249021177</v>
      </c>
    </row>
    <row r="4351" spans="1:8" x14ac:dyDescent="0.2">
      <c r="A4351">
        <f t="shared" si="402"/>
        <v>9</v>
      </c>
      <c r="B4351" t="b">
        <f t="shared" si="403"/>
        <v>0</v>
      </c>
      <c r="C4351" t="str">
        <f t="shared" si="404"/>
        <v>OFF</v>
      </c>
      <c r="D4351" s="4">
        <f t="shared" si="406"/>
        <v>43737.208333322786</v>
      </c>
      <c r="E4351" t="str">
        <f t="shared" si="407"/>
        <v>LRKPCIGS</v>
      </c>
      <c r="F4351" s="39">
        <v>9120.6796875</v>
      </c>
      <c r="G4351">
        <f t="shared" si="405"/>
        <v>1.3433000883129596E-3</v>
      </c>
      <c r="H4351" s="38">
        <f>G4351*SUMIF('Manual Inputs'!$B$11:$B$22,'Expanded kW'!A4351,'Manual Inputs'!$C$11:$C$22)</f>
        <v>146554.67509148442</v>
      </c>
    </row>
    <row r="4352" spans="1:8" x14ac:dyDescent="0.2">
      <c r="A4352">
        <f t="shared" si="402"/>
        <v>9</v>
      </c>
      <c r="B4352" t="b">
        <f t="shared" si="403"/>
        <v>0</v>
      </c>
      <c r="C4352" t="str">
        <f t="shared" si="404"/>
        <v>OFF</v>
      </c>
      <c r="D4352" s="4">
        <f t="shared" si="406"/>
        <v>43737.24999998945</v>
      </c>
      <c r="E4352" t="str">
        <f t="shared" si="407"/>
        <v>LRKPCIGS</v>
      </c>
      <c r="F4352" s="39">
        <v>9108.8271484375</v>
      </c>
      <c r="G4352">
        <f t="shared" si="405"/>
        <v>1.3415544380637561E-3</v>
      </c>
      <c r="H4352" s="38">
        <f>G4352*SUMIF('Manual Inputs'!$B$11:$B$22,'Expanded kW'!A4352,'Manual Inputs'!$C$11:$C$22)</f>
        <v>146364.22382350551</v>
      </c>
    </row>
    <row r="4353" spans="1:8" x14ac:dyDescent="0.2">
      <c r="A4353">
        <f t="shared" si="402"/>
        <v>9</v>
      </c>
      <c r="B4353" t="b">
        <f t="shared" si="403"/>
        <v>0</v>
      </c>
      <c r="C4353" t="str">
        <f t="shared" si="404"/>
        <v>OFF</v>
      </c>
      <c r="D4353" s="4">
        <f t="shared" si="406"/>
        <v>43737.291666656114</v>
      </c>
      <c r="E4353" t="str">
        <f t="shared" si="407"/>
        <v>LRKPCIGS</v>
      </c>
      <c r="F4353" s="39">
        <v>9070.4658203125</v>
      </c>
      <c r="G4353">
        <f t="shared" si="405"/>
        <v>1.3359045548068384E-3</v>
      </c>
      <c r="H4353" s="38">
        <f>G4353*SUMIF('Manual Inputs'!$B$11:$B$22,'Expanded kW'!A4353,'Manual Inputs'!$C$11:$C$22)</f>
        <v>145747.81888746307</v>
      </c>
    </row>
    <row r="4354" spans="1:8" x14ac:dyDescent="0.2">
      <c r="A4354">
        <f t="shared" ref="A4354:A4417" si="408">MONTH(D4354)</f>
        <v>9</v>
      </c>
      <c r="B4354" t="b">
        <f t="shared" ref="B4354:B4417" si="409">IF(ISNA(VLOOKUP(DATE(YEAR(D4354),MONTH(D4354),DAY(D4354)),Holidays,1,FALSE)),FALSE,TRUE)</f>
        <v>0</v>
      </c>
      <c r="C4354" t="str">
        <f t="shared" ref="C4354:C4417" si="410">IF(OR(HOUR(D4354)&lt;PkStart,HOUR(D4354)&gt;OPkStart-1,WEEKDAY(D4354,2)&gt;5,B4354)=TRUE,"OFF","ON")</f>
        <v>OFF</v>
      </c>
      <c r="D4354" s="4">
        <f t="shared" si="406"/>
        <v>43737.333333322778</v>
      </c>
      <c r="E4354" t="str">
        <f t="shared" si="407"/>
        <v>LRKPCIGS</v>
      </c>
      <c r="F4354" s="39">
        <v>9041.4306640625</v>
      </c>
      <c r="G4354">
        <f t="shared" ref="G4354:G4417" si="411">IF(SUMIF($A$2:$A$8785,A4354,$F$2:$F$8785)=0,0,F4354/SUMIF($A$2:$A$8785,A4354,$F$2:$F$8785))</f>
        <v>1.3316282366714412E-3</v>
      </c>
      <c r="H4354" s="38">
        <f>G4354*SUMIF('Manual Inputs'!$B$11:$B$22,'Expanded kW'!A4354,'Manual Inputs'!$C$11:$C$22)</f>
        <v>145281.27055595207</v>
      </c>
    </row>
    <row r="4355" spans="1:8" x14ac:dyDescent="0.2">
      <c r="A4355">
        <f t="shared" si="408"/>
        <v>9</v>
      </c>
      <c r="B4355" t="b">
        <f t="shared" si="409"/>
        <v>0</v>
      </c>
      <c r="C4355" t="str">
        <f t="shared" si="410"/>
        <v>OFF</v>
      </c>
      <c r="D4355" s="4">
        <f t="shared" si="406"/>
        <v>43737.374999989443</v>
      </c>
      <c r="E4355" t="str">
        <f t="shared" si="407"/>
        <v>LRKPCIGS</v>
      </c>
      <c r="F4355" s="39">
        <v>9013.18359375</v>
      </c>
      <c r="G4355">
        <f t="shared" si="411"/>
        <v>1.3274679883845328E-3</v>
      </c>
      <c r="H4355" s="38">
        <f>G4355*SUMIF('Manual Inputs'!$B$11:$B$22,'Expanded kW'!A4355,'Manual Inputs'!$C$11:$C$22)</f>
        <v>144827.3854998188</v>
      </c>
    </row>
    <row r="4356" spans="1:8" x14ac:dyDescent="0.2">
      <c r="A4356">
        <f t="shared" si="408"/>
        <v>9</v>
      </c>
      <c r="B4356" t="b">
        <f t="shared" si="409"/>
        <v>0</v>
      </c>
      <c r="C4356" t="str">
        <f t="shared" si="410"/>
        <v>OFF</v>
      </c>
      <c r="D4356" s="4">
        <f t="shared" ref="D4356:D4419" si="412">+D4355+1/24</f>
        <v>43737.416666656107</v>
      </c>
      <c r="E4356" t="str">
        <f t="shared" ref="E4356:E4419" si="413">+E4355</f>
        <v>LRKPCIGS</v>
      </c>
      <c r="F4356" s="39">
        <v>9019.7685546875</v>
      </c>
      <c r="G4356">
        <f t="shared" si="411"/>
        <v>1.3284378260404921E-3</v>
      </c>
      <c r="H4356" s="38">
        <f>G4356*SUMIF('Manual Inputs'!$B$11:$B$22,'Expanded kW'!A4356,'Manual Inputs'!$C$11:$C$22)</f>
        <v>144933.19524687176</v>
      </c>
    </row>
    <row r="4357" spans="1:8" x14ac:dyDescent="0.2">
      <c r="A4357">
        <f t="shared" si="408"/>
        <v>9</v>
      </c>
      <c r="B4357" t="b">
        <f t="shared" si="409"/>
        <v>0</v>
      </c>
      <c r="C4357" t="str">
        <f t="shared" si="410"/>
        <v>OFF</v>
      </c>
      <c r="D4357" s="4">
        <f t="shared" si="412"/>
        <v>43737.458333322771</v>
      </c>
      <c r="E4357" t="str">
        <f t="shared" si="413"/>
        <v>LRKPCIGS</v>
      </c>
      <c r="F4357" s="39">
        <v>9028.568359375</v>
      </c>
      <c r="G4357">
        <f t="shared" si="411"/>
        <v>1.3297338674342115E-3</v>
      </c>
      <c r="H4357" s="38">
        <f>G4357*SUMIF('Manual Inputs'!$B$11:$B$22,'Expanded kW'!A4357,'Manual Inputs'!$C$11:$C$22)</f>
        <v>145074.59397602707</v>
      </c>
    </row>
    <row r="4358" spans="1:8" x14ac:dyDescent="0.2">
      <c r="A4358">
        <f t="shared" si="408"/>
        <v>9</v>
      </c>
      <c r="B4358" t="b">
        <f t="shared" si="409"/>
        <v>0</v>
      </c>
      <c r="C4358" t="str">
        <f t="shared" si="410"/>
        <v>OFF</v>
      </c>
      <c r="D4358" s="4">
        <f t="shared" si="412"/>
        <v>43737.499999989435</v>
      </c>
      <c r="E4358" t="str">
        <f t="shared" si="413"/>
        <v>LRKPCIGS</v>
      </c>
      <c r="F4358" s="39">
        <v>9082.095703125</v>
      </c>
      <c r="G4358">
        <f t="shared" si="411"/>
        <v>1.3376174120876957E-3</v>
      </c>
      <c r="H4358" s="38">
        <f>G4358*SUMIF('Manual Inputs'!$B$11:$B$22,'Expanded kW'!A4358,'Manual Inputs'!$C$11:$C$22)</f>
        <v>145934.69242708248</v>
      </c>
    </row>
    <row r="4359" spans="1:8" x14ac:dyDescent="0.2">
      <c r="A4359">
        <f t="shared" si="408"/>
        <v>9</v>
      </c>
      <c r="B4359" t="b">
        <f t="shared" si="409"/>
        <v>0</v>
      </c>
      <c r="C4359" t="str">
        <f t="shared" si="410"/>
        <v>OFF</v>
      </c>
      <c r="D4359" s="4">
        <f t="shared" si="412"/>
        <v>43737.5416666561</v>
      </c>
      <c r="E4359" t="str">
        <f t="shared" si="413"/>
        <v>LRKPCIGS</v>
      </c>
      <c r="F4359" s="39">
        <v>9094.0078125</v>
      </c>
      <c r="G4359">
        <f t="shared" si="411"/>
        <v>1.33937183589422E-3</v>
      </c>
      <c r="H4359" s="38">
        <f>G4359*SUMIF('Manual Inputs'!$B$11:$B$22,'Expanded kW'!A4359,'Manual Inputs'!$C$11:$C$22)</f>
        <v>146126.10089431546</v>
      </c>
    </row>
    <row r="4360" spans="1:8" x14ac:dyDescent="0.2">
      <c r="A4360">
        <f t="shared" si="408"/>
        <v>9</v>
      </c>
      <c r="B4360" t="b">
        <f t="shared" si="409"/>
        <v>0</v>
      </c>
      <c r="C4360" t="str">
        <f t="shared" si="410"/>
        <v>OFF</v>
      </c>
      <c r="D4360" s="4">
        <f t="shared" si="412"/>
        <v>43737.583333322764</v>
      </c>
      <c r="E4360" t="str">
        <f t="shared" si="413"/>
        <v>LRKPCIGS</v>
      </c>
      <c r="F4360" s="39">
        <v>9120.1396484375</v>
      </c>
      <c r="G4360">
        <f t="shared" si="411"/>
        <v>1.3432205509818392E-3</v>
      </c>
      <c r="H4360" s="38">
        <f>G4360*SUMIF('Manual Inputs'!$B$11:$B$22,'Expanded kW'!A4360,'Manual Inputs'!$C$11:$C$22)</f>
        <v>146545.99753103356</v>
      </c>
    </row>
    <row r="4361" spans="1:8" x14ac:dyDescent="0.2">
      <c r="A4361">
        <f t="shared" si="408"/>
        <v>9</v>
      </c>
      <c r="B4361" t="b">
        <f t="shared" si="409"/>
        <v>0</v>
      </c>
      <c r="C4361" t="str">
        <f t="shared" si="410"/>
        <v>OFF</v>
      </c>
      <c r="D4361" s="4">
        <f t="shared" si="412"/>
        <v>43737.624999989428</v>
      </c>
      <c r="E4361" t="str">
        <f t="shared" si="413"/>
        <v>LRKPCIGS</v>
      </c>
      <c r="F4361" s="39">
        <v>9154.7431640625</v>
      </c>
      <c r="G4361">
        <f t="shared" si="411"/>
        <v>1.3483169809835095E-3</v>
      </c>
      <c r="H4361" s="38">
        <f>G4361*SUMIF('Manual Inputs'!$B$11:$B$22,'Expanded kW'!A4361,'Manual Inputs'!$C$11:$C$22)</f>
        <v>147102.02045511399</v>
      </c>
    </row>
    <row r="4362" spans="1:8" x14ac:dyDescent="0.2">
      <c r="A4362">
        <f t="shared" si="408"/>
        <v>9</v>
      </c>
      <c r="B4362" t="b">
        <f t="shared" si="409"/>
        <v>0</v>
      </c>
      <c r="C4362" t="str">
        <f t="shared" si="410"/>
        <v>OFF</v>
      </c>
      <c r="D4362" s="4">
        <f t="shared" si="412"/>
        <v>43737.666666656092</v>
      </c>
      <c r="E4362" t="str">
        <f t="shared" si="413"/>
        <v>LRKPCIGS</v>
      </c>
      <c r="F4362" s="39">
        <v>9147.779296875</v>
      </c>
      <c r="G4362">
        <f t="shared" si="411"/>
        <v>1.3472913377498381E-3</v>
      </c>
      <c r="H4362" s="38">
        <f>G4362*SUMIF('Manual Inputs'!$B$11:$B$22,'Expanded kW'!A4362,'Manual Inputs'!$C$11:$C$22)</f>
        <v>146990.12229313349</v>
      </c>
    </row>
    <row r="4363" spans="1:8" x14ac:dyDescent="0.2">
      <c r="A4363">
        <f t="shared" si="408"/>
        <v>9</v>
      </c>
      <c r="B4363" t="b">
        <f t="shared" si="409"/>
        <v>0</v>
      </c>
      <c r="C4363" t="str">
        <f t="shared" si="410"/>
        <v>OFF</v>
      </c>
      <c r="D4363" s="4">
        <f t="shared" si="412"/>
        <v>43737.708333322757</v>
      </c>
      <c r="E4363" t="str">
        <f t="shared" si="413"/>
        <v>LRKPCIGS</v>
      </c>
      <c r="F4363" s="39">
        <v>9161.55078125</v>
      </c>
      <c r="G4363">
        <f t="shared" si="411"/>
        <v>1.349319611607815E-3</v>
      </c>
      <c r="H4363" s="38">
        <f>G4363*SUMIF('Manual Inputs'!$B$11:$B$22,'Expanded kW'!A4363,'Manual Inputs'!$C$11:$C$22)</f>
        <v>147211.40793052645</v>
      </c>
    </row>
    <row r="4364" spans="1:8" x14ac:dyDescent="0.2">
      <c r="A4364">
        <f t="shared" si="408"/>
        <v>9</v>
      </c>
      <c r="B4364" t="b">
        <f t="shared" si="409"/>
        <v>0</v>
      </c>
      <c r="C4364" t="str">
        <f t="shared" si="410"/>
        <v>OFF</v>
      </c>
      <c r="D4364" s="4">
        <f t="shared" si="412"/>
        <v>43737.749999989421</v>
      </c>
      <c r="E4364" t="str">
        <f t="shared" si="413"/>
        <v>LRKPCIGS</v>
      </c>
      <c r="F4364" s="39">
        <v>9187.32421875</v>
      </c>
      <c r="G4364">
        <f t="shared" si="411"/>
        <v>1.3531155415227017E-3</v>
      </c>
      <c r="H4364" s="38">
        <f>G4364*SUMIF('Manual Inputs'!$B$11:$B$22,'Expanded kW'!A4364,'Manual Inputs'!$C$11:$C$22)</f>
        <v>147625.54567992906</v>
      </c>
    </row>
    <row r="4365" spans="1:8" x14ac:dyDescent="0.2">
      <c r="A4365">
        <f t="shared" si="408"/>
        <v>9</v>
      </c>
      <c r="B4365" t="b">
        <f t="shared" si="409"/>
        <v>0</v>
      </c>
      <c r="C4365" t="str">
        <f t="shared" si="410"/>
        <v>OFF</v>
      </c>
      <c r="D4365" s="4">
        <f t="shared" si="412"/>
        <v>43737.791666656085</v>
      </c>
      <c r="E4365" t="str">
        <f t="shared" si="413"/>
        <v>LRKPCIGS</v>
      </c>
      <c r="F4365" s="39">
        <v>9219.86328125</v>
      </c>
      <c r="G4365">
        <f t="shared" si="411"/>
        <v>1.3579079174231266E-3</v>
      </c>
      <c r="H4365" s="38">
        <f>G4365*SUMIF('Manual Inputs'!$B$11:$B$22,'Expanded kW'!A4365,'Manual Inputs'!$C$11:$C$22)</f>
        <v>148148.39615772892</v>
      </c>
    </row>
    <row r="4366" spans="1:8" x14ac:dyDescent="0.2">
      <c r="A4366">
        <f t="shared" si="408"/>
        <v>9</v>
      </c>
      <c r="B4366" t="b">
        <f t="shared" si="409"/>
        <v>0</v>
      </c>
      <c r="C4366" t="str">
        <f t="shared" si="410"/>
        <v>OFF</v>
      </c>
      <c r="D4366" s="4">
        <f t="shared" si="412"/>
        <v>43737.833333322749</v>
      </c>
      <c r="E4366" t="str">
        <f t="shared" si="413"/>
        <v>LRKPCIGS</v>
      </c>
      <c r="F4366" s="39">
        <v>9252.5458984375</v>
      </c>
      <c r="G4366">
        <f t="shared" si="411"/>
        <v>1.3627214361584064E-3</v>
      </c>
      <c r="H4366" s="38">
        <f>G4366*SUMIF('Manual Inputs'!$B$11:$B$22,'Expanded kW'!A4366,'Manual Inputs'!$C$11:$C$22)</f>
        <v>148673.5533288132</v>
      </c>
    </row>
    <row r="4367" spans="1:8" x14ac:dyDescent="0.2">
      <c r="A4367">
        <f t="shared" si="408"/>
        <v>9</v>
      </c>
      <c r="B4367" t="b">
        <f t="shared" si="409"/>
        <v>0</v>
      </c>
      <c r="C4367" t="str">
        <f t="shared" si="410"/>
        <v>OFF</v>
      </c>
      <c r="D4367" s="4">
        <f t="shared" si="412"/>
        <v>43737.874999989413</v>
      </c>
      <c r="E4367" t="str">
        <f t="shared" si="413"/>
        <v>LRKPCIGS</v>
      </c>
      <c r="F4367" s="39">
        <v>9305.0087890625</v>
      </c>
      <c r="G4367">
        <f t="shared" si="411"/>
        <v>1.3704482074105863E-3</v>
      </c>
      <c r="H4367" s="38">
        <f>G4367*SUMIF('Manual Inputs'!$B$11:$B$22,'Expanded kW'!A4367,'Manual Inputs'!$C$11:$C$22)</f>
        <v>149516.54772762369</v>
      </c>
    </row>
    <row r="4368" spans="1:8" x14ac:dyDescent="0.2">
      <c r="A4368">
        <f t="shared" si="408"/>
        <v>9</v>
      </c>
      <c r="B4368" t="b">
        <f t="shared" si="409"/>
        <v>0</v>
      </c>
      <c r="C4368" t="str">
        <f t="shared" si="410"/>
        <v>OFF</v>
      </c>
      <c r="D4368" s="4">
        <f t="shared" si="412"/>
        <v>43737.916666656078</v>
      </c>
      <c r="E4368" t="str">
        <f t="shared" si="413"/>
        <v>LRKPCIGS</v>
      </c>
      <c r="F4368" s="39">
        <v>9380.7158203125</v>
      </c>
      <c r="G4368">
        <f t="shared" si="411"/>
        <v>1.381598391963544E-3</v>
      </c>
      <c r="H4368" s="38">
        <f>G4368*SUMIF('Manual Inputs'!$B$11:$B$22,'Expanded kW'!A4368,'Manual Inputs'!$C$11:$C$22)</f>
        <v>150733.03813701618</v>
      </c>
    </row>
    <row r="4369" spans="1:8" x14ac:dyDescent="0.2">
      <c r="A4369">
        <f t="shared" si="408"/>
        <v>9</v>
      </c>
      <c r="B4369" t="b">
        <f t="shared" si="409"/>
        <v>0</v>
      </c>
      <c r="C4369" t="str">
        <f t="shared" si="410"/>
        <v>OFF</v>
      </c>
      <c r="D4369" s="4">
        <f t="shared" si="412"/>
        <v>43737.958333322742</v>
      </c>
      <c r="E4369" t="str">
        <f t="shared" si="413"/>
        <v>LRKPCIGS</v>
      </c>
      <c r="F4369" s="39">
        <v>9378.90625</v>
      </c>
      <c r="G4369">
        <f t="shared" si="411"/>
        <v>1.3813318771813265E-3</v>
      </c>
      <c r="H4369" s="38">
        <f>G4369*SUMIF('Manual Inputs'!$B$11:$B$22,'Expanded kW'!A4369,'Manual Inputs'!$C$11:$C$22)</f>
        <v>150703.96124819975</v>
      </c>
    </row>
    <row r="4370" spans="1:8" x14ac:dyDescent="0.2">
      <c r="A4370">
        <f t="shared" si="408"/>
        <v>9</v>
      </c>
      <c r="B4370" t="b">
        <f t="shared" si="409"/>
        <v>0</v>
      </c>
      <c r="C4370" t="str">
        <f t="shared" si="410"/>
        <v>OFF</v>
      </c>
      <c r="D4370" s="4">
        <f t="shared" si="412"/>
        <v>43737.999999989406</v>
      </c>
      <c r="E4370" t="str">
        <f t="shared" si="413"/>
        <v>LRKPCIGS</v>
      </c>
      <c r="F4370" s="39">
        <v>9468.3115234375</v>
      </c>
      <c r="G4370">
        <f t="shared" si="411"/>
        <v>1.3944995484316209E-3</v>
      </c>
      <c r="H4370" s="38">
        <f>G4370*SUMIF('Manual Inputs'!$B$11:$B$22,'Expanded kW'!A4370,'Manual Inputs'!$C$11:$C$22)</f>
        <v>152140.56041065644</v>
      </c>
    </row>
    <row r="4371" spans="1:8" x14ac:dyDescent="0.2">
      <c r="A4371">
        <f t="shared" si="408"/>
        <v>9</v>
      </c>
      <c r="B4371" t="b">
        <f t="shared" si="409"/>
        <v>0</v>
      </c>
      <c r="C4371" t="str">
        <f t="shared" si="410"/>
        <v>OFF</v>
      </c>
      <c r="D4371" s="4">
        <f t="shared" si="412"/>
        <v>43738.04166665607</v>
      </c>
      <c r="E4371" t="str">
        <f t="shared" si="413"/>
        <v>LRKPCIGS</v>
      </c>
      <c r="F4371" s="39">
        <v>9388.8623046875</v>
      </c>
      <c r="G4371">
        <f t="shared" si="411"/>
        <v>1.3827982118843527E-3</v>
      </c>
      <c r="H4371" s="38">
        <f>G4371*SUMIF('Manual Inputs'!$B$11:$B$22,'Expanded kW'!A4371,'Manual Inputs'!$C$11:$C$22)</f>
        <v>150863.93905795875</v>
      </c>
    </row>
    <row r="4372" spans="1:8" x14ac:dyDescent="0.2">
      <c r="A4372">
        <f t="shared" si="408"/>
        <v>9</v>
      </c>
      <c r="B4372" t="b">
        <f t="shared" si="409"/>
        <v>0</v>
      </c>
      <c r="C4372" t="str">
        <f t="shared" si="410"/>
        <v>OFF</v>
      </c>
      <c r="D4372" s="4">
        <f t="shared" si="412"/>
        <v>43738.083333322735</v>
      </c>
      <c r="E4372" t="str">
        <f t="shared" si="413"/>
        <v>LRKPCIGS</v>
      </c>
      <c r="F4372" s="39">
        <v>9396.8193359375</v>
      </c>
      <c r="G4372">
        <f t="shared" si="411"/>
        <v>1.3839701290163052E-3</v>
      </c>
      <c r="H4372" s="38">
        <f>G4372*SUMIF('Manual Inputs'!$B$11:$B$22,'Expanded kW'!A4372,'Manual Inputs'!$C$11:$C$22)</f>
        <v>150991.79577143755</v>
      </c>
    </row>
    <row r="4373" spans="1:8" x14ac:dyDescent="0.2">
      <c r="A4373">
        <f t="shared" si="408"/>
        <v>9</v>
      </c>
      <c r="B4373" t="b">
        <f t="shared" si="409"/>
        <v>0</v>
      </c>
      <c r="C4373" t="str">
        <f t="shared" si="410"/>
        <v>OFF</v>
      </c>
      <c r="D4373" s="4">
        <f t="shared" si="412"/>
        <v>43738.124999989399</v>
      </c>
      <c r="E4373" t="str">
        <f t="shared" si="413"/>
        <v>LRKPCIGS</v>
      </c>
      <c r="F4373" s="39">
        <v>9351.3740234375</v>
      </c>
      <c r="G4373">
        <f t="shared" si="411"/>
        <v>1.3772769115822662E-3</v>
      </c>
      <c r="H4373" s="38">
        <f>G4373*SUMIF('Manual Inputs'!$B$11:$B$22,'Expanded kW'!A4373,'Manual Inputs'!$C$11:$C$22)</f>
        <v>150261.56258311536</v>
      </c>
    </row>
    <row r="4374" spans="1:8" x14ac:dyDescent="0.2">
      <c r="A4374">
        <f t="shared" si="408"/>
        <v>9</v>
      </c>
      <c r="B4374" t="b">
        <f t="shared" si="409"/>
        <v>0</v>
      </c>
      <c r="C4374" t="str">
        <f t="shared" si="410"/>
        <v>OFF</v>
      </c>
      <c r="D4374" s="4">
        <f t="shared" si="412"/>
        <v>43738.166666656063</v>
      </c>
      <c r="E4374" t="str">
        <f t="shared" si="413"/>
        <v>LRKPCIGS</v>
      </c>
      <c r="F4374" s="39">
        <v>9469.8095703125</v>
      </c>
      <c r="G4374">
        <f t="shared" si="411"/>
        <v>1.3947201818239152E-3</v>
      </c>
      <c r="H4374" s="38">
        <f>G4374*SUMIF('Manual Inputs'!$B$11:$B$22,'Expanded kW'!A4374,'Manual Inputs'!$C$11:$C$22)</f>
        <v>152164.63161812775</v>
      </c>
    </row>
    <row r="4375" spans="1:8" x14ac:dyDescent="0.2">
      <c r="A4375">
        <f t="shared" si="408"/>
        <v>9</v>
      </c>
      <c r="B4375" t="b">
        <f t="shared" si="409"/>
        <v>0</v>
      </c>
      <c r="C4375" t="str">
        <f t="shared" si="410"/>
        <v>OFF</v>
      </c>
      <c r="D4375" s="4">
        <f t="shared" si="412"/>
        <v>43738.208333322727</v>
      </c>
      <c r="E4375" t="str">
        <f t="shared" si="413"/>
        <v>LRKPCIGS</v>
      </c>
      <c r="F4375" s="39">
        <v>9423.48828125</v>
      </c>
      <c r="G4375">
        <f t="shared" si="411"/>
        <v>1.3878979499486195E-3</v>
      </c>
      <c r="H4375" s="38">
        <f>G4375*SUMIF('Manual Inputs'!$B$11:$B$22,'Expanded kW'!A4375,'Manual Inputs'!$C$11:$C$22)</f>
        <v>151420.32289323339</v>
      </c>
    </row>
    <row r="4376" spans="1:8" x14ac:dyDescent="0.2">
      <c r="A4376">
        <f t="shared" si="408"/>
        <v>9</v>
      </c>
      <c r="B4376" t="b">
        <f t="shared" si="409"/>
        <v>0</v>
      </c>
      <c r="C4376" t="str">
        <f t="shared" si="410"/>
        <v>OFF</v>
      </c>
      <c r="D4376" s="4">
        <f t="shared" si="412"/>
        <v>43738.249999989392</v>
      </c>
      <c r="E4376" t="str">
        <f t="shared" si="413"/>
        <v>LRKPCIGS</v>
      </c>
      <c r="F4376" s="39">
        <v>9359.6044921875</v>
      </c>
      <c r="G4376">
        <f t="shared" si="411"/>
        <v>1.378489100780609E-3</v>
      </c>
      <c r="H4376" s="38">
        <f>G4376*SUMIF('Manual Inputs'!$B$11:$B$22,'Expanded kW'!A4376,'Manual Inputs'!$C$11:$C$22)</f>
        <v>150393.81299808825</v>
      </c>
    </row>
    <row r="4377" spans="1:8" x14ac:dyDescent="0.2">
      <c r="A4377">
        <f t="shared" si="408"/>
        <v>9</v>
      </c>
      <c r="B4377" t="b">
        <f t="shared" si="409"/>
        <v>0</v>
      </c>
      <c r="C4377" t="str">
        <f t="shared" si="410"/>
        <v>ON</v>
      </c>
      <c r="D4377" s="4">
        <f t="shared" si="412"/>
        <v>43738.291666656056</v>
      </c>
      <c r="E4377" t="str">
        <f t="shared" si="413"/>
        <v>LRKPCIGS</v>
      </c>
      <c r="F4377" s="39">
        <v>9349.1123046875</v>
      </c>
      <c r="G4377">
        <f t="shared" si="411"/>
        <v>1.3769438040616966E-3</v>
      </c>
      <c r="H4377" s="38">
        <f>G4377*SUMIF('Manual Inputs'!$B$11:$B$22,'Expanded kW'!A4377,'Manual Inputs'!$C$11:$C$22)</f>
        <v>150225.22039504262</v>
      </c>
    </row>
    <row r="4378" spans="1:8" x14ac:dyDescent="0.2">
      <c r="A4378">
        <f t="shared" si="408"/>
        <v>9</v>
      </c>
      <c r="B4378" t="b">
        <f t="shared" si="409"/>
        <v>0</v>
      </c>
      <c r="C4378" t="str">
        <f t="shared" si="410"/>
        <v>ON</v>
      </c>
      <c r="D4378" s="4">
        <f t="shared" si="412"/>
        <v>43738.33333332272</v>
      </c>
      <c r="E4378" t="str">
        <f t="shared" si="413"/>
        <v>LRKPCIGS</v>
      </c>
      <c r="F4378" s="39">
        <v>9651.705078125</v>
      </c>
      <c r="G4378">
        <f t="shared" si="411"/>
        <v>1.4215098795306699E-3</v>
      </c>
      <c r="H4378" s="38">
        <f>G4378*SUMIF('Manual Inputs'!$B$11:$B$22,'Expanded kW'!A4378,'Manual Inputs'!$C$11:$C$22)</f>
        <v>155087.40031096939</v>
      </c>
    </row>
    <row r="4379" spans="1:8" x14ac:dyDescent="0.2">
      <c r="A4379">
        <f t="shared" si="408"/>
        <v>9</v>
      </c>
      <c r="B4379" t="b">
        <f t="shared" si="409"/>
        <v>0</v>
      </c>
      <c r="C4379" t="str">
        <f t="shared" si="410"/>
        <v>ON</v>
      </c>
      <c r="D4379" s="4">
        <f t="shared" si="412"/>
        <v>43738.374999989384</v>
      </c>
      <c r="E4379" t="str">
        <f t="shared" si="413"/>
        <v>LRKPCIGS</v>
      </c>
      <c r="F4379" s="39">
        <v>9662.4775390625</v>
      </c>
      <c r="G4379">
        <f t="shared" si="411"/>
        <v>1.4230964551176324E-3</v>
      </c>
      <c r="H4379" s="38">
        <f>G4379*SUMIF('Manual Inputs'!$B$11:$B$22,'Expanded kW'!A4379,'Manual Inputs'!$C$11:$C$22)</f>
        <v>155260.49645804655</v>
      </c>
    </row>
    <row r="4380" spans="1:8" x14ac:dyDescent="0.2">
      <c r="A4380">
        <f t="shared" si="408"/>
        <v>9</v>
      </c>
      <c r="B4380" t="b">
        <f t="shared" si="409"/>
        <v>0</v>
      </c>
      <c r="C4380" t="str">
        <f t="shared" si="410"/>
        <v>ON</v>
      </c>
      <c r="D4380" s="4">
        <f t="shared" si="412"/>
        <v>43738.416666656049</v>
      </c>
      <c r="E4380" t="str">
        <f t="shared" si="413"/>
        <v>LRKPCIGS</v>
      </c>
      <c r="F4380" s="39">
        <v>9778.65234375</v>
      </c>
      <c r="G4380">
        <f t="shared" si="411"/>
        <v>1.4402067616675202E-3</v>
      </c>
      <c r="H4380" s="38">
        <f>G4380*SUMIF('Manual Inputs'!$B$11:$B$22,'Expanded kW'!A4380,'Manual Inputs'!$C$11:$C$22)</f>
        <v>157127.23899677725</v>
      </c>
    </row>
    <row r="4381" spans="1:8" x14ac:dyDescent="0.2">
      <c r="A4381">
        <f t="shared" si="408"/>
        <v>9</v>
      </c>
      <c r="B4381" t="b">
        <f t="shared" si="409"/>
        <v>0</v>
      </c>
      <c r="C4381" t="str">
        <f t="shared" si="410"/>
        <v>ON</v>
      </c>
      <c r="D4381" s="4">
        <f t="shared" si="412"/>
        <v>43738.458333322713</v>
      </c>
      <c r="E4381" t="str">
        <f t="shared" si="413"/>
        <v>LRKPCIGS</v>
      </c>
      <c r="F4381" s="39">
        <v>9781.0224609375</v>
      </c>
      <c r="G4381">
        <f t="shared" si="411"/>
        <v>1.4405558341858374E-3</v>
      </c>
      <c r="H4381" s="38">
        <f>G4381*SUMIF('Manual Inputs'!$B$11:$B$22,'Expanded kW'!A4381,'Manual Inputs'!$C$11:$C$22)</f>
        <v>157165.32297365661</v>
      </c>
    </row>
    <row r="4382" spans="1:8" x14ac:dyDescent="0.2">
      <c r="A4382">
        <f t="shared" si="408"/>
        <v>9</v>
      </c>
      <c r="B4382" t="b">
        <f t="shared" si="409"/>
        <v>0</v>
      </c>
      <c r="C4382" t="str">
        <f t="shared" si="410"/>
        <v>ON</v>
      </c>
      <c r="D4382" s="4">
        <f t="shared" si="412"/>
        <v>43738.499999989377</v>
      </c>
      <c r="E4382" t="str">
        <f t="shared" si="413"/>
        <v>LRKPCIGS</v>
      </c>
      <c r="F4382" s="39">
        <v>9750.20703125</v>
      </c>
      <c r="G4382">
        <f t="shared" si="411"/>
        <v>1.4360173161324786E-3</v>
      </c>
      <c r="H4382" s="38">
        <f>G4382*SUMIF('Manual Inputs'!$B$11:$B$22,'Expanded kW'!A4382,'Manual Inputs'!$C$11:$C$22)</f>
        <v>156670.16850706071</v>
      </c>
    </row>
    <row r="4383" spans="1:8" x14ac:dyDescent="0.2">
      <c r="A4383">
        <f t="shared" si="408"/>
        <v>9</v>
      </c>
      <c r="B4383" t="b">
        <f t="shared" si="409"/>
        <v>0</v>
      </c>
      <c r="C4383" t="str">
        <f t="shared" si="410"/>
        <v>ON</v>
      </c>
      <c r="D4383" s="4">
        <f t="shared" si="412"/>
        <v>43738.541666656041</v>
      </c>
      <c r="E4383" t="str">
        <f t="shared" si="413"/>
        <v>LRKPCIGS</v>
      </c>
      <c r="F4383" s="39">
        <v>9783.197265625</v>
      </c>
      <c r="G4383">
        <f t="shared" si="411"/>
        <v>1.4408761409424474E-3</v>
      </c>
      <c r="H4383" s="38">
        <f>G4383*SUMIF('Manual Inputs'!$B$11:$B$22,'Expanded kW'!A4383,'Manual Inputs'!$C$11:$C$22)</f>
        <v>157200.26859232588</v>
      </c>
    </row>
    <row r="4384" spans="1:8" x14ac:dyDescent="0.2">
      <c r="A4384">
        <f t="shared" si="408"/>
        <v>9</v>
      </c>
      <c r="B4384" t="b">
        <f t="shared" si="409"/>
        <v>0</v>
      </c>
      <c r="C4384" t="str">
        <f t="shared" si="410"/>
        <v>ON</v>
      </c>
      <c r="D4384" s="4">
        <f t="shared" si="412"/>
        <v>43738.583333322706</v>
      </c>
      <c r="E4384" t="str">
        <f t="shared" si="413"/>
        <v>LRKPCIGS</v>
      </c>
      <c r="F4384" s="39">
        <v>9812.7294921875</v>
      </c>
      <c r="G4384">
        <f t="shared" si="411"/>
        <v>1.4452256679413895E-3</v>
      </c>
      <c r="H4384" s="38">
        <f>G4384*SUMIF('Manual Inputs'!$B$11:$B$22,'Expanded kW'!A4384,'Manual Inputs'!$C$11:$C$22)</f>
        <v>157674.80404548152</v>
      </c>
    </row>
    <row r="4385" spans="1:8" x14ac:dyDescent="0.2">
      <c r="A4385">
        <f t="shared" si="408"/>
        <v>9</v>
      </c>
      <c r="B4385" t="b">
        <f t="shared" si="409"/>
        <v>0</v>
      </c>
      <c r="C4385" t="str">
        <f t="shared" si="410"/>
        <v>ON</v>
      </c>
      <c r="D4385" s="4">
        <f t="shared" si="412"/>
        <v>43738.62499998937</v>
      </c>
      <c r="E4385" t="str">
        <f t="shared" si="413"/>
        <v>LRKPCIGS</v>
      </c>
      <c r="F4385" s="39">
        <v>9604.6318359375</v>
      </c>
      <c r="G4385">
        <f t="shared" si="411"/>
        <v>1.4145768994728012E-3</v>
      </c>
      <c r="H4385" s="38">
        <f>G4385*SUMIF('Manual Inputs'!$B$11:$B$22,'Expanded kW'!A4385,'Manual Inputs'!$C$11:$C$22)</f>
        <v>154331.00890696619</v>
      </c>
    </row>
    <row r="4386" spans="1:8" x14ac:dyDescent="0.2">
      <c r="A4386">
        <f t="shared" si="408"/>
        <v>9</v>
      </c>
      <c r="B4386" t="b">
        <f t="shared" si="409"/>
        <v>0</v>
      </c>
      <c r="C4386" t="str">
        <f t="shared" si="410"/>
        <v>ON</v>
      </c>
      <c r="D4386" s="4">
        <f t="shared" si="412"/>
        <v>43738.666666656034</v>
      </c>
      <c r="E4386" t="str">
        <f t="shared" si="413"/>
        <v>LRKPCIGS</v>
      </c>
      <c r="F4386" s="39">
        <v>9626.6982421875</v>
      </c>
      <c r="G4386">
        <f t="shared" si="411"/>
        <v>1.4178268552304844E-3</v>
      </c>
      <c r="H4386" s="38">
        <f>G4386*SUMIF('Manual Inputs'!$B$11:$B$22,'Expanded kW'!A4386,'Manual Inputs'!$C$11:$C$22)</f>
        <v>154685.58061754139</v>
      </c>
    </row>
    <row r="4387" spans="1:8" x14ac:dyDescent="0.2">
      <c r="A4387">
        <f t="shared" si="408"/>
        <v>9</v>
      </c>
      <c r="B4387" t="b">
        <f t="shared" si="409"/>
        <v>0</v>
      </c>
      <c r="C4387" t="str">
        <f t="shared" si="410"/>
        <v>ON</v>
      </c>
      <c r="D4387" s="4">
        <f t="shared" si="412"/>
        <v>43738.708333322698</v>
      </c>
      <c r="E4387" t="str">
        <f t="shared" si="413"/>
        <v>LRKPCIGS</v>
      </c>
      <c r="F4387" s="39">
        <v>9624.1689453125</v>
      </c>
      <c r="G4387">
        <f t="shared" si="411"/>
        <v>1.4174543386163757E-3</v>
      </c>
      <c r="H4387" s="38">
        <f>G4387*SUMIF('Manual Inputs'!$B$11:$B$22,'Expanded kW'!A4387,'Manual Inputs'!$C$11:$C$22)</f>
        <v>154644.9388787208</v>
      </c>
    </row>
    <row r="4388" spans="1:8" x14ac:dyDescent="0.2">
      <c r="A4388">
        <f t="shared" si="408"/>
        <v>9</v>
      </c>
      <c r="B4388" t="b">
        <f t="shared" si="409"/>
        <v>0</v>
      </c>
      <c r="C4388" t="str">
        <f t="shared" si="410"/>
        <v>ON</v>
      </c>
      <c r="D4388" s="4">
        <f t="shared" si="412"/>
        <v>43738.749999989363</v>
      </c>
      <c r="E4388" t="str">
        <f t="shared" si="413"/>
        <v>LRKPCIGS</v>
      </c>
      <c r="F4388" s="39">
        <v>9588.40234375</v>
      </c>
      <c r="G4388">
        <f t="shared" si="411"/>
        <v>1.4121866085037387E-3</v>
      </c>
      <c r="H4388" s="38">
        <f>G4388*SUMIF('Manual Inputs'!$B$11:$B$22,'Expanded kW'!A4388,'Manual Inputs'!$C$11:$C$22)</f>
        <v>154070.22703149929</v>
      </c>
    </row>
    <row r="4389" spans="1:8" x14ac:dyDescent="0.2">
      <c r="A4389">
        <f t="shared" si="408"/>
        <v>9</v>
      </c>
      <c r="B4389" t="b">
        <f t="shared" si="409"/>
        <v>0</v>
      </c>
      <c r="C4389" t="str">
        <f t="shared" si="410"/>
        <v>ON</v>
      </c>
      <c r="D4389" s="4">
        <f t="shared" si="412"/>
        <v>43738.791666656027</v>
      </c>
      <c r="E4389" t="str">
        <f t="shared" si="413"/>
        <v>LRKPCIGS</v>
      </c>
      <c r="F4389" s="39">
        <v>9642.4677734375</v>
      </c>
      <c r="G4389">
        <f t="shared" si="411"/>
        <v>1.4201494028307263E-3</v>
      </c>
      <c r="H4389" s="38">
        <f>G4389*SUMIF('Manual Inputs'!$B$11:$B$22,'Expanded kW'!A4389,'Manual Inputs'!$C$11:$C$22)</f>
        <v>154938.97165942352</v>
      </c>
    </row>
    <row r="4390" spans="1:8" x14ac:dyDescent="0.2">
      <c r="A4390">
        <f t="shared" si="408"/>
        <v>9</v>
      </c>
      <c r="B4390" t="b">
        <f t="shared" si="409"/>
        <v>0</v>
      </c>
      <c r="C4390" t="str">
        <f t="shared" si="410"/>
        <v>ON</v>
      </c>
      <c r="D4390" s="4">
        <f t="shared" si="412"/>
        <v>43738.833333322691</v>
      </c>
      <c r="E4390" t="str">
        <f t="shared" si="413"/>
        <v>LRKPCIGS</v>
      </c>
      <c r="F4390" s="39">
        <v>9659.134765625</v>
      </c>
      <c r="G4390">
        <f t="shared" si="411"/>
        <v>1.422604129106013E-3</v>
      </c>
      <c r="H4390" s="38">
        <f>G4390*SUMIF('Manual Inputs'!$B$11:$B$22,'Expanded kW'!A4390,'Manual Inputs'!$C$11:$C$22)</f>
        <v>155206.78345728095</v>
      </c>
    </row>
    <row r="4391" spans="1:8" x14ac:dyDescent="0.2">
      <c r="A4391">
        <f t="shared" si="408"/>
        <v>9</v>
      </c>
      <c r="B4391" t="b">
        <f t="shared" si="409"/>
        <v>0</v>
      </c>
      <c r="C4391" t="str">
        <f t="shared" si="410"/>
        <v>OFF</v>
      </c>
      <c r="D4391" s="4">
        <f t="shared" si="412"/>
        <v>43738.874999989355</v>
      </c>
      <c r="E4391" t="str">
        <f t="shared" si="413"/>
        <v>LRKPCIGS</v>
      </c>
      <c r="F4391" s="39">
        <v>9656.0224609375</v>
      </c>
      <c r="G4391">
        <f t="shared" si="411"/>
        <v>1.4221457466932082E-3</v>
      </c>
      <c r="H4391" s="38">
        <f>G4391*SUMIF('Manual Inputs'!$B$11:$B$22,'Expanded kW'!A4391,'Manual Inputs'!$C$11:$C$22)</f>
        <v>155156.77371920328</v>
      </c>
    </row>
    <row r="4392" spans="1:8" x14ac:dyDescent="0.2">
      <c r="A4392">
        <f t="shared" si="408"/>
        <v>9</v>
      </c>
      <c r="B4392" t="b">
        <f t="shared" si="409"/>
        <v>0</v>
      </c>
      <c r="C4392" t="str">
        <f t="shared" si="410"/>
        <v>OFF</v>
      </c>
      <c r="D4392" s="4">
        <f t="shared" si="412"/>
        <v>43738.91666665602</v>
      </c>
      <c r="E4392" t="str">
        <f t="shared" si="413"/>
        <v>LRKPCIGS</v>
      </c>
      <c r="F4392" s="39">
        <v>9831.44921875</v>
      </c>
      <c r="G4392">
        <f t="shared" si="411"/>
        <v>1.4479827223722193E-3</v>
      </c>
      <c r="H4392" s="38">
        <f>G4392*SUMIF('Manual Inputs'!$B$11:$B$22,'Expanded kW'!A4392,'Manual Inputs'!$C$11:$C$22)</f>
        <v>157975.59998812695</v>
      </c>
    </row>
    <row r="4393" spans="1:8" x14ac:dyDescent="0.2">
      <c r="A4393">
        <f t="shared" si="408"/>
        <v>9</v>
      </c>
      <c r="B4393" t="b">
        <f t="shared" si="409"/>
        <v>0</v>
      </c>
      <c r="C4393" t="str">
        <f t="shared" si="410"/>
        <v>OFF</v>
      </c>
      <c r="D4393" s="4">
        <f t="shared" si="412"/>
        <v>43738.958333322684</v>
      </c>
      <c r="E4393" t="str">
        <f t="shared" si="413"/>
        <v>LRKPCIGS</v>
      </c>
      <c r="F4393" s="39">
        <v>9913.166015625</v>
      </c>
      <c r="G4393">
        <f t="shared" si="411"/>
        <v>1.4600180294129085E-3</v>
      </c>
      <c r="H4393" s="38">
        <f>G4393*SUMIF('Manual Inputs'!$B$11:$B$22,'Expanded kW'!A4393,'Manual Inputs'!$C$11:$C$22)</f>
        <v>159288.65767964369</v>
      </c>
    </row>
    <row r="4394" spans="1:8" x14ac:dyDescent="0.2">
      <c r="A4394">
        <f t="shared" si="408"/>
        <v>10</v>
      </c>
      <c r="B4394" t="b">
        <f t="shared" si="409"/>
        <v>0</v>
      </c>
      <c r="C4394" t="str">
        <f t="shared" si="410"/>
        <v>OFF</v>
      </c>
      <c r="D4394" s="4">
        <f t="shared" si="412"/>
        <v>43738.999999989348</v>
      </c>
      <c r="E4394" t="str">
        <f t="shared" si="413"/>
        <v>LRKPCIGS</v>
      </c>
      <c r="F4394" s="39">
        <v>9864.6376953125</v>
      </c>
      <c r="G4394">
        <f t="shared" si="411"/>
        <v>1.3884502020102541E-3</v>
      </c>
      <c r="H4394" s="38">
        <f>G4394*SUMIF('Manual Inputs'!$B$11:$B$22,'Expanded kW'!A4394,'Manual Inputs'!$C$11:$C$22)</f>
        <v>158027.57852962325</v>
      </c>
    </row>
    <row r="4395" spans="1:8" x14ac:dyDescent="0.2">
      <c r="A4395">
        <f t="shared" si="408"/>
        <v>10</v>
      </c>
      <c r="B4395" t="b">
        <f t="shared" si="409"/>
        <v>0</v>
      </c>
      <c r="C4395" t="str">
        <f t="shared" si="410"/>
        <v>OFF</v>
      </c>
      <c r="D4395" s="4">
        <f t="shared" si="412"/>
        <v>43739.041666656012</v>
      </c>
      <c r="E4395" t="str">
        <f t="shared" si="413"/>
        <v>LRKPCIGS</v>
      </c>
      <c r="F4395" s="39">
        <v>9712.4677734375</v>
      </c>
      <c r="G4395">
        <f t="shared" si="411"/>
        <v>1.3670322477687489E-3</v>
      </c>
      <c r="H4395" s="38">
        <f>G4395*SUMIF('Manual Inputs'!$B$11:$B$22,'Expanded kW'!A4395,'Manual Inputs'!$C$11:$C$22)</f>
        <v>155589.87680942981</v>
      </c>
    </row>
    <row r="4396" spans="1:8" x14ac:dyDescent="0.2">
      <c r="A4396">
        <f t="shared" si="408"/>
        <v>10</v>
      </c>
      <c r="B4396" t="b">
        <f t="shared" si="409"/>
        <v>0</v>
      </c>
      <c r="C4396" t="str">
        <f t="shared" si="410"/>
        <v>OFF</v>
      </c>
      <c r="D4396" s="4">
        <f t="shared" si="412"/>
        <v>43739.083333322676</v>
      </c>
      <c r="E4396" t="str">
        <f t="shared" si="413"/>
        <v>LRKPCIGS</v>
      </c>
      <c r="F4396" s="39">
        <v>9630.2734375</v>
      </c>
      <c r="G4396">
        <f t="shared" si="411"/>
        <v>1.3554633746016432E-3</v>
      </c>
      <c r="H4396" s="38">
        <f>G4396*SUMIF('Manual Inputs'!$B$11:$B$22,'Expanded kW'!A4396,'Manual Inputs'!$C$11:$C$22)</f>
        <v>154273.15618792886</v>
      </c>
    </row>
    <row r="4397" spans="1:8" x14ac:dyDescent="0.2">
      <c r="A4397">
        <f t="shared" si="408"/>
        <v>10</v>
      </c>
      <c r="B4397" t="b">
        <f t="shared" si="409"/>
        <v>0</v>
      </c>
      <c r="C4397" t="str">
        <f t="shared" si="410"/>
        <v>OFF</v>
      </c>
      <c r="D4397" s="4">
        <f t="shared" si="412"/>
        <v>43739.124999989341</v>
      </c>
      <c r="E4397" t="str">
        <f t="shared" si="413"/>
        <v>LRKPCIGS</v>
      </c>
      <c r="F4397" s="39">
        <v>9568.9365234375</v>
      </c>
      <c r="G4397">
        <f t="shared" si="411"/>
        <v>1.3468301887360101E-3</v>
      </c>
      <c r="H4397" s="38">
        <f>G4397*SUMIF('Manual Inputs'!$B$11:$B$22,'Expanded kW'!A4397,'Manual Inputs'!$C$11:$C$22)</f>
        <v>153290.56318216826</v>
      </c>
    </row>
    <row r="4398" spans="1:8" x14ac:dyDescent="0.2">
      <c r="A4398">
        <f t="shared" si="408"/>
        <v>10</v>
      </c>
      <c r="B4398" t="b">
        <f t="shared" si="409"/>
        <v>0</v>
      </c>
      <c r="C4398" t="str">
        <f t="shared" si="410"/>
        <v>OFF</v>
      </c>
      <c r="D4398" s="4">
        <f t="shared" si="412"/>
        <v>43739.166666656005</v>
      </c>
      <c r="E4398" t="str">
        <f t="shared" si="413"/>
        <v>LRKPCIGS</v>
      </c>
      <c r="F4398" s="39">
        <v>9602.525390625</v>
      </c>
      <c r="G4398">
        <f t="shared" si="411"/>
        <v>1.3515578301225703E-3</v>
      </c>
      <c r="H4398" s="38">
        <f>G4398*SUMIF('Manual Inputs'!$B$11:$B$22,'Expanded kW'!A4398,'Manual Inputs'!$C$11:$C$22)</f>
        <v>153828.64349602675</v>
      </c>
    </row>
    <row r="4399" spans="1:8" x14ac:dyDescent="0.2">
      <c r="A4399">
        <f t="shared" si="408"/>
        <v>10</v>
      </c>
      <c r="B4399" t="b">
        <f t="shared" si="409"/>
        <v>0</v>
      </c>
      <c r="C4399" t="str">
        <f t="shared" si="410"/>
        <v>OFF</v>
      </c>
      <c r="D4399" s="4">
        <f t="shared" si="412"/>
        <v>43739.208333322669</v>
      </c>
      <c r="E4399" t="str">
        <f t="shared" si="413"/>
        <v>LRKPCIGS</v>
      </c>
      <c r="F4399" s="39">
        <v>9559.4150390625</v>
      </c>
      <c r="G4399">
        <f t="shared" si="411"/>
        <v>1.3454900374489348E-3</v>
      </c>
      <c r="H4399" s="38">
        <f>G4399*SUMIF('Manual Inputs'!$B$11:$B$22,'Expanded kW'!A4399,'Manual Inputs'!$C$11:$C$22)</f>
        <v>153138.03278356034</v>
      </c>
    </row>
    <row r="4400" spans="1:8" x14ac:dyDescent="0.2">
      <c r="A4400">
        <f t="shared" si="408"/>
        <v>10</v>
      </c>
      <c r="B4400" t="b">
        <f t="shared" si="409"/>
        <v>0</v>
      </c>
      <c r="C4400" t="str">
        <f t="shared" si="410"/>
        <v>OFF</v>
      </c>
      <c r="D4400" s="4">
        <f t="shared" si="412"/>
        <v>43739.249999989333</v>
      </c>
      <c r="E4400" t="str">
        <f t="shared" si="413"/>
        <v>LRKPCIGS</v>
      </c>
      <c r="F4400" s="39">
        <v>9597.14453125</v>
      </c>
      <c r="G4400">
        <f t="shared" si="411"/>
        <v>1.3508004728311051E-3</v>
      </c>
      <c r="H4400" s="38">
        <f>G4400*SUMIF('Manual Inputs'!$B$11:$B$22,'Expanded kW'!A4400,'Manual Inputs'!$C$11:$C$22)</f>
        <v>153742.44426563394</v>
      </c>
    </row>
    <row r="4401" spans="1:8" x14ac:dyDescent="0.2">
      <c r="A4401">
        <f t="shared" si="408"/>
        <v>10</v>
      </c>
      <c r="B4401" t="b">
        <f t="shared" si="409"/>
        <v>0</v>
      </c>
      <c r="C4401" t="str">
        <f t="shared" si="410"/>
        <v>ON</v>
      </c>
      <c r="D4401" s="4">
        <f t="shared" si="412"/>
        <v>43739.291666655998</v>
      </c>
      <c r="E4401" t="str">
        <f t="shared" si="413"/>
        <v>LRKPCIGS</v>
      </c>
      <c r="F4401" s="39">
        <v>9540.8642578125</v>
      </c>
      <c r="G4401">
        <f t="shared" si="411"/>
        <v>1.3428790103874695E-3</v>
      </c>
      <c r="H4401" s="38">
        <f>G4401*SUMIF('Manual Inputs'!$B$11:$B$22,'Expanded kW'!A4401,'Manual Inputs'!$C$11:$C$22)</f>
        <v>152840.85663464174</v>
      </c>
    </row>
    <row r="4402" spans="1:8" x14ac:dyDescent="0.2">
      <c r="A4402">
        <f t="shared" si="408"/>
        <v>10</v>
      </c>
      <c r="B4402" t="b">
        <f t="shared" si="409"/>
        <v>0</v>
      </c>
      <c r="C4402" t="str">
        <f t="shared" si="410"/>
        <v>ON</v>
      </c>
      <c r="D4402" s="4">
        <f t="shared" si="412"/>
        <v>43739.333333322662</v>
      </c>
      <c r="E4402" t="str">
        <f t="shared" si="413"/>
        <v>LRKPCIGS</v>
      </c>
      <c r="F4402" s="39">
        <v>9820.0595703125</v>
      </c>
      <c r="G4402">
        <f t="shared" si="411"/>
        <v>1.3821758198612878E-3</v>
      </c>
      <c r="H4402" s="38">
        <f>G4402*SUMIF('Manual Inputs'!$B$11:$B$22,'Expanded kW'!A4402,'Manual Inputs'!$C$11:$C$22)</f>
        <v>157313.45466955606</v>
      </c>
    </row>
    <row r="4403" spans="1:8" x14ac:dyDescent="0.2">
      <c r="A4403">
        <f t="shared" si="408"/>
        <v>10</v>
      </c>
      <c r="B4403" t="b">
        <f t="shared" si="409"/>
        <v>0</v>
      </c>
      <c r="C4403" t="str">
        <f t="shared" si="410"/>
        <v>ON</v>
      </c>
      <c r="D4403" s="4">
        <f t="shared" si="412"/>
        <v>43739.374999989326</v>
      </c>
      <c r="E4403" t="str">
        <f t="shared" si="413"/>
        <v>LRKPCIGS</v>
      </c>
      <c r="F4403" s="39">
        <v>9787.80078125</v>
      </c>
      <c r="G4403">
        <f t="shared" si="411"/>
        <v>1.377635387300676E-3</v>
      </c>
      <c r="H4403" s="38">
        <f>G4403*SUMIF('Manual Inputs'!$B$11:$B$22,'Expanded kW'!A4403,'Manual Inputs'!$C$11:$C$22)</f>
        <v>156796.68167907235</v>
      </c>
    </row>
    <row r="4404" spans="1:8" x14ac:dyDescent="0.2">
      <c r="A4404">
        <f t="shared" si="408"/>
        <v>10</v>
      </c>
      <c r="B4404" t="b">
        <f t="shared" si="409"/>
        <v>0</v>
      </c>
      <c r="C4404" t="str">
        <f t="shared" si="410"/>
        <v>ON</v>
      </c>
      <c r="D4404" s="4">
        <f t="shared" si="412"/>
        <v>43739.41666665599</v>
      </c>
      <c r="E4404" t="str">
        <f t="shared" si="413"/>
        <v>LRKPCIGS</v>
      </c>
      <c r="F4404" s="39">
        <v>9804.1904296875</v>
      </c>
      <c r="G4404">
        <f t="shared" si="411"/>
        <v>1.3799422343828286E-3</v>
      </c>
      <c r="H4404" s="38">
        <f>G4404*SUMIF('Manual Inputs'!$B$11:$B$22,'Expanded kW'!A4404,'Manual Inputs'!$C$11:$C$22)</f>
        <v>157059.23733854282</v>
      </c>
    </row>
    <row r="4405" spans="1:8" x14ac:dyDescent="0.2">
      <c r="A4405">
        <f t="shared" si="408"/>
        <v>10</v>
      </c>
      <c r="B4405" t="b">
        <f t="shared" si="409"/>
        <v>0</v>
      </c>
      <c r="C4405" t="str">
        <f t="shared" si="410"/>
        <v>ON</v>
      </c>
      <c r="D4405" s="4">
        <f t="shared" si="412"/>
        <v>43739.458333322655</v>
      </c>
      <c r="E4405" t="str">
        <f t="shared" si="413"/>
        <v>LRKPCIGS</v>
      </c>
      <c r="F4405" s="39">
        <v>9791.92578125</v>
      </c>
      <c r="G4405">
        <f t="shared" si="411"/>
        <v>1.3782159820736615E-3</v>
      </c>
      <c r="H4405" s="38">
        <f>G4405*SUMIF('Manual Inputs'!$B$11:$B$22,'Expanded kW'!A4405,'Manual Inputs'!$C$11:$C$22)</f>
        <v>156862.76254099238</v>
      </c>
    </row>
    <row r="4406" spans="1:8" x14ac:dyDescent="0.2">
      <c r="A4406">
        <f t="shared" si="408"/>
        <v>10</v>
      </c>
      <c r="B4406" t="b">
        <f t="shared" si="409"/>
        <v>0</v>
      </c>
      <c r="C4406" t="str">
        <f t="shared" si="410"/>
        <v>ON</v>
      </c>
      <c r="D4406" s="4">
        <f t="shared" si="412"/>
        <v>43739.499999989319</v>
      </c>
      <c r="E4406" t="str">
        <f t="shared" si="413"/>
        <v>LRKPCIGS</v>
      </c>
      <c r="F4406" s="39">
        <v>9798.2724609375</v>
      </c>
      <c r="G4406">
        <f t="shared" si="411"/>
        <v>1.3791092788136309E-3</v>
      </c>
      <c r="H4406" s="38">
        <f>G4406*SUMIF('Manual Inputs'!$B$11:$B$22,'Expanded kW'!A4406,'Manual Inputs'!$C$11:$C$22)</f>
        <v>156964.43382925421</v>
      </c>
    </row>
    <row r="4407" spans="1:8" x14ac:dyDescent="0.2">
      <c r="A4407">
        <f t="shared" si="408"/>
        <v>10</v>
      </c>
      <c r="B4407" t="b">
        <f t="shared" si="409"/>
        <v>0</v>
      </c>
      <c r="C4407" t="str">
        <f t="shared" si="410"/>
        <v>ON</v>
      </c>
      <c r="D4407" s="4">
        <f t="shared" si="412"/>
        <v>43739.541666655983</v>
      </c>
      <c r="E4407" t="str">
        <f t="shared" si="413"/>
        <v>LRKPCIGS</v>
      </c>
      <c r="F4407" s="39">
        <v>9817.8251953125</v>
      </c>
      <c r="G4407">
        <f t="shared" si="411"/>
        <v>1.3818613310259207E-3</v>
      </c>
      <c r="H4407" s="38">
        <f>G4407*SUMIF('Manual Inputs'!$B$11:$B$22,'Expanded kW'!A4407,'Manual Inputs'!$C$11:$C$22)</f>
        <v>157277.66086934941</v>
      </c>
    </row>
    <row r="4408" spans="1:8" x14ac:dyDescent="0.2">
      <c r="A4408">
        <f t="shared" si="408"/>
        <v>10</v>
      </c>
      <c r="B4408" t="b">
        <f t="shared" si="409"/>
        <v>0</v>
      </c>
      <c r="C4408" t="str">
        <f t="shared" si="410"/>
        <v>ON</v>
      </c>
      <c r="D4408" s="4">
        <f t="shared" si="412"/>
        <v>43739.583333322647</v>
      </c>
      <c r="E4408" t="str">
        <f t="shared" si="413"/>
        <v>LRKPCIGS</v>
      </c>
      <c r="F4408" s="39">
        <v>9789.0517578125</v>
      </c>
      <c r="G4408">
        <f t="shared" si="411"/>
        <v>1.3778114625620857E-3</v>
      </c>
      <c r="H4408" s="38">
        <f>G4408*SUMIF('Manual Inputs'!$B$11:$B$22,'Expanded kW'!A4408,'Manual Inputs'!$C$11:$C$22)</f>
        <v>156816.72182682794</v>
      </c>
    </row>
    <row r="4409" spans="1:8" x14ac:dyDescent="0.2">
      <c r="A4409">
        <f t="shared" si="408"/>
        <v>10</v>
      </c>
      <c r="B4409" t="b">
        <f t="shared" si="409"/>
        <v>0</v>
      </c>
      <c r="C4409" t="str">
        <f t="shared" si="410"/>
        <v>ON</v>
      </c>
      <c r="D4409" s="4">
        <f t="shared" si="412"/>
        <v>43739.624999989312</v>
      </c>
      <c r="E4409" t="str">
        <f t="shared" si="413"/>
        <v>LRKPCIGS</v>
      </c>
      <c r="F4409" s="39">
        <v>9703.728515625</v>
      </c>
      <c r="G4409">
        <f t="shared" si="411"/>
        <v>1.3658021950643349E-3</v>
      </c>
      <c r="H4409" s="38">
        <f>G4409*SUMIF('Manual Inputs'!$B$11:$B$22,'Expanded kW'!A4409,'Manual Inputs'!$C$11:$C$22)</f>
        <v>155449.8773697229</v>
      </c>
    </row>
    <row r="4410" spans="1:8" x14ac:dyDescent="0.2">
      <c r="A4410">
        <f t="shared" si="408"/>
        <v>10</v>
      </c>
      <c r="B4410" t="b">
        <f t="shared" si="409"/>
        <v>0</v>
      </c>
      <c r="C4410" t="str">
        <f t="shared" si="410"/>
        <v>ON</v>
      </c>
      <c r="D4410" s="4">
        <f t="shared" si="412"/>
        <v>43739.666666655976</v>
      </c>
      <c r="E4410" t="str">
        <f t="shared" si="413"/>
        <v>LRKPCIGS</v>
      </c>
      <c r="F4410" s="39">
        <v>9649.18359375</v>
      </c>
      <c r="G4410">
        <f t="shared" si="411"/>
        <v>1.3581249837834822E-3</v>
      </c>
      <c r="H4410" s="38">
        <f>G4410*SUMIF('Manual Inputs'!$B$11:$B$22,'Expanded kW'!A4410,'Manual Inputs'!$C$11:$C$22)</f>
        <v>154576.08938163597</v>
      </c>
    </row>
    <row r="4411" spans="1:8" x14ac:dyDescent="0.2">
      <c r="A4411">
        <f t="shared" si="408"/>
        <v>10</v>
      </c>
      <c r="B4411" t="b">
        <f t="shared" si="409"/>
        <v>0</v>
      </c>
      <c r="C4411" t="str">
        <f t="shared" si="410"/>
        <v>ON</v>
      </c>
      <c r="D4411" s="4">
        <f t="shared" si="412"/>
        <v>43739.70833332264</v>
      </c>
      <c r="E4411" t="str">
        <f t="shared" si="413"/>
        <v>LRKPCIGS</v>
      </c>
      <c r="F4411" s="39">
        <v>9668.501953125</v>
      </c>
      <c r="G4411">
        <f t="shared" si="411"/>
        <v>1.3608440476563977E-3</v>
      </c>
      <c r="H4411" s="38">
        <f>G4411*SUMIF('Manual Inputs'!$B$11:$B$22,'Expanded kW'!A4411,'Manual Inputs'!$C$11:$C$22)</f>
        <v>154885.56182730387</v>
      </c>
    </row>
    <row r="4412" spans="1:8" x14ac:dyDescent="0.2">
      <c r="A4412">
        <f t="shared" si="408"/>
        <v>10</v>
      </c>
      <c r="B4412" t="b">
        <f t="shared" si="409"/>
        <v>0</v>
      </c>
      <c r="C4412" t="str">
        <f t="shared" si="410"/>
        <v>ON</v>
      </c>
      <c r="D4412" s="4">
        <f t="shared" si="412"/>
        <v>43739.749999989304</v>
      </c>
      <c r="E4412" t="str">
        <f t="shared" si="413"/>
        <v>LRKPCIGS</v>
      </c>
      <c r="F4412" s="39">
        <v>9552.587890625</v>
      </c>
      <c r="G4412">
        <f t="shared" si="411"/>
        <v>1.3445291146132481E-3</v>
      </c>
      <c r="H4412" s="38">
        <f>G4412*SUMIF('Manual Inputs'!$B$11:$B$22,'Expanded kW'!A4412,'Manual Inputs'!$C$11:$C$22)</f>
        <v>153028.66457672257</v>
      </c>
    </row>
    <row r="4413" spans="1:8" x14ac:dyDescent="0.2">
      <c r="A4413">
        <f t="shared" si="408"/>
        <v>10</v>
      </c>
      <c r="B4413" t="b">
        <f t="shared" si="409"/>
        <v>0</v>
      </c>
      <c r="C4413" t="str">
        <f t="shared" si="410"/>
        <v>ON</v>
      </c>
      <c r="D4413" s="4">
        <f t="shared" si="412"/>
        <v>43739.791666655969</v>
      </c>
      <c r="E4413" t="str">
        <f t="shared" si="413"/>
        <v>LRKPCIGS</v>
      </c>
      <c r="F4413" s="39">
        <v>9532.9853515625</v>
      </c>
      <c r="G4413">
        <f t="shared" si="411"/>
        <v>1.3417700523788412E-3</v>
      </c>
      <c r="H4413" s="38">
        <f>G4413*SUMIF('Manual Inputs'!$B$11:$B$22,'Expanded kW'!A4413,'Manual Inputs'!$C$11:$C$22)</f>
        <v>152714.63968531159</v>
      </c>
    </row>
    <row r="4414" spans="1:8" x14ac:dyDescent="0.2">
      <c r="A4414">
        <f t="shared" si="408"/>
        <v>10</v>
      </c>
      <c r="B4414" t="b">
        <f t="shared" si="409"/>
        <v>0</v>
      </c>
      <c r="C4414" t="str">
        <f t="shared" si="410"/>
        <v>ON</v>
      </c>
      <c r="D4414" s="4">
        <f t="shared" si="412"/>
        <v>43739.833333322633</v>
      </c>
      <c r="E4414" t="str">
        <f t="shared" si="413"/>
        <v>LRKPCIGS</v>
      </c>
      <c r="F4414" s="39">
        <v>9583.708984375</v>
      </c>
      <c r="G4414">
        <f t="shared" si="411"/>
        <v>1.3489094162764809E-3</v>
      </c>
      <c r="H4414" s="38">
        <f>G4414*SUMIF('Manual Inputs'!$B$11:$B$22,'Expanded kW'!A4414,'Manual Inputs'!$C$11:$C$22)</f>
        <v>153527.21214009053</v>
      </c>
    </row>
    <row r="4415" spans="1:8" x14ac:dyDescent="0.2">
      <c r="A4415">
        <f t="shared" si="408"/>
        <v>10</v>
      </c>
      <c r="B4415" t="b">
        <f t="shared" si="409"/>
        <v>0</v>
      </c>
      <c r="C4415" t="str">
        <f t="shared" si="410"/>
        <v>OFF</v>
      </c>
      <c r="D4415" s="4">
        <f t="shared" si="412"/>
        <v>43739.874999989297</v>
      </c>
      <c r="E4415" t="str">
        <f t="shared" si="413"/>
        <v>LRKPCIGS</v>
      </c>
      <c r="F4415" s="39">
        <v>9823.369140625</v>
      </c>
      <c r="G4415">
        <f t="shared" si="411"/>
        <v>1.3826416427035338E-3</v>
      </c>
      <c r="H4415" s="38">
        <f>G4415*SUMIF('Manual Inputs'!$B$11:$B$22,'Expanded kW'!A4415,'Manual Inputs'!$C$11:$C$22)</f>
        <v>157366.47267169785</v>
      </c>
    </row>
    <row r="4416" spans="1:8" x14ac:dyDescent="0.2">
      <c r="A4416">
        <f t="shared" si="408"/>
        <v>10</v>
      </c>
      <c r="B4416" t="b">
        <f t="shared" si="409"/>
        <v>0</v>
      </c>
      <c r="C4416" t="str">
        <f t="shared" si="410"/>
        <v>OFF</v>
      </c>
      <c r="D4416" s="4">
        <f t="shared" si="412"/>
        <v>43739.916666655961</v>
      </c>
      <c r="E4416" t="str">
        <f t="shared" si="413"/>
        <v>LRKPCIGS</v>
      </c>
      <c r="F4416" s="39">
        <v>9970.17578125</v>
      </c>
      <c r="G4416">
        <f t="shared" si="411"/>
        <v>1.4033047137790265E-3</v>
      </c>
      <c r="H4416" s="38">
        <f>G4416*SUMIF('Manual Inputs'!$B$11:$B$22,'Expanded kW'!A4416,'Manual Inputs'!$C$11:$C$22)</f>
        <v>159718.25675608049</v>
      </c>
    </row>
    <row r="4417" spans="1:8" x14ac:dyDescent="0.2">
      <c r="A4417">
        <f t="shared" si="408"/>
        <v>10</v>
      </c>
      <c r="B4417" t="b">
        <f t="shared" si="409"/>
        <v>0</v>
      </c>
      <c r="C4417" t="str">
        <f t="shared" si="410"/>
        <v>OFF</v>
      </c>
      <c r="D4417" s="4">
        <f t="shared" si="412"/>
        <v>43739.958333322626</v>
      </c>
      <c r="E4417" t="str">
        <f t="shared" si="413"/>
        <v>LRKPCIGS</v>
      </c>
      <c r="F4417" s="39">
        <v>9933.060546875</v>
      </c>
      <c r="G4417">
        <f t="shared" si="411"/>
        <v>1.3980807353362993E-3</v>
      </c>
      <c r="H4417" s="38">
        <f>G4417*SUMIF('Manual Inputs'!$B$11:$B$22,'Expanded kW'!A4417,'Manual Inputs'!$C$11:$C$22)</f>
        <v>159123.68544023504</v>
      </c>
    </row>
    <row r="4418" spans="1:8" x14ac:dyDescent="0.2">
      <c r="A4418">
        <f t="shared" ref="A4418:A4481" si="414">MONTH(D4418)</f>
        <v>10</v>
      </c>
      <c r="B4418" t="b">
        <f t="shared" ref="B4418:B4481" si="415">IF(ISNA(VLOOKUP(DATE(YEAR(D4418),MONTH(D4418),DAY(D4418)),Holidays,1,FALSE)),FALSE,TRUE)</f>
        <v>0</v>
      </c>
      <c r="C4418" t="str">
        <f t="shared" ref="C4418:C4481" si="416">IF(OR(HOUR(D4418)&lt;PkStart,HOUR(D4418)&gt;OPkStart-1,WEEKDAY(D4418,2)&gt;5,B4418)=TRUE,"OFF","ON")</f>
        <v>OFF</v>
      </c>
      <c r="D4418" s="4">
        <f t="shared" si="412"/>
        <v>43739.99999998929</v>
      </c>
      <c r="E4418" t="str">
        <f t="shared" si="413"/>
        <v>LRKPCIGS</v>
      </c>
      <c r="F4418" s="39">
        <v>9902.634765625</v>
      </c>
      <c r="G4418">
        <f t="shared" ref="G4418:G4481" si="417">IF(SUMIF($A$2:$A$8785,A4418,$F$2:$F$8785)=0,0,F4418/SUMIF($A$2:$A$8785,A4418,$F$2:$F$8785))</f>
        <v>1.3937982990798764E-3</v>
      </c>
      <c r="H4418" s="38">
        <f>G4418*SUMIF('Manual Inputs'!$B$11:$B$22,'Expanded kW'!A4418,'Manual Inputs'!$C$11:$C$22)</f>
        <v>158636.27650700131</v>
      </c>
    </row>
    <row r="4419" spans="1:8" x14ac:dyDescent="0.2">
      <c r="A4419">
        <f t="shared" si="414"/>
        <v>10</v>
      </c>
      <c r="B4419" t="b">
        <f t="shared" si="415"/>
        <v>0</v>
      </c>
      <c r="C4419" t="str">
        <f t="shared" si="416"/>
        <v>OFF</v>
      </c>
      <c r="D4419" s="4">
        <f t="shared" si="412"/>
        <v>43740.041666655954</v>
      </c>
      <c r="E4419" t="str">
        <f t="shared" si="413"/>
        <v>LRKPCIGS</v>
      </c>
      <c r="F4419" s="39">
        <v>9790.015625</v>
      </c>
      <c r="G4419">
        <f t="shared" si="417"/>
        <v>1.3779471271077618E-3</v>
      </c>
      <c r="H4419" s="38">
        <f>G4419*SUMIF('Manual Inputs'!$B$11:$B$22,'Expanded kW'!A4419,'Manual Inputs'!$C$11:$C$22)</f>
        <v>156832.16259641008</v>
      </c>
    </row>
    <row r="4420" spans="1:8" x14ac:dyDescent="0.2">
      <c r="A4420">
        <f t="shared" si="414"/>
        <v>10</v>
      </c>
      <c r="B4420" t="b">
        <f t="shared" si="415"/>
        <v>0</v>
      </c>
      <c r="C4420" t="str">
        <f t="shared" si="416"/>
        <v>OFF</v>
      </c>
      <c r="D4420" s="4">
        <f t="shared" ref="D4420:D4483" si="418">+D4419+1/24</f>
        <v>43740.083333322618</v>
      </c>
      <c r="E4420" t="str">
        <f t="shared" ref="E4420:E4483" si="419">+E4419</f>
        <v>LRKPCIGS</v>
      </c>
      <c r="F4420" s="39">
        <v>9571.4716796875</v>
      </c>
      <c r="G4420">
        <f t="shared" si="417"/>
        <v>1.3471870126069074E-3</v>
      </c>
      <c r="H4420" s="38">
        <f>G4420*SUMIF('Manual Inputs'!$B$11:$B$22,'Expanded kW'!A4420,'Manual Inputs'!$C$11:$C$22)</f>
        <v>153331.1753785566</v>
      </c>
    </row>
    <row r="4421" spans="1:8" x14ac:dyDescent="0.2">
      <c r="A4421">
        <f t="shared" si="414"/>
        <v>10</v>
      </c>
      <c r="B4421" t="b">
        <f t="shared" si="415"/>
        <v>0</v>
      </c>
      <c r="C4421" t="str">
        <f t="shared" si="416"/>
        <v>OFF</v>
      </c>
      <c r="D4421" s="4">
        <f t="shared" si="418"/>
        <v>43740.124999989283</v>
      </c>
      <c r="E4421" t="str">
        <f t="shared" si="419"/>
        <v>LRKPCIGS</v>
      </c>
      <c r="F4421" s="39">
        <v>9630.7373046875</v>
      </c>
      <c r="G4421">
        <f t="shared" si="417"/>
        <v>1.3555286640233213E-3</v>
      </c>
      <c r="H4421" s="38">
        <f>G4421*SUMIF('Manual Inputs'!$B$11:$B$22,'Expanded kW'!A4421,'Manual Inputs'!$C$11:$C$22)</f>
        <v>154280.58715606618</v>
      </c>
    </row>
    <row r="4422" spans="1:8" x14ac:dyDescent="0.2">
      <c r="A4422">
        <f t="shared" si="414"/>
        <v>10</v>
      </c>
      <c r="B4422" t="b">
        <f t="shared" si="415"/>
        <v>0</v>
      </c>
      <c r="C4422" t="str">
        <f t="shared" si="416"/>
        <v>OFF</v>
      </c>
      <c r="D4422" s="4">
        <f t="shared" si="418"/>
        <v>43740.166666655947</v>
      </c>
      <c r="E4422" t="str">
        <f t="shared" si="419"/>
        <v>LRKPCIGS</v>
      </c>
      <c r="F4422" s="39">
        <v>9680.3916015625</v>
      </c>
      <c r="G4422">
        <f t="shared" si="417"/>
        <v>1.3625175186225663E-3</v>
      </c>
      <c r="H4422" s="38">
        <f>G4422*SUMIF('Manual Inputs'!$B$11:$B$22,'Expanded kW'!A4422,'Manual Inputs'!$C$11:$C$22)</f>
        <v>155076.02927377069</v>
      </c>
    </row>
    <row r="4423" spans="1:8" x14ac:dyDescent="0.2">
      <c r="A4423">
        <f t="shared" si="414"/>
        <v>10</v>
      </c>
      <c r="B4423" t="b">
        <f t="shared" si="415"/>
        <v>0</v>
      </c>
      <c r="C4423" t="str">
        <f t="shared" si="416"/>
        <v>OFF</v>
      </c>
      <c r="D4423" s="4">
        <f t="shared" si="418"/>
        <v>43740.208333322611</v>
      </c>
      <c r="E4423" t="str">
        <f t="shared" si="419"/>
        <v>LRKPCIGS</v>
      </c>
      <c r="F4423" s="39">
        <v>9680.0087890625</v>
      </c>
      <c r="G4423">
        <f t="shared" si="417"/>
        <v>1.3624636376682552E-3</v>
      </c>
      <c r="H4423" s="38">
        <f>G4423*SUMIF('Manual Inputs'!$B$11:$B$22,'Expanded kW'!A4423,'Manual Inputs'!$C$11:$C$22)</f>
        <v>155069.89676953951</v>
      </c>
    </row>
    <row r="4424" spans="1:8" x14ac:dyDescent="0.2">
      <c r="A4424">
        <f t="shared" si="414"/>
        <v>10</v>
      </c>
      <c r="B4424" t="b">
        <f t="shared" si="415"/>
        <v>0</v>
      </c>
      <c r="C4424" t="str">
        <f t="shared" si="416"/>
        <v>OFF</v>
      </c>
      <c r="D4424" s="4">
        <f t="shared" si="418"/>
        <v>43740.249999989275</v>
      </c>
      <c r="E4424" t="str">
        <f t="shared" si="419"/>
        <v>LRKPCIGS</v>
      </c>
      <c r="F4424" s="39">
        <v>9596.916015625</v>
      </c>
      <c r="G4424">
        <f t="shared" si="417"/>
        <v>1.3507683092002151E-3</v>
      </c>
      <c r="H4424" s="38">
        <f>G4424*SUMIF('Manual Inputs'!$B$11:$B$22,'Expanded kW'!A4424,'Manual Inputs'!$C$11:$C$22)</f>
        <v>153738.78353606735</v>
      </c>
    </row>
    <row r="4425" spans="1:8" x14ac:dyDescent="0.2">
      <c r="A4425">
        <f t="shared" si="414"/>
        <v>10</v>
      </c>
      <c r="B4425" t="b">
        <f t="shared" si="415"/>
        <v>0</v>
      </c>
      <c r="C4425" t="str">
        <f t="shared" si="416"/>
        <v>ON</v>
      </c>
      <c r="D4425" s="4">
        <f t="shared" si="418"/>
        <v>43740.291666655939</v>
      </c>
      <c r="E4425" t="str">
        <f t="shared" si="419"/>
        <v>LRKPCIGS</v>
      </c>
      <c r="F4425" s="39">
        <v>9527.884765625</v>
      </c>
      <c r="G4425">
        <f t="shared" si="417"/>
        <v>1.341052143643211E-3</v>
      </c>
      <c r="H4425" s="38">
        <f>G4425*SUMIF('Manual Inputs'!$B$11:$B$22,'Expanded kW'!A4425,'Manual Inputs'!$C$11:$C$22)</f>
        <v>152632.93032408808</v>
      </c>
    </row>
    <row r="4426" spans="1:8" x14ac:dyDescent="0.2">
      <c r="A4426">
        <f t="shared" si="414"/>
        <v>10</v>
      </c>
      <c r="B4426" t="b">
        <f t="shared" si="415"/>
        <v>0</v>
      </c>
      <c r="C4426" t="str">
        <f t="shared" si="416"/>
        <v>ON</v>
      </c>
      <c r="D4426" s="4">
        <f t="shared" si="418"/>
        <v>43740.333333322604</v>
      </c>
      <c r="E4426" t="str">
        <f t="shared" si="419"/>
        <v>LRKPCIGS</v>
      </c>
      <c r="F4426" s="39">
        <v>9636.736328125</v>
      </c>
      <c r="G4426">
        <f t="shared" si="417"/>
        <v>1.3563730280598859E-3</v>
      </c>
      <c r="H4426" s="38">
        <f>G4426*SUMIF('Manual Inputs'!$B$11:$B$22,'Expanded kW'!A4426,'Manual Inputs'!$C$11:$C$22)</f>
        <v>154376.68912926092</v>
      </c>
    </row>
    <row r="4427" spans="1:8" x14ac:dyDescent="0.2">
      <c r="A4427">
        <f t="shared" si="414"/>
        <v>10</v>
      </c>
      <c r="B4427" t="b">
        <f t="shared" si="415"/>
        <v>0</v>
      </c>
      <c r="C4427" t="str">
        <f t="shared" si="416"/>
        <v>ON</v>
      </c>
      <c r="D4427" s="4">
        <f t="shared" si="418"/>
        <v>43740.374999989268</v>
      </c>
      <c r="E4427" t="str">
        <f t="shared" si="419"/>
        <v>LRKPCIGS</v>
      </c>
      <c r="F4427" s="39">
        <v>9681.236328125</v>
      </c>
      <c r="G4427">
        <f t="shared" si="417"/>
        <v>1.3626364140957273E-3</v>
      </c>
      <c r="H4427" s="38">
        <f>G4427*SUMIF('Manual Inputs'!$B$11:$B$22,'Expanded kW'!A4427,'Manual Inputs'!$C$11:$C$22)</f>
        <v>155089.56145785234</v>
      </c>
    </row>
    <row r="4428" spans="1:8" x14ac:dyDescent="0.2">
      <c r="A4428">
        <f t="shared" si="414"/>
        <v>10</v>
      </c>
      <c r="B4428" t="b">
        <f t="shared" si="415"/>
        <v>0</v>
      </c>
      <c r="C4428" t="str">
        <f t="shared" si="416"/>
        <v>ON</v>
      </c>
      <c r="D4428" s="4">
        <f t="shared" si="418"/>
        <v>43740.416666655932</v>
      </c>
      <c r="E4428" t="str">
        <f t="shared" si="419"/>
        <v>LRKPCIGS</v>
      </c>
      <c r="F4428" s="39">
        <v>9629.4365234375</v>
      </c>
      <c r="G4428">
        <f t="shared" si="417"/>
        <v>1.3553455787397946E-3</v>
      </c>
      <c r="H4428" s="38">
        <f>G4428*SUMIF('Manual Inputs'!$B$11:$B$22,'Expanded kW'!A4428,'Manual Inputs'!$C$11:$C$22)</f>
        <v>154259.7491569948</v>
      </c>
    </row>
    <row r="4429" spans="1:8" x14ac:dyDescent="0.2">
      <c r="A4429">
        <f t="shared" si="414"/>
        <v>10</v>
      </c>
      <c r="B4429" t="b">
        <f t="shared" si="415"/>
        <v>0</v>
      </c>
      <c r="C4429" t="str">
        <f t="shared" si="416"/>
        <v>ON</v>
      </c>
      <c r="D4429" s="4">
        <f t="shared" si="418"/>
        <v>43740.458333322596</v>
      </c>
      <c r="E4429" t="str">
        <f t="shared" si="419"/>
        <v>LRKPCIGS</v>
      </c>
      <c r="F4429" s="39">
        <v>9728.21484375</v>
      </c>
      <c r="G4429">
        <f t="shared" si="417"/>
        <v>1.3692486518204507E-3</v>
      </c>
      <c r="H4429" s="38">
        <f>G4429*SUMIF('Manual Inputs'!$B$11:$B$22,'Expanded kW'!A4429,'Manual Inputs'!$C$11:$C$22)</f>
        <v>155842.13862251217</v>
      </c>
    </row>
    <row r="4430" spans="1:8" x14ac:dyDescent="0.2">
      <c r="A4430">
        <f t="shared" si="414"/>
        <v>10</v>
      </c>
      <c r="B4430" t="b">
        <f t="shared" si="415"/>
        <v>0</v>
      </c>
      <c r="C4430" t="str">
        <f t="shared" si="416"/>
        <v>ON</v>
      </c>
      <c r="D4430" s="4">
        <f t="shared" si="418"/>
        <v>43740.499999989261</v>
      </c>
      <c r="E4430" t="str">
        <f t="shared" si="419"/>
        <v>LRKPCIGS</v>
      </c>
      <c r="F4430" s="39">
        <v>9735.4248046875</v>
      </c>
      <c r="G4430">
        <f t="shared" si="417"/>
        <v>1.3702634556104485E-3</v>
      </c>
      <c r="H4430" s="38">
        <f>G4430*SUMIF('Manual Inputs'!$B$11:$B$22,'Expanded kW'!A4430,'Manual Inputs'!$C$11:$C$22)</f>
        <v>155957.63933358114</v>
      </c>
    </row>
    <row r="4431" spans="1:8" x14ac:dyDescent="0.2">
      <c r="A4431">
        <f t="shared" si="414"/>
        <v>10</v>
      </c>
      <c r="B4431" t="b">
        <f t="shared" si="415"/>
        <v>0</v>
      </c>
      <c r="C4431" t="str">
        <f t="shared" si="416"/>
        <v>ON</v>
      </c>
      <c r="D4431" s="4">
        <f t="shared" si="418"/>
        <v>43740.541666655925</v>
      </c>
      <c r="E4431" t="str">
        <f t="shared" si="419"/>
        <v>LRKPCIGS</v>
      </c>
      <c r="F4431" s="39">
        <v>9710.9580078125</v>
      </c>
      <c r="G4431">
        <f t="shared" si="417"/>
        <v>1.3668197478826137E-3</v>
      </c>
      <c r="H4431" s="38">
        <f>G4431*SUMIF('Manual Inputs'!$B$11:$B$22,'Expanded kW'!A4431,'Manual Inputs'!$C$11:$C$22)</f>
        <v>155565.6909636608</v>
      </c>
    </row>
    <row r="4432" spans="1:8" x14ac:dyDescent="0.2">
      <c r="A4432">
        <f t="shared" si="414"/>
        <v>10</v>
      </c>
      <c r="B4432" t="b">
        <f t="shared" si="415"/>
        <v>0</v>
      </c>
      <c r="C4432" t="str">
        <f t="shared" si="416"/>
        <v>ON</v>
      </c>
      <c r="D4432" s="4">
        <f t="shared" si="418"/>
        <v>43740.583333322589</v>
      </c>
      <c r="E4432" t="str">
        <f t="shared" si="419"/>
        <v>LRKPCIGS</v>
      </c>
      <c r="F4432" s="39">
        <v>9682.27734375</v>
      </c>
      <c r="G4432">
        <f t="shared" si="417"/>
        <v>1.3627829373031143E-3</v>
      </c>
      <c r="H4432" s="38">
        <f>G4432*SUMIF('Manual Inputs'!$B$11:$B$22,'Expanded kW'!A4432,'Manual Inputs'!$C$11:$C$22)</f>
        <v>155106.23811476681</v>
      </c>
    </row>
    <row r="4433" spans="1:8" x14ac:dyDescent="0.2">
      <c r="A4433">
        <f t="shared" si="414"/>
        <v>10</v>
      </c>
      <c r="B4433" t="b">
        <f t="shared" si="415"/>
        <v>0</v>
      </c>
      <c r="C4433" t="str">
        <f t="shared" si="416"/>
        <v>ON</v>
      </c>
      <c r="D4433" s="4">
        <f t="shared" si="418"/>
        <v>43740.624999989253</v>
      </c>
      <c r="E4433" t="str">
        <f t="shared" si="419"/>
        <v>LRKPCIGS</v>
      </c>
      <c r="F4433" s="39">
        <v>9610.7041015625</v>
      </c>
      <c r="G4433">
        <f t="shared" si="417"/>
        <v>1.3527089857153145E-3</v>
      </c>
      <c r="H4433" s="38">
        <f>G4433*SUMIF('Manual Inputs'!$B$11:$B$22,'Expanded kW'!A4433,'Manual Inputs'!$C$11:$C$22)</f>
        <v>153959.66319739507</v>
      </c>
    </row>
    <row r="4434" spans="1:8" x14ac:dyDescent="0.2">
      <c r="A4434">
        <f t="shared" si="414"/>
        <v>10</v>
      </c>
      <c r="B4434" t="b">
        <f t="shared" si="415"/>
        <v>0</v>
      </c>
      <c r="C4434" t="str">
        <f t="shared" si="416"/>
        <v>ON</v>
      </c>
      <c r="D4434" s="4">
        <f t="shared" si="418"/>
        <v>43740.666666655918</v>
      </c>
      <c r="E4434" t="str">
        <f t="shared" si="419"/>
        <v>LRKPCIGS</v>
      </c>
      <c r="F4434" s="39">
        <v>9654.3466796875</v>
      </c>
      <c r="G4434">
        <f t="shared" si="417"/>
        <v>1.3588516894096122E-3</v>
      </c>
      <c r="H4434" s="38">
        <f>G4434*SUMIF('Manual Inputs'!$B$11:$B$22,'Expanded kW'!A4434,'Manual Inputs'!$C$11:$C$22)</f>
        <v>154658.79996804008</v>
      </c>
    </row>
    <row r="4435" spans="1:8" x14ac:dyDescent="0.2">
      <c r="A4435">
        <f t="shared" si="414"/>
        <v>10</v>
      </c>
      <c r="B4435" t="b">
        <f t="shared" si="415"/>
        <v>0</v>
      </c>
      <c r="C4435" t="str">
        <f t="shared" si="416"/>
        <v>ON</v>
      </c>
      <c r="D4435" s="4">
        <f t="shared" si="418"/>
        <v>43740.708333322582</v>
      </c>
      <c r="E4435" t="str">
        <f t="shared" si="419"/>
        <v>LRKPCIGS</v>
      </c>
      <c r="F4435" s="39">
        <v>9607.4833984375</v>
      </c>
      <c r="G4435">
        <f t="shared" si="417"/>
        <v>1.3522556709517478E-3</v>
      </c>
      <c r="H4435" s="38">
        <f>G4435*SUMIF('Manual Inputs'!$B$11:$B$22,'Expanded kW'!A4435,'Manual Inputs'!$C$11:$C$22)</f>
        <v>153908.068812307</v>
      </c>
    </row>
    <row r="4436" spans="1:8" x14ac:dyDescent="0.2">
      <c r="A4436">
        <f t="shared" si="414"/>
        <v>10</v>
      </c>
      <c r="B4436" t="b">
        <f t="shared" si="415"/>
        <v>0</v>
      </c>
      <c r="C4436" t="str">
        <f t="shared" si="416"/>
        <v>ON</v>
      </c>
      <c r="D4436" s="4">
        <f t="shared" si="418"/>
        <v>43740.749999989246</v>
      </c>
      <c r="E4436" t="str">
        <f t="shared" si="419"/>
        <v>LRKPCIGS</v>
      </c>
      <c r="F4436" s="39">
        <v>9604.7666015625</v>
      </c>
      <c r="G4436">
        <f t="shared" si="417"/>
        <v>1.3518732811178356E-3</v>
      </c>
      <c r="H4436" s="38">
        <f>G4436*SUMIF('Manual Inputs'!$B$11:$B$22,'Expanded kW'!A4436,'Manual Inputs'!$C$11:$C$22)</f>
        <v>153864.54680523751</v>
      </c>
    </row>
    <row r="4437" spans="1:8" x14ac:dyDescent="0.2">
      <c r="A4437">
        <f t="shared" si="414"/>
        <v>10</v>
      </c>
      <c r="B4437" t="b">
        <f t="shared" si="415"/>
        <v>0</v>
      </c>
      <c r="C4437" t="str">
        <f t="shared" si="416"/>
        <v>ON</v>
      </c>
      <c r="D4437" s="4">
        <f t="shared" si="418"/>
        <v>43740.79166665591</v>
      </c>
      <c r="E4437" t="str">
        <f t="shared" si="419"/>
        <v>LRKPCIGS</v>
      </c>
      <c r="F4437" s="39">
        <v>9614.90234375</v>
      </c>
      <c r="G4437">
        <f t="shared" si="417"/>
        <v>1.3532998893443543E-3</v>
      </c>
      <c r="H4437" s="38">
        <f>G4437*SUMIF('Manual Inputs'!$B$11:$B$22,'Expanded kW'!A4437,'Manual Inputs'!$C$11:$C$22)</f>
        <v>154026.91737007361</v>
      </c>
    </row>
    <row r="4438" spans="1:8" x14ac:dyDescent="0.2">
      <c r="A4438">
        <f t="shared" si="414"/>
        <v>10</v>
      </c>
      <c r="B4438" t="b">
        <f t="shared" si="415"/>
        <v>0</v>
      </c>
      <c r="C4438" t="str">
        <f t="shared" si="416"/>
        <v>ON</v>
      </c>
      <c r="D4438" s="4">
        <f t="shared" si="418"/>
        <v>43740.833333322575</v>
      </c>
      <c r="E4438" t="str">
        <f t="shared" si="419"/>
        <v>LRKPCIGS</v>
      </c>
      <c r="F4438" s="39">
        <v>9578.51171875</v>
      </c>
      <c r="G4438">
        <f t="shared" si="417"/>
        <v>1.3481778998508589E-3</v>
      </c>
      <c r="H4438" s="38">
        <f>G4438*SUMIF('Manual Inputs'!$B$11:$B$22,'Expanded kW'!A4438,'Manual Inputs'!$C$11:$C$22)</f>
        <v>153443.95400866578</v>
      </c>
    </row>
    <row r="4439" spans="1:8" x14ac:dyDescent="0.2">
      <c r="A4439">
        <f t="shared" si="414"/>
        <v>10</v>
      </c>
      <c r="B4439" t="b">
        <f t="shared" si="415"/>
        <v>0</v>
      </c>
      <c r="C4439" t="str">
        <f t="shared" si="416"/>
        <v>OFF</v>
      </c>
      <c r="D4439" s="4">
        <f t="shared" si="418"/>
        <v>43740.874999989239</v>
      </c>
      <c r="E4439" t="str">
        <f t="shared" si="419"/>
        <v>LRKPCIGS</v>
      </c>
      <c r="F4439" s="39">
        <v>9811.1552734375</v>
      </c>
      <c r="G4439">
        <f t="shared" si="417"/>
        <v>1.3809225378678975E-3</v>
      </c>
      <c r="H4439" s="38">
        <f>G4439*SUMIF('Manual Inputs'!$B$11:$B$22,'Expanded kW'!A4439,'Manual Inputs'!$C$11:$C$22)</f>
        <v>157170.81136960658</v>
      </c>
    </row>
    <row r="4440" spans="1:8" x14ac:dyDescent="0.2">
      <c r="A4440">
        <f t="shared" si="414"/>
        <v>10</v>
      </c>
      <c r="B4440" t="b">
        <f t="shared" si="415"/>
        <v>0</v>
      </c>
      <c r="C4440" t="str">
        <f t="shared" si="416"/>
        <v>OFF</v>
      </c>
      <c r="D4440" s="4">
        <f t="shared" si="418"/>
        <v>43740.916666655903</v>
      </c>
      <c r="E4440" t="str">
        <f t="shared" si="419"/>
        <v>LRKPCIGS</v>
      </c>
      <c r="F4440" s="39">
        <v>10032.5380859375</v>
      </c>
      <c r="G4440">
        <f t="shared" si="417"/>
        <v>1.4120822236294217E-3</v>
      </c>
      <c r="H4440" s="38">
        <f>G4440*SUMIF('Manual Inputs'!$B$11:$B$22,'Expanded kW'!A4440,'Manual Inputs'!$C$11:$C$22)</f>
        <v>160717.27611246041</v>
      </c>
    </row>
    <row r="4441" spans="1:8" x14ac:dyDescent="0.2">
      <c r="A4441">
        <f t="shared" si="414"/>
        <v>10</v>
      </c>
      <c r="B4441" t="b">
        <f t="shared" si="415"/>
        <v>0</v>
      </c>
      <c r="C4441" t="str">
        <f t="shared" si="416"/>
        <v>OFF</v>
      </c>
      <c r="D4441" s="4">
        <f t="shared" si="418"/>
        <v>43740.958333322567</v>
      </c>
      <c r="E4441" t="str">
        <f t="shared" si="419"/>
        <v>LRKPCIGS</v>
      </c>
      <c r="F4441" s="39">
        <v>10075.271484375</v>
      </c>
      <c r="G4441">
        <f t="shared" si="417"/>
        <v>1.4180969600572305E-3</v>
      </c>
      <c r="H4441" s="38">
        <f>G4441*SUMIF('Manual Inputs'!$B$11:$B$22,'Expanded kW'!A4441,'Manual Inputs'!$C$11:$C$22)</f>
        <v>161401.8481855563</v>
      </c>
    </row>
    <row r="4442" spans="1:8" x14ac:dyDescent="0.2">
      <c r="A4442">
        <f t="shared" si="414"/>
        <v>10</v>
      </c>
      <c r="B4442" t="b">
        <f t="shared" si="415"/>
        <v>0</v>
      </c>
      <c r="C4442" t="str">
        <f t="shared" si="416"/>
        <v>OFF</v>
      </c>
      <c r="D4442" s="4">
        <f t="shared" si="418"/>
        <v>43740.999999989232</v>
      </c>
      <c r="E4442" t="str">
        <f t="shared" si="419"/>
        <v>LRKPCIGS</v>
      </c>
      <c r="F4442" s="39">
        <v>10005.7158203125</v>
      </c>
      <c r="G4442">
        <f t="shared" si="417"/>
        <v>1.4083069830908765E-3</v>
      </c>
      <c r="H4442" s="38">
        <f>G4442*SUMIF('Manual Inputs'!$B$11:$B$22,'Expanded kW'!A4442,'Manual Inputs'!$C$11:$C$22)</f>
        <v>160287.59406854599</v>
      </c>
    </row>
    <row r="4443" spans="1:8" x14ac:dyDescent="0.2">
      <c r="A4443">
        <f t="shared" si="414"/>
        <v>10</v>
      </c>
      <c r="B4443" t="b">
        <f t="shared" si="415"/>
        <v>0</v>
      </c>
      <c r="C4443" t="str">
        <f t="shared" si="416"/>
        <v>OFF</v>
      </c>
      <c r="D4443" s="4">
        <f t="shared" si="418"/>
        <v>43741.041666655896</v>
      </c>
      <c r="E4443" t="str">
        <f t="shared" si="419"/>
        <v>LRKPCIGS</v>
      </c>
      <c r="F4443" s="39">
        <v>9729.958984375</v>
      </c>
      <c r="G4443">
        <f t="shared" si="417"/>
        <v>1.3694941400459603E-3</v>
      </c>
      <c r="H4443" s="38">
        <f>G4443*SUMIF('Manual Inputs'!$B$11:$B$22,'Expanded kW'!A4443,'Manual Inputs'!$C$11:$C$22)</f>
        <v>155870.07906270848</v>
      </c>
    </row>
    <row r="4444" spans="1:8" x14ac:dyDescent="0.2">
      <c r="A4444">
        <f t="shared" si="414"/>
        <v>10</v>
      </c>
      <c r="B4444" t="b">
        <f t="shared" si="415"/>
        <v>0</v>
      </c>
      <c r="C4444" t="str">
        <f t="shared" si="416"/>
        <v>OFF</v>
      </c>
      <c r="D4444" s="4">
        <f t="shared" si="418"/>
        <v>43741.08333332256</v>
      </c>
      <c r="E4444" t="str">
        <f t="shared" si="419"/>
        <v>LRKPCIGS</v>
      </c>
      <c r="F4444" s="39">
        <v>9582.5380859375</v>
      </c>
      <c r="G4444">
        <f t="shared" si="417"/>
        <v>1.3487446120310242E-3</v>
      </c>
      <c r="H4444" s="38">
        <f>G4444*SUMIF('Manual Inputs'!$B$11:$B$22,'Expanded kW'!A4444,'Manual Inputs'!$C$11:$C$22)</f>
        <v>153508.45481209765</v>
      </c>
    </row>
    <row r="4445" spans="1:8" x14ac:dyDescent="0.2">
      <c r="A4445">
        <f t="shared" si="414"/>
        <v>10</v>
      </c>
      <c r="B4445" t="b">
        <f t="shared" si="415"/>
        <v>0</v>
      </c>
      <c r="C4445" t="str">
        <f t="shared" si="416"/>
        <v>OFF</v>
      </c>
      <c r="D4445" s="4">
        <f t="shared" si="418"/>
        <v>43741.124999989224</v>
      </c>
      <c r="E4445" t="str">
        <f t="shared" si="419"/>
        <v>LRKPCIGS</v>
      </c>
      <c r="F4445" s="39">
        <v>9517.0537109375</v>
      </c>
      <c r="G4445">
        <f t="shared" si="417"/>
        <v>1.3395276700098823E-3</v>
      </c>
      <c r="H4445" s="38">
        <f>G4445*SUMIF('Manual Inputs'!$B$11:$B$22,'Expanded kW'!A4445,'Manual Inputs'!$C$11:$C$22)</f>
        <v>152459.42112911775</v>
      </c>
    </row>
    <row r="4446" spans="1:8" x14ac:dyDescent="0.2">
      <c r="A4446">
        <f t="shared" si="414"/>
        <v>10</v>
      </c>
      <c r="B4446" t="b">
        <f t="shared" si="415"/>
        <v>0</v>
      </c>
      <c r="C4446" t="str">
        <f t="shared" si="416"/>
        <v>OFF</v>
      </c>
      <c r="D4446" s="4">
        <f t="shared" si="418"/>
        <v>43741.166666655889</v>
      </c>
      <c r="E4446" t="str">
        <f t="shared" si="419"/>
        <v>LRKPCIGS</v>
      </c>
      <c r="F4446" s="39">
        <v>9461.1005859375</v>
      </c>
      <c r="G4446">
        <f t="shared" si="417"/>
        <v>1.3316522537899567E-3</v>
      </c>
      <c r="H4446" s="38">
        <f>G4446*SUMIF('Manual Inputs'!$B$11:$B$22,'Expanded kW'!A4446,'Manual Inputs'!$C$11:$C$22)</f>
        <v>151563.07428618032</v>
      </c>
    </row>
    <row r="4447" spans="1:8" x14ac:dyDescent="0.2">
      <c r="A4447">
        <f t="shared" si="414"/>
        <v>10</v>
      </c>
      <c r="B4447" t="b">
        <f t="shared" si="415"/>
        <v>0</v>
      </c>
      <c r="C4447" t="str">
        <f t="shared" si="416"/>
        <v>OFF</v>
      </c>
      <c r="D4447" s="4">
        <f t="shared" si="418"/>
        <v>43741.208333322553</v>
      </c>
      <c r="E4447" t="str">
        <f t="shared" si="419"/>
        <v>LRKPCIGS</v>
      </c>
      <c r="F4447" s="39">
        <v>9411.93359375</v>
      </c>
      <c r="G4447">
        <f t="shared" si="417"/>
        <v>1.324731987446327E-3</v>
      </c>
      <c r="H4447" s="38">
        <f>G4447*SUMIF('Manual Inputs'!$B$11:$B$22,'Expanded kW'!A4447,'Manual Inputs'!$C$11:$C$22)</f>
        <v>150775.43859605578</v>
      </c>
    </row>
    <row r="4448" spans="1:8" x14ac:dyDescent="0.2">
      <c r="A4448">
        <f t="shared" si="414"/>
        <v>10</v>
      </c>
      <c r="B4448" t="b">
        <f t="shared" si="415"/>
        <v>0</v>
      </c>
      <c r="C4448" t="str">
        <f t="shared" si="416"/>
        <v>OFF</v>
      </c>
      <c r="D4448" s="4">
        <f t="shared" si="418"/>
        <v>43741.249999989217</v>
      </c>
      <c r="E4448" t="str">
        <f t="shared" si="419"/>
        <v>LRKPCIGS</v>
      </c>
      <c r="F4448" s="39">
        <v>9374.271484375</v>
      </c>
      <c r="G4448">
        <f t="shared" si="417"/>
        <v>1.3194310362117268E-3</v>
      </c>
      <c r="H4448" s="38">
        <f>G4448*SUMIF('Manual Inputs'!$B$11:$B$22,'Expanded kW'!A4448,'Manual Inputs'!$C$11:$C$22)</f>
        <v>150172.10655988005</v>
      </c>
    </row>
    <row r="4449" spans="1:8" x14ac:dyDescent="0.2">
      <c r="A4449">
        <f t="shared" si="414"/>
        <v>10</v>
      </c>
      <c r="B4449" t="b">
        <f t="shared" si="415"/>
        <v>0</v>
      </c>
      <c r="C4449" t="str">
        <f t="shared" si="416"/>
        <v>ON</v>
      </c>
      <c r="D4449" s="4">
        <f t="shared" si="418"/>
        <v>43741.291666655881</v>
      </c>
      <c r="E4449" t="str">
        <f t="shared" si="419"/>
        <v>LRKPCIGS</v>
      </c>
      <c r="F4449" s="39">
        <v>9522.2939453125</v>
      </c>
      <c r="G4449">
        <f t="shared" si="417"/>
        <v>1.3402652342977231E-3</v>
      </c>
      <c r="H4449" s="38">
        <f>G4449*SUMIF('Manual Inputs'!$B$11:$B$22,'Expanded kW'!A4449,'Manual Inputs'!$C$11:$C$22)</f>
        <v>152543.36760285421</v>
      </c>
    </row>
    <row r="4450" spans="1:8" x14ac:dyDescent="0.2">
      <c r="A4450">
        <f t="shared" si="414"/>
        <v>10</v>
      </c>
      <c r="B4450" t="b">
        <f t="shared" si="415"/>
        <v>0</v>
      </c>
      <c r="C4450" t="str">
        <f t="shared" si="416"/>
        <v>ON</v>
      </c>
      <c r="D4450" s="4">
        <f t="shared" si="418"/>
        <v>43741.333333322546</v>
      </c>
      <c r="E4450" t="str">
        <f t="shared" si="419"/>
        <v>LRKPCIGS</v>
      </c>
      <c r="F4450" s="39">
        <v>9829.5576171875</v>
      </c>
      <c r="G4450">
        <f t="shared" si="417"/>
        <v>1.3835126723144259E-3</v>
      </c>
      <c r="H4450" s="38">
        <f>G4450*SUMIF('Manual Inputs'!$B$11:$B$22,'Expanded kW'!A4450,'Manual Inputs'!$C$11:$C$22)</f>
        <v>157465.60960872128</v>
      </c>
    </row>
    <row r="4451" spans="1:8" x14ac:dyDescent="0.2">
      <c r="A4451">
        <f t="shared" si="414"/>
        <v>10</v>
      </c>
      <c r="B4451" t="b">
        <f t="shared" si="415"/>
        <v>0</v>
      </c>
      <c r="C4451" t="str">
        <f t="shared" si="416"/>
        <v>ON</v>
      </c>
      <c r="D4451" s="4">
        <f t="shared" si="418"/>
        <v>43741.37499998921</v>
      </c>
      <c r="E4451" t="str">
        <f t="shared" si="419"/>
        <v>LRKPCIGS</v>
      </c>
      <c r="F4451" s="39">
        <v>9862.5283203125</v>
      </c>
      <c r="G4451">
        <f t="shared" si="417"/>
        <v>1.3881533069558865E-3</v>
      </c>
      <c r="H4451" s="38">
        <f>G4451*SUMIF('Manual Inputs'!$B$11:$B$22,'Expanded kW'!A4451,'Manual Inputs'!$C$11:$C$22)</f>
        <v>157993.78717977781</v>
      </c>
    </row>
    <row r="4452" spans="1:8" x14ac:dyDescent="0.2">
      <c r="A4452">
        <f t="shared" si="414"/>
        <v>10</v>
      </c>
      <c r="B4452" t="b">
        <f t="shared" si="415"/>
        <v>0</v>
      </c>
      <c r="C4452" t="str">
        <f t="shared" si="416"/>
        <v>ON</v>
      </c>
      <c r="D4452" s="4">
        <f t="shared" si="418"/>
        <v>43741.416666655874</v>
      </c>
      <c r="E4452" t="str">
        <f t="shared" si="419"/>
        <v>LRKPCIGS</v>
      </c>
      <c r="F4452" s="39">
        <v>9861.75390625</v>
      </c>
      <c r="G4452">
        <f t="shared" si="417"/>
        <v>1.3880443079845378E-3</v>
      </c>
      <c r="H4452" s="38">
        <f>G4452*SUMIF('Manual Inputs'!$B$11:$B$22,'Expanded kW'!A4452,'Manual Inputs'!$C$11:$C$22)</f>
        <v>157981.38137402435</v>
      </c>
    </row>
    <row r="4453" spans="1:8" x14ac:dyDescent="0.2">
      <c r="A4453">
        <f t="shared" si="414"/>
        <v>10</v>
      </c>
      <c r="B4453" t="b">
        <f t="shared" si="415"/>
        <v>0</v>
      </c>
      <c r="C4453" t="str">
        <f t="shared" si="416"/>
        <v>ON</v>
      </c>
      <c r="D4453" s="4">
        <f t="shared" si="418"/>
        <v>43741.458333322538</v>
      </c>
      <c r="E4453" t="str">
        <f t="shared" si="419"/>
        <v>LRKPCIGS</v>
      </c>
      <c r="F4453" s="39">
        <v>9824.1181640625</v>
      </c>
      <c r="G4453">
        <f t="shared" si="417"/>
        <v>1.3827470679381171E-3</v>
      </c>
      <c r="H4453" s="38">
        <f>G4453*SUMIF('Manual Inputs'!$B$11:$B$22,'Expanded kW'!A4453,'Manual Inputs'!$C$11:$C$22)</f>
        <v>157378.47172972167</v>
      </c>
    </row>
    <row r="4454" spans="1:8" x14ac:dyDescent="0.2">
      <c r="A4454">
        <f t="shared" si="414"/>
        <v>10</v>
      </c>
      <c r="B4454" t="b">
        <f t="shared" si="415"/>
        <v>0</v>
      </c>
      <c r="C4454" t="str">
        <f t="shared" si="416"/>
        <v>ON</v>
      </c>
      <c r="D4454" s="4">
        <f t="shared" si="418"/>
        <v>43741.499999989202</v>
      </c>
      <c r="E4454" t="str">
        <f t="shared" si="419"/>
        <v>LRKPCIGS</v>
      </c>
      <c r="F4454" s="39">
        <v>9901.69140625</v>
      </c>
      <c r="G4454">
        <f t="shared" si="417"/>
        <v>1.3936655210138955E-3</v>
      </c>
      <c r="H4454" s="38">
        <f>G4454*SUMIF('Manual Inputs'!$B$11:$B$22,'Expanded kW'!A4454,'Manual Inputs'!$C$11:$C$22)</f>
        <v>158621.16426443154</v>
      </c>
    </row>
    <row r="4455" spans="1:8" x14ac:dyDescent="0.2">
      <c r="A4455">
        <f t="shared" si="414"/>
        <v>10</v>
      </c>
      <c r="B4455" t="b">
        <f t="shared" si="415"/>
        <v>0</v>
      </c>
      <c r="C4455" t="str">
        <f t="shared" si="416"/>
        <v>ON</v>
      </c>
      <c r="D4455" s="4">
        <f t="shared" si="418"/>
        <v>43741.541666655867</v>
      </c>
      <c r="E4455" t="str">
        <f t="shared" si="419"/>
        <v>LRKPCIGS</v>
      </c>
      <c r="F4455" s="39">
        <v>9907.1904296875</v>
      </c>
      <c r="G4455">
        <f t="shared" si="417"/>
        <v>1.3944395099264619E-3</v>
      </c>
      <c r="H4455" s="38">
        <f>G4455*SUMIF('Manual Inputs'!$B$11:$B$22,'Expanded kW'!A4455,'Manual Inputs'!$C$11:$C$22)</f>
        <v>158709.25643618143</v>
      </c>
    </row>
    <row r="4456" spans="1:8" x14ac:dyDescent="0.2">
      <c r="A4456">
        <f t="shared" si="414"/>
        <v>10</v>
      </c>
      <c r="B4456" t="b">
        <f t="shared" si="415"/>
        <v>0</v>
      </c>
      <c r="C4456" t="str">
        <f t="shared" si="416"/>
        <v>ON</v>
      </c>
      <c r="D4456" s="4">
        <f t="shared" si="418"/>
        <v>43741.583333322531</v>
      </c>
      <c r="E4456" t="str">
        <f t="shared" si="419"/>
        <v>LRKPCIGS</v>
      </c>
      <c r="F4456" s="39">
        <v>10001.5927734375</v>
      </c>
      <c r="G4456">
        <f t="shared" si="417"/>
        <v>1.4077266632207194E-3</v>
      </c>
      <c r="H4456" s="38">
        <f>G4456*SUMIF('Manual Inputs'!$B$11:$B$22,'Expanded kW'!A4456,'Manual Inputs'!$C$11:$C$22)</f>
        <v>160221.54449491293</v>
      </c>
    </row>
    <row r="4457" spans="1:8" x14ac:dyDescent="0.2">
      <c r="A4457">
        <f t="shared" si="414"/>
        <v>10</v>
      </c>
      <c r="B4457" t="b">
        <f t="shared" si="415"/>
        <v>0</v>
      </c>
      <c r="C4457" t="str">
        <f t="shared" si="416"/>
        <v>ON</v>
      </c>
      <c r="D4457" s="4">
        <f t="shared" si="418"/>
        <v>43741.624999989195</v>
      </c>
      <c r="E4457" t="str">
        <f t="shared" si="419"/>
        <v>LRKPCIGS</v>
      </c>
      <c r="F4457" s="39">
        <v>9915.7099609375</v>
      </c>
      <c r="G4457">
        <f t="shared" si="417"/>
        <v>1.3956386360627127E-3</v>
      </c>
      <c r="H4457" s="38">
        <f>G4457*SUMIF('Manual Inputs'!$B$11:$B$22,'Expanded kW'!A4457,'Manual Inputs'!$C$11:$C$22)</f>
        <v>158845.73594361276</v>
      </c>
    </row>
    <row r="4458" spans="1:8" x14ac:dyDescent="0.2">
      <c r="A4458">
        <f t="shared" si="414"/>
        <v>10</v>
      </c>
      <c r="B4458" t="b">
        <f t="shared" si="415"/>
        <v>0</v>
      </c>
      <c r="C4458" t="str">
        <f t="shared" si="416"/>
        <v>ON</v>
      </c>
      <c r="D4458" s="4">
        <f t="shared" si="418"/>
        <v>43741.666666655859</v>
      </c>
      <c r="E4458" t="str">
        <f t="shared" si="419"/>
        <v>LRKPCIGS</v>
      </c>
      <c r="F4458" s="39">
        <v>9754.4580078125</v>
      </c>
      <c r="G4458">
        <f t="shared" si="417"/>
        <v>1.3729423836704589E-3</v>
      </c>
      <c r="H4458" s="38">
        <f>G4458*SUMIF('Manual Inputs'!$B$11:$B$22,'Expanded kW'!A4458,'Manual Inputs'!$C$11:$C$22)</f>
        <v>156262.54368936256</v>
      </c>
    </row>
    <row r="4459" spans="1:8" x14ac:dyDescent="0.2">
      <c r="A4459">
        <f t="shared" si="414"/>
        <v>10</v>
      </c>
      <c r="B4459" t="b">
        <f t="shared" si="415"/>
        <v>0</v>
      </c>
      <c r="C4459" t="str">
        <f t="shared" si="416"/>
        <v>ON</v>
      </c>
      <c r="D4459" s="4">
        <f t="shared" si="418"/>
        <v>43741.708333322524</v>
      </c>
      <c r="E4459" t="str">
        <f t="shared" si="419"/>
        <v>LRKPCIGS</v>
      </c>
      <c r="F4459" s="39">
        <v>9581.2880859375</v>
      </c>
      <c r="G4459">
        <f t="shared" si="417"/>
        <v>1.3485686742210287E-3</v>
      </c>
      <c r="H4459" s="38">
        <f>G4459*SUMIF('Manual Inputs'!$B$11:$B$22,'Expanded kW'!A4459,'Manual Inputs'!$C$11:$C$22)</f>
        <v>153488.43030848552</v>
      </c>
    </row>
    <row r="4460" spans="1:8" x14ac:dyDescent="0.2">
      <c r="A4460">
        <f t="shared" si="414"/>
        <v>10</v>
      </c>
      <c r="B4460" t="b">
        <f t="shared" si="415"/>
        <v>0</v>
      </c>
      <c r="C4460" t="str">
        <f t="shared" si="416"/>
        <v>ON</v>
      </c>
      <c r="D4460" s="4">
        <f t="shared" si="418"/>
        <v>43741.749999989188</v>
      </c>
      <c r="E4460" t="str">
        <f t="shared" si="419"/>
        <v>LRKPCIGS</v>
      </c>
      <c r="F4460" s="39">
        <v>9578.41015625</v>
      </c>
      <c r="G4460">
        <f t="shared" si="417"/>
        <v>1.3481636049037966E-3</v>
      </c>
      <c r="H4460" s="38">
        <f>G4460*SUMIF('Manual Inputs'!$B$11:$B$22,'Expanded kW'!A4460,'Manual Inputs'!$C$11:$C$22)</f>
        <v>153442.3270177473</v>
      </c>
    </row>
    <row r="4461" spans="1:8" x14ac:dyDescent="0.2">
      <c r="A4461">
        <f t="shared" si="414"/>
        <v>10</v>
      </c>
      <c r="B4461" t="b">
        <f t="shared" si="415"/>
        <v>0</v>
      </c>
      <c r="C4461" t="str">
        <f t="shared" si="416"/>
        <v>ON</v>
      </c>
      <c r="D4461" s="4">
        <f t="shared" si="418"/>
        <v>43741.791666655852</v>
      </c>
      <c r="E4461" t="str">
        <f t="shared" si="419"/>
        <v>LRKPCIGS</v>
      </c>
      <c r="F4461" s="39">
        <v>9510.88671875</v>
      </c>
      <c r="G4461">
        <f t="shared" si="417"/>
        <v>1.3386596643300997E-3</v>
      </c>
      <c r="H4461" s="38">
        <f>G4461*SUMIF('Manual Inputs'!$B$11:$B$22,'Expanded kW'!A4461,'Manual Inputs'!$C$11:$C$22)</f>
        <v>152360.62836325017</v>
      </c>
    </row>
    <row r="4462" spans="1:8" x14ac:dyDescent="0.2">
      <c r="A4462">
        <f t="shared" si="414"/>
        <v>10</v>
      </c>
      <c r="B4462" t="b">
        <f t="shared" si="415"/>
        <v>0</v>
      </c>
      <c r="C4462" t="str">
        <f t="shared" si="416"/>
        <v>ON</v>
      </c>
      <c r="D4462" s="4">
        <f t="shared" si="418"/>
        <v>43741.833333322516</v>
      </c>
      <c r="E4462" t="str">
        <f t="shared" si="419"/>
        <v>LRKPCIGS</v>
      </c>
      <c r="F4462" s="39">
        <v>9574.93359375</v>
      </c>
      <c r="G4462">
        <f t="shared" si="417"/>
        <v>1.3476742778697466E-3</v>
      </c>
      <c r="H4462" s="38">
        <f>G4462*SUMIF('Manual Inputs'!$B$11:$B$22,'Expanded kW'!A4462,'Manual Inputs'!$C$11:$C$22)</f>
        <v>153386.6338670761</v>
      </c>
    </row>
    <row r="4463" spans="1:8" x14ac:dyDescent="0.2">
      <c r="A4463">
        <f t="shared" si="414"/>
        <v>10</v>
      </c>
      <c r="B4463" t="b">
        <f t="shared" si="415"/>
        <v>0</v>
      </c>
      <c r="C4463" t="str">
        <f t="shared" si="416"/>
        <v>OFF</v>
      </c>
      <c r="D4463" s="4">
        <f t="shared" si="418"/>
        <v>43741.874999989181</v>
      </c>
      <c r="E4463" t="str">
        <f t="shared" si="419"/>
        <v>LRKPCIGS</v>
      </c>
      <c r="F4463" s="39">
        <v>9817.01171875</v>
      </c>
      <c r="G4463">
        <f t="shared" si="417"/>
        <v>1.3817468339980094E-3</v>
      </c>
      <c r="H4463" s="38">
        <f>G4463*SUMIF('Manual Inputs'!$B$11:$B$22,'Expanded kW'!A4463,'Manual Inputs'!$C$11:$C$22)</f>
        <v>157264.62929785805</v>
      </c>
    </row>
    <row r="4464" spans="1:8" x14ac:dyDescent="0.2">
      <c r="A4464">
        <f t="shared" si="414"/>
        <v>10</v>
      </c>
      <c r="B4464" t="b">
        <f t="shared" si="415"/>
        <v>0</v>
      </c>
      <c r="C4464" t="str">
        <f t="shared" si="416"/>
        <v>OFF</v>
      </c>
      <c r="D4464" s="4">
        <f t="shared" si="418"/>
        <v>43741.916666655845</v>
      </c>
      <c r="E4464" t="str">
        <f t="shared" si="419"/>
        <v>LRKPCIGS</v>
      </c>
      <c r="F4464" s="39">
        <v>10071.1142578125</v>
      </c>
      <c r="G4464">
        <f t="shared" si="417"/>
        <v>1.4175118293875812E-3</v>
      </c>
      <c r="H4464" s="38">
        <f>G4464*SUMIF('Manual Inputs'!$B$11:$B$22,'Expanded kW'!A4464,'Manual Inputs'!$C$11:$C$22)</f>
        <v>161335.25106690257</v>
      </c>
    </row>
    <row r="4465" spans="1:8" x14ac:dyDescent="0.2">
      <c r="A4465">
        <f t="shared" si="414"/>
        <v>10</v>
      </c>
      <c r="B4465" t="b">
        <f t="shared" si="415"/>
        <v>0</v>
      </c>
      <c r="C4465" t="str">
        <f t="shared" si="416"/>
        <v>OFF</v>
      </c>
      <c r="D4465" s="4">
        <f t="shared" si="418"/>
        <v>43741.958333322509</v>
      </c>
      <c r="E4465" t="str">
        <f t="shared" si="419"/>
        <v>LRKPCIGS</v>
      </c>
      <c r="F4465" s="39">
        <v>9993.6875</v>
      </c>
      <c r="G4465">
        <f t="shared" si="417"/>
        <v>1.4066139940239117E-3</v>
      </c>
      <c r="H4465" s="38">
        <f>G4465*SUMIF('Manual Inputs'!$B$11:$B$22,'Expanded kW'!A4465,'Manual Inputs'!$C$11:$C$22)</f>
        <v>160094.90515370973</v>
      </c>
    </row>
    <row r="4466" spans="1:8" x14ac:dyDescent="0.2">
      <c r="A4466">
        <f t="shared" si="414"/>
        <v>10</v>
      </c>
      <c r="B4466" t="b">
        <f t="shared" si="415"/>
        <v>0</v>
      </c>
      <c r="C4466" t="str">
        <f t="shared" si="416"/>
        <v>OFF</v>
      </c>
      <c r="D4466" s="4">
        <f t="shared" si="418"/>
        <v>43741.999999989173</v>
      </c>
      <c r="E4466" t="str">
        <f t="shared" si="419"/>
        <v>LRKPCIGS</v>
      </c>
      <c r="F4466" s="39">
        <v>10023.7998046875</v>
      </c>
      <c r="G4466">
        <f t="shared" si="417"/>
        <v>1.4108523083764216E-3</v>
      </c>
      <c r="H4466" s="38">
        <f>G4466*SUMIF('Manual Inputs'!$B$11:$B$22,'Expanded kW'!A4466,'Manual Inputs'!$C$11:$C$22)</f>
        <v>160577.29231689696</v>
      </c>
    </row>
    <row r="4467" spans="1:8" x14ac:dyDescent="0.2">
      <c r="A4467">
        <f t="shared" si="414"/>
        <v>10</v>
      </c>
      <c r="B4467" t="b">
        <f t="shared" si="415"/>
        <v>0</v>
      </c>
      <c r="C4467" t="str">
        <f t="shared" si="416"/>
        <v>OFF</v>
      </c>
      <c r="D4467" s="4">
        <f t="shared" si="418"/>
        <v>43742.041666655838</v>
      </c>
      <c r="E4467" t="str">
        <f t="shared" si="419"/>
        <v>LRKPCIGS</v>
      </c>
      <c r="F4467" s="39">
        <v>9978.9560546875</v>
      </c>
      <c r="G4467">
        <f t="shared" si="417"/>
        <v>1.4045405394428312E-3</v>
      </c>
      <c r="H4467" s="38">
        <f>G4467*SUMIF('Manual Inputs'!$B$11:$B$22,'Expanded kW'!A4467,'Manual Inputs'!$C$11:$C$22)</f>
        <v>159858.91324981221</v>
      </c>
    </row>
    <row r="4468" spans="1:8" x14ac:dyDescent="0.2">
      <c r="A4468">
        <f t="shared" si="414"/>
        <v>10</v>
      </c>
      <c r="B4468" t="b">
        <f t="shared" si="415"/>
        <v>0</v>
      </c>
      <c r="C4468" t="str">
        <f t="shared" si="416"/>
        <v>OFF</v>
      </c>
      <c r="D4468" s="4">
        <f t="shared" si="418"/>
        <v>43742.083333322502</v>
      </c>
      <c r="E4468" t="str">
        <f t="shared" si="419"/>
        <v>LRKPCIGS</v>
      </c>
      <c r="F4468" s="39">
        <v>9880.4375</v>
      </c>
      <c r="G4468">
        <f t="shared" si="417"/>
        <v>1.3906740284383148E-3</v>
      </c>
      <c r="H4468" s="38">
        <f>G4468*SUMIF('Manual Inputs'!$B$11:$B$22,'Expanded kW'!A4468,'Manual Inputs'!$C$11:$C$22)</f>
        <v>158280.68512645172</v>
      </c>
    </row>
    <row r="4469" spans="1:8" x14ac:dyDescent="0.2">
      <c r="A4469">
        <f t="shared" si="414"/>
        <v>10</v>
      </c>
      <c r="B4469" t="b">
        <f t="shared" si="415"/>
        <v>0</v>
      </c>
      <c r="C4469" t="str">
        <f t="shared" si="416"/>
        <v>OFF</v>
      </c>
      <c r="D4469" s="4">
        <f t="shared" si="418"/>
        <v>43742.124999989166</v>
      </c>
      <c r="E4469" t="str">
        <f t="shared" si="419"/>
        <v>LRKPCIGS</v>
      </c>
      <c r="F4469" s="39">
        <v>9820.3349609375</v>
      </c>
      <c r="G4469">
        <f t="shared" si="417"/>
        <v>1.3822145811600525E-3</v>
      </c>
      <c r="H4469" s="38">
        <f>G4469*SUMIF('Manual Inputs'!$B$11:$B$22,'Expanded kW'!A4469,'Manual Inputs'!$C$11:$C$22)</f>
        <v>157317.86631800811</v>
      </c>
    </row>
    <row r="4470" spans="1:8" x14ac:dyDescent="0.2">
      <c r="A4470">
        <f t="shared" si="414"/>
        <v>10</v>
      </c>
      <c r="B4470" t="b">
        <f t="shared" si="415"/>
        <v>0</v>
      </c>
      <c r="C4470" t="str">
        <f t="shared" si="416"/>
        <v>OFF</v>
      </c>
      <c r="D4470" s="4">
        <f t="shared" si="418"/>
        <v>43742.16666665583</v>
      </c>
      <c r="E4470" t="str">
        <f t="shared" si="419"/>
        <v>LRKPCIGS</v>
      </c>
      <c r="F4470" s="39">
        <v>9844.234375</v>
      </c>
      <c r="G4470">
        <f t="shared" si="417"/>
        <v>1.3855784296163188E-3</v>
      </c>
      <c r="H4470" s="38">
        <f>G4470*SUMIF('Manual Inputs'!$B$11:$B$22,'Expanded kW'!A4470,'Manual Inputs'!$C$11:$C$22)</f>
        <v>157700.72544058575</v>
      </c>
    </row>
    <row r="4471" spans="1:8" x14ac:dyDescent="0.2">
      <c r="A4471">
        <f t="shared" si="414"/>
        <v>10</v>
      </c>
      <c r="B4471" t="b">
        <f t="shared" si="415"/>
        <v>0</v>
      </c>
      <c r="C4471" t="str">
        <f t="shared" si="416"/>
        <v>OFF</v>
      </c>
      <c r="D4471" s="4">
        <f t="shared" si="418"/>
        <v>43742.208333322495</v>
      </c>
      <c r="E4471" t="str">
        <f t="shared" si="419"/>
        <v>LRKPCIGS</v>
      </c>
      <c r="F4471" s="39">
        <v>9772.36328125</v>
      </c>
      <c r="G4471">
        <f t="shared" si="417"/>
        <v>1.3754625553472309E-3</v>
      </c>
      <c r="H4471" s="38">
        <f>G4471*SUMIF('Manual Inputs'!$B$11:$B$22,'Expanded kW'!A4471,'Manual Inputs'!$C$11:$C$22)</f>
        <v>156549.37905946269</v>
      </c>
    </row>
    <row r="4472" spans="1:8" x14ac:dyDescent="0.2">
      <c r="A4472">
        <f t="shared" si="414"/>
        <v>10</v>
      </c>
      <c r="B4472" t="b">
        <f t="shared" si="415"/>
        <v>0</v>
      </c>
      <c r="C4472" t="str">
        <f t="shared" si="416"/>
        <v>OFF</v>
      </c>
      <c r="D4472" s="4">
        <f t="shared" si="418"/>
        <v>43742.249999989159</v>
      </c>
      <c r="E4472" t="str">
        <f t="shared" si="419"/>
        <v>LRKPCIGS</v>
      </c>
      <c r="F4472" s="39">
        <v>9596.939453125</v>
      </c>
      <c r="G4472">
        <f t="shared" si="417"/>
        <v>1.3507716080341525E-3</v>
      </c>
      <c r="H4472" s="38">
        <f>G4472*SUMIF('Manual Inputs'!$B$11:$B$22,'Expanded kW'!A4472,'Manual Inputs'!$C$11:$C$22)</f>
        <v>153739.15899551008</v>
      </c>
    </row>
    <row r="4473" spans="1:8" x14ac:dyDescent="0.2">
      <c r="A4473">
        <f t="shared" si="414"/>
        <v>10</v>
      </c>
      <c r="B4473" t="b">
        <f t="shared" si="415"/>
        <v>0</v>
      </c>
      <c r="C4473" t="str">
        <f t="shared" si="416"/>
        <v>ON</v>
      </c>
      <c r="D4473" s="4">
        <f t="shared" si="418"/>
        <v>43742.291666655823</v>
      </c>
      <c r="E4473" t="str">
        <f t="shared" si="419"/>
        <v>LRKPCIGS</v>
      </c>
      <c r="F4473" s="39">
        <v>9495.3720703125</v>
      </c>
      <c r="G4473">
        <f t="shared" si="417"/>
        <v>1.3364759737149439E-3</v>
      </c>
      <c r="H4473" s="38">
        <f>G4473*SUMIF('Manual Inputs'!$B$11:$B$22,'Expanded kW'!A4473,'Manual Inputs'!$C$11:$C$22)</f>
        <v>152112.08985630819</v>
      </c>
    </row>
    <row r="4474" spans="1:8" x14ac:dyDescent="0.2">
      <c r="A4474">
        <f t="shared" si="414"/>
        <v>10</v>
      </c>
      <c r="B4474" t="b">
        <f t="shared" si="415"/>
        <v>0</v>
      </c>
      <c r="C4474" t="str">
        <f t="shared" si="416"/>
        <v>ON</v>
      </c>
      <c r="D4474" s="4">
        <f t="shared" si="418"/>
        <v>43742.333333322487</v>
      </c>
      <c r="E4474" t="str">
        <f t="shared" si="419"/>
        <v>LRKPCIGS</v>
      </c>
      <c r="F4474" s="39">
        <v>9576.740234375</v>
      </c>
      <c r="G4474">
        <f t="shared" si="417"/>
        <v>1.3479285629857559E-3</v>
      </c>
      <c r="H4474" s="38">
        <f>G4474*SUMIF('Manual Inputs'!$B$11:$B$22,'Expanded kW'!A4474,'Manual Inputs'!$C$11:$C$22)</f>
        <v>153415.57553245299</v>
      </c>
    </row>
    <row r="4475" spans="1:8" x14ac:dyDescent="0.2">
      <c r="A4475">
        <f t="shared" si="414"/>
        <v>10</v>
      </c>
      <c r="B4475" t="b">
        <f t="shared" si="415"/>
        <v>0</v>
      </c>
      <c r="C4475" t="str">
        <f t="shared" si="416"/>
        <v>ON</v>
      </c>
      <c r="D4475" s="4">
        <f t="shared" si="418"/>
        <v>43742.374999989152</v>
      </c>
      <c r="E4475" t="str">
        <f t="shared" si="419"/>
        <v>LRKPCIGS</v>
      </c>
      <c r="F4475" s="39">
        <v>9674.3916015625</v>
      </c>
      <c r="G4475">
        <f t="shared" si="417"/>
        <v>1.3616730171345877E-3</v>
      </c>
      <c r="H4475" s="38">
        <f>G4475*SUMIF('Manual Inputs'!$B$11:$B$22,'Expanded kW'!A4475,'Manual Inputs'!$C$11:$C$22)</f>
        <v>154979.91165643255</v>
      </c>
    </row>
    <row r="4476" spans="1:8" x14ac:dyDescent="0.2">
      <c r="A4476">
        <f t="shared" si="414"/>
        <v>10</v>
      </c>
      <c r="B4476" t="b">
        <f t="shared" si="415"/>
        <v>0</v>
      </c>
      <c r="C4476" t="str">
        <f t="shared" si="416"/>
        <v>ON</v>
      </c>
      <c r="D4476" s="4">
        <f t="shared" si="418"/>
        <v>43742.416666655816</v>
      </c>
      <c r="E4476" t="str">
        <f t="shared" si="419"/>
        <v>LRKPCIGS</v>
      </c>
      <c r="F4476" s="39">
        <v>9616.3662109375</v>
      </c>
      <c r="G4476">
        <f t="shared" si="417"/>
        <v>1.3535059290140288E-3</v>
      </c>
      <c r="H4476" s="38">
        <f>G4476*SUMIF('Manual Inputs'!$B$11:$B$22,'Expanded kW'!A4476,'Manual Inputs'!$C$11:$C$22)</f>
        <v>154050.36794110062</v>
      </c>
    </row>
    <row r="4477" spans="1:8" x14ac:dyDescent="0.2">
      <c r="A4477">
        <f t="shared" si="414"/>
        <v>10</v>
      </c>
      <c r="B4477" t="b">
        <f t="shared" si="415"/>
        <v>0</v>
      </c>
      <c r="C4477" t="str">
        <f t="shared" si="416"/>
        <v>ON</v>
      </c>
      <c r="D4477" s="4">
        <f t="shared" si="418"/>
        <v>43742.45833332248</v>
      </c>
      <c r="E4477" t="str">
        <f t="shared" si="419"/>
        <v>LRKPCIGS</v>
      </c>
      <c r="F4477" s="39">
        <v>9627.8515625</v>
      </c>
      <c r="G4477">
        <f t="shared" si="417"/>
        <v>1.3551224950947769E-3</v>
      </c>
      <c r="H4477" s="38">
        <f>G4477*SUMIF('Manual Inputs'!$B$11:$B$22,'Expanded kW'!A4477,'Manual Inputs'!$C$11:$C$22)</f>
        <v>154234.3587121804</v>
      </c>
    </row>
    <row r="4478" spans="1:8" x14ac:dyDescent="0.2">
      <c r="A4478">
        <f t="shared" si="414"/>
        <v>10</v>
      </c>
      <c r="B4478" t="b">
        <f t="shared" si="415"/>
        <v>0</v>
      </c>
      <c r="C4478" t="str">
        <f t="shared" si="416"/>
        <v>ON</v>
      </c>
      <c r="D4478" s="4">
        <f t="shared" si="418"/>
        <v>43742.499999989144</v>
      </c>
      <c r="E4478" t="str">
        <f t="shared" si="419"/>
        <v>LRKPCIGS</v>
      </c>
      <c r="F4478" s="39">
        <v>9627.5400390625</v>
      </c>
      <c r="G4478">
        <f t="shared" si="417"/>
        <v>1.355078648093692E-3</v>
      </c>
      <c r="H4478" s="38">
        <f>G4478*SUMIF('Manual Inputs'!$B$11:$B$22,'Expanded kW'!A4478,'Manual Inputs'!$C$11:$C$22)</f>
        <v>154229.36823042081</v>
      </c>
    </row>
    <row r="4479" spans="1:8" x14ac:dyDescent="0.2">
      <c r="A4479">
        <f t="shared" si="414"/>
        <v>10</v>
      </c>
      <c r="B4479" t="b">
        <f t="shared" si="415"/>
        <v>0</v>
      </c>
      <c r="C4479" t="str">
        <f t="shared" si="416"/>
        <v>ON</v>
      </c>
      <c r="D4479" s="4">
        <f t="shared" si="418"/>
        <v>43742.541666655809</v>
      </c>
      <c r="E4479" t="str">
        <f t="shared" si="419"/>
        <v>LRKPCIGS</v>
      </c>
      <c r="F4479" s="39">
        <v>9667.5009765625</v>
      </c>
      <c r="G4479">
        <f t="shared" si="417"/>
        <v>1.3607031599569873E-3</v>
      </c>
      <c r="H4479" s="38">
        <f>G4479*SUMIF('Manual Inputs'!$B$11:$B$22,'Expanded kW'!A4479,'Manual Inputs'!$C$11:$C$22)</f>
        <v>154869.52658027076</v>
      </c>
    </row>
    <row r="4480" spans="1:8" x14ac:dyDescent="0.2">
      <c r="A4480">
        <f t="shared" si="414"/>
        <v>10</v>
      </c>
      <c r="B4480" t="b">
        <f t="shared" si="415"/>
        <v>0</v>
      </c>
      <c r="C4480" t="str">
        <f t="shared" si="416"/>
        <v>ON</v>
      </c>
      <c r="D4480" s="4">
        <f t="shared" si="418"/>
        <v>43742.583333322473</v>
      </c>
      <c r="E4480" t="str">
        <f t="shared" si="419"/>
        <v>LRKPCIGS</v>
      </c>
      <c r="F4480" s="39">
        <v>9525.9267578125</v>
      </c>
      <c r="G4480">
        <f t="shared" si="417"/>
        <v>1.3407765535580227E-3</v>
      </c>
      <c r="H4480" s="38">
        <f>G4480*SUMIF('Manual Inputs'!$B$11:$B$22,'Expanded kW'!A4480,'Manual Inputs'!$C$11:$C$22)</f>
        <v>152601.5638164769</v>
      </c>
    </row>
    <row r="4481" spans="1:8" x14ac:dyDescent="0.2">
      <c r="A4481">
        <f t="shared" si="414"/>
        <v>10</v>
      </c>
      <c r="B4481" t="b">
        <f t="shared" si="415"/>
        <v>0</v>
      </c>
      <c r="C4481" t="str">
        <f t="shared" si="416"/>
        <v>ON</v>
      </c>
      <c r="D4481" s="4">
        <f t="shared" si="418"/>
        <v>43742.624999989137</v>
      </c>
      <c r="E4481" t="str">
        <f t="shared" si="419"/>
        <v>LRKPCIGS</v>
      </c>
      <c r="F4481" s="39">
        <v>9638.7314453125</v>
      </c>
      <c r="G4481">
        <f t="shared" si="417"/>
        <v>1.3566538412988084E-3</v>
      </c>
      <c r="H4481" s="38">
        <f>G4481*SUMIF('Manual Inputs'!$B$11:$B$22,'Expanded kW'!A4481,'Manual Inputs'!$C$11:$C$22)</f>
        <v>154408.65011432304</v>
      </c>
    </row>
    <row r="4482" spans="1:8" x14ac:dyDescent="0.2">
      <c r="A4482">
        <f t="shared" ref="A4482:A4545" si="420">MONTH(D4482)</f>
        <v>10</v>
      </c>
      <c r="B4482" t="b">
        <f t="shared" ref="B4482:B4545" si="421">IF(ISNA(VLOOKUP(DATE(YEAR(D4482),MONTH(D4482),DAY(D4482)),Holidays,1,FALSE)),FALSE,TRUE)</f>
        <v>0</v>
      </c>
      <c r="C4482" t="str">
        <f t="shared" ref="C4482:C4545" si="422">IF(OR(HOUR(D4482)&lt;PkStart,HOUR(D4482)&gt;OPkStart-1,WEEKDAY(D4482,2)&gt;5,B4482)=TRUE,"OFF","ON")</f>
        <v>ON</v>
      </c>
      <c r="D4482" s="4">
        <f t="shared" si="418"/>
        <v>43742.666666655801</v>
      </c>
      <c r="E4482" t="str">
        <f t="shared" si="419"/>
        <v>LRKPCIGS</v>
      </c>
      <c r="F4482" s="39">
        <v>9582.1142578125</v>
      </c>
      <c r="G4482">
        <f t="shared" ref="G4482:G4545" si="423">IF(SUMIF($A$2:$A$8785,A4482,$F$2:$F$8785)=0,0,F4482/SUMIF($A$2:$A$8785,A4482,$F$2:$F$8785))</f>
        <v>1.3486849581173226E-3</v>
      </c>
      <c r="H4482" s="38">
        <f>G4482*SUMIF('Manual Inputs'!$B$11:$B$22,'Expanded kW'!A4482,'Manual Inputs'!$C$11:$C$22)</f>
        <v>153501.66525384167</v>
      </c>
    </row>
    <row r="4483" spans="1:8" x14ac:dyDescent="0.2">
      <c r="A4483">
        <f t="shared" si="420"/>
        <v>10</v>
      </c>
      <c r="B4483" t="b">
        <f t="shared" si="421"/>
        <v>0</v>
      </c>
      <c r="C4483" t="str">
        <f t="shared" si="422"/>
        <v>ON</v>
      </c>
      <c r="D4483" s="4">
        <f t="shared" si="418"/>
        <v>43742.708333322465</v>
      </c>
      <c r="E4483" t="str">
        <f t="shared" si="419"/>
        <v>LRKPCIGS</v>
      </c>
      <c r="F4483" s="39">
        <v>9482.28125</v>
      </c>
      <c r="G4483">
        <f t="shared" si="423"/>
        <v>1.3346334375094829E-3</v>
      </c>
      <c r="H4483" s="38">
        <f>G4483*SUMIF('Manual Inputs'!$B$11:$B$22,'Expanded kW'!A4483,'Manual Inputs'!$C$11:$C$22)</f>
        <v>151902.3801134016</v>
      </c>
    </row>
    <row r="4484" spans="1:8" x14ac:dyDescent="0.2">
      <c r="A4484">
        <f t="shared" si="420"/>
        <v>10</v>
      </c>
      <c r="B4484" t="b">
        <f t="shared" si="421"/>
        <v>0</v>
      </c>
      <c r="C4484" t="str">
        <f t="shared" si="422"/>
        <v>ON</v>
      </c>
      <c r="D4484" s="4">
        <f t="shared" ref="D4484:D4547" si="424">+D4483+1/24</f>
        <v>43742.74999998913</v>
      </c>
      <c r="E4484" t="str">
        <f t="shared" ref="E4484:E4547" si="425">+E4483</f>
        <v>LRKPCIGS</v>
      </c>
      <c r="F4484" s="39">
        <v>9329.919921875</v>
      </c>
      <c r="G4484">
        <f t="shared" si="423"/>
        <v>1.3131885427908221E-3</v>
      </c>
      <c r="H4484" s="38">
        <f>G4484*SUMIF('Manual Inputs'!$B$11:$B$22,'Expanded kW'!A4484,'Manual Inputs'!$C$11:$C$22)</f>
        <v>149461.61214109254</v>
      </c>
    </row>
    <row r="4485" spans="1:8" x14ac:dyDescent="0.2">
      <c r="A4485">
        <f t="shared" si="420"/>
        <v>10</v>
      </c>
      <c r="B4485" t="b">
        <f t="shared" si="421"/>
        <v>0</v>
      </c>
      <c r="C4485" t="str">
        <f t="shared" si="422"/>
        <v>ON</v>
      </c>
      <c r="D4485" s="4">
        <f t="shared" si="424"/>
        <v>43742.791666655794</v>
      </c>
      <c r="E4485" t="str">
        <f t="shared" si="425"/>
        <v>LRKPCIGS</v>
      </c>
      <c r="F4485" s="39">
        <v>9298.92578125</v>
      </c>
      <c r="G4485">
        <f t="shared" si="423"/>
        <v>1.308826109811417E-3</v>
      </c>
      <c r="H4485" s="38">
        <f>G4485*SUMIF('Manual Inputs'!$B$11:$B$22,'Expanded kW'!A4485,'Manual Inputs'!$C$11:$C$22)</f>
        <v>148965.09831637269</v>
      </c>
    </row>
    <row r="4486" spans="1:8" x14ac:dyDescent="0.2">
      <c r="A4486">
        <f t="shared" si="420"/>
        <v>10</v>
      </c>
      <c r="B4486" t="b">
        <f t="shared" si="421"/>
        <v>0</v>
      </c>
      <c r="C4486" t="str">
        <f t="shared" si="422"/>
        <v>ON</v>
      </c>
      <c r="D4486" s="4">
        <f t="shared" si="424"/>
        <v>43742.833333322458</v>
      </c>
      <c r="E4486" t="str">
        <f t="shared" si="425"/>
        <v>LRKPCIGS</v>
      </c>
      <c r="F4486" s="39">
        <v>9284.318359375</v>
      </c>
      <c r="G4486">
        <f t="shared" si="423"/>
        <v>1.3067701115599222E-3</v>
      </c>
      <c r="H4486" s="38">
        <f>G4486*SUMIF('Manual Inputs'!$B$11:$B$22,'Expanded kW'!A4486,'Manual Inputs'!$C$11:$C$22)</f>
        <v>148731.09321869293</v>
      </c>
    </row>
    <row r="4487" spans="1:8" x14ac:dyDescent="0.2">
      <c r="A4487">
        <f t="shared" si="420"/>
        <v>10</v>
      </c>
      <c r="B4487" t="b">
        <f t="shared" si="421"/>
        <v>0</v>
      </c>
      <c r="C4487" t="str">
        <f t="shared" si="422"/>
        <v>OFF</v>
      </c>
      <c r="D4487" s="4">
        <f t="shared" si="424"/>
        <v>43742.874999989122</v>
      </c>
      <c r="E4487" t="str">
        <f t="shared" si="425"/>
        <v>LRKPCIGS</v>
      </c>
      <c r="F4487" s="39">
        <v>9551.220703125</v>
      </c>
      <c r="G4487">
        <f t="shared" si="423"/>
        <v>1.3443366826335654E-3</v>
      </c>
      <c r="H4487" s="38">
        <f>G4487*SUMIF('Manual Inputs'!$B$11:$B$22,'Expanded kW'!A4487,'Manual Inputs'!$C$11:$C$22)</f>
        <v>153006.76277589682</v>
      </c>
    </row>
    <row r="4488" spans="1:8" x14ac:dyDescent="0.2">
      <c r="A4488">
        <f t="shared" si="420"/>
        <v>10</v>
      </c>
      <c r="B4488" t="b">
        <f t="shared" si="421"/>
        <v>0</v>
      </c>
      <c r="C4488" t="str">
        <f t="shared" si="422"/>
        <v>OFF</v>
      </c>
      <c r="D4488" s="4">
        <f t="shared" si="424"/>
        <v>43742.916666655787</v>
      </c>
      <c r="E4488" t="str">
        <f t="shared" si="425"/>
        <v>LRKPCIGS</v>
      </c>
      <c r="F4488" s="39">
        <v>9596.69140625</v>
      </c>
      <c r="G4488">
        <f t="shared" si="423"/>
        <v>1.3507366953749815E-3</v>
      </c>
      <c r="H4488" s="38">
        <f>G4488*SUMIF('Manual Inputs'!$B$11:$B$22,'Expanded kW'!A4488,'Manual Inputs'!$C$11:$C$22)</f>
        <v>153735.18538307454</v>
      </c>
    </row>
    <row r="4489" spans="1:8" x14ac:dyDescent="0.2">
      <c r="A4489">
        <f t="shared" si="420"/>
        <v>10</v>
      </c>
      <c r="B4489" t="b">
        <f t="shared" si="421"/>
        <v>0</v>
      </c>
      <c r="C4489" t="str">
        <f t="shared" si="422"/>
        <v>OFF</v>
      </c>
      <c r="D4489" s="4">
        <f t="shared" si="424"/>
        <v>43742.958333322451</v>
      </c>
      <c r="E4489" t="str">
        <f t="shared" si="425"/>
        <v>LRKPCIGS</v>
      </c>
      <c r="F4489" s="39">
        <v>9575.583984375</v>
      </c>
      <c r="G4489">
        <f t="shared" si="423"/>
        <v>1.34776582051151E-3</v>
      </c>
      <c r="H4489" s="38">
        <f>G4489*SUMIF('Manual Inputs'!$B$11:$B$22,'Expanded kW'!A4489,'Manual Inputs'!$C$11:$C$22)</f>
        <v>153397.0528666118</v>
      </c>
    </row>
    <row r="4490" spans="1:8" x14ac:dyDescent="0.2">
      <c r="A4490">
        <f t="shared" si="420"/>
        <v>10</v>
      </c>
      <c r="B4490" t="b">
        <f t="shared" si="421"/>
        <v>0</v>
      </c>
      <c r="C4490" t="str">
        <f t="shared" si="422"/>
        <v>OFF</v>
      </c>
      <c r="D4490" s="4">
        <f t="shared" si="424"/>
        <v>43742.999999989115</v>
      </c>
      <c r="E4490" t="str">
        <f t="shared" si="425"/>
        <v>LRKPCIGS</v>
      </c>
      <c r="F4490" s="39">
        <v>9511.666015625</v>
      </c>
      <c r="G4490">
        <f t="shared" si="423"/>
        <v>1.3387693505585187E-3</v>
      </c>
      <c r="H4490" s="38">
        <f>G4490*SUMIF('Manual Inputs'!$B$11:$B$22,'Expanded kW'!A4490,'Manual Inputs'!$C$11:$C$22)</f>
        <v>152373.11238972083</v>
      </c>
    </row>
    <row r="4491" spans="1:8" x14ac:dyDescent="0.2">
      <c r="A4491">
        <f t="shared" si="420"/>
        <v>10</v>
      </c>
      <c r="B4491" t="b">
        <f t="shared" si="421"/>
        <v>0</v>
      </c>
      <c r="C4491" t="str">
        <f t="shared" si="422"/>
        <v>OFF</v>
      </c>
      <c r="D4491" s="4">
        <f t="shared" si="424"/>
        <v>43743.041666655779</v>
      </c>
      <c r="E4491" t="str">
        <f t="shared" si="425"/>
        <v>LRKPCIGS</v>
      </c>
      <c r="F4491" s="39">
        <v>9420.5009765625</v>
      </c>
      <c r="G4491">
        <f t="shared" si="423"/>
        <v>1.3259378487018669E-3</v>
      </c>
      <c r="H4491" s="38">
        <f>G4491*SUMIF('Manual Inputs'!$B$11:$B$22,'Expanded kW'!A4491,'Manual Inputs'!$C$11:$C$22)</f>
        <v>150912.68466651606</v>
      </c>
    </row>
    <row r="4492" spans="1:8" x14ac:dyDescent="0.2">
      <c r="A4492">
        <f t="shared" si="420"/>
        <v>10</v>
      </c>
      <c r="B4492" t="b">
        <f t="shared" si="421"/>
        <v>0</v>
      </c>
      <c r="C4492" t="str">
        <f t="shared" si="422"/>
        <v>OFF</v>
      </c>
      <c r="D4492" s="4">
        <f t="shared" si="424"/>
        <v>43743.083333322444</v>
      </c>
      <c r="E4492" t="str">
        <f t="shared" si="425"/>
        <v>LRKPCIGS</v>
      </c>
      <c r="F4492" s="39">
        <v>9279.701171875</v>
      </c>
      <c r="G4492">
        <f t="shared" si="423"/>
        <v>1.306120241274251E-3</v>
      </c>
      <c r="H4492" s="38">
        <f>G4492*SUMIF('Manual Inputs'!$B$11:$B$22,'Expanded kW'!A4492,'Manual Inputs'!$C$11:$C$22)</f>
        <v>148657.12770847566</v>
      </c>
    </row>
    <row r="4493" spans="1:8" x14ac:dyDescent="0.2">
      <c r="A4493">
        <f t="shared" si="420"/>
        <v>10</v>
      </c>
      <c r="B4493" t="b">
        <f t="shared" si="421"/>
        <v>0</v>
      </c>
      <c r="C4493" t="str">
        <f t="shared" si="422"/>
        <v>OFF</v>
      </c>
      <c r="D4493" s="4">
        <f t="shared" si="424"/>
        <v>43743.124999989108</v>
      </c>
      <c r="E4493" t="str">
        <f t="shared" si="425"/>
        <v>LRKPCIGS</v>
      </c>
      <c r="F4493" s="39">
        <v>9214.25</v>
      </c>
      <c r="G4493">
        <f t="shared" si="423"/>
        <v>1.2969079726011872E-3</v>
      </c>
      <c r="H4493" s="38">
        <f>G4493*SUMIF('Manual Inputs'!$B$11:$B$22,'Expanded kW'!A4493,'Manual Inputs'!$C$11:$C$22)</f>
        <v>147608.62592637297</v>
      </c>
    </row>
    <row r="4494" spans="1:8" x14ac:dyDescent="0.2">
      <c r="A4494">
        <f t="shared" si="420"/>
        <v>10</v>
      </c>
      <c r="B4494" t="b">
        <f t="shared" si="421"/>
        <v>0</v>
      </c>
      <c r="C4494" t="str">
        <f t="shared" si="422"/>
        <v>OFF</v>
      </c>
      <c r="D4494" s="4">
        <f t="shared" si="424"/>
        <v>43743.166666655772</v>
      </c>
      <c r="E4494" t="str">
        <f t="shared" si="425"/>
        <v>LRKPCIGS</v>
      </c>
      <c r="F4494" s="39">
        <v>9246.6259765625</v>
      </c>
      <c r="G4494">
        <f t="shared" si="423"/>
        <v>1.301464899331486E-3</v>
      </c>
      <c r="H4494" s="38">
        <f>G4494*SUMIF('Manual Inputs'!$B$11:$B$22,'Expanded kW'!A4494,'Manual Inputs'!$C$11:$C$22)</f>
        <v>148127.27621407033</v>
      </c>
    </row>
    <row r="4495" spans="1:8" x14ac:dyDescent="0.2">
      <c r="A4495">
        <f t="shared" si="420"/>
        <v>10</v>
      </c>
      <c r="B4495" t="b">
        <f t="shared" si="421"/>
        <v>0</v>
      </c>
      <c r="C4495" t="str">
        <f t="shared" si="422"/>
        <v>OFF</v>
      </c>
      <c r="D4495" s="4">
        <f t="shared" si="424"/>
        <v>43743.208333322436</v>
      </c>
      <c r="E4495" t="str">
        <f t="shared" si="425"/>
        <v>LRKPCIGS</v>
      </c>
      <c r="F4495" s="39">
        <v>9237.9619140625</v>
      </c>
      <c r="G4495">
        <f t="shared" si="423"/>
        <v>1.3002454303859543E-3</v>
      </c>
      <c r="H4495" s="38">
        <f>G4495*SUMIF('Manual Inputs'!$B$11:$B$22,'Expanded kW'!A4495,'Manual Inputs'!$C$11:$C$22)</f>
        <v>147988.48137340881</v>
      </c>
    </row>
    <row r="4496" spans="1:8" x14ac:dyDescent="0.2">
      <c r="A4496">
        <f t="shared" si="420"/>
        <v>10</v>
      </c>
      <c r="B4496" t="b">
        <f t="shared" si="421"/>
        <v>0</v>
      </c>
      <c r="C4496" t="str">
        <f t="shared" si="422"/>
        <v>OFF</v>
      </c>
      <c r="D4496" s="4">
        <f t="shared" si="424"/>
        <v>43743.249999989101</v>
      </c>
      <c r="E4496" t="str">
        <f t="shared" si="425"/>
        <v>LRKPCIGS</v>
      </c>
      <c r="F4496" s="39">
        <v>9252.529296875</v>
      </c>
      <c r="G4496">
        <f t="shared" si="423"/>
        <v>1.3022957931294729E-3</v>
      </c>
      <c r="H4496" s="38">
        <f>G4496*SUMIF('Manual Inputs'!$B$11:$B$22,'Expanded kW'!A4496,'Manual Inputs'!$C$11:$C$22)</f>
        <v>148221.84506120725</v>
      </c>
    </row>
    <row r="4497" spans="1:8" x14ac:dyDescent="0.2">
      <c r="A4497">
        <f t="shared" si="420"/>
        <v>10</v>
      </c>
      <c r="B4497" t="b">
        <f t="shared" si="421"/>
        <v>0</v>
      </c>
      <c r="C4497" t="str">
        <f t="shared" si="422"/>
        <v>OFF</v>
      </c>
      <c r="D4497" s="4">
        <f t="shared" si="424"/>
        <v>43743.291666655765</v>
      </c>
      <c r="E4497" t="str">
        <f t="shared" si="425"/>
        <v>LRKPCIGS</v>
      </c>
      <c r="F4497" s="39">
        <v>9277.9931640625</v>
      </c>
      <c r="G4497">
        <f t="shared" si="423"/>
        <v>1.3058798387510619E-3</v>
      </c>
      <c r="H4497" s="38">
        <f>G4497*SUMIF('Manual Inputs'!$B$11:$B$22,'Expanded kW'!A4497,'Manual Inputs'!$C$11:$C$22)</f>
        <v>148629.76610158692</v>
      </c>
    </row>
    <row r="4498" spans="1:8" x14ac:dyDescent="0.2">
      <c r="A4498">
        <f t="shared" si="420"/>
        <v>10</v>
      </c>
      <c r="B4498" t="b">
        <f t="shared" si="421"/>
        <v>0</v>
      </c>
      <c r="C4498" t="str">
        <f t="shared" si="422"/>
        <v>OFF</v>
      </c>
      <c r="D4498" s="4">
        <f t="shared" si="424"/>
        <v>43743.333333322429</v>
      </c>
      <c r="E4498" t="str">
        <f t="shared" si="425"/>
        <v>LRKPCIGS</v>
      </c>
      <c r="F4498" s="39">
        <v>9236.486328125</v>
      </c>
      <c r="G4498">
        <f t="shared" si="423"/>
        <v>1.3000377412993112E-3</v>
      </c>
      <c r="H4498" s="38">
        <f>G4498*SUMIF('Manual Inputs'!$B$11:$B$22,'Expanded kW'!A4498,'Manual Inputs'!$C$11:$C$22)</f>
        <v>147964.84307266044</v>
      </c>
    </row>
    <row r="4499" spans="1:8" x14ac:dyDescent="0.2">
      <c r="A4499">
        <f t="shared" si="420"/>
        <v>10</v>
      </c>
      <c r="B4499" t="b">
        <f t="shared" si="421"/>
        <v>0</v>
      </c>
      <c r="C4499" t="str">
        <f t="shared" si="422"/>
        <v>OFF</v>
      </c>
      <c r="D4499" s="4">
        <f t="shared" si="424"/>
        <v>43743.374999989093</v>
      </c>
      <c r="E4499" t="str">
        <f t="shared" si="425"/>
        <v>LRKPCIGS</v>
      </c>
      <c r="F4499" s="39">
        <v>9281.083984375</v>
      </c>
      <c r="G4499">
        <f t="shared" si="423"/>
        <v>1.3063148724765587E-3</v>
      </c>
      <c r="H4499" s="38">
        <f>G4499*SUMIF('Manual Inputs'!$B$11:$B$22,'Expanded kW'!A4499,'Manual Inputs'!$C$11:$C$22)</f>
        <v>148679.27981559659</v>
      </c>
    </row>
    <row r="4500" spans="1:8" x14ac:dyDescent="0.2">
      <c r="A4500">
        <f t="shared" si="420"/>
        <v>10</v>
      </c>
      <c r="B4500" t="b">
        <f t="shared" si="421"/>
        <v>0</v>
      </c>
      <c r="C4500" t="str">
        <f t="shared" si="422"/>
        <v>OFF</v>
      </c>
      <c r="D4500" s="4">
        <f t="shared" si="424"/>
        <v>43743.416666655758</v>
      </c>
      <c r="E4500" t="str">
        <f t="shared" si="425"/>
        <v>LRKPCIGS</v>
      </c>
      <c r="F4500" s="39">
        <v>9286.5791015625</v>
      </c>
      <c r="G4500">
        <f t="shared" si="423"/>
        <v>1.3070883115834687E-3</v>
      </c>
      <c r="H4500" s="38">
        <f>G4500*SUMIF('Manual Inputs'!$B$11:$B$22,'Expanded kW'!A4500,'Manual Inputs'!$C$11:$C$22)</f>
        <v>148767.30941077266</v>
      </c>
    </row>
    <row r="4501" spans="1:8" x14ac:dyDescent="0.2">
      <c r="A4501">
        <f t="shared" si="420"/>
        <v>10</v>
      </c>
      <c r="B4501" t="b">
        <f t="shared" si="421"/>
        <v>0</v>
      </c>
      <c r="C4501" t="str">
        <f t="shared" si="422"/>
        <v>OFF</v>
      </c>
      <c r="D4501" s="4">
        <f t="shared" si="424"/>
        <v>43743.458333322422</v>
      </c>
      <c r="E4501" t="str">
        <f t="shared" si="425"/>
        <v>LRKPCIGS</v>
      </c>
      <c r="F4501" s="39">
        <v>9188.5947265625</v>
      </c>
      <c r="G4501">
        <f t="shared" si="423"/>
        <v>1.2932969865024427E-3</v>
      </c>
      <c r="H4501" s="38">
        <f>G4501*SUMIF('Manual Inputs'!$B$11:$B$22,'Expanded kW'!A4501,'Manual Inputs'!$C$11:$C$22)</f>
        <v>147197.63863387771</v>
      </c>
    </row>
    <row r="4502" spans="1:8" x14ac:dyDescent="0.2">
      <c r="A4502">
        <f t="shared" si="420"/>
        <v>10</v>
      </c>
      <c r="B4502" t="b">
        <f t="shared" si="421"/>
        <v>0</v>
      </c>
      <c r="C4502" t="str">
        <f t="shared" si="422"/>
        <v>OFF</v>
      </c>
      <c r="D4502" s="4">
        <f t="shared" si="424"/>
        <v>43743.499999989086</v>
      </c>
      <c r="E4502" t="str">
        <f t="shared" si="425"/>
        <v>LRKPCIGS</v>
      </c>
      <c r="F4502" s="39">
        <v>9212.9453125</v>
      </c>
      <c r="G4502">
        <f t="shared" si="423"/>
        <v>1.2967243375120044E-3</v>
      </c>
      <c r="H4502" s="38">
        <f>G4502*SUMIF('Manual Inputs'!$B$11:$B$22,'Expanded kW'!A4502,'Manual Inputs'!$C$11:$C$22)</f>
        <v>147587.72535072785</v>
      </c>
    </row>
    <row r="4503" spans="1:8" x14ac:dyDescent="0.2">
      <c r="A4503">
        <f t="shared" si="420"/>
        <v>10</v>
      </c>
      <c r="B4503" t="b">
        <f t="shared" si="421"/>
        <v>0</v>
      </c>
      <c r="C4503" t="str">
        <f t="shared" si="422"/>
        <v>OFF</v>
      </c>
      <c r="D4503" s="4">
        <f t="shared" si="424"/>
        <v>43743.54166665575</v>
      </c>
      <c r="E4503" t="str">
        <f t="shared" si="425"/>
        <v>LRKPCIGS</v>
      </c>
      <c r="F4503" s="39">
        <v>9216.1015625</v>
      </c>
      <c r="G4503">
        <f t="shared" si="423"/>
        <v>1.2971685804822432E-3</v>
      </c>
      <c r="H4503" s="38">
        <f>G4503*SUMIF('Manual Inputs'!$B$11:$B$22,'Expanded kW'!A4503,'Manual Inputs'!$C$11:$C$22)</f>
        <v>147638.28722234844</v>
      </c>
    </row>
    <row r="4504" spans="1:8" x14ac:dyDescent="0.2">
      <c r="A4504">
        <f t="shared" si="420"/>
        <v>10</v>
      </c>
      <c r="B4504" t="b">
        <f t="shared" si="421"/>
        <v>0</v>
      </c>
      <c r="C4504" t="str">
        <f t="shared" si="422"/>
        <v>OFF</v>
      </c>
      <c r="D4504" s="4">
        <f t="shared" si="424"/>
        <v>43743.583333322415</v>
      </c>
      <c r="E4504" t="str">
        <f t="shared" si="425"/>
        <v>LRKPCIGS</v>
      </c>
      <c r="F4504" s="39">
        <v>9232.34375</v>
      </c>
      <c r="G4504">
        <f t="shared" si="423"/>
        <v>1.2994546724008728E-3</v>
      </c>
      <c r="H4504" s="38">
        <f>G4504*SUMIF('Manual Inputs'!$B$11:$B$22,'Expanded kW'!A4504,'Manual Inputs'!$C$11:$C$22)</f>
        <v>147898.48061615843</v>
      </c>
    </row>
    <row r="4505" spans="1:8" x14ac:dyDescent="0.2">
      <c r="A4505">
        <f t="shared" si="420"/>
        <v>10</v>
      </c>
      <c r="B4505" t="b">
        <f t="shared" si="421"/>
        <v>0</v>
      </c>
      <c r="C4505" t="str">
        <f t="shared" si="422"/>
        <v>OFF</v>
      </c>
      <c r="D4505" s="4">
        <f t="shared" si="424"/>
        <v>43743.624999989079</v>
      </c>
      <c r="E4505" t="str">
        <f t="shared" si="425"/>
        <v>LRKPCIGS</v>
      </c>
      <c r="F4505" s="39">
        <v>9273.0673828125</v>
      </c>
      <c r="G4505">
        <f t="shared" si="423"/>
        <v>1.305186533818548E-3</v>
      </c>
      <c r="H4505" s="38">
        <f>G4505*SUMIF('Manual Inputs'!$B$11:$B$22,'Expanded kW'!A4505,'Manual Inputs'!$C$11:$C$22)</f>
        <v>148550.85704204041</v>
      </c>
    </row>
    <row r="4506" spans="1:8" x14ac:dyDescent="0.2">
      <c r="A4506">
        <f t="shared" si="420"/>
        <v>10</v>
      </c>
      <c r="B4506" t="b">
        <f t="shared" si="421"/>
        <v>0</v>
      </c>
      <c r="C4506" t="str">
        <f t="shared" si="422"/>
        <v>OFF</v>
      </c>
      <c r="D4506" s="4">
        <f t="shared" si="424"/>
        <v>43743.666666655743</v>
      </c>
      <c r="E4506" t="str">
        <f t="shared" si="425"/>
        <v>LRKPCIGS</v>
      </c>
      <c r="F4506" s="39">
        <v>9288.998046875</v>
      </c>
      <c r="G4506">
        <f t="shared" si="423"/>
        <v>1.307428778736093E-3</v>
      </c>
      <c r="H4506" s="38">
        <f>G4506*SUMIF('Manual Inputs'!$B$11:$B$22,'Expanded kW'!A4506,'Manual Inputs'!$C$11:$C$22)</f>
        <v>148806.0599540908</v>
      </c>
    </row>
    <row r="4507" spans="1:8" x14ac:dyDescent="0.2">
      <c r="A4507">
        <f t="shared" si="420"/>
        <v>10</v>
      </c>
      <c r="B4507" t="b">
        <f t="shared" si="421"/>
        <v>0</v>
      </c>
      <c r="C4507" t="str">
        <f t="shared" si="422"/>
        <v>OFF</v>
      </c>
      <c r="D4507" s="4">
        <f t="shared" si="424"/>
        <v>43743.708333322407</v>
      </c>
      <c r="E4507" t="str">
        <f t="shared" si="425"/>
        <v>LRKPCIGS</v>
      </c>
      <c r="F4507" s="39">
        <v>9246.94921875</v>
      </c>
      <c r="G4507">
        <f t="shared" si="423"/>
        <v>1.3015103957495396E-3</v>
      </c>
      <c r="H4507" s="38">
        <f>G4507*SUMIF('Manual Inputs'!$B$11:$B$22,'Expanded kW'!A4507,'Manual Inputs'!$C$11:$C$22)</f>
        <v>148132.45442555126</v>
      </c>
    </row>
    <row r="4508" spans="1:8" x14ac:dyDescent="0.2">
      <c r="A4508">
        <f t="shared" si="420"/>
        <v>10</v>
      </c>
      <c r="B4508" t="b">
        <f t="shared" si="421"/>
        <v>0</v>
      </c>
      <c r="C4508" t="str">
        <f t="shared" si="422"/>
        <v>OFF</v>
      </c>
      <c r="D4508" s="4">
        <f t="shared" si="424"/>
        <v>43743.749999989072</v>
      </c>
      <c r="E4508" t="str">
        <f t="shared" si="425"/>
        <v>LRKPCIGS</v>
      </c>
      <c r="F4508" s="39">
        <v>9236.4013671875</v>
      </c>
      <c r="G4508">
        <f t="shared" si="423"/>
        <v>1.3000257830262881E-3</v>
      </c>
      <c r="H4508" s="38">
        <f>G4508*SUMIF('Manual Inputs'!$B$11:$B$22,'Expanded kW'!A4508,'Manual Inputs'!$C$11:$C$22)</f>
        <v>147963.48203218056</v>
      </c>
    </row>
    <row r="4509" spans="1:8" x14ac:dyDescent="0.2">
      <c r="A4509">
        <f t="shared" si="420"/>
        <v>10</v>
      </c>
      <c r="B4509" t="b">
        <f t="shared" si="421"/>
        <v>0</v>
      </c>
      <c r="C4509" t="str">
        <f t="shared" si="422"/>
        <v>OFF</v>
      </c>
      <c r="D4509" s="4">
        <f t="shared" si="424"/>
        <v>43743.791666655736</v>
      </c>
      <c r="E4509" t="str">
        <f t="shared" si="425"/>
        <v>LRKPCIGS</v>
      </c>
      <c r="F4509" s="39">
        <v>9230.111328125</v>
      </c>
      <c r="G4509">
        <f t="shared" si="423"/>
        <v>1.2991404584683339E-3</v>
      </c>
      <c r="H4509" s="38">
        <f>G4509*SUMIF('Manual Inputs'!$B$11:$B$22,'Expanded kW'!A4509,'Manual Inputs'!$C$11:$C$22)</f>
        <v>147862.71810423865</v>
      </c>
    </row>
    <row r="4510" spans="1:8" x14ac:dyDescent="0.2">
      <c r="A4510">
        <f t="shared" si="420"/>
        <v>10</v>
      </c>
      <c r="B4510" t="b">
        <f t="shared" si="421"/>
        <v>0</v>
      </c>
      <c r="C4510" t="str">
        <f t="shared" si="422"/>
        <v>OFF</v>
      </c>
      <c r="D4510" s="4">
        <f t="shared" si="424"/>
        <v>43743.8333333224</v>
      </c>
      <c r="E4510" t="str">
        <f t="shared" si="425"/>
        <v>LRKPCIGS</v>
      </c>
      <c r="F4510" s="39">
        <v>9248.7216796875</v>
      </c>
      <c r="G4510">
        <f t="shared" si="423"/>
        <v>1.3017598700660567E-3</v>
      </c>
      <c r="H4510" s="38">
        <f>G4510*SUMIF('Manual Inputs'!$B$11:$B$22,'Expanded kW'!A4510,'Manual Inputs'!$C$11:$C$22)</f>
        <v>148160.8485459075</v>
      </c>
    </row>
    <row r="4511" spans="1:8" x14ac:dyDescent="0.2">
      <c r="A4511">
        <f t="shared" si="420"/>
        <v>10</v>
      </c>
      <c r="B4511" t="b">
        <f t="shared" si="421"/>
        <v>0</v>
      </c>
      <c r="C4511" t="str">
        <f t="shared" si="422"/>
        <v>OFF</v>
      </c>
      <c r="D4511" s="4">
        <f t="shared" si="424"/>
        <v>43743.874999989064</v>
      </c>
      <c r="E4511" t="str">
        <f t="shared" si="425"/>
        <v>LRKPCIGS</v>
      </c>
      <c r="F4511" s="39">
        <v>9262.90234375</v>
      </c>
      <c r="G4511">
        <f t="shared" si="423"/>
        <v>1.3037558020496077E-3</v>
      </c>
      <c r="H4511" s="38">
        <f>G4511*SUMIF('Manual Inputs'!$B$11:$B$22,'Expanded kW'!A4511,'Manual Inputs'!$C$11:$C$22)</f>
        <v>148388.01715290092</v>
      </c>
    </row>
    <row r="4512" spans="1:8" x14ac:dyDescent="0.2">
      <c r="A4512">
        <f t="shared" si="420"/>
        <v>10</v>
      </c>
      <c r="B4512" t="b">
        <f t="shared" si="421"/>
        <v>0</v>
      </c>
      <c r="C4512" t="str">
        <f t="shared" si="422"/>
        <v>OFF</v>
      </c>
      <c r="D4512" s="4">
        <f t="shared" si="424"/>
        <v>43743.916666655728</v>
      </c>
      <c r="E4512" t="str">
        <f t="shared" si="425"/>
        <v>LRKPCIGS</v>
      </c>
      <c r="F4512" s="39">
        <v>9277.095703125</v>
      </c>
      <c r="G4512">
        <f t="shared" si="423"/>
        <v>1.3057535209015415E-3</v>
      </c>
      <c r="H4512" s="38">
        <f>G4512*SUMIF('Manual Inputs'!$B$11:$B$22,'Expanded kW'!A4512,'Manual Inputs'!$C$11:$C$22)</f>
        <v>148615.38913375916</v>
      </c>
    </row>
    <row r="4513" spans="1:8" x14ac:dyDescent="0.2">
      <c r="A4513">
        <f t="shared" si="420"/>
        <v>10</v>
      </c>
      <c r="B4513" t="b">
        <f t="shared" si="421"/>
        <v>0</v>
      </c>
      <c r="C4513" t="str">
        <f t="shared" si="422"/>
        <v>OFF</v>
      </c>
      <c r="D4513" s="4">
        <f t="shared" si="424"/>
        <v>43743.958333322393</v>
      </c>
      <c r="E4513" t="str">
        <f t="shared" si="425"/>
        <v>LRKPCIGS</v>
      </c>
      <c r="F4513" s="39">
        <v>9190.201171875</v>
      </c>
      <c r="G4513">
        <f t="shared" si="423"/>
        <v>1.2935230940785698E-3</v>
      </c>
      <c r="H4513" s="38">
        <f>G4513*SUMIF('Manual Inputs'!$B$11:$B$22,'Expanded kW'!A4513,'Manual Inputs'!$C$11:$C$22)</f>
        <v>147223.37324984797</v>
      </c>
    </row>
    <row r="4514" spans="1:8" x14ac:dyDescent="0.2">
      <c r="A4514">
        <f t="shared" si="420"/>
        <v>10</v>
      </c>
      <c r="B4514" t="b">
        <f t="shared" si="421"/>
        <v>0</v>
      </c>
      <c r="C4514" t="str">
        <f t="shared" si="422"/>
        <v>OFF</v>
      </c>
      <c r="D4514" s="4">
        <f t="shared" si="424"/>
        <v>43743.999999989057</v>
      </c>
      <c r="E4514" t="str">
        <f t="shared" si="425"/>
        <v>LRKPCIGS</v>
      </c>
      <c r="F4514" s="39">
        <v>9156.5068359375</v>
      </c>
      <c r="G4514">
        <f t="shared" si="423"/>
        <v>1.2887806079392914E-3</v>
      </c>
      <c r="H4514" s="38">
        <f>G4514*SUMIF('Manual Inputs'!$B$11:$B$22,'Expanded kW'!A4514,'Manual Inputs'!$C$11:$C$22)</f>
        <v>146683.60336849722</v>
      </c>
    </row>
    <row r="4515" spans="1:8" x14ac:dyDescent="0.2">
      <c r="A4515">
        <f t="shared" si="420"/>
        <v>10</v>
      </c>
      <c r="B4515" t="b">
        <f t="shared" si="421"/>
        <v>0</v>
      </c>
      <c r="C4515" t="str">
        <f t="shared" si="422"/>
        <v>OFF</v>
      </c>
      <c r="D4515" s="4">
        <f t="shared" si="424"/>
        <v>43744.041666655721</v>
      </c>
      <c r="E4515" t="str">
        <f t="shared" si="425"/>
        <v>LRKPCIGS</v>
      </c>
      <c r="F4515" s="39">
        <v>9058.67578125</v>
      </c>
      <c r="G4515">
        <f t="shared" si="423"/>
        <v>1.2750108627302725E-3</v>
      </c>
      <c r="H4515" s="38">
        <f>G4515*SUMIF('Manual Inputs'!$B$11:$B$22,'Expanded kW'!A4515,'Manual Inputs'!$C$11:$C$22)</f>
        <v>145116.38872212343</v>
      </c>
    </row>
    <row r="4516" spans="1:8" x14ac:dyDescent="0.2">
      <c r="A4516">
        <f t="shared" si="420"/>
        <v>10</v>
      </c>
      <c r="B4516" t="b">
        <f t="shared" si="421"/>
        <v>0</v>
      </c>
      <c r="C4516" t="str">
        <f t="shared" si="422"/>
        <v>OFF</v>
      </c>
      <c r="D4516" s="4">
        <f t="shared" si="424"/>
        <v>43744.083333322385</v>
      </c>
      <c r="E4516" t="str">
        <f t="shared" si="425"/>
        <v>LRKPCIGS</v>
      </c>
      <c r="F4516" s="39">
        <v>9031.3740234375</v>
      </c>
      <c r="G4516">
        <f t="shared" si="423"/>
        <v>1.2711681335474245E-3</v>
      </c>
      <c r="H4516" s="38">
        <f>G4516*SUMIF('Manual Inputs'!$B$11:$B$22,'Expanded kW'!A4516,'Manual Inputs'!$C$11:$C$22)</f>
        <v>144679.02540377656</v>
      </c>
    </row>
    <row r="4517" spans="1:8" x14ac:dyDescent="0.2">
      <c r="A4517">
        <f t="shared" si="420"/>
        <v>10</v>
      </c>
      <c r="B4517" t="b">
        <f t="shared" si="421"/>
        <v>0</v>
      </c>
      <c r="C4517" t="str">
        <f t="shared" si="422"/>
        <v>OFF</v>
      </c>
      <c r="D4517" s="4">
        <f t="shared" si="424"/>
        <v>43744.12499998905</v>
      </c>
      <c r="E4517" t="str">
        <f t="shared" si="425"/>
        <v>LRKPCIGS</v>
      </c>
      <c r="F4517" s="39">
        <v>9042.2392578125</v>
      </c>
      <c r="G4517">
        <f t="shared" si="423"/>
        <v>1.2726974179802452E-3</v>
      </c>
      <c r="H4517" s="38">
        <f>G4517*SUMIF('Manual Inputs'!$B$11:$B$22,'Expanded kW'!A4517,'Manual Inputs'!$C$11:$C$22)</f>
        <v>144853.08214376753</v>
      </c>
    </row>
    <row r="4518" spans="1:8" x14ac:dyDescent="0.2">
      <c r="A4518">
        <f t="shared" si="420"/>
        <v>10</v>
      </c>
      <c r="B4518" t="b">
        <f t="shared" si="421"/>
        <v>0</v>
      </c>
      <c r="C4518" t="str">
        <f t="shared" si="422"/>
        <v>OFF</v>
      </c>
      <c r="D4518" s="4">
        <f t="shared" si="424"/>
        <v>43744.166666655714</v>
      </c>
      <c r="E4518" t="str">
        <f t="shared" si="425"/>
        <v>LRKPCIGS</v>
      </c>
      <c r="F4518" s="39">
        <v>9100.02734375</v>
      </c>
      <c r="G4518">
        <f t="shared" si="423"/>
        <v>1.2808311054071878E-3</v>
      </c>
      <c r="H4518" s="38">
        <f>G4518*SUMIF('Manual Inputs'!$B$11:$B$22,'Expanded kW'!A4518,'Manual Inputs'!$C$11:$C$22)</f>
        <v>145778.82433224184</v>
      </c>
    </row>
    <row r="4519" spans="1:8" x14ac:dyDescent="0.2">
      <c r="A4519">
        <f t="shared" si="420"/>
        <v>10</v>
      </c>
      <c r="B4519" t="b">
        <f t="shared" si="421"/>
        <v>0</v>
      </c>
      <c r="C4519" t="str">
        <f t="shared" si="422"/>
        <v>OFF</v>
      </c>
      <c r="D4519" s="4">
        <f t="shared" si="424"/>
        <v>43744.208333322378</v>
      </c>
      <c r="E4519" t="str">
        <f t="shared" si="425"/>
        <v>LRKPCIGS</v>
      </c>
      <c r="F4519" s="39">
        <v>9081.3583984375</v>
      </c>
      <c r="G4519">
        <f t="shared" si="423"/>
        <v>1.2782034467246214E-3</v>
      </c>
      <c r="H4519" s="38">
        <f>G4519*SUMIF('Manual Inputs'!$B$11:$B$22,'Expanded kW'!A4519,'Manual Inputs'!$C$11:$C$22)</f>
        <v>145479.75524196614</v>
      </c>
    </row>
    <row r="4520" spans="1:8" x14ac:dyDescent="0.2">
      <c r="A4520">
        <f t="shared" si="420"/>
        <v>10</v>
      </c>
      <c r="B4520" t="b">
        <f t="shared" si="421"/>
        <v>0</v>
      </c>
      <c r="C4520" t="str">
        <f t="shared" si="422"/>
        <v>OFF</v>
      </c>
      <c r="D4520" s="4">
        <f t="shared" si="424"/>
        <v>43744.249999989042</v>
      </c>
      <c r="E4520" t="str">
        <f t="shared" si="425"/>
        <v>LRKPCIGS</v>
      </c>
      <c r="F4520" s="39">
        <v>9074.6640625</v>
      </c>
      <c r="G4520">
        <f t="shared" si="423"/>
        <v>1.2772612172812468E-3</v>
      </c>
      <c r="H4520" s="38">
        <f>G4520*SUMIF('Manual Inputs'!$B$11:$B$22,'Expanded kW'!A4520,'Manual Inputs'!$C$11:$C$22)</f>
        <v>145372.51463863719</v>
      </c>
    </row>
    <row r="4521" spans="1:8" x14ac:dyDescent="0.2">
      <c r="A4521">
        <f t="shared" si="420"/>
        <v>10</v>
      </c>
      <c r="B4521" t="b">
        <f t="shared" si="421"/>
        <v>0</v>
      </c>
      <c r="C4521" t="str">
        <f t="shared" si="422"/>
        <v>OFF</v>
      </c>
      <c r="D4521" s="4">
        <f t="shared" si="424"/>
        <v>43744.291666655707</v>
      </c>
      <c r="E4521" t="str">
        <f t="shared" si="425"/>
        <v>LRKPCIGS</v>
      </c>
      <c r="F4521" s="39">
        <v>9065.4345703125</v>
      </c>
      <c r="G4521">
        <f t="shared" si="423"/>
        <v>1.275962163966975E-3</v>
      </c>
      <c r="H4521" s="38">
        <f>G4521*SUMIF('Manual Inputs'!$B$11:$B$22,'Expanded kW'!A4521,'Manual Inputs'!$C$11:$C$22)</f>
        <v>145224.66183891991</v>
      </c>
    </row>
    <row r="4522" spans="1:8" x14ac:dyDescent="0.2">
      <c r="A4522">
        <f t="shared" si="420"/>
        <v>10</v>
      </c>
      <c r="B4522" t="b">
        <f t="shared" si="421"/>
        <v>0</v>
      </c>
      <c r="C4522" t="str">
        <f t="shared" si="422"/>
        <v>OFF</v>
      </c>
      <c r="D4522" s="4">
        <f t="shared" si="424"/>
        <v>43744.333333322371</v>
      </c>
      <c r="E4522" t="str">
        <f t="shared" si="425"/>
        <v>LRKPCIGS</v>
      </c>
      <c r="F4522" s="39">
        <v>9026.369140625</v>
      </c>
      <c r="G4522">
        <f t="shared" si="423"/>
        <v>1.270463695050372E-3</v>
      </c>
      <c r="H4522" s="38">
        <f>G4522*SUMIF('Manual Inputs'!$B$11:$B$22,'Expanded kW'!A4522,'Manual Inputs'!$C$11:$C$22)</f>
        <v>144598.84916861085</v>
      </c>
    </row>
    <row r="4523" spans="1:8" x14ac:dyDescent="0.2">
      <c r="A4523">
        <f t="shared" si="420"/>
        <v>10</v>
      </c>
      <c r="B4523" t="b">
        <f t="shared" si="421"/>
        <v>0</v>
      </c>
      <c r="C4523" t="str">
        <f t="shared" si="422"/>
        <v>OFF</v>
      </c>
      <c r="D4523" s="4">
        <f t="shared" si="424"/>
        <v>43744.374999989035</v>
      </c>
      <c r="E4523" t="str">
        <f t="shared" si="425"/>
        <v>LRKPCIGS</v>
      </c>
      <c r="F4523" s="39">
        <v>9031.1357421875</v>
      </c>
      <c r="G4523">
        <f t="shared" si="423"/>
        <v>1.271134595402394E-3</v>
      </c>
      <c r="H4523" s="38">
        <f>G4523*SUMIF('Manual Inputs'!$B$11:$B$22,'Expanded kW'!A4523,'Manual Inputs'!$C$11:$C$22)</f>
        <v>144675.20823277548</v>
      </c>
    </row>
    <row r="4524" spans="1:8" x14ac:dyDescent="0.2">
      <c r="A4524">
        <f t="shared" si="420"/>
        <v>10</v>
      </c>
      <c r="B4524" t="b">
        <f t="shared" si="421"/>
        <v>0</v>
      </c>
      <c r="C4524" t="str">
        <f t="shared" si="422"/>
        <v>OFF</v>
      </c>
      <c r="D4524" s="4">
        <f t="shared" si="424"/>
        <v>43744.416666655699</v>
      </c>
      <c r="E4524" t="str">
        <f t="shared" si="425"/>
        <v>LRKPCIGS</v>
      </c>
      <c r="F4524" s="39">
        <v>9072.8662109375</v>
      </c>
      <c r="G4524">
        <f t="shared" si="423"/>
        <v>1.2770081692279642E-3</v>
      </c>
      <c r="H4524" s="38">
        <f>G4524*SUMIF('Manual Inputs'!$B$11:$B$22,'Expanded kW'!A4524,'Manual Inputs'!$C$11:$C$22)</f>
        <v>145343.71377055132</v>
      </c>
    </row>
    <row r="4525" spans="1:8" x14ac:dyDescent="0.2">
      <c r="A4525">
        <f t="shared" si="420"/>
        <v>10</v>
      </c>
      <c r="B4525" t="b">
        <f t="shared" si="421"/>
        <v>0</v>
      </c>
      <c r="C4525" t="str">
        <f t="shared" si="422"/>
        <v>OFF</v>
      </c>
      <c r="D4525" s="4">
        <f t="shared" si="424"/>
        <v>43744.458333322364</v>
      </c>
      <c r="E4525" t="str">
        <f t="shared" si="425"/>
        <v>LRKPCIGS</v>
      </c>
      <c r="F4525" s="39">
        <v>9079.0302734375</v>
      </c>
      <c r="G4525">
        <f t="shared" si="423"/>
        <v>1.2778757625535046E-3</v>
      </c>
      <c r="H4525" s="38">
        <f>G4525*SUMIF('Manual Inputs'!$B$11:$B$22,'Expanded kW'!A4525,'Manual Inputs'!$C$11:$C$22)</f>
        <v>145442.45960398857</v>
      </c>
    </row>
    <row r="4526" spans="1:8" x14ac:dyDescent="0.2">
      <c r="A4526">
        <f t="shared" si="420"/>
        <v>10</v>
      </c>
      <c r="B4526" t="b">
        <f t="shared" si="421"/>
        <v>0</v>
      </c>
      <c r="C4526" t="str">
        <f t="shared" si="422"/>
        <v>OFF</v>
      </c>
      <c r="D4526" s="4">
        <f t="shared" si="424"/>
        <v>43744.499999989028</v>
      </c>
      <c r="E4526" t="str">
        <f t="shared" si="425"/>
        <v>LRKPCIGS</v>
      </c>
      <c r="F4526" s="39">
        <v>9095.900390625</v>
      </c>
      <c r="G4526">
        <f t="shared" si="423"/>
        <v>1.2802502357313742E-3</v>
      </c>
      <c r="H4526" s="38">
        <f>G4526*SUMIF('Manual Inputs'!$B$11:$B$22,'Expanded kW'!A4526,'Manual Inputs'!$C$11:$C$22)</f>
        <v>145712.71218203494</v>
      </c>
    </row>
    <row r="4527" spans="1:8" x14ac:dyDescent="0.2">
      <c r="A4527">
        <f t="shared" si="420"/>
        <v>10</v>
      </c>
      <c r="B4527" t="b">
        <f t="shared" si="421"/>
        <v>0</v>
      </c>
      <c r="C4527" t="str">
        <f t="shared" si="422"/>
        <v>OFF</v>
      </c>
      <c r="D4527" s="4">
        <f t="shared" si="424"/>
        <v>43744.541666655692</v>
      </c>
      <c r="E4527" t="str">
        <f t="shared" si="425"/>
        <v>LRKPCIGS</v>
      </c>
      <c r="F4527" s="39">
        <v>9087.890625</v>
      </c>
      <c r="G4527">
        <f t="shared" si="423"/>
        <v>1.2791228592332622E-3</v>
      </c>
      <c r="H4527" s="38">
        <f>G4527*SUMIF('Manual Inputs'!$B$11:$B$22,'Expanded kW'!A4527,'Manual Inputs'!$C$11:$C$22)</f>
        <v>145584.3989174829</v>
      </c>
    </row>
    <row r="4528" spans="1:8" x14ac:dyDescent="0.2">
      <c r="A4528">
        <f t="shared" si="420"/>
        <v>10</v>
      </c>
      <c r="B4528" t="b">
        <f t="shared" si="421"/>
        <v>0</v>
      </c>
      <c r="C4528" t="str">
        <f t="shared" si="422"/>
        <v>OFF</v>
      </c>
      <c r="D4528" s="4">
        <f t="shared" si="424"/>
        <v>43744.583333322356</v>
      </c>
      <c r="E4528" t="str">
        <f t="shared" si="425"/>
        <v>LRKPCIGS</v>
      </c>
      <c r="F4528" s="39">
        <v>9059.1181640625</v>
      </c>
      <c r="G4528">
        <f t="shared" si="423"/>
        <v>1.2750731282208413E-3</v>
      </c>
      <c r="H4528" s="38">
        <f>G4528*SUMIF('Manual Inputs'!$B$11:$B$22,'Expanded kW'!A4528,'Manual Inputs'!$C$11:$C$22)</f>
        <v>145123.47551910492</v>
      </c>
    </row>
    <row r="4529" spans="1:8" x14ac:dyDescent="0.2">
      <c r="A4529">
        <f t="shared" si="420"/>
        <v>10</v>
      </c>
      <c r="B4529" t="b">
        <f t="shared" si="421"/>
        <v>0</v>
      </c>
      <c r="C4529" t="str">
        <f t="shared" si="422"/>
        <v>OFF</v>
      </c>
      <c r="D4529" s="4">
        <f t="shared" si="424"/>
        <v>43744.624999989021</v>
      </c>
      <c r="E4529" t="str">
        <f t="shared" si="425"/>
        <v>LRKPCIGS</v>
      </c>
      <c r="F4529" s="39">
        <v>9077.345703125</v>
      </c>
      <c r="G4529">
        <f t="shared" si="423"/>
        <v>1.2776386588642529E-3</v>
      </c>
      <c r="H4529" s="38">
        <f>G4529*SUMIF('Manual Inputs'!$B$11:$B$22,'Expanded kW'!A4529,'Manual Inputs'!$C$11:$C$22)</f>
        <v>145415.47345654256</v>
      </c>
    </row>
    <row r="4530" spans="1:8" x14ac:dyDescent="0.2">
      <c r="A4530">
        <f t="shared" si="420"/>
        <v>10</v>
      </c>
      <c r="B4530" t="b">
        <f t="shared" si="421"/>
        <v>0</v>
      </c>
      <c r="C4530" t="str">
        <f t="shared" si="422"/>
        <v>OFF</v>
      </c>
      <c r="D4530" s="4">
        <f t="shared" si="424"/>
        <v>43744.666666655685</v>
      </c>
      <c r="E4530" t="str">
        <f t="shared" si="425"/>
        <v>LRKPCIGS</v>
      </c>
      <c r="F4530" s="39">
        <v>9101.9638671875</v>
      </c>
      <c r="G4530">
        <f t="shared" si="423"/>
        <v>1.2811036715612669E-3</v>
      </c>
      <c r="H4530" s="38">
        <f>G4530*SUMIF('Manual Inputs'!$B$11:$B$22,'Expanded kW'!A4530,'Manual Inputs'!$C$11:$C$22)</f>
        <v>145809.8466686972</v>
      </c>
    </row>
    <row r="4531" spans="1:8" x14ac:dyDescent="0.2">
      <c r="A4531">
        <f t="shared" si="420"/>
        <v>10</v>
      </c>
      <c r="B4531" t="b">
        <f t="shared" si="421"/>
        <v>0</v>
      </c>
      <c r="C4531" t="str">
        <f t="shared" si="422"/>
        <v>OFF</v>
      </c>
      <c r="D4531" s="4">
        <f t="shared" si="424"/>
        <v>43744.708333322349</v>
      </c>
      <c r="E4531" t="str">
        <f t="shared" si="425"/>
        <v>LRKPCIGS</v>
      </c>
      <c r="F4531" s="39">
        <v>9079.033203125</v>
      </c>
      <c r="G4531">
        <f t="shared" si="423"/>
        <v>1.277876174907747E-3</v>
      </c>
      <c r="H4531" s="38">
        <f>G4531*SUMIF('Manual Inputs'!$B$11:$B$22,'Expanded kW'!A4531,'Manual Inputs'!$C$11:$C$22)</f>
        <v>145442.50653641892</v>
      </c>
    </row>
    <row r="4532" spans="1:8" x14ac:dyDescent="0.2">
      <c r="A4532">
        <f t="shared" si="420"/>
        <v>10</v>
      </c>
      <c r="B4532" t="b">
        <f t="shared" si="421"/>
        <v>0</v>
      </c>
      <c r="C4532" t="str">
        <f t="shared" si="422"/>
        <v>OFF</v>
      </c>
      <c r="D4532" s="4">
        <f t="shared" si="424"/>
        <v>43744.749999989013</v>
      </c>
      <c r="E4532" t="str">
        <f t="shared" si="425"/>
        <v>LRKPCIGS</v>
      </c>
      <c r="F4532" s="39">
        <v>9076.96484375</v>
      </c>
      <c r="G4532">
        <f t="shared" si="423"/>
        <v>1.2775850528127699E-3</v>
      </c>
      <c r="H4532" s="38">
        <f>G4532*SUMIF('Manual Inputs'!$B$11:$B$22,'Expanded kW'!A4532,'Manual Inputs'!$C$11:$C$22)</f>
        <v>145409.37224059826</v>
      </c>
    </row>
    <row r="4533" spans="1:8" x14ac:dyDescent="0.2">
      <c r="A4533">
        <f t="shared" si="420"/>
        <v>10</v>
      </c>
      <c r="B4533" t="b">
        <f t="shared" si="421"/>
        <v>0</v>
      </c>
      <c r="C4533" t="str">
        <f t="shared" si="422"/>
        <v>OFF</v>
      </c>
      <c r="D4533" s="4">
        <f t="shared" si="424"/>
        <v>43744.791666655678</v>
      </c>
      <c r="E4533" t="str">
        <f t="shared" si="425"/>
        <v>LRKPCIGS</v>
      </c>
      <c r="F4533" s="39">
        <v>9092.986328125</v>
      </c>
      <c r="G4533">
        <f t="shared" si="423"/>
        <v>1.2798400807118222E-3</v>
      </c>
      <c r="H4533" s="38">
        <f>G4533*SUMIF('Manual Inputs'!$B$11:$B$22,'Expanded kW'!A4533,'Manual Inputs'!$C$11:$C$22)</f>
        <v>145666.03005798921</v>
      </c>
    </row>
    <row r="4534" spans="1:8" x14ac:dyDescent="0.2">
      <c r="A4534">
        <f t="shared" si="420"/>
        <v>10</v>
      </c>
      <c r="B4534" t="b">
        <f t="shared" si="421"/>
        <v>0</v>
      </c>
      <c r="C4534" t="str">
        <f t="shared" si="422"/>
        <v>OFF</v>
      </c>
      <c r="D4534" s="4">
        <f t="shared" si="424"/>
        <v>43744.833333322342</v>
      </c>
      <c r="E4534" t="str">
        <f t="shared" si="425"/>
        <v>LRKPCIGS</v>
      </c>
      <c r="F4534" s="39">
        <v>9193.1884765625</v>
      </c>
      <c r="G4534">
        <f t="shared" si="423"/>
        <v>1.2939435579541762E-3</v>
      </c>
      <c r="H4534" s="38">
        <f>G4534*SUMIF('Manual Inputs'!$B$11:$B$22,'Expanded kW'!A4534,'Manual Inputs'!$C$11:$C$22)</f>
        <v>147271.22868465222</v>
      </c>
    </row>
    <row r="4535" spans="1:8" x14ac:dyDescent="0.2">
      <c r="A4535">
        <f t="shared" si="420"/>
        <v>10</v>
      </c>
      <c r="B4535" t="b">
        <f t="shared" si="421"/>
        <v>0</v>
      </c>
      <c r="C4535" t="str">
        <f t="shared" si="422"/>
        <v>OFF</v>
      </c>
      <c r="D4535" s="4">
        <f t="shared" si="424"/>
        <v>43744.874999989006</v>
      </c>
      <c r="E4535" t="str">
        <f t="shared" si="425"/>
        <v>LRKPCIGS</v>
      </c>
      <c r="F4535" s="39">
        <v>9279.1220703125</v>
      </c>
      <c r="G4535">
        <f t="shared" si="423"/>
        <v>1.3060387325857141E-3</v>
      </c>
      <c r="H4535" s="38">
        <f>G4535*SUMIF('Manual Inputs'!$B$11:$B$22,'Expanded kW'!A4535,'Manual Inputs'!$C$11:$C$22)</f>
        <v>148647.85073141163</v>
      </c>
    </row>
    <row r="4536" spans="1:8" x14ac:dyDescent="0.2">
      <c r="A4536">
        <f t="shared" si="420"/>
        <v>10</v>
      </c>
      <c r="B4536" t="b">
        <f t="shared" si="421"/>
        <v>0</v>
      </c>
      <c r="C4536" t="str">
        <f t="shared" si="422"/>
        <v>OFF</v>
      </c>
      <c r="D4536" s="4">
        <f t="shared" si="424"/>
        <v>43744.91666665567</v>
      </c>
      <c r="E4536" t="str">
        <f t="shared" si="425"/>
        <v>LRKPCIGS</v>
      </c>
      <c r="F4536" s="39">
        <v>9321.685546875</v>
      </c>
      <c r="G4536">
        <f t="shared" si="423"/>
        <v>1.3120295524674766E-3</v>
      </c>
      <c r="H4536" s="38">
        <f>G4536*SUMIF('Manual Inputs'!$B$11:$B$22,'Expanded kW'!A4536,'Manual Inputs'!$C$11:$C$22)</f>
        <v>149329.70072354772</v>
      </c>
    </row>
    <row r="4537" spans="1:8" x14ac:dyDescent="0.2">
      <c r="A4537">
        <f t="shared" si="420"/>
        <v>10</v>
      </c>
      <c r="B4537" t="b">
        <f t="shared" si="421"/>
        <v>0</v>
      </c>
      <c r="C4537" t="str">
        <f t="shared" si="422"/>
        <v>OFF</v>
      </c>
      <c r="D4537" s="4">
        <f t="shared" si="424"/>
        <v>43744.958333322335</v>
      </c>
      <c r="E4537" t="str">
        <f t="shared" si="425"/>
        <v>LRKPCIGS</v>
      </c>
      <c r="F4537" s="39">
        <v>9280.7265625</v>
      </c>
      <c r="G4537">
        <f t="shared" si="423"/>
        <v>1.3062645652590131E-3</v>
      </c>
      <c r="H4537" s="38">
        <f>G4537*SUMIF('Manual Inputs'!$B$11:$B$22,'Expanded kW'!A4537,'Manual Inputs'!$C$11:$C$22)</f>
        <v>148673.55405909501</v>
      </c>
    </row>
    <row r="4538" spans="1:8" x14ac:dyDescent="0.2">
      <c r="A4538">
        <f t="shared" si="420"/>
        <v>10</v>
      </c>
      <c r="B4538" t="b">
        <f t="shared" si="421"/>
        <v>0</v>
      </c>
      <c r="C4538" t="str">
        <f t="shared" si="422"/>
        <v>OFF</v>
      </c>
      <c r="D4538" s="4">
        <f t="shared" si="424"/>
        <v>43744.999999988999</v>
      </c>
      <c r="E4538" t="str">
        <f t="shared" si="425"/>
        <v>LRKPCIGS</v>
      </c>
      <c r="F4538" s="39">
        <v>9276.5830078125</v>
      </c>
      <c r="G4538">
        <f t="shared" si="423"/>
        <v>1.3056813589091606E-3</v>
      </c>
      <c r="H4538" s="38">
        <f>G4538*SUMIF('Manual Inputs'!$B$11:$B$22,'Expanded kW'!A4538,'Manual Inputs'!$C$11:$C$22)</f>
        <v>148607.17595844949</v>
      </c>
    </row>
    <row r="4539" spans="1:8" x14ac:dyDescent="0.2">
      <c r="A4539">
        <f t="shared" si="420"/>
        <v>10</v>
      </c>
      <c r="B4539" t="b">
        <f t="shared" si="421"/>
        <v>0</v>
      </c>
      <c r="C4539" t="str">
        <f t="shared" si="422"/>
        <v>OFF</v>
      </c>
      <c r="D4539" s="4">
        <f t="shared" si="424"/>
        <v>43745.041666655663</v>
      </c>
      <c r="E4539" t="str">
        <f t="shared" si="425"/>
        <v>LRKPCIGS</v>
      </c>
      <c r="F4539" s="39">
        <v>9296.9208984375</v>
      </c>
      <c r="G4539">
        <f t="shared" si="423"/>
        <v>1.3085439220583538E-3</v>
      </c>
      <c r="H4539" s="38">
        <f>G4539*SUMIF('Manual Inputs'!$B$11:$B$22,'Expanded kW'!A4539,'Manual Inputs'!$C$11:$C$22)</f>
        <v>148932.98088987605</v>
      </c>
    </row>
    <row r="4540" spans="1:8" x14ac:dyDescent="0.2">
      <c r="A4540">
        <f t="shared" si="420"/>
        <v>10</v>
      </c>
      <c r="B4540" t="b">
        <f t="shared" si="421"/>
        <v>0</v>
      </c>
      <c r="C4540" t="str">
        <f t="shared" si="422"/>
        <v>OFF</v>
      </c>
      <c r="D4540" s="4">
        <f t="shared" si="424"/>
        <v>43745.083333322327</v>
      </c>
      <c r="E4540" t="str">
        <f t="shared" si="425"/>
        <v>LRKPCIGS</v>
      </c>
      <c r="F4540" s="39">
        <v>9302.7900390625</v>
      </c>
      <c r="G4540">
        <f t="shared" si="423"/>
        <v>1.3093700050568486E-3</v>
      </c>
      <c r="H4540" s="38">
        <f>G4540*SUMIF('Manual Inputs'!$B$11:$B$22,'Expanded kW'!A4540,'Manual Inputs'!$C$11:$C$22)</f>
        <v>149027.00219199233</v>
      </c>
    </row>
    <row r="4541" spans="1:8" x14ac:dyDescent="0.2">
      <c r="A4541">
        <f t="shared" si="420"/>
        <v>10</v>
      </c>
      <c r="B4541" t="b">
        <f t="shared" si="421"/>
        <v>0</v>
      </c>
      <c r="C4541" t="str">
        <f t="shared" si="422"/>
        <v>OFF</v>
      </c>
      <c r="D4541" s="4">
        <f t="shared" si="424"/>
        <v>43745.124999988991</v>
      </c>
      <c r="E4541" t="str">
        <f t="shared" si="425"/>
        <v>LRKPCIGS</v>
      </c>
      <c r="F4541" s="39">
        <v>9299.9384765625</v>
      </c>
      <c r="G4541">
        <f t="shared" si="423"/>
        <v>1.3089686469277963E-3</v>
      </c>
      <c r="H4541" s="38">
        <f>G4541*SUMIF('Manual Inputs'!$B$11:$B$22,'Expanded kW'!A4541,'Manual Inputs'!$C$11:$C$22)</f>
        <v>148981.3212931272</v>
      </c>
    </row>
    <row r="4542" spans="1:8" x14ac:dyDescent="0.2">
      <c r="A4542">
        <f t="shared" si="420"/>
        <v>10</v>
      </c>
      <c r="B4542" t="b">
        <f t="shared" si="421"/>
        <v>0</v>
      </c>
      <c r="C4542" t="str">
        <f t="shared" si="422"/>
        <v>OFF</v>
      </c>
      <c r="D4542" s="4">
        <f t="shared" si="424"/>
        <v>43745.166666655656</v>
      </c>
      <c r="E4542" t="str">
        <f t="shared" si="425"/>
        <v>LRKPCIGS</v>
      </c>
      <c r="F4542" s="39">
        <v>9386.7333984375</v>
      </c>
      <c r="G4542">
        <f t="shared" si="423"/>
        <v>1.3211850537065339E-3</v>
      </c>
      <c r="H4542" s="38">
        <f>G4542*SUMIF('Manual Inputs'!$B$11:$B$22,'Expanded kW'!A4542,'Manual Inputs'!$C$11:$C$22)</f>
        <v>150371.74147440679</v>
      </c>
    </row>
    <row r="4543" spans="1:8" x14ac:dyDescent="0.2">
      <c r="A4543">
        <f t="shared" si="420"/>
        <v>10</v>
      </c>
      <c r="B4543" t="b">
        <f t="shared" si="421"/>
        <v>0</v>
      </c>
      <c r="C4543" t="str">
        <f t="shared" si="422"/>
        <v>OFF</v>
      </c>
      <c r="D4543" s="4">
        <f t="shared" si="424"/>
        <v>43745.20833332232</v>
      </c>
      <c r="E4543" t="str">
        <f t="shared" si="425"/>
        <v>LRKPCIGS</v>
      </c>
      <c r="F4543" s="39">
        <v>9389.001953125</v>
      </c>
      <c r="G4543">
        <f t="shared" si="423"/>
        <v>1.3215043533413931E-3</v>
      </c>
      <c r="H4543" s="38">
        <f>G4543*SUMIF('Manual Inputs'!$B$11:$B$22,'Expanded kW'!A4543,'Manual Inputs'!$C$11:$C$22)</f>
        <v>150408.08281963409</v>
      </c>
    </row>
    <row r="4544" spans="1:8" x14ac:dyDescent="0.2">
      <c r="A4544">
        <f t="shared" si="420"/>
        <v>10</v>
      </c>
      <c r="B4544" t="b">
        <f t="shared" si="421"/>
        <v>0</v>
      </c>
      <c r="C4544" t="str">
        <f t="shared" si="422"/>
        <v>OFF</v>
      </c>
      <c r="D4544" s="4">
        <f t="shared" si="424"/>
        <v>43745.249999988984</v>
      </c>
      <c r="E4544" t="str">
        <f t="shared" si="425"/>
        <v>LRKPCIGS</v>
      </c>
      <c r="F4544" s="39">
        <v>9225.599609375</v>
      </c>
      <c r="G4544">
        <f t="shared" si="423"/>
        <v>1.2985054329353813E-3</v>
      </c>
      <c r="H4544" s="38">
        <f>G4544*SUMIF('Manual Inputs'!$B$11:$B$22,'Expanded kW'!A4544,'Manual Inputs'!$C$11:$C$22)</f>
        <v>147790.44216151367</v>
      </c>
    </row>
    <row r="4545" spans="1:8" x14ac:dyDescent="0.2">
      <c r="A4545">
        <f t="shared" si="420"/>
        <v>10</v>
      </c>
      <c r="B4545" t="b">
        <f t="shared" si="421"/>
        <v>0</v>
      </c>
      <c r="C4545" t="str">
        <f t="shared" si="422"/>
        <v>ON</v>
      </c>
      <c r="D4545" s="4">
        <f t="shared" si="424"/>
        <v>43745.291666655648</v>
      </c>
      <c r="E4545" t="str">
        <f t="shared" si="425"/>
        <v>LRKPCIGS</v>
      </c>
      <c r="F4545" s="39">
        <v>9435.5439453125</v>
      </c>
      <c r="G4545">
        <f t="shared" si="423"/>
        <v>1.328055150284032E-3</v>
      </c>
      <c r="H4545" s="38">
        <f>G4545*SUMIF('Manual Inputs'!$B$11:$B$22,'Expanded kW'!A4545,'Manual Inputs'!$C$11:$C$22)</f>
        <v>151153.66705217314</v>
      </c>
    </row>
    <row r="4546" spans="1:8" x14ac:dyDescent="0.2">
      <c r="A4546">
        <f t="shared" ref="A4546:A4609" si="426">MONTH(D4546)</f>
        <v>10</v>
      </c>
      <c r="B4546" t="b">
        <f t="shared" ref="B4546:B4609" si="427">IF(ISNA(VLOOKUP(DATE(YEAR(D4546),MONTH(D4546),DAY(D4546)),Holidays,1,FALSE)),FALSE,TRUE)</f>
        <v>0</v>
      </c>
      <c r="C4546" t="str">
        <f t="shared" ref="C4546:C4609" si="428">IF(OR(HOUR(D4546)&lt;PkStart,HOUR(D4546)&gt;OPkStart-1,WEEKDAY(D4546,2)&gt;5,B4546)=TRUE,"OFF","ON")</f>
        <v>ON</v>
      </c>
      <c r="D4546" s="4">
        <f t="shared" si="424"/>
        <v>43745.333333322313</v>
      </c>
      <c r="E4546" t="str">
        <f t="shared" si="425"/>
        <v>LRKPCIGS</v>
      </c>
      <c r="F4546" s="39">
        <v>9617.05859375</v>
      </c>
      <c r="G4546">
        <f t="shared" ref="G4546:G4609" si="429">IF(SUMIF($A$2:$A$8785,A4546,$F$2:$F$8785)=0,0,F4546/SUMIF($A$2:$A$8785,A4546,$F$2:$F$8785))</f>
        <v>1.3536033820665966E-3</v>
      </c>
      <c r="H4546" s="38">
        <f>G4546*SUMIF('Manual Inputs'!$B$11:$B$22,'Expanded kW'!A4546,'Manual Inputs'!$C$11:$C$22)</f>
        <v>154061.45963880452</v>
      </c>
    </row>
    <row r="4547" spans="1:8" x14ac:dyDescent="0.2">
      <c r="A4547">
        <f t="shared" si="426"/>
        <v>10</v>
      </c>
      <c r="B4547" t="b">
        <f t="shared" si="427"/>
        <v>0</v>
      </c>
      <c r="C4547" t="str">
        <f t="shared" si="428"/>
        <v>ON</v>
      </c>
      <c r="D4547" s="4">
        <f t="shared" si="424"/>
        <v>43745.374999988977</v>
      </c>
      <c r="E4547" t="str">
        <f t="shared" si="425"/>
        <v>LRKPCIGS</v>
      </c>
      <c r="F4547" s="39">
        <v>9667.5283203125</v>
      </c>
      <c r="G4547">
        <f t="shared" si="429"/>
        <v>1.360707008596581E-3</v>
      </c>
      <c r="H4547" s="38">
        <f>G4547*SUMIF('Manual Inputs'!$B$11:$B$22,'Expanded kW'!A4547,'Manual Inputs'!$C$11:$C$22)</f>
        <v>154869.96461628727</v>
      </c>
    </row>
    <row r="4548" spans="1:8" x14ac:dyDescent="0.2">
      <c r="A4548">
        <f t="shared" si="426"/>
        <v>10</v>
      </c>
      <c r="B4548" t="b">
        <f t="shared" si="427"/>
        <v>0</v>
      </c>
      <c r="C4548" t="str">
        <f t="shared" si="428"/>
        <v>ON</v>
      </c>
      <c r="D4548" s="4">
        <f t="shared" ref="D4548:D4611" si="430">+D4547+1/24</f>
        <v>43745.416666655641</v>
      </c>
      <c r="E4548" t="str">
        <f t="shared" ref="E4548:E4611" si="431">+E4547</f>
        <v>LRKPCIGS</v>
      </c>
      <c r="F4548" s="39">
        <v>9657.9716796875</v>
      </c>
      <c r="G4548">
        <f t="shared" si="429"/>
        <v>1.3593619090585993E-3</v>
      </c>
      <c r="H4548" s="38">
        <f>G4548*SUMIF('Manual Inputs'!$B$11:$B$22,'Expanded kW'!A4548,'Manual Inputs'!$C$11:$C$22)</f>
        <v>154716.87102851522</v>
      </c>
    </row>
    <row r="4549" spans="1:8" x14ac:dyDescent="0.2">
      <c r="A4549">
        <f t="shared" si="426"/>
        <v>10</v>
      </c>
      <c r="B4549" t="b">
        <f t="shared" si="427"/>
        <v>0</v>
      </c>
      <c r="C4549" t="str">
        <f t="shared" si="428"/>
        <v>ON</v>
      </c>
      <c r="D4549" s="4">
        <f t="shared" si="430"/>
        <v>43745.458333322305</v>
      </c>
      <c r="E4549" t="str">
        <f t="shared" si="431"/>
        <v>LRKPCIGS</v>
      </c>
      <c r="F4549" s="39">
        <v>9627.779296875</v>
      </c>
      <c r="G4549">
        <f t="shared" si="429"/>
        <v>1.3551123236901364E-3</v>
      </c>
      <c r="H4549" s="38">
        <f>G4549*SUMIF('Manual Inputs'!$B$11:$B$22,'Expanded kW'!A4549,'Manual Inputs'!$C$11:$C$22)</f>
        <v>154233.20104556531</v>
      </c>
    </row>
    <row r="4550" spans="1:8" x14ac:dyDescent="0.2">
      <c r="A4550">
        <f t="shared" si="426"/>
        <v>10</v>
      </c>
      <c r="B4550" t="b">
        <f t="shared" si="427"/>
        <v>0</v>
      </c>
      <c r="C4550" t="str">
        <f t="shared" si="428"/>
        <v>ON</v>
      </c>
      <c r="D4550" s="4">
        <f t="shared" si="430"/>
        <v>43745.49999998897</v>
      </c>
      <c r="E4550" t="str">
        <f t="shared" si="431"/>
        <v>LRKPCIGS</v>
      </c>
      <c r="F4550" s="39">
        <v>9581.2548828125</v>
      </c>
      <c r="G4550">
        <f t="shared" si="429"/>
        <v>1.3485640008729506E-3</v>
      </c>
      <c r="H4550" s="38">
        <f>G4550*SUMIF('Manual Inputs'!$B$11:$B$22,'Expanded kW'!A4550,'Manual Inputs'!$C$11:$C$22)</f>
        <v>153487.89840760833</v>
      </c>
    </row>
    <row r="4551" spans="1:8" x14ac:dyDescent="0.2">
      <c r="A4551">
        <f t="shared" si="426"/>
        <v>10</v>
      </c>
      <c r="B4551" t="b">
        <f t="shared" si="427"/>
        <v>0</v>
      </c>
      <c r="C4551" t="str">
        <f t="shared" si="428"/>
        <v>ON</v>
      </c>
      <c r="D4551" s="4">
        <f t="shared" si="430"/>
        <v>43745.541666655634</v>
      </c>
      <c r="E4551" t="str">
        <f t="shared" si="431"/>
        <v>LRKPCIGS</v>
      </c>
      <c r="F4551" s="39">
        <v>9638.23046875</v>
      </c>
      <c r="G4551">
        <f t="shared" si="429"/>
        <v>1.3565833287233961E-3</v>
      </c>
      <c r="H4551" s="38">
        <f>G4551*SUMIF('Manual Inputs'!$B$11:$B$22,'Expanded kW'!A4551,'Manual Inputs'!$C$11:$C$22)</f>
        <v>154400.62466873476</v>
      </c>
    </row>
    <row r="4552" spans="1:8" x14ac:dyDescent="0.2">
      <c r="A4552">
        <f t="shared" si="426"/>
        <v>10</v>
      </c>
      <c r="B4552" t="b">
        <f t="shared" si="427"/>
        <v>0</v>
      </c>
      <c r="C4552" t="str">
        <f t="shared" si="428"/>
        <v>ON</v>
      </c>
      <c r="D4552" s="4">
        <f t="shared" si="430"/>
        <v>43745.583333322298</v>
      </c>
      <c r="E4552" t="str">
        <f t="shared" si="431"/>
        <v>LRKPCIGS</v>
      </c>
      <c r="F4552" s="39">
        <v>9610.900390625</v>
      </c>
      <c r="G4552">
        <f t="shared" si="429"/>
        <v>1.3527366134495403E-3</v>
      </c>
      <c r="H4552" s="38">
        <f>G4552*SUMIF('Manual Inputs'!$B$11:$B$22,'Expanded kW'!A4552,'Manual Inputs'!$C$11:$C$22)</f>
        <v>153962.80767022792</v>
      </c>
    </row>
    <row r="4553" spans="1:8" x14ac:dyDescent="0.2">
      <c r="A4553">
        <f t="shared" si="426"/>
        <v>10</v>
      </c>
      <c r="B4553" t="b">
        <f t="shared" si="427"/>
        <v>0</v>
      </c>
      <c r="C4553" t="str">
        <f t="shared" si="428"/>
        <v>ON</v>
      </c>
      <c r="D4553" s="4">
        <f t="shared" si="430"/>
        <v>43745.624999988962</v>
      </c>
      <c r="E4553" t="str">
        <f t="shared" si="431"/>
        <v>LRKPCIGS</v>
      </c>
      <c r="F4553" s="39">
        <v>9600.466796875</v>
      </c>
      <c r="G4553">
        <f t="shared" si="429"/>
        <v>1.3512680825417337E-3</v>
      </c>
      <c r="H4553" s="38">
        <f>G4553*SUMIF('Manual Inputs'!$B$11:$B$22,'Expanded kW'!A4553,'Manual Inputs'!$C$11:$C$22)</f>
        <v>153795.66564164052</v>
      </c>
    </row>
    <row r="4554" spans="1:8" x14ac:dyDescent="0.2">
      <c r="A4554">
        <f t="shared" si="426"/>
        <v>10</v>
      </c>
      <c r="B4554" t="b">
        <f t="shared" si="427"/>
        <v>0</v>
      </c>
      <c r="C4554" t="str">
        <f t="shared" si="428"/>
        <v>ON</v>
      </c>
      <c r="D4554" s="4">
        <f t="shared" si="430"/>
        <v>43745.666666655627</v>
      </c>
      <c r="E4554" t="str">
        <f t="shared" si="431"/>
        <v>LRKPCIGS</v>
      </c>
      <c r="F4554" s="39">
        <v>9570.638671875</v>
      </c>
      <c r="G4554">
        <f t="shared" si="429"/>
        <v>1.347069766550715E-3</v>
      </c>
      <c r="H4554" s="38">
        <f>G4554*SUMIF('Manual Inputs'!$B$11:$B$22,'Expanded kW'!A4554,'Manual Inputs'!$C$11:$C$22)</f>
        <v>153317.83092419634</v>
      </c>
    </row>
    <row r="4555" spans="1:8" x14ac:dyDescent="0.2">
      <c r="A4555">
        <f t="shared" si="426"/>
        <v>10</v>
      </c>
      <c r="B4555" t="b">
        <f t="shared" si="427"/>
        <v>0</v>
      </c>
      <c r="C4555" t="str">
        <f t="shared" si="428"/>
        <v>ON</v>
      </c>
      <c r="D4555" s="4">
        <f t="shared" si="430"/>
        <v>43745.708333322291</v>
      </c>
      <c r="E4555" t="str">
        <f t="shared" si="431"/>
        <v>LRKPCIGS</v>
      </c>
      <c r="F4555" s="39">
        <v>9652.0537109375</v>
      </c>
      <c r="G4555">
        <f t="shared" si="429"/>
        <v>1.3585289534894017E-3</v>
      </c>
      <c r="H4555" s="38">
        <f>G4555*SUMIF('Manual Inputs'!$B$11:$B$22,'Expanded kW'!A4555,'Manual Inputs'!$C$11:$C$22)</f>
        <v>154622.06751922661</v>
      </c>
    </row>
    <row r="4556" spans="1:8" x14ac:dyDescent="0.2">
      <c r="A4556">
        <f t="shared" si="426"/>
        <v>10</v>
      </c>
      <c r="B4556" t="b">
        <f t="shared" si="427"/>
        <v>0</v>
      </c>
      <c r="C4556" t="str">
        <f t="shared" si="428"/>
        <v>ON</v>
      </c>
      <c r="D4556" s="4">
        <f t="shared" si="430"/>
        <v>43745.749999988955</v>
      </c>
      <c r="E4556" t="str">
        <f t="shared" si="431"/>
        <v>LRKPCIGS</v>
      </c>
      <c r="F4556" s="39">
        <v>9491.728515625</v>
      </c>
      <c r="G4556">
        <f t="shared" si="429"/>
        <v>1.3359631424890897E-3</v>
      </c>
      <c r="H4556" s="38">
        <f>G4556*SUMIF('Manual Inputs'!$B$11:$B$22,'Expanded kW'!A4556,'Manual Inputs'!$C$11:$C$22)</f>
        <v>152053.72155710752</v>
      </c>
    </row>
    <row r="4557" spans="1:8" x14ac:dyDescent="0.2">
      <c r="A4557">
        <f t="shared" si="426"/>
        <v>10</v>
      </c>
      <c r="B4557" t="b">
        <f t="shared" si="427"/>
        <v>0</v>
      </c>
      <c r="C4557" t="str">
        <f t="shared" si="428"/>
        <v>ON</v>
      </c>
      <c r="D4557" s="4">
        <f t="shared" si="430"/>
        <v>43745.791666655619</v>
      </c>
      <c r="E4557" t="str">
        <f t="shared" si="431"/>
        <v>LRKPCIGS</v>
      </c>
      <c r="F4557" s="39">
        <v>9513.8310546875</v>
      </c>
      <c r="G4557">
        <f t="shared" si="429"/>
        <v>1.3390740803434877E-3</v>
      </c>
      <c r="H4557" s="38">
        <f>G4557*SUMIF('Manual Inputs'!$B$11:$B$22,'Expanded kW'!A4557,'Manual Inputs'!$C$11:$C$22)</f>
        <v>152407.79545574277</v>
      </c>
    </row>
    <row r="4558" spans="1:8" x14ac:dyDescent="0.2">
      <c r="A4558">
        <f t="shared" si="426"/>
        <v>10</v>
      </c>
      <c r="B4558" t="b">
        <f t="shared" si="427"/>
        <v>0</v>
      </c>
      <c r="C4558" t="str">
        <f t="shared" si="428"/>
        <v>ON</v>
      </c>
      <c r="D4558" s="4">
        <f t="shared" si="430"/>
        <v>43745.833333322284</v>
      </c>
      <c r="E4558" t="str">
        <f t="shared" si="431"/>
        <v>LRKPCIGS</v>
      </c>
      <c r="F4558" s="39">
        <v>9492.9677734375</v>
      </c>
      <c r="G4558">
        <f t="shared" si="429"/>
        <v>1.3361375683335307E-3</v>
      </c>
      <c r="H4558" s="38">
        <f>G4558*SUMIF('Manual Inputs'!$B$11:$B$22,'Expanded kW'!A4558,'Manual Inputs'!$C$11:$C$22)</f>
        <v>152073.57397514174</v>
      </c>
    </row>
    <row r="4559" spans="1:8" x14ac:dyDescent="0.2">
      <c r="A4559">
        <f t="shared" si="426"/>
        <v>10</v>
      </c>
      <c r="B4559" t="b">
        <f t="shared" si="427"/>
        <v>0</v>
      </c>
      <c r="C4559" t="str">
        <f t="shared" si="428"/>
        <v>OFF</v>
      </c>
      <c r="D4559" s="4">
        <f t="shared" si="430"/>
        <v>43745.874999988948</v>
      </c>
      <c r="E4559" t="str">
        <f t="shared" si="431"/>
        <v>LRKPCIGS</v>
      </c>
      <c r="F4559" s="39">
        <v>9832.109375</v>
      </c>
      <c r="G4559">
        <f t="shared" si="429"/>
        <v>1.383871832859362E-3</v>
      </c>
      <c r="H4559" s="38">
        <f>G4559*SUMIF('Manual Inputs'!$B$11:$B$22,'Expanded kW'!A4559,'Manual Inputs'!$C$11:$C$22)</f>
        <v>157506.48775554821</v>
      </c>
    </row>
    <row r="4560" spans="1:8" x14ac:dyDescent="0.2">
      <c r="A4560">
        <f t="shared" si="426"/>
        <v>10</v>
      </c>
      <c r="B4560" t="b">
        <f t="shared" si="427"/>
        <v>0</v>
      </c>
      <c r="C4560" t="str">
        <f t="shared" si="428"/>
        <v>OFF</v>
      </c>
      <c r="D4560" s="4">
        <f t="shared" si="430"/>
        <v>43745.916666655612</v>
      </c>
      <c r="E4560" t="str">
        <f t="shared" si="431"/>
        <v>LRKPCIGS</v>
      </c>
      <c r="F4560" s="39">
        <v>9927.5654296875</v>
      </c>
      <c r="G4560">
        <f t="shared" si="429"/>
        <v>1.3973072962293893E-3</v>
      </c>
      <c r="H4560" s="38">
        <f>G4560*SUMIF('Manual Inputs'!$B$11:$B$22,'Expanded kW'!A4560,'Manual Inputs'!$C$11:$C$22)</f>
        <v>159035.65584505897</v>
      </c>
    </row>
    <row r="4561" spans="1:8" x14ac:dyDescent="0.2">
      <c r="A4561">
        <f t="shared" si="426"/>
        <v>10</v>
      </c>
      <c r="B4561" t="b">
        <f t="shared" si="427"/>
        <v>0</v>
      </c>
      <c r="C4561" t="str">
        <f t="shared" si="428"/>
        <v>OFF</v>
      </c>
      <c r="D4561" s="4">
        <f t="shared" si="430"/>
        <v>43745.958333322276</v>
      </c>
      <c r="E4561" t="str">
        <f t="shared" si="431"/>
        <v>LRKPCIGS</v>
      </c>
      <c r="F4561" s="39">
        <v>9813.5390625</v>
      </c>
      <c r="G4561">
        <f t="shared" si="429"/>
        <v>1.3812580567696157E-3</v>
      </c>
      <c r="H4561" s="38">
        <f>G4561*SUMIF('Manual Inputs'!$B$11:$B$22,'Expanded kW'!A4561,'Manual Inputs'!$C$11:$C$22)</f>
        <v>157208.99872376065</v>
      </c>
    </row>
    <row r="4562" spans="1:8" x14ac:dyDescent="0.2">
      <c r="A4562">
        <f t="shared" si="426"/>
        <v>10</v>
      </c>
      <c r="B4562" t="b">
        <f t="shared" si="427"/>
        <v>0</v>
      </c>
      <c r="C4562" t="str">
        <f t="shared" si="428"/>
        <v>OFF</v>
      </c>
      <c r="D4562" s="4">
        <f t="shared" si="430"/>
        <v>43745.999999988941</v>
      </c>
      <c r="E4562" t="str">
        <f t="shared" si="431"/>
        <v>LRKPCIGS</v>
      </c>
      <c r="F4562" s="39">
        <v>9836.4658203125</v>
      </c>
      <c r="G4562">
        <f t="shared" si="429"/>
        <v>1.3844850036174793E-3</v>
      </c>
      <c r="H4562" s="38">
        <f>G4562*SUMIF('Manual Inputs'!$B$11:$B$22,'Expanded kW'!A4562,'Manual Inputs'!$C$11:$C$22)</f>
        <v>157576.27627946512</v>
      </c>
    </row>
    <row r="4563" spans="1:8" x14ac:dyDescent="0.2">
      <c r="A4563">
        <f t="shared" si="426"/>
        <v>10</v>
      </c>
      <c r="B4563" t="b">
        <f t="shared" si="427"/>
        <v>0</v>
      </c>
      <c r="C4563" t="str">
        <f t="shared" si="428"/>
        <v>OFF</v>
      </c>
      <c r="D4563" s="4">
        <f t="shared" si="430"/>
        <v>43746.041666655605</v>
      </c>
      <c r="E4563" t="str">
        <f t="shared" si="431"/>
        <v>LRKPCIGS</v>
      </c>
      <c r="F4563" s="39">
        <v>9824.7646484375</v>
      </c>
      <c r="G4563">
        <f t="shared" si="429"/>
        <v>1.3828380607742241E-3</v>
      </c>
      <c r="H4563" s="38">
        <f>G4563*SUMIF('Manual Inputs'!$B$11:$B$22,'Expanded kW'!A4563,'Manual Inputs'!$C$11:$C$22)</f>
        <v>157388.82815268356</v>
      </c>
    </row>
    <row r="4564" spans="1:8" x14ac:dyDescent="0.2">
      <c r="A4564">
        <f t="shared" si="426"/>
        <v>10</v>
      </c>
      <c r="B4564" t="b">
        <f t="shared" si="427"/>
        <v>0</v>
      </c>
      <c r="C4564" t="str">
        <f t="shared" si="428"/>
        <v>OFF</v>
      </c>
      <c r="D4564" s="4">
        <f t="shared" si="430"/>
        <v>43746.083333322269</v>
      </c>
      <c r="E4564" t="str">
        <f t="shared" si="431"/>
        <v>LRKPCIGS</v>
      </c>
      <c r="F4564" s="39">
        <v>9674.0185546875</v>
      </c>
      <c r="G4564">
        <f t="shared" si="429"/>
        <v>1.3616205106944171E-3</v>
      </c>
      <c r="H4564" s="38">
        <f>G4564*SUMIF('Manual Inputs'!$B$11:$B$22,'Expanded kW'!A4564,'Manual Inputs'!$C$11:$C$22)</f>
        <v>154973.9355936358</v>
      </c>
    </row>
    <row r="4565" spans="1:8" x14ac:dyDescent="0.2">
      <c r="A4565">
        <f t="shared" si="426"/>
        <v>10</v>
      </c>
      <c r="B4565" t="b">
        <f t="shared" si="427"/>
        <v>0</v>
      </c>
      <c r="C4565" t="str">
        <f t="shared" si="428"/>
        <v>OFF</v>
      </c>
      <c r="D4565" s="4">
        <f t="shared" si="430"/>
        <v>43746.124999988933</v>
      </c>
      <c r="E4565" t="str">
        <f t="shared" si="431"/>
        <v>LRKPCIGS</v>
      </c>
      <c r="F4565" s="39">
        <v>9605.251953125</v>
      </c>
      <c r="G4565">
        <f t="shared" si="429"/>
        <v>1.3519415944706231E-3</v>
      </c>
      <c r="H4565" s="38">
        <f>G4565*SUMIF('Manual Inputs'!$B$11:$B$22,'Expanded kW'!A4565,'Manual Inputs'!$C$11:$C$22)</f>
        <v>153872.32194453067</v>
      </c>
    </row>
    <row r="4566" spans="1:8" x14ac:dyDescent="0.2">
      <c r="A4566">
        <f t="shared" si="426"/>
        <v>10</v>
      </c>
      <c r="B4566" t="b">
        <f t="shared" si="427"/>
        <v>0</v>
      </c>
      <c r="C4566" t="str">
        <f t="shared" si="428"/>
        <v>OFF</v>
      </c>
      <c r="D4566" s="4">
        <f t="shared" si="430"/>
        <v>43746.166666655598</v>
      </c>
      <c r="E4566" t="str">
        <f t="shared" si="431"/>
        <v>LRKPCIGS</v>
      </c>
      <c r="F4566" s="39">
        <v>9690.0419921875</v>
      </c>
      <c r="G4566">
        <f t="shared" si="429"/>
        <v>1.3638758134962975E-3</v>
      </c>
      <c r="H4566" s="38">
        <f>G4566*SUMIF('Manual Inputs'!$B$11:$B$22,'Expanded kW'!A4566,'Manual Inputs'!$C$11:$C$22)</f>
        <v>155230.62469931363</v>
      </c>
    </row>
    <row r="4567" spans="1:8" x14ac:dyDescent="0.2">
      <c r="A4567">
        <f t="shared" si="426"/>
        <v>10</v>
      </c>
      <c r="B4567" t="b">
        <f t="shared" si="427"/>
        <v>0</v>
      </c>
      <c r="C4567" t="str">
        <f t="shared" si="428"/>
        <v>OFF</v>
      </c>
      <c r="D4567" s="4">
        <f t="shared" si="430"/>
        <v>43746.208333322262</v>
      </c>
      <c r="E4567" t="str">
        <f t="shared" si="431"/>
        <v>LRKPCIGS</v>
      </c>
      <c r="F4567" s="39">
        <v>9511.3125</v>
      </c>
      <c r="G4567">
        <f t="shared" si="429"/>
        <v>1.3387195931466294E-3</v>
      </c>
      <c r="H4567" s="38">
        <f>G4567*SUMIF('Manual Inputs'!$B$11:$B$22,'Expanded kW'!A4567,'Manual Inputs'!$C$11:$C$22)</f>
        <v>152367.44920979303</v>
      </c>
    </row>
    <row r="4568" spans="1:8" x14ac:dyDescent="0.2">
      <c r="A4568">
        <f t="shared" si="426"/>
        <v>10</v>
      </c>
      <c r="B4568" t="b">
        <f t="shared" si="427"/>
        <v>0</v>
      </c>
      <c r="C4568" t="str">
        <f t="shared" si="428"/>
        <v>OFF</v>
      </c>
      <c r="D4568" s="4">
        <f t="shared" si="430"/>
        <v>43746.249999988926</v>
      </c>
      <c r="E4568" t="str">
        <f t="shared" si="431"/>
        <v>LRKPCIGS</v>
      </c>
      <c r="F4568" s="39">
        <v>9547.97265625</v>
      </c>
      <c r="G4568">
        <f t="shared" si="429"/>
        <v>1.3438795192304051E-3</v>
      </c>
      <c r="H4568" s="38">
        <f>G4568*SUMIF('Manual Inputs'!$B$11:$B$22,'Expanded kW'!A4568,'Manual Inputs'!$C$11:$C$22)</f>
        <v>152954.73035479221</v>
      </c>
    </row>
    <row r="4569" spans="1:8" x14ac:dyDescent="0.2">
      <c r="A4569">
        <f t="shared" si="426"/>
        <v>10</v>
      </c>
      <c r="B4569" t="b">
        <f t="shared" si="427"/>
        <v>0</v>
      </c>
      <c r="C4569" t="str">
        <f t="shared" si="428"/>
        <v>ON</v>
      </c>
      <c r="D4569" s="4">
        <f t="shared" si="430"/>
        <v>43746.29166665559</v>
      </c>
      <c r="E4569" t="str">
        <f t="shared" si="431"/>
        <v>LRKPCIGS</v>
      </c>
      <c r="F4569" s="39">
        <v>9519.798828125</v>
      </c>
      <c r="G4569">
        <f t="shared" si="429"/>
        <v>1.3399140459348024E-3</v>
      </c>
      <c r="H4569" s="38">
        <f>G4569*SUMIF('Manual Inputs'!$B$11:$B$22,'Expanded kW'!A4569,'Manual Inputs'!$C$11:$C$22)</f>
        <v>152503.3968163472</v>
      </c>
    </row>
    <row r="4570" spans="1:8" x14ac:dyDescent="0.2">
      <c r="A4570">
        <f t="shared" si="426"/>
        <v>10</v>
      </c>
      <c r="B4570" t="b">
        <f t="shared" si="427"/>
        <v>0</v>
      </c>
      <c r="C4570" t="str">
        <f t="shared" si="428"/>
        <v>ON</v>
      </c>
      <c r="D4570" s="4">
        <f t="shared" si="430"/>
        <v>43746.333333322254</v>
      </c>
      <c r="E4570" t="str">
        <f t="shared" si="431"/>
        <v>LRKPCIGS</v>
      </c>
      <c r="F4570" s="39">
        <v>9615.5068359375</v>
      </c>
      <c r="G4570">
        <f t="shared" si="429"/>
        <v>1.3533849717696567E-3</v>
      </c>
      <c r="H4570" s="38">
        <f>G4570*SUMIF('Manual Inputs'!$B$11:$B$22,'Expanded kW'!A4570,'Manual Inputs'!$C$11:$C$22)</f>
        <v>154036.60109486728</v>
      </c>
    </row>
    <row r="4571" spans="1:8" x14ac:dyDescent="0.2">
      <c r="A4571">
        <f t="shared" si="426"/>
        <v>10</v>
      </c>
      <c r="B4571" t="b">
        <f t="shared" si="427"/>
        <v>0</v>
      </c>
      <c r="C4571" t="str">
        <f t="shared" si="428"/>
        <v>ON</v>
      </c>
      <c r="D4571" s="4">
        <f t="shared" si="430"/>
        <v>43746.374999988919</v>
      </c>
      <c r="E4571" t="str">
        <f t="shared" si="431"/>
        <v>LRKPCIGS</v>
      </c>
      <c r="F4571" s="39">
        <v>9661.74609375</v>
      </c>
      <c r="G4571">
        <f t="shared" si="429"/>
        <v>1.3598931587739374E-3</v>
      </c>
      <c r="H4571" s="38">
        <f>G4571*SUMIF('Manual Inputs'!$B$11:$B$22,'Expanded kW'!A4571,'Manual Inputs'!$C$11:$C$22)</f>
        <v>154777.33564293775</v>
      </c>
    </row>
    <row r="4572" spans="1:8" x14ac:dyDescent="0.2">
      <c r="A4572">
        <f t="shared" si="426"/>
        <v>10</v>
      </c>
      <c r="B4572" t="b">
        <f t="shared" si="427"/>
        <v>0</v>
      </c>
      <c r="C4572" t="str">
        <f t="shared" si="428"/>
        <v>ON</v>
      </c>
      <c r="D4572" s="4">
        <f t="shared" si="430"/>
        <v>43746.416666655583</v>
      </c>
      <c r="E4572" t="str">
        <f t="shared" si="431"/>
        <v>LRKPCIGS</v>
      </c>
      <c r="F4572" s="39">
        <v>9732.2568359375</v>
      </c>
      <c r="G4572">
        <f t="shared" si="429"/>
        <v>1.369817563223241E-3</v>
      </c>
      <c r="H4572" s="38">
        <f>G4572*SUMIF('Manual Inputs'!$B$11:$B$22,'Expanded kW'!A4572,'Manual Inputs'!$C$11:$C$22)</f>
        <v>155906.88973223919</v>
      </c>
    </row>
    <row r="4573" spans="1:8" x14ac:dyDescent="0.2">
      <c r="A4573">
        <f t="shared" si="426"/>
        <v>10</v>
      </c>
      <c r="B4573" t="b">
        <f t="shared" si="427"/>
        <v>0</v>
      </c>
      <c r="C4573" t="str">
        <f t="shared" si="428"/>
        <v>ON</v>
      </c>
      <c r="D4573" s="4">
        <f t="shared" si="430"/>
        <v>43746.458333322247</v>
      </c>
      <c r="E4573" t="str">
        <f t="shared" si="431"/>
        <v>LRKPCIGS</v>
      </c>
      <c r="F4573" s="39">
        <v>9629.78515625</v>
      </c>
      <c r="G4573">
        <f t="shared" si="429"/>
        <v>1.3553946488946138E-3</v>
      </c>
      <c r="H4573" s="38">
        <f>G4573*SUMIF('Manual Inputs'!$B$11:$B$22,'Expanded kW'!A4573,'Manual Inputs'!$C$11:$C$22)</f>
        <v>154265.3341162054</v>
      </c>
    </row>
    <row r="4574" spans="1:8" x14ac:dyDescent="0.2">
      <c r="A4574">
        <f t="shared" si="426"/>
        <v>10</v>
      </c>
      <c r="B4574" t="b">
        <f t="shared" si="427"/>
        <v>0</v>
      </c>
      <c r="C4574" t="str">
        <f t="shared" si="428"/>
        <v>ON</v>
      </c>
      <c r="D4574" s="4">
        <f t="shared" si="430"/>
        <v>43746.499999988911</v>
      </c>
      <c r="E4574" t="str">
        <f t="shared" si="431"/>
        <v>LRKPCIGS</v>
      </c>
      <c r="F4574" s="39">
        <v>9673.888671875</v>
      </c>
      <c r="G4574">
        <f t="shared" si="429"/>
        <v>1.3616022296563473E-3</v>
      </c>
      <c r="H4574" s="38">
        <f>G4574*SUMIF('Manual Inputs'!$B$11:$B$22,'Expanded kW'!A4574,'Manual Inputs'!$C$11:$C$22)</f>
        <v>154971.85492255734</v>
      </c>
    </row>
    <row r="4575" spans="1:8" x14ac:dyDescent="0.2">
      <c r="A4575">
        <f t="shared" si="426"/>
        <v>10</v>
      </c>
      <c r="B4575" t="b">
        <f t="shared" si="427"/>
        <v>0</v>
      </c>
      <c r="C4575" t="str">
        <f t="shared" si="428"/>
        <v>ON</v>
      </c>
      <c r="D4575" s="4">
        <f t="shared" si="430"/>
        <v>43746.541666655576</v>
      </c>
      <c r="E4575" t="str">
        <f t="shared" si="431"/>
        <v>LRKPCIGS</v>
      </c>
      <c r="F4575" s="39">
        <v>9757.2763671875</v>
      </c>
      <c r="G4575">
        <f t="shared" si="429"/>
        <v>1.3733390684514332E-3</v>
      </c>
      <c r="H4575" s="38">
        <f>G4575*SUMIF('Manual Inputs'!$B$11:$B$22,'Expanded kW'!A4575,'Manual Inputs'!$C$11:$C$22)</f>
        <v>156307.6926873505</v>
      </c>
    </row>
    <row r="4576" spans="1:8" x14ac:dyDescent="0.2">
      <c r="A4576">
        <f t="shared" si="426"/>
        <v>10</v>
      </c>
      <c r="B4576" t="b">
        <f t="shared" si="427"/>
        <v>0</v>
      </c>
      <c r="C4576" t="str">
        <f t="shared" si="428"/>
        <v>ON</v>
      </c>
      <c r="D4576" s="4">
        <f t="shared" si="430"/>
        <v>43746.58333332224</v>
      </c>
      <c r="E4576" t="str">
        <f t="shared" si="431"/>
        <v>LRKPCIGS</v>
      </c>
      <c r="F4576" s="39">
        <v>9760.8876953125</v>
      </c>
      <c r="G4576">
        <f t="shared" si="429"/>
        <v>1.3738473637806236E-3</v>
      </c>
      <c r="H4576" s="38">
        <f>G4576*SUMIF('Manual Inputs'!$B$11:$B$22,'Expanded kW'!A4576,'Manual Inputs'!$C$11:$C$22)</f>
        <v>156365.5447298174</v>
      </c>
    </row>
    <row r="4577" spans="1:8" x14ac:dyDescent="0.2">
      <c r="A4577">
        <f t="shared" si="426"/>
        <v>10</v>
      </c>
      <c r="B4577" t="b">
        <f t="shared" si="427"/>
        <v>0</v>
      </c>
      <c r="C4577" t="str">
        <f t="shared" si="428"/>
        <v>ON</v>
      </c>
      <c r="D4577" s="4">
        <f t="shared" si="430"/>
        <v>43746.624999988904</v>
      </c>
      <c r="E4577" t="str">
        <f t="shared" si="431"/>
        <v>LRKPCIGS</v>
      </c>
      <c r="F4577" s="39">
        <v>9685.884765625</v>
      </c>
      <c r="G4577">
        <f t="shared" si="429"/>
        <v>1.3632906828266484E-3</v>
      </c>
      <c r="H4577" s="38">
        <f>G4577*SUMIF('Manual Inputs'!$B$11:$B$22,'Expanded kW'!A4577,'Manual Inputs'!$C$11:$C$22)</f>
        <v>155164.02758065992</v>
      </c>
    </row>
    <row r="4578" spans="1:8" x14ac:dyDescent="0.2">
      <c r="A4578">
        <f t="shared" si="426"/>
        <v>10</v>
      </c>
      <c r="B4578" t="b">
        <f t="shared" si="427"/>
        <v>0</v>
      </c>
      <c r="C4578" t="str">
        <f t="shared" si="428"/>
        <v>ON</v>
      </c>
      <c r="D4578" s="4">
        <f t="shared" si="430"/>
        <v>43746.666666655568</v>
      </c>
      <c r="E4578" t="str">
        <f t="shared" si="431"/>
        <v>LRKPCIGS</v>
      </c>
      <c r="F4578" s="39">
        <v>9653.9150390625</v>
      </c>
      <c r="G4578">
        <f t="shared" si="429"/>
        <v>1.358790935884598E-3</v>
      </c>
      <c r="H4578" s="38">
        <f>G4578*SUMIF('Manual Inputs'!$B$11:$B$22,'Expanded kW'!A4578,'Manual Inputs'!$C$11:$C$22)</f>
        <v>154651.88525663651</v>
      </c>
    </row>
    <row r="4579" spans="1:8" x14ac:dyDescent="0.2">
      <c r="A4579">
        <f t="shared" si="426"/>
        <v>10</v>
      </c>
      <c r="B4579" t="b">
        <f t="shared" si="427"/>
        <v>0</v>
      </c>
      <c r="C4579" t="str">
        <f t="shared" si="428"/>
        <v>ON</v>
      </c>
      <c r="D4579" s="4">
        <f t="shared" si="430"/>
        <v>43746.708333322233</v>
      </c>
      <c r="E4579" t="str">
        <f t="shared" si="431"/>
        <v>LRKPCIGS</v>
      </c>
      <c r="F4579" s="39">
        <v>9650.8837890625</v>
      </c>
      <c r="G4579">
        <f t="shared" si="429"/>
        <v>1.358364286695359E-3</v>
      </c>
      <c r="H4579" s="38">
        <f>G4579*SUMIF('Manual Inputs'!$B$11:$B$22,'Expanded kW'!A4579,'Manual Inputs'!$C$11:$C$22)</f>
        <v>154603.32583537715</v>
      </c>
    </row>
    <row r="4580" spans="1:8" x14ac:dyDescent="0.2">
      <c r="A4580">
        <f t="shared" si="426"/>
        <v>10</v>
      </c>
      <c r="B4580" t="b">
        <f t="shared" si="427"/>
        <v>0</v>
      </c>
      <c r="C4580" t="str">
        <f t="shared" si="428"/>
        <v>ON</v>
      </c>
      <c r="D4580" s="4">
        <f t="shared" si="430"/>
        <v>43746.749999988897</v>
      </c>
      <c r="E4580" t="str">
        <f t="shared" si="431"/>
        <v>LRKPCIGS</v>
      </c>
      <c r="F4580" s="39">
        <v>9553.7802734375</v>
      </c>
      <c r="G4580">
        <f t="shared" si="429"/>
        <v>1.3446969427898141E-3</v>
      </c>
      <c r="H4580" s="38">
        <f>G4580*SUMIF('Manual Inputs'!$B$11:$B$22,'Expanded kW'!A4580,'Manual Inputs'!$C$11:$C$22)</f>
        <v>153047.76607587133</v>
      </c>
    </row>
    <row r="4581" spans="1:8" x14ac:dyDescent="0.2">
      <c r="A4581">
        <f t="shared" si="426"/>
        <v>10</v>
      </c>
      <c r="B4581" t="b">
        <f t="shared" si="427"/>
        <v>0</v>
      </c>
      <c r="C4581" t="str">
        <f t="shared" si="428"/>
        <v>ON</v>
      </c>
      <c r="D4581" s="4">
        <f t="shared" si="430"/>
        <v>43746.791666655561</v>
      </c>
      <c r="E4581" t="str">
        <f t="shared" si="431"/>
        <v>LRKPCIGS</v>
      </c>
      <c r="F4581" s="39">
        <v>9560.5625</v>
      </c>
      <c r="G4581">
        <f t="shared" si="429"/>
        <v>1.3456515428604541E-3</v>
      </c>
      <c r="H4581" s="38">
        <f>G4581*SUMIF('Manual Inputs'!$B$11:$B$22,'Expanded kW'!A4581,'Manual Inputs'!$C$11:$C$22)</f>
        <v>153156.41465211054</v>
      </c>
    </row>
    <row r="4582" spans="1:8" x14ac:dyDescent="0.2">
      <c r="A4582">
        <f t="shared" si="426"/>
        <v>10</v>
      </c>
      <c r="B4582" t="b">
        <f t="shared" si="427"/>
        <v>0</v>
      </c>
      <c r="C4582" t="str">
        <f t="shared" si="428"/>
        <v>ON</v>
      </c>
      <c r="D4582" s="4">
        <f t="shared" si="430"/>
        <v>43746.833333322225</v>
      </c>
      <c r="E4582" t="str">
        <f t="shared" si="431"/>
        <v>LRKPCIGS</v>
      </c>
      <c r="F4582" s="39">
        <v>9534.685546875</v>
      </c>
      <c r="G4582">
        <f t="shared" si="429"/>
        <v>1.342009355290718E-3</v>
      </c>
      <c r="H4582" s="38">
        <f>G4582*SUMIF('Manual Inputs'!$B$11:$B$22,'Expanded kW'!A4582,'Manual Inputs'!$C$11:$C$22)</f>
        <v>152741.87613905277</v>
      </c>
    </row>
    <row r="4583" spans="1:8" x14ac:dyDescent="0.2">
      <c r="A4583">
        <f t="shared" si="426"/>
        <v>10</v>
      </c>
      <c r="B4583" t="b">
        <f t="shared" si="427"/>
        <v>0</v>
      </c>
      <c r="C4583" t="str">
        <f t="shared" si="428"/>
        <v>OFF</v>
      </c>
      <c r="D4583" s="4">
        <f t="shared" si="430"/>
        <v>43746.87499998889</v>
      </c>
      <c r="E4583" t="str">
        <f t="shared" si="431"/>
        <v>LRKPCIGS</v>
      </c>
      <c r="F4583" s="39">
        <v>9723.1005859375</v>
      </c>
      <c r="G4583">
        <f t="shared" si="429"/>
        <v>1.3685288187650236E-3</v>
      </c>
      <c r="H4583" s="38">
        <f>G4583*SUMIF('Manual Inputs'!$B$11:$B$22,'Expanded kW'!A4583,'Manual Inputs'!$C$11:$C$22)</f>
        <v>155760.21024328039</v>
      </c>
    </row>
    <row r="4584" spans="1:8" x14ac:dyDescent="0.2">
      <c r="A4584">
        <f t="shared" si="426"/>
        <v>10</v>
      </c>
      <c r="B4584" t="b">
        <f t="shared" si="427"/>
        <v>0</v>
      </c>
      <c r="C4584" t="str">
        <f t="shared" si="428"/>
        <v>OFF</v>
      </c>
      <c r="D4584" s="4">
        <f t="shared" si="430"/>
        <v>43746.916666655554</v>
      </c>
      <c r="E4584" t="str">
        <f t="shared" si="431"/>
        <v>LRKPCIGS</v>
      </c>
      <c r="F4584" s="39">
        <v>9748.2021484375</v>
      </c>
      <c r="G4584">
        <f t="shared" si="429"/>
        <v>1.3720618699119968E-3</v>
      </c>
      <c r="H4584" s="38">
        <f>G4584*SUMIF('Manual Inputs'!$B$11:$B$22,'Expanded kW'!A4584,'Manual Inputs'!$C$11:$C$22)</f>
        <v>156162.32730644126</v>
      </c>
    </row>
    <row r="4585" spans="1:8" x14ac:dyDescent="0.2">
      <c r="A4585">
        <f t="shared" si="426"/>
        <v>10</v>
      </c>
      <c r="B4585" t="b">
        <f t="shared" si="427"/>
        <v>0</v>
      </c>
      <c r="C4585" t="str">
        <f t="shared" si="428"/>
        <v>OFF</v>
      </c>
      <c r="D4585" s="4">
        <f t="shared" si="430"/>
        <v>43746.958333322218</v>
      </c>
      <c r="E4585" t="str">
        <f t="shared" si="431"/>
        <v>LRKPCIGS</v>
      </c>
      <c r="F4585" s="39">
        <v>9811.9072265625</v>
      </c>
      <c r="G4585">
        <f t="shared" si="429"/>
        <v>1.3810283754567231E-3</v>
      </c>
      <c r="H4585" s="38">
        <f>G4585*SUMIF('Manual Inputs'!$B$11:$B$22,'Expanded kW'!A4585,'Manual Inputs'!$C$11:$C$22)</f>
        <v>157182.85736006076</v>
      </c>
    </row>
    <row r="4586" spans="1:8" x14ac:dyDescent="0.2">
      <c r="A4586">
        <f t="shared" si="426"/>
        <v>10</v>
      </c>
      <c r="B4586" t="b">
        <f t="shared" si="427"/>
        <v>0</v>
      </c>
      <c r="C4586" t="str">
        <f t="shared" si="428"/>
        <v>OFF</v>
      </c>
      <c r="D4586" s="4">
        <f t="shared" si="430"/>
        <v>43746.999999988882</v>
      </c>
      <c r="E4586" t="str">
        <f t="shared" si="431"/>
        <v>LRKPCIGS</v>
      </c>
      <c r="F4586" s="39">
        <v>9920.3505859375</v>
      </c>
      <c r="G4586">
        <f t="shared" si="429"/>
        <v>1.3962918051823212E-3</v>
      </c>
      <c r="H4586" s="38">
        <f>G4586*SUMIF('Manual Inputs'!$B$11:$B$22,'Expanded kW'!A4586,'Manual Inputs'!$C$11:$C$22)</f>
        <v>158920.07691327276</v>
      </c>
    </row>
    <row r="4587" spans="1:8" x14ac:dyDescent="0.2">
      <c r="A4587">
        <f t="shared" si="426"/>
        <v>10</v>
      </c>
      <c r="B4587" t="b">
        <f t="shared" si="427"/>
        <v>0</v>
      </c>
      <c r="C4587" t="str">
        <f t="shared" si="428"/>
        <v>OFF</v>
      </c>
      <c r="D4587" s="4">
        <f t="shared" si="430"/>
        <v>43747.041666655547</v>
      </c>
      <c r="E4587" t="str">
        <f t="shared" si="431"/>
        <v>LRKPCIGS</v>
      </c>
      <c r="F4587" s="39">
        <v>9772.49609375</v>
      </c>
      <c r="G4587">
        <f t="shared" si="429"/>
        <v>1.3754812487395431E-3</v>
      </c>
      <c r="H4587" s="38">
        <f>G4587*SUMIF('Manual Inputs'!$B$11:$B$22,'Expanded kW'!A4587,'Manual Inputs'!$C$11:$C$22)</f>
        <v>156551.50666297149</v>
      </c>
    </row>
    <row r="4588" spans="1:8" x14ac:dyDescent="0.2">
      <c r="A4588">
        <f t="shared" si="426"/>
        <v>10</v>
      </c>
      <c r="B4588" t="b">
        <f t="shared" si="427"/>
        <v>0</v>
      </c>
      <c r="C4588" t="str">
        <f t="shared" si="428"/>
        <v>OFF</v>
      </c>
      <c r="D4588" s="4">
        <f t="shared" si="430"/>
        <v>43747.083333322211</v>
      </c>
      <c r="E4588" t="str">
        <f t="shared" si="431"/>
        <v>LRKPCIGS</v>
      </c>
      <c r="F4588" s="39">
        <v>9718.9931640625</v>
      </c>
      <c r="G4588">
        <f t="shared" si="429"/>
        <v>1.3679506981174915E-3</v>
      </c>
      <c r="H4588" s="38">
        <f>G4588*SUMIF('Manual Inputs'!$B$11:$B$22,'Expanded kW'!A4588,'Manual Inputs'!$C$11:$C$22)</f>
        <v>155694.41097594248</v>
      </c>
    </row>
    <row r="4589" spans="1:8" x14ac:dyDescent="0.2">
      <c r="A4589">
        <f t="shared" si="426"/>
        <v>10</v>
      </c>
      <c r="B4589" t="b">
        <f t="shared" si="427"/>
        <v>0</v>
      </c>
      <c r="C4589" t="str">
        <f t="shared" si="428"/>
        <v>OFF</v>
      </c>
      <c r="D4589" s="4">
        <f t="shared" si="430"/>
        <v>43747.124999988875</v>
      </c>
      <c r="E4589" t="str">
        <f t="shared" si="431"/>
        <v>LRKPCIGS</v>
      </c>
      <c r="F4589" s="39">
        <v>9634.0146484375</v>
      </c>
      <c r="G4589">
        <f t="shared" si="429"/>
        <v>1.3559899509689034E-3</v>
      </c>
      <c r="H4589" s="38">
        <f>G4589*SUMIF('Manual Inputs'!$B$11:$B$22,'Expanded kW'!A4589,'Manual Inputs'!$C$11:$C$22)</f>
        <v>154333.0889014742</v>
      </c>
    </row>
    <row r="4590" spans="1:8" x14ac:dyDescent="0.2">
      <c r="A4590">
        <f t="shared" si="426"/>
        <v>10</v>
      </c>
      <c r="B4590" t="b">
        <f t="shared" si="427"/>
        <v>0</v>
      </c>
      <c r="C4590" t="str">
        <f t="shared" si="428"/>
        <v>OFF</v>
      </c>
      <c r="D4590" s="4">
        <f t="shared" si="430"/>
        <v>43747.166666655539</v>
      </c>
      <c r="E4590" t="str">
        <f t="shared" si="431"/>
        <v>LRKPCIGS</v>
      </c>
      <c r="F4590" s="39">
        <v>9624.685546875</v>
      </c>
      <c r="G4590">
        <f t="shared" si="429"/>
        <v>1.3546768776103975E-3</v>
      </c>
      <c r="H4590" s="38">
        <f>G4590*SUMIF('Manual Inputs'!$B$11:$B$22,'Expanded kW'!A4590,'Manual Inputs'!$C$11:$C$22)</f>
        <v>154183.64039912532</v>
      </c>
    </row>
    <row r="4591" spans="1:8" x14ac:dyDescent="0.2">
      <c r="A4591">
        <f t="shared" si="426"/>
        <v>10</v>
      </c>
      <c r="B4591" t="b">
        <f t="shared" si="427"/>
        <v>0</v>
      </c>
      <c r="C4591" t="str">
        <f t="shared" si="428"/>
        <v>OFF</v>
      </c>
      <c r="D4591" s="4">
        <f t="shared" si="430"/>
        <v>43747.208333322204</v>
      </c>
      <c r="E4591" t="str">
        <f t="shared" si="431"/>
        <v>LRKPCIGS</v>
      </c>
      <c r="F4591" s="39">
        <v>9632.75</v>
      </c>
      <c r="G4591">
        <f t="shared" si="429"/>
        <v>1.3558119513876969E-3</v>
      </c>
      <c r="H4591" s="38">
        <f>G4591*SUMIF('Manual Inputs'!$B$11:$B$22,'Expanded kW'!A4591,'Manual Inputs'!$C$11:$C$22)</f>
        <v>154312.82973571037</v>
      </c>
    </row>
    <row r="4592" spans="1:8" x14ac:dyDescent="0.2">
      <c r="A4592">
        <f t="shared" si="426"/>
        <v>10</v>
      </c>
      <c r="B4592" t="b">
        <f t="shared" si="427"/>
        <v>0</v>
      </c>
      <c r="C4592" t="str">
        <f t="shared" si="428"/>
        <v>OFF</v>
      </c>
      <c r="D4592" s="4">
        <f t="shared" si="430"/>
        <v>43747.249999988868</v>
      </c>
      <c r="E4592" t="str">
        <f t="shared" si="431"/>
        <v>LRKPCIGS</v>
      </c>
      <c r="F4592" s="39">
        <v>9583.23046875</v>
      </c>
      <c r="G4592">
        <f t="shared" si="429"/>
        <v>1.348842065083592E-3</v>
      </c>
      <c r="H4592" s="38">
        <f>G4592*SUMIF('Manual Inputs'!$B$11:$B$22,'Expanded kW'!A4592,'Manual Inputs'!$C$11:$C$22)</f>
        <v>153519.54650980153</v>
      </c>
    </row>
    <row r="4593" spans="1:8" x14ac:dyDescent="0.2">
      <c r="A4593">
        <f t="shared" si="426"/>
        <v>10</v>
      </c>
      <c r="B4593" t="b">
        <f t="shared" si="427"/>
        <v>0</v>
      </c>
      <c r="C4593" t="str">
        <f t="shared" si="428"/>
        <v>ON</v>
      </c>
      <c r="D4593" s="4">
        <f t="shared" si="430"/>
        <v>43747.291666655532</v>
      </c>
      <c r="E4593" t="str">
        <f t="shared" si="431"/>
        <v>LRKPCIGS</v>
      </c>
      <c r="F4593" s="39">
        <v>9539.7138671875</v>
      </c>
      <c r="G4593">
        <f t="shared" si="429"/>
        <v>1.342717092621708E-3</v>
      </c>
      <c r="H4593" s="38">
        <f>G4593*SUMIF('Manual Inputs'!$B$11:$B$22,'Expanded kW'!A4593,'Manual Inputs'!$C$11:$C$22)</f>
        <v>152822.4278336612</v>
      </c>
    </row>
    <row r="4594" spans="1:8" x14ac:dyDescent="0.2">
      <c r="A4594">
        <f t="shared" si="426"/>
        <v>10</v>
      </c>
      <c r="B4594" t="b">
        <f t="shared" si="427"/>
        <v>0</v>
      </c>
      <c r="C4594" t="str">
        <f t="shared" si="428"/>
        <v>ON</v>
      </c>
      <c r="D4594" s="4">
        <f t="shared" si="430"/>
        <v>43747.333333322196</v>
      </c>
      <c r="E4594" t="str">
        <f t="shared" si="431"/>
        <v>LRKPCIGS</v>
      </c>
      <c r="F4594" s="39">
        <v>9605.5029296875</v>
      </c>
      <c r="G4594">
        <f t="shared" si="429"/>
        <v>1.3519769194840362E-3</v>
      </c>
      <c r="H4594" s="38">
        <f>G4594*SUMIF('Manual Inputs'!$B$11:$B$22,'Expanded kW'!A4594,'Manual Inputs'!$C$11:$C$22)</f>
        <v>153876.34248939654</v>
      </c>
    </row>
    <row r="4595" spans="1:8" x14ac:dyDescent="0.2">
      <c r="A4595">
        <f t="shared" si="426"/>
        <v>10</v>
      </c>
      <c r="B4595" t="b">
        <f t="shared" si="427"/>
        <v>0</v>
      </c>
      <c r="C4595" t="str">
        <f t="shared" si="428"/>
        <v>ON</v>
      </c>
      <c r="D4595" s="4">
        <f t="shared" si="430"/>
        <v>43747.374999988861</v>
      </c>
      <c r="E4595" t="str">
        <f t="shared" si="431"/>
        <v>LRKPCIGS</v>
      </c>
      <c r="F4595" s="39">
        <v>9561.4345703125</v>
      </c>
      <c r="G4595">
        <f t="shared" si="429"/>
        <v>1.3457742869732088E-3</v>
      </c>
      <c r="H4595" s="38">
        <f>G4595*SUMIF('Manual Inputs'!$B$11:$B$22,'Expanded kW'!A4595,'Manual Inputs'!$C$11:$C$22)</f>
        <v>153170.38487220867</v>
      </c>
    </row>
    <row r="4596" spans="1:8" x14ac:dyDescent="0.2">
      <c r="A4596">
        <f t="shared" si="426"/>
        <v>10</v>
      </c>
      <c r="B4596" t="b">
        <f t="shared" si="427"/>
        <v>0</v>
      </c>
      <c r="C4596" t="str">
        <f t="shared" si="428"/>
        <v>ON</v>
      </c>
      <c r="D4596" s="4">
        <f t="shared" si="430"/>
        <v>43747.416666655525</v>
      </c>
      <c r="E4596" t="str">
        <f t="shared" si="431"/>
        <v>LRKPCIGS</v>
      </c>
      <c r="F4596" s="39">
        <v>9651.8623046875</v>
      </c>
      <c r="G4596">
        <f t="shared" si="429"/>
        <v>1.3585020130122462E-3</v>
      </c>
      <c r="H4596" s="38">
        <f>G4596*SUMIF('Manual Inputs'!$B$11:$B$22,'Expanded kW'!A4596,'Manual Inputs'!$C$11:$C$22)</f>
        <v>154619.00126711102</v>
      </c>
    </row>
    <row r="4597" spans="1:8" x14ac:dyDescent="0.2">
      <c r="A4597">
        <f t="shared" si="426"/>
        <v>10</v>
      </c>
      <c r="B4597" t="b">
        <f t="shared" si="427"/>
        <v>0</v>
      </c>
      <c r="C4597" t="str">
        <f t="shared" si="428"/>
        <v>ON</v>
      </c>
      <c r="D4597" s="4">
        <f t="shared" si="430"/>
        <v>43747.458333322189</v>
      </c>
      <c r="E4597" t="str">
        <f t="shared" si="431"/>
        <v>LRKPCIGS</v>
      </c>
      <c r="F4597" s="39">
        <v>9619.10546875</v>
      </c>
      <c r="G4597">
        <f t="shared" si="429"/>
        <v>1.3538914802304642E-3</v>
      </c>
      <c r="H4597" s="38">
        <f>G4597*SUMIF('Manual Inputs'!$B$11:$B$22,'Expanded kW'!A4597,'Manual Inputs'!$C$11:$C$22)</f>
        <v>154094.24976346933</v>
      </c>
    </row>
    <row r="4598" spans="1:8" x14ac:dyDescent="0.2">
      <c r="A4598">
        <f t="shared" si="426"/>
        <v>10</v>
      </c>
      <c r="B4598" t="b">
        <f t="shared" si="427"/>
        <v>0</v>
      </c>
      <c r="C4598" t="str">
        <f t="shared" si="428"/>
        <v>ON</v>
      </c>
      <c r="D4598" s="4">
        <f t="shared" si="430"/>
        <v>43747.499999988853</v>
      </c>
      <c r="E4598" t="str">
        <f t="shared" si="431"/>
        <v>LRKPCIGS</v>
      </c>
      <c r="F4598" s="39">
        <v>9629.28125</v>
      </c>
      <c r="G4598">
        <f t="shared" si="429"/>
        <v>1.3553237239649592E-3</v>
      </c>
      <c r="H4598" s="38">
        <f>G4598*SUMIF('Manual Inputs'!$B$11:$B$22,'Expanded kW'!A4598,'Manual Inputs'!$C$11:$C$22)</f>
        <v>154257.26173818676</v>
      </c>
    </row>
    <row r="4599" spans="1:8" x14ac:dyDescent="0.2">
      <c r="A4599">
        <f t="shared" si="426"/>
        <v>10</v>
      </c>
      <c r="B4599" t="b">
        <f t="shared" si="427"/>
        <v>0</v>
      </c>
      <c r="C4599" t="str">
        <f t="shared" si="428"/>
        <v>ON</v>
      </c>
      <c r="D4599" s="4">
        <f t="shared" si="430"/>
        <v>43747.541666655517</v>
      </c>
      <c r="E4599" t="str">
        <f t="shared" si="431"/>
        <v>LRKPCIGS</v>
      </c>
      <c r="F4599" s="39">
        <v>9629.2841796875</v>
      </c>
      <c r="G4599">
        <f t="shared" si="429"/>
        <v>1.3553241363192016E-3</v>
      </c>
      <c r="H4599" s="38">
        <f>G4599*SUMIF('Manual Inputs'!$B$11:$B$22,'Expanded kW'!A4599,'Manual Inputs'!$C$11:$C$22)</f>
        <v>154257.30867061712</v>
      </c>
    </row>
    <row r="4600" spans="1:8" x14ac:dyDescent="0.2">
      <c r="A4600">
        <f t="shared" si="426"/>
        <v>10</v>
      </c>
      <c r="B4600" t="b">
        <f t="shared" si="427"/>
        <v>0</v>
      </c>
      <c r="C4600" t="str">
        <f t="shared" si="428"/>
        <v>ON</v>
      </c>
      <c r="D4600" s="4">
        <f t="shared" si="430"/>
        <v>43747.583333322182</v>
      </c>
      <c r="E4600" t="str">
        <f t="shared" si="431"/>
        <v>LRKPCIGS</v>
      </c>
      <c r="F4600" s="39">
        <v>9718.8828125</v>
      </c>
      <c r="G4600">
        <f t="shared" si="429"/>
        <v>1.3679351661077027E-3</v>
      </c>
      <c r="H4600" s="38">
        <f>G4600*SUMIF('Manual Inputs'!$B$11:$B$22,'Expanded kW'!A4600,'Manual Inputs'!$C$11:$C$22)</f>
        <v>155692.64318773296</v>
      </c>
    </row>
    <row r="4601" spans="1:8" x14ac:dyDescent="0.2">
      <c r="A4601">
        <f t="shared" si="426"/>
        <v>10</v>
      </c>
      <c r="B4601" t="b">
        <f t="shared" si="427"/>
        <v>0</v>
      </c>
      <c r="C4601" t="str">
        <f t="shared" si="428"/>
        <v>ON</v>
      </c>
      <c r="D4601" s="4">
        <f t="shared" si="430"/>
        <v>43747.624999988846</v>
      </c>
      <c r="E4601" t="str">
        <f t="shared" si="431"/>
        <v>LRKPCIGS</v>
      </c>
      <c r="F4601" s="39">
        <v>9592.55859375</v>
      </c>
      <c r="G4601">
        <f t="shared" si="429"/>
        <v>1.3501550009906839E-3</v>
      </c>
      <c r="H4601" s="38">
        <f>G4601*SUMIF('Manual Inputs'!$B$11:$B$22,'Expanded kW'!A4601,'Manual Inputs'!$C$11:$C$22)</f>
        <v>153668.97936800699</v>
      </c>
    </row>
    <row r="4602" spans="1:8" x14ac:dyDescent="0.2">
      <c r="A4602">
        <f t="shared" si="426"/>
        <v>10</v>
      </c>
      <c r="B4602" t="b">
        <f t="shared" si="427"/>
        <v>0</v>
      </c>
      <c r="C4602" t="str">
        <f t="shared" si="428"/>
        <v>ON</v>
      </c>
      <c r="D4602" s="4">
        <f t="shared" si="430"/>
        <v>43747.66666665551</v>
      </c>
      <c r="E4602" t="str">
        <f t="shared" si="431"/>
        <v>LRKPCIGS</v>
      </c>
      <c r="F4602" s="39">
        <v>9627.8603515625</v>
      </c>
      <c r="G4602">
        <f t="shared" si="429"/>
        <v>1.3551237321575034E-3</v>
      </c>
      <c r="H4602" s="38">
        <f>G4602*SUMIF('Manual Inputs'!$B$11:$B$22,'Expanded kW'!A4602,'Manual Inputs'!$C$11:$C$22)</f>
        <v>154234.49950947141</v>
      </c>
    </row>
    <row r="4603" spans="1:8" x14ac:dyDescent="0.2">
      <c r="A4603">
        <f t="shared" si="426"/>
        <v>10</v>
      </c>
      <c r="B4603" t="b">
        <f t="shared" si="427"/>
        <v>0</v>
      </c>
      <c r="C4603" t="str">
        <f t="shared" si="428"/>
        <v>ON</v>
      </c>
      <c r="D4603" s="4">
        <f t="shared" si="430"/>
        <v>43747.708333322174</v>
      </c>
      <c r="E4603" t="str">
        <f t="shared" si="431"/>
        <v>LRKPCIGS</v>
      </c>
      <c r="F4603" s="39">
        <v>9722.66796875</v>
      </c>
      <c r="G4603">
        <f t="shared" si="429"/>
        <v>1.3684679277885955E-3</v>
      </c>
      <c r="H4603" s="38">
        <f>G4603*SUMIF('Manual Inputs'!$B$11:$B$22,'Expanded kW'!A4603,'Manual Inputs'!$C$11:$C$22)</f>
        <v>155753.2798877334</v>
      </c>
    </row>
    <row r="4604" spans="1:8" x14ac:dyDescent="0.2">
      <c r="A4604">
        <f t="shared" si="426"/>
        <v>10</v>
      </c>
      <c r="B4604" t="b">
        <f t="shared" si="427"/>
        <v>0</v>
      </c>
      <c r="C4604" t="str">
        <f t="shared" si="428"/>
        <v>ON</v>
      </c>
      <c r="D4604" s="4">
        <f t="shared" si="430"/>
        <v>43747.749999988839</v>
      </c>
      <c r="E4604" t="str">
        <f t="shared" si="431"/>
        <v>LRKPCIGS</v>
      </c>
      <c r="F4604" s="39">
        <v>9573.509765625</v>
      </c>
      <c r="G4604">
        <f t="shared" si="429"/>
        <v>1.3474738737080485E-3</v>
      </c>
      <c r="H4604" s="38">
        <f>G4604*SUMIF('Manual Inputs'!$B$11:$B$22,'Expanded kW'!A4604,'Manual Inputs'!$C$11:$C$22)</f>
        <v>153363.82470593043</v>
      </c>
    </row>
    <row r="4605" spans="1:8" x14ac:dyDescent="0.2">
      <c r="A4605">
        <f t="shared" si="426"/>
        <v>10</v>
      </c>
      <c r="B4605" t="b">
        <f t="shared" si="427"/>
        <v>0</v>
      </c>
      <c r="C4605" t="str">
        <f t="shared" si="428"/>
        <v>ON</v>
      </c>
      <c r="D4605" s="4">
        <f t="shared" si="430"/>
        <v>43747.791666655503</v>
      </c>
      <c r="E4605" t="str">
        <f t="shared" si="431"/>
        <v>LRKPCIGS</v>
      </c>
      <c r="F4605" s="39">
        <v>9530.0302734375</v>
      </c>
      <c r="G4605">
        <f t="shared" si="429"/>
        <v>1.3413541243998987E-3</v>
      </c>
      <c r="H4605" s="38">
        <f>G4605*SUMIF('Manual Inputs'!$B$11:$B$22,'Expanded kW'!A4605,'Manual Inputs'!$C$11:$C$22)</f>
        <v>152667.30050724107</v>
      </c>
    </row>
    <row r="4606" spans="1:8" x14ac:dyDescent="0.2">
      <c r="A4606">
        <f t="shared" si="426"/>
        <v>10</v>
      </c>
      <c r="B4606" t="b">
        <f t="shared" si="427"/>
        <v>0</v>
      </c>
      <c r="C4606" t="str">
        <f t="shared" si="428"/>
        <v>ON</v>
      </c>
      <c r="D4606" s="4">
        <f t="shared" si="430"/>
        <v>43747.833333322167</v>
      </c>
      <c r="E4606" t="str">
        <f t="shared" si="431"/>
        <v>LRKPCIGS</v>
      </c>
      <c r="F4606" s="39">
        <v>9490.208984375</v>
      </c>
      <c r="G4606">
        <f t="shared" si="429"/>
        <v>1.335749268088814E-3</v>
      </c>
      <c r="H4606" s="38">
        <f>G4606*SUMIF('Manual Inputs'!$B$11:$B$22,'Expanded kW'!A4606,'Manual Inputs'!$C$11:$C$22)</f>
        <v>152029.37926990408</v>
      </c>
    </row>
    <row r="4607" spans="1:8" x14ac:dyDescent="0.2">
      <c r="A4607">
        <f t="shared" si="426"/>
        <v>10</v>
      </c>
      <c r="B4607" t="b">
        <f t="shared" si="427"/>
        <v>0</v>
      </c>
      <c r="C4607" t="str">
        <f t="shared" si="428"/>
        <v>OFF</v>
      </c>
      <c r="D4607" s="4">
        <f t="shared" si="430"/>
        <v>43747.874999988831</v>
      </c>
      <c r="E4607" t="str">
        <f t="shared" si="431"/>
        <v>LRKPCIGS</v>
      </c>
      <c r="F4607" s="39">
        <v>9235.87890625</v>
      </c>
      <c r="G4607">
        <f t="shared" si="429"/>
        <v>1.2999522465197665E-3</v>
      </c>
      <c r="H4607" s="38">
        <f>G4607*SUMIF('Manual Inputs'!$B$11:$B$22,'Expanded kW'!A4607,'Manual Inputs'!$C$11:$C$22)</f>
        <v>147955.11241543642</v>
      </c>
    </row>
    <row r="4608" spans="1:8" x14ac:dyDescent="0.2">
      <c r="A4608">
        <f t="shared" si="426"/>
        <v>10</v>
      </c>
      <c r="B4608" t="b">
        <f t="shared" si="427"/>
        <v>0</v>
      </c>
      <c r="C4608" t="str">
        <f t="shared" si="428"/>
        <v>OFF</v>
      </c>
      <c r="D4608" s="4">
        <f t="shared" si="430"/>
        <v>43747.916666655496</v>
      </c>
      <c r="E4608" t="str">
        <f t="shared" si="431"/>
        <v>LRKPCIGS</v>
      </c>
      <c r="F4608" s="39">
        <v>9313.5546875</v>
      </c>
      <c r="G4608">
        <f t="shared" si="429"/>
        <v>1.3108851319940211E-3</v>
      </c>
      <c r="H4608" s="38">
        <f>G4608*SUMIF('Manual Inputs'!$B$11:$B$22,'Expanded kW'!A4608,'Manual Inputs'!$C$11:$C$22)</f>
        <v>149199.44758520825</v>
      </c>
    </row>
    <row r="4609" spans="1:8" x14ac:dyDescent="0.2">
      <c r="A4609">
        <f t="shared" si="426"/>
        <v>10</v>
      </c>
      <c r="B4609" t="b">
        <f t="shared" si="427"/>
        <v>0</v>
      </c>
      <c r="C4609" t="str">
        <f t="shared" si="428"/>
        <v>OFF</v>
      </c>
      <c r="D4609" s="4">
        <f t="shared" si="430"/>
        <v>43747.95833332216</v>
      </c>
      <c r="E4609" t="str">
        <f t="shared" si="431"/>
        <v>LRKPCIGS</v>
      </c>
      <c r="F4609" s="39">
        <v>9205.33203125</v>
      </c>
      <c r="G4609">
        <f t="shared" si="429"/>
        <v>1.2956527662880003E-3</v>
      </c>
      <c r="H4609" s="38">
        <f>G4609*SUMIF('Manual Inputs'!$B$11:$B$22,'Expanded kW'!A4609,'Manual Inputs'!$C$11:$C$22)</f>
        <v>147465.76360841529</v>
      </c>
    </row>
    <row r="4610" spans="1:8" x14ac:dyDescent="0.2">
      <c r="A4610">
        <f t="shared" ref="A4610:A4673" si="432">MONTH(D4610)</f>
        <v>10</v>
      </c>
      <c r="B4610" t="b">
        <f t="shared" ref="B4610:B4673" si="433">IF(ISNA(VLOOKUP(DATE(YEAR(D4610),MONTH(D4610),DAY(D4610)),Holidays,1,FALSE)),FALSE,TRUE)</f>
        <v>0</v>
      </c>
      <c r="C4610" t="str">
        <f t="shared" ref="C4610:C4673" si="434">IF(OR(HOUR(D4610)&lt;PkStart,HOUR(D4610)&gt;OPkStart-1,WEEKDAY(D4610,2)&gt;5,B4610)=TRUE,"OFF","ON")</f>
        <v>OFF</v>
      </c>
      <c r="D4610" s="4">
        <f t="shared" si="430"/>
        <v>43747.999999988824</v>
      </c>
      <c r="E4610" t="str">
        <f t="shared" si="431"/>
        <v>LRKPCIGS</v>
      </c>
      <c r="F4610" s="39">
        <v>9133.84765625</v>
      </c>
      <c r="G4610">
        <f t="shared" ref="G4610:G4673" si="435">IF(SUMIF($A$2:$A$8785,A4610,$F$2:$F$8785)=0,0,F4610/SUMIF($A$2:$A$8785,A4610,$F$2:$F$8785))</f>
        <v>1.2855913227788798E-3</v>
      </c>
      <c r="H4610" s="38">
        <f>G4610*SUMIF('Manual Inputs'!$B$11:$B$22,'Expanded kW'!A4610,'Manual Inputs'!$C$11:$C$22)</f>
        <v>146320.61230809722</v>
      </c>
    </row>
    <row r="4611" spans="1:8" x14ac:dyDescent="0.2">
      <c r="A4611">
        <f t="shared" si="432"/>
        <v>10</v>
      </c>
      <c r="B4611" t="b">
        <f t="shared" si="433"/>
        <v>0</v>
      </c>
      <c r="C4611" t="str">
        <f t="shared" si="434"/>
        <v>OFF</v>
      </c>
      <c r="D4611" s="4">
        <f t="shared" si="430"/>
        <v>43748.041666655488</v>
      </c>
      <c r="E4611" t="str">
        <f t="shared" si="431"/>
        <v>LRKPCIGS</v>
      </c>
      <c r="F4611" s="39">
        <v>8295.4345703125</v>
      </c>
      <c r="G4611">
        <f t="shared" si="435"/>
        <v>1.1675844730097171E-3</v>
      </c>
      <c r="H4611" s="38">
        <f>G4611*SUMIF('Manual Inputs'!$B$11:$B$22,'Expanded kW'!A4611,'Manual Inputs'!$C$11:$C$22)</f>
        <v>132889.56761385468</v>
      </c>
    </row>
    <row r="4612" spans="1:8" x14ac:dyDescent="0.2">
      <c r="A4612">
        <f t="shared" si="432"/>
        <v>10</v>
      </c>
      <c r="B4612" t="b">
        <f t="shared" si="433"/>
        <v>0</v>
      </c>
      <c r="C4612" t="str">
        <f t="shared" si="434"/>
        <v>OFF</v>
      </c>
      <c r="D4612" s="4">
        <f t="shared" ref="D4612:D4675" si="436">+D4611+1/24</f>
        <v>43748.083333322153</v>
      </c>
      <c r="E4612" t="str">
        <f t="shared" ref="E4612:E4675" si="437">+E4611</f>
        <v>LRKPCIGS</v>
      </c>
      <c r="F4612" s="39">
        <v>7817.88525390625</v>
      </c>
      <c r="G4612">
        <f t="shared" si="435"/>
        <v>1.1003692882950076E-3</v>
      </c>
      <c r="H4612" s="38">
        <f>G4612*SUMIF('Manual Inputs'!$B$11:$B$22,'Expanded kW'!A4612,'Manual Inputs'!$C$11:$C$22)</f>
        <v>125239.41720478122</v>
      </c>
    </row>
    <row r="4613" spans="1:8" x14ac:dyDescent="0.2">
      <c r="A4613">
        <f t="shared" si="432"/>
        <v>10</v>
      </c>
      <c r="B4613" t="b">
        <f t="shared" si="433"/>
        <v>0</v>
      </c>
      <c r="C4613" t="str">
        <f t="shared" si="434"/>
        <v>OFF</v>
      </c>
      <c r="D4613" s="4">
        <f t="shared" si="436"/>
        <v>43748.124999988817</v>
      </c>
      <c r="E4613" t="str">
        <f t="shared" si="437"/>
        <v>LRKPCIGS</v>
      </c>
      <c r="F4613" s="39">
        <v>7776.5263671875</v>
      </c>
      <c r="G4613">
        <f t="shared" si="435"/>
        <v>1.0945480147324868E-3</v>
      </c>
      <c r="H4613" s="38">
        <f>G4613*SUMIF('Manual Inputs'!$B$11:$B$22,'Expanded kW'!A4613,'Manual Inputs'!$C$11:$C$22)</f>
        <v>124576.86426358695</v>
      </c>
    </row>
    <row r="4614" spans="1:8" x14ac:dyDescent="0.2">
      <c r="A4614">
        <f t="shared" si="432"/>
        <v>10</v>
      </c>
      <c r="B4614" t="b">
        <f t="shared" si="433"/>
        <v>0</v>
      </c>
      <c r="C4614" t="str">
        <f t="shared" si="434"/>
        <v>OFF</v>
      </c>
      <c r="D4614" s="4">
        <f t="shared" si="436"/>
        <v>43748.166666655481</v>
      </c>
      <c r="E4614" t="str">
        <f t="shared" si="437"/>
        <v>LRKPCIGS</v>
      </c>
      <c r="F4614" s="39">
        <v>7727.85546875</v>
      </c>
      <c r="G4614">
        <f t="shared" si="435"/>
        <v>1.0876975737071993E-3</v>
      </c>
      <c r="H4614" s="38">
        <f>G4614*SUMIF('Manual Inputs'!$B$11:$B$22,'Expanded kW'!A4614,'Manual Inputs'!$C$11:$C$22)</f>
        <v>123797.17579833351</v>
      </c>
    </row>
    <row r="4615" spans="1:8" x14ac:dyDescent="0.2">
      <c r="A4615">
        <f t="shared" si="432"/>
        <v>10</v>
      </c>
      <c r="B4615" t="b">
        <f t="shared" si="433"/>
        <v>0</v>
      </c>
      <c r="C4615" t="str">
        <f t="shared" si="434"/>
        <v>OFF</v>
      </c>
      <c r="D4615" s="4">
        <f t="shared" si="436"/>
        <v>43748.208333322145</v>
      </c>
      <c r="E4615" t="str">
        <f t="shared" si="437"/>
        <v>LRKPCIGS</v>
      </c>
      <c r="F4615" s="39">
        <v>7824.88818359375</v>
      </c>
      <c r="G4615">
        <f t="shared" si="435"/>
        <v>1.1013549523852246E-3</v>
      </c>
      <c r="H4615" s="38">
        <f>G4615*SUMIF('Manual Inputs'!$B$11:$B$22,'Expanded kW'!A4615,'Manual Inputs'!$C$11:$C$22)</f>
        <v>125351.6013574394</v>
      </c>
    </row>
    <row r="4616" spans="1:8" x14ac:dyDescent="0.2">
      <c r="A4616">
        <f t="shared" si="432"/>
        <v>10</v>
      </c>
      <c r="B4616" t="b">
        <f t="shared" si="433"/>
        <v>0</v>
      </c>
      <c r="C4616" t="str">
        <f t="shared" si="434"/>
        <v>OFF</v>
      </c>
      <c r="D4616" s="4">
        <f t="shared" si="436"/>
        <v>43748.24999998881</v>
      </c>
      <c r="E4616" t="str">
        <f t="shared" si="437"/>
        <v>LRKPCIGS</v>
      </c>
      <c r="F4616" s="39">
        <v>7771.54443359375</v>
      </c>
      <c r="G4616">
        <f t="shared" si="435"/>
        <v>1.0938468063436647E-3</v>
      </c>
      <c r="H4616" s="38">
        <f>G4616*SUMIF('Manual Inputs'!$B$11:$B$22,'Expanded kW'!A4616,'Manual Inputs'!$C$11:$C$22)</f>
        <v>124497.05566579223</v>
      </c>
    </row>
    <row r="4617" spans="1:8" x14ac:dyDescent="0.2">
      <c r="A4617">
        <f t="shared" si="432"/>
        <v>10</v>
      </c>
      <c r="B4617" t="b">
        <f t="shared" si="433"/>
        <v>0</v>
      </c>
      <c r="C4617" t="str">
        <f t="shared" si="434"/>
        <v>ON</v>
      </c>
      <c r="D4617" s="4">
        <f t="shared" si="436"/>
        <v>43748.291666655474</v>
      </c>
      <c r="E4617" t="str">
        <f t="shared" si="437"/>
        <v>LRKPCIGS</v>
      </c>
      <c r="F4617" s="39">
        <v>7716.412109375</v>
      </c>
      <c r="G4617">
        <f t="shared" si="435"/>
        <v>1.0860869180372556E-3</v>
      </c>
      <c r="H4617" s="38">
        <f>G4617*SUMIF('Manual Inputs'!$B$11:$B$22,'Expanded kW'!A4617,'Manual Inputs'!$C$11:$C$22)</f>
        <v>123613.85772542194</v>
      </c>
    </row>
    <row r="4618" spans="1:8" x14ac:dyDescent="0.2">
      <c r="A4618">
        <f t="shared" si="432"/>
        <v>10</v>
      </c>
      <c r="B4618" t="b">
        <f t="shared" si="433"/>
        <v>0</v>
      </c>
      <c r="C4618" t="str">
        <f t="shared" si="434"/>
        <v>ON</v>
      </c>
      <c r="D4618" s="4">
        <f t="shared" si="436"/>
        <v>43748.333333322138</v>
      </c>
      <c r="E4618" t="str">
        <f t="shared" si="437"/>
        <v>LRKPCIGS</v>
      </c>
      <c r="F4618" s="39">
        <v>7729.5595703125</v>
      </c>
      <c r="G4618">
        <f t="shared" si="435"/>
        <v>1.0879374264247321E-3</v>
      </c>
      <c r="H4618" s="38">
        <f>G4618*SUMIF('Manual Inputs'!$B$11:$B$22,'Expanded kW'!A4618,'Manual Inputs'!$C$11:$C$22)</f>
        <v>123824.47482864845</v>
      </c>
    </row>
    <row r="4619" spans="1:8" x14ac:dyDescent="0.2">
      <c r="A4619">
        <f t="shared" si="432"/>
        <v>10</v>
      </c>
      <c r="B4619" t="b">
        <f t="shared" si="433"/>
        <v>0</v>
      </c>
      <c r="C4619" t="str">
        <f t="shared" si="434"/>
        <v>ON</v>
      </c>
      <c r="D4619" s="4">
        <f t="shared" si="436"/>
        <v>43748.374999988802</v>
      </c>
      <c r="E4619" t="str">
        <f t="shared" si="437"/>
        <v>LRKPCIGS</v>
      </c>
      <c r="F4619" s="39">
        <v>7669.654296875</v>
      </c>
      <c r="G4619">
        <f t="shared" si="435"/>
        <v>1.0795057443321095E-3</v>
      </c>
      <c r="H4619" s="38">
        <f>G4619*SUMIF('Manual Inputs'!$B$11:$B$22,'Expanded kW'!A4619,'Manual Inputs'!$C$11:$C$22)</f>
        <v>122864.81613718111</v>
      </c>
    </row>
    <row r="4620" spans="1:8" x14ac:dyDescent="0.2">
      <c r="A4620">
        <f t="shared" si="432"/>
        <v>10</v>
      </c>
      <c r="B4620" t="b">
        <f t="shared" si="433"/>
        <v>0</v>
      </c>
      <c r="C4620" t="str">
        <f t="shared" si="434"/>
        <v>ON</v>
      </c>
      <c r="D4620" s="4">
        <f t="shared" si="436"/>
        <v>43748.416666655467</v>
      </c>
      <c r="E4620" t="str">
        <f t="shared" si="437"/>
        <v>LRKPCIGS</v>
      </c>
      <c r="F4620" s="39">
        <v>7719.31689453125</v>
      </c>
      <c r="G4620">
        <f t="shared" si="435"/>
        <v>1.0864957672683741E-3</v>
      </c>
      <c r="H4620" s="38">
        <f>G4620*SUMIF('Manual Inputs'!$B$11:$B$22,'Expanded kW'!A4620,'Manual Inputs'!$C$11:$C$22)</f>
        <v>123660.39123010494</v>
      </c>
    </row>
    <row r="4621" spans="1:8" x14ac:dyDescent="0.2">
      <c r="A4621">
        <f t="shared" si="432"/>
        <v>10</v>
      </c>
      <c r="B4621" t="b">
        <f t="shared" si="433"/>
        <v>0</v>
      </c>
      <c r="C4621" t="str">
        <f t="shared" si="434"/>
        <v>ON</v>
      </c>
      <c r="D4621" s="4">
        <f t="shared" si="436"/>
        <v>43748.458333322131</v>
      </c>
      <c r="E4621" t="str">
        <f t="shared" si="437"/>
        <v>LRKPCIGS</v>
      </c>
      <c r="F4621" s="39">
        <v>7623.3193359375</v>
      </c>
      <c r="G4621">
        <f t="shared" si="435"/>
        <v>1.0729840870892511E-3</v>
      </c>
      <c r="H4621" s="38">
        <f>G4621*SUMIF('Manual Inputs'!$B$11:$B$22,'Expanded kW'!A4621,'Manual Inputs'!$C$11:$C$22)</f>
        <v>122122.54846305284</v>
      </c>
    </row>
    <row r="4622" spans="1:8" x14ac:dyDescent="0.2">
      <c r="A4622">
        <f t="shared" si="432"/>
        <v>10</v>
      </c>
      <c r="B4622" t="b">
        <f t="shared" si="433"/>
        <v>0</v>
      </c>
      <c r="C4622" t="str">
        <f t="shared" si="434"/>
        <v>ON</v>
      </c>
      <c r="D4622" s="4">
        <f t="shared" si="436"/>
        <v>43748.499999988795</v>
      </c>
      <c r="E4622" t="str">
        <f t="shared" si="437"/>
        <v>LRKPCIGS</v>
      </c>
      <c r="F4622" s="39">
        <v>7488.650390625</v>
      </c>
      <c r="G4622">
        <f t="shared" si="435"/>
        <v>1.0540293996390978E-3</v>
      </c>
      <c r="H4622" s="38">
        <f>G4622*SUMIF('Manual Inputs'!$B$11:$B$22,'Expanded kW'!A4622,'Manual Inputs'!$C$11:$C$22)</f>
        <v>119965.20543757251</v>
      </c>
    </row>
    <row r="4623" spans="1:8" x14ac:dyDescent="0.2">
      <c r="A4623">
        <f t="shared" si="432"/>
        <v>10</v>
      </c>
      <c r="B4623" t="b">
        <f t="shared" si="433"/>
        <v>0</v>
      </c>
      <c r="C4623" t="str">
        <f t="shared" si="434"/>
        <v>ON</v>
      </c>
      <c r="D4623" s="4">
        <f t="shared" si="436"/>
        <v>43748.541666655459</v>
      </c>
      <c r="E4623" t="str">
        <f t="shared" si="437"/>
        <v>LRKPCIGS</v>
      </c>
      <c r="F4623" s="39">
        <v>7901.05322265625</v>
      </c>
      <c r="G4623">
        <f t="shared" si="435"/>
        <v>1.1120752005219301E-3</v>
      </c>
      <c r="H4623" s="38">
        <f>G4623*SUMIF('Manual Inputs'!$B$11:$B$22,'Expanded kW'!A4623,'Manual Inputs'!$C$11:$C$22)</f>
        <v>126571.73503729879</v>
      </c>
    </row>
    <row r="4624" spans="1:8" x14ac:dyDescent="0.2">
      <c r="A4624">
        <f t="shared" si="432"/>
        <v>10</v>
      </c>
      <c r="B4624" t="b">
        <f t="shared" si="433"/>
        <v>0</v>
      </c>
      <c r="C4624" t="str">
        <f t="shared" si="434"/>
        <v>ON</v>
      </c>
      <c r="D4624" s="4">
        <f t="shared" si="436"/>
        <v>43748.583333322124</v>
      </c>
      <c r="E4624" t="str">
        <f t="shared" si="437"/>
        <v>LRKPCIGS</v>
      </c>
      <c r="F4624" s="39">
        <v>7994.91845703125</v>
      </c>
      <c r="G4624">
        <f t="shared" si="435"/>
        <v>1.1252867555384552E-3</v>
      </c>
      <c r="H4624" s="38">
        <f>G4624*SUMIF('Manual Inputs'!$B$11:$B$22,'Expanded kW'!A4624,'Manual Inputs'!$C$11:$C$22)</f>
        <v>128075.41881713443</v>
      </c>
    </row>
    <row r="4625" spans="1:8" x14ac:dyDescent="0.2">
      <c r="A4625">
        <f t="shared" si="432"/>
        <v>10</v>
      </c>
      <c r="B4625" t="b">
        <f t="shared" si="433"/>
        <v>0</v>
      </c>
      <c r="C4625" t="str">
        <f t="shared" si="434"/>
        <v>ON</v>
      </c>
      <c r="D4625" s="4">
        <f t="shared" si="436"/>
        <v>43748.624999988788</v>
      </c>
      <c r="E4625" t="str">
        <f t="shared" si="437"/>
        <v>LRKPCIGS</v>
      </c>
      <c r="F4625" s="39">
        <v>7932.12890625</v>
      </c>
      <c r="G4625">
        <f t="shared" si="435"/>
        <v>1.1164491106944092E-3</v>
      </c>
      <c r="H4625" s="38">
        <f>G4625*SUMIF('Manual Inputs'!$B$11:$B$22,'Expanded kW'!A4625,'Manual Inputs'!$C$11:$C$22)</f>
        <v>127069.55514799645</v>
      </c>
    </row>
    <row r="4626" spans="1:8" x14ac:dyDescent="0.2">
      <c r="A4626">
        <f t="shared" si="432"/>
        <v>10</v>
      </c>
      <c r="B4626" t="b">
        <f t="shared" si="433"/>
        <v>0</v>
      </c>
      <c r="C4626" t="str">
        <f t="shared" si="434"/>
        <v>ON</v>
      </c>
      <c r="D4626" s="4">
        <f t="shared" si="436"/>
        <v>43748.666666655452</v>
      </c>
      <c r="E4626" t="str">
        <f t="shared" si="437"/>
        <v>LRKPCIGS</v>
      </c>
      <c r="F4626" s="39">
        <v>8067.171875</v>
      </c>
      <c r="G4626">
        <f t="shared" si="435"/>
        <v>1.135456442036147E-3</v>
      </c>
      <c r="H4626" s="38">
        <f>G4626*SUMIF('Manual Inputs'!$B$11:$B$22,'Expanded kW'!A4626,'Manual Inputs'!$C$11:$C$22)</f>
        <v>129232.88988041696</v>
      </c>
    </row>
    <row r="4627" spans="1:8" x14ac:dyDescent="0.2">
      <c r="A4627">
        <f t="shared" si="432"/>
        <v>10</v>
      </c>
      <c r="B4627" t="b">
        <f t="shared" si="433"/>
        <v>0</v>
      </c>
      <c r="C4627" t="str">
        <f t="shared" si="434"/>
        <v>ON</v>
      </c>
      <c r="D4627" s="4">
        <f t="shared" si="436"/>
        <v>43748.708333322116</v>
      </c>
      <c r="E4627" t="str">
        <f t="shared" si="437"/>
        <v>LRKPCIGS</v>
      </c>
      <c r="F4627" s="39">
        <v>8244.3662109375</v>
      </c>
      <c r="G4627">
        <f t="shared" si="435"/>
        <v>1.1603965887629145E-3</v>
      </c>
      <c r="H4627" s="38">
        <f>G4627*SUMIF('Manual Inputs'!$B$11:$B$22,'Expanded kW'!A4627,'Manual Inputs'!$C$11:$C$22)</f>
        <v>132071.47277643892</v>
      </c>
    </row>
    <row r="4628" spans="1:8" x14ac:dyDescent="0.2">
      <c r="A4628">
        <f t="shared" si="432"/>
        <v>10</v>
      </c>
      <c r="B4628" t="b">
        <f t="shared" si="433"/>
        <v>0</v>
      </c>
      <c r="C4628" t="str">
        <f t="shared" si="434"/>
        <v>ON</v>
      </c>
      <c r="D4628" s="4">
        <f t="shared" si="436"/>
        <v>43748.74999998878</v>
      </c>
      <c r="E4628" t="str">
        <f t="shared" si="437"/>
        <v>LRKPCIGS</v>
      </c>
      <c r="F4628" s="39">
        <v>8339.7607421875</v>
      </c>
      <c r="G4628">
        <f t="shared" si="435"/>
        <v>1.173823392693856E-3</v>
      </c>
      <c r="H4628" s="38">
        <f>G4628*SUMIF('Manual Inputs'!$B$11:$B$22,'Expanded kW'!A4628,'Manual Inputs'!$C$11:$C$22)</f>
        <v>133599.65528491253</v>
      </c>
    </row>
    <row r="4629" spans="1:8" x14ac:dyDescent="0.2">
      <c r="A4629">
        <f t="shared" si="432"/>
        <v>10</v>
      </c>
      <c r="B4629" t="b">
        <f t="shared" si="433"/>
        <v>0</v>
      </c>
      <c r="C4629" t="str">
        <f t="shared" si="434"/>
        <v>ON</v>
      </c>
      <c r="D4629" s="4">
        <f t="shared" si="436"/>
        <v>43748.791666655445</v>
      </c>
      <c r="E4629" t="str">
        <f t="shared" si="437"/>
        <v>LRKPCIGS</v>
      </c>
      <c r="F4629" s="39">
        <v>8378.0009765625</v>
      </c>
      <c r="G4629">
        <f t="shared" si="435"/>
        <v>1.1792057151655793E-3</v>
      </c>
      <c r="H4629" s="38">
        <f>G4629*SUMIF('Manual Inputs'!$B$11:$B$22,'Expanded kW'!A4629,'Manual Inputs'!$C$11:$C$22)</f>
        <v>134212.24865400893</v>
      </c>
    </row>
    <row r="4630" spans="1:8" x14ac:dyDescent="0.2">
      <c r="A4630">
        <f t="shared" si="432"/>
        <v>10</v>
      </c>
      <c r="B4630" t="b">
        <f t="shared" si="433"/>
        <v>0</v>
      </c>
      <c r="C4630" t="str">
        <f t="shared" si="434"/>
        <v>ON</v>
      </c>
      <c r="D4630" s="4">
        <f t="shared" si="436"/>
        <v>43748.833333322109</v>
      </c>
      <c r="E4630" t="str">
        <f t="shared" si="437"/>
        <v>LRKPCIGS</v>
      </c>
      <c r="F4630" s="39">
        <v>8423.4609375</v>
      </c>
      <c r="G4630">
        <f t="shared" si="435"/>
        <v>1.1856042159414408E-3</v>
      </c>
      <c r="H4630" s="38">
        <f>G4630*SUMIF('Manual Inputs'!$B$11:$B$22,'Expanded kW'!A4630,'Manual Inputs'!$C$11:$C$22)</f>
        <v>134940.49917560871</v>
      </c>
    </row>
    <row r="4631" spans="1:8" x14ac:dyDescent="0.2">
      <c r="A4631">
        <f t="shared" si="432"/>
        <v>10</v>
      </c>
      <c r="B4631" t="b">
        <f t="shared" si="433"/>
        <v>0</v>
      </c>
      <c r="C4631" t="str">
        <f t="shared" si="434"/>
        <v>OFF</v>
      </c>
      <c r="D4631" s="4">
        <f t="shared" si="436"/>
        <v>43748.874999988773</v>
      </c>
      <c r="E4631" t="str">
        <f t="shared" si="437"/>
        <v>LRKPCIGS</v>
      </c>
      <c r="F4631" s="39">
        <v>8557.5419921875</v>
      </c>
      <c r="G4631">
        <f t="shared" si="435"/>
        <v>1.2044761576403306E-3</v>
      </c>
      <c r="H4631" s="38">
        <f>G4631*SUMIF('Manual Inputs'!$B$11:$B$22,'Expanded kW'!A4631,'Manual Inputs'!$C$11:$C$22)</f>
        <v>137088.42442673395</v>
      </c>
    </row>
    <row r="4632" spans="1:8" x14ac:dyDescent="0.2">
      <c r="A4632">
        <f t="shared" si="432"/>
        <v>10</v>
      </c>
      <c r="B4632" t="b">
        <f t="shared" si="433"/>
        <v>0</v>
      </c>
      <c r="C4632" t="str">
        <f t="shared" si="434"/>
        <v>OFF</v>
      </c>
      <c r="D4632" s="4">
        <f t="shared" si="436"/>
        <v>43748.916666655437</v>
      </c>
      <c r="E4632" t="str">
        <f t="shared" si="437"/>
        <v>LRKPCIGS</v>
      </c>
      <c r="F4632" s="39">
        <v>8891.66796875</v>
      </c>
      <c r="G4632">
        <f t="shared" si="435"/>
        <v>1.2515044717035548E-3</v>
      </c>
      <c r="H4632" s="38">
        <f>G4632*SUMIF('Manual Inputs'!$B$11:$B$22,'Expanded kW'!A4632,'Manual Inputs'!$C$11:$C$22)</f>
        <v>142440.98988639677</v>
      </c>
    </row>
    <row r="4633" spans="1:8" x14ac:dyDescent="0.2">
      <c r="A4633">
        <f t="shared" si="432"/>
        <v>10</v>
      </c>
      <c r="B4633" t="b">
        <f t="shared" si="433"/>
        <v>0</v>
      </c>
      <c r="C4633" t="str">
        <f t="shared" si="434"/>
        <v>OFF</v>
      </c>
      <c r="D4633" s="4">
        <f t="shared" si="436"/>
        <v>43748.958333322102</v>
      </c>
      <c r="E4633" t="str">
        <f t="shared" si="437"/>
        <v>LRKPCIGS</v>
      </c>
      <c r="F4633" s="39">
        <v>8990.8779296875</v>
      </c>
      <c r="G4633">
        <f t="shared" si="435"/>
        <v>1.2654682983092248E-3</v>
      </c>
      <c r="H4633" s="38">
        <f>G4633*SUMIF('Manual Inputs'!$B$11:$B$22,'Expanded kW'!A4633,'Manual Inputs'!$C$11:$C$22)</f>
        <v>144030.29406331768</v>
      </c>
    </row>
    <row r="4634" spans="1:8" x14ac:dyDescent="0.2">
      <c r="A4634">
        <f t="shared" si="432"/>
        <v>10</v>
      </c>
      <c r="B4634" t="b">
        <f t="shared" si="433"/>
        <v>0</v>
      </c>
      <c r="C4634" t="str">
        <f t="shared" si="434"/>
        <v>OFF</v>
      </c>
      <c r="D4634" s="4">
        <f t="shared" si="436"/>
        <v>43748.999999988766</v>
      </c>
      <c r="E4634" t="str">
        <f t="shared" si="437"/>
        <v>LRKPCIGS</v>
      </c>
      <c r="F4634" s="39">
        <v>8981.4140625</v>
      </c>
      <c r="G4634">
        <f t="shared" si="435"/>
        <v>1.2641362566555789E-3</v>
      </c>
      <c r="H4634" s="38">
        <f>G4634*SUMIF('Manual Inputs'!$B$11:$B$22,'Expanded kW'!A4634,'Manual Inputs'!$C$11:$C$22)</f>
        <v>143878.68666917313</v>
      </c>
    </row>
    <row r="4635" spans="1:8" x14ac:dyDescent="0.2">
      <c r="A4635">
        <f t="shared" si="432"/>
        <v>10</v>
      </c>
      <c r="B4635" t="b">
        <f t="shared" si="433"/>
        <v>0</v>
      </c>
      <c r="C4635" t="str">
        <f t="shared" si="434"/>
        <v>OFF</v>
      </c>
      <c r="D4635" s="4">
        <f t="shared" si="436"/>
        <v>43749.04166665543</v>
      </c>
      <c r="E4635" t="str">
        <f t="shared" si="437"/>
        <v>LRKPCIGS</v>
      </c>
      <c r="F4635" s="39">
        <v>8981.3798828125</v>
      </c>
      <c r="G4635">
        <f t="shared" si="435"/>
        <v>1.2641314458560868E-3</v>
      </c>
      <c r="H4635" s="38">
        <f>G4635*SUMIF('Manual Inputs'!$B$11:$B$22,'Expanded kW'!A4635,'Manual Inputs'!$C$11:$C$22)</f>
        <v>143878.13912415248</v>
      </c>
    </row>
    <row r="4636" spans="1:8" x14ac:dyDescent="0.2">
      <c r="A4636">
        <f t="shared" si="432"/>
        <v>10</v>
      </c>
      <c r="B4636" t="b">
        <f t="shared" si="433"/>
        <v>0</v>
      </c>
      <c r="C4636" t="str">
        <f t="shared" si="434"/>
        <v>OFF</v>
      </c>
      <c r="D4636" s="4">
        <f t="shared" si="436"/>
        <v>43749.083333322094</v>
      </c>
      <c r="E4636" t="str">
        <f t="shared" si="437"/>
        <v>LRKPCIGS</v>
      </c>
      <c r="F4636" s="39">
        <v>8845.892578125</v>
      </c>
      <c r="G4636">
        <f t="shared" si="435"/>
        <v>1.2450615741209522E-3</v>
      </c>
      <c r="H4636" s="38">
        <f>G4636*SUMIF('Manual Inputs'!$B$11:$B$22,'Expanded kW'!A4636,'Manual Inputs'!$C$11:$C$22)</f>
        <v>141707.68630646361</v>
      </c>
    </row>
    <row r="4637" spans="1:8" x14ac:dyDescent="0.2">
      <c r="A4637">
        <f t="shared" si="432"/>
        <v>10</v>
      </c>
      <c r="B4637" t="b">
        <f t="shared" si="433"/>
        <v>0</v>
      </c>
      <c r="C4637" t="str">
        <f t="shared" si="434"/>
        <v>OFF</v>
      </c>
      <c r="D4637" s="4">
        <f t="shared" si="436"/>
        <v>43749.124999988759</v>
      </c>
      <c r="E4637" t="str">
        <f t="shared" si="437"/>
        <v>LRKPCIGS</v>
      </c>
      <c r="F4637" s="39">
        <v>8764.9501953125</v>
      </c>
      <c r="G4637">
        <f t="shared" si="435"/>
        <v>1.2336689136666701E-3</v>
      </c>
      <c r="H4637" s="38">
        <f>G4637*SUMIF('Manual Inputs'!$B$11:$B$22,'Expanded kW'!A4637,'Manual Inputs'!$C$11:$C$22)</f>
        <v>140411.02147686167</v>
      </c>
    </row>
    <row r="4638" spans="1:8" x14ac:dyDescent="0.2">
      <c r="A4638">
        <f t="shared" si="432"/>
        <v>10</v>
      </c>
      <c r="B4638" t="b">
        <f t="shared" si="433"/>
        <v>0</v>
      </c>
      <c r="C4638" t="str">
        <f t="shared" si="434"/>
        <v>OFF</v>
      </c>
      <c r="D4638" s="4">
        <f t="shared" si="436"/>
        <v>43749.166666655423</v>
      </c>
      <c r="E4638" t="str">
        <f t="shared" si="437"/>
        <v>LRKPCIGS</v>
      </c>
      <c r="F4638" s="39">
        <v>8757.85546875</v>
      </c>
      <c r="G4638">
        <f t="shared" si="435"/>
        <v>1.2326703291435312E-3</v>
      </c>
      <c r="H4638" s="38">
        <f>G4638*SUMIF('Manual Inputs'!$B$11:$B$22,'Expanded kW'!A4638,'Manual Inputs'!$C$11:$C$22)</f>
        <v>140297.36677471944</v>
      </c>
    </row>
    <row r="4639" spans="1:8" x14ac:dyDescent="0.2">
      <c r="A4639">
        <f t="shared" si="432"/>
        <v>10</v>
      </c>
      <c r="B4639" t="b">
        <f t="shared" si="433"/>
        <v>0</v>
      </c>
      <c r="C4639" t="str">
        <f t="shared" si="434"/>
        <v>OFF</v>
      </c>
      <c r="D4639" s="4">
        <f t="shared" si="436"/>
        <v>43749.208333322087</v>
      </c>
      <c r="E4639" t="str">
        <f t="shared" si="437"/>
        <v>LRKPCIGS</v>
      </c>
      <c r="F4639" s="39">
        <v>8786.615234375</v>
      </c>
      <c r="G4639">
        <f t="shared" si="435"/>
        <v>1.2367182732875694E-3</v>
      </c>
      <c r="H4639" s="38">
        <f>G4639*SUMIF('Manual Inputs'!$B$11:$B$22,'Expanded kW'!A4639,'Manual Inputs'!$C$11:$C$22)</f>
        <v>140758.08679923264</v>
      </c>
    </row>
    <row r="4640" spans="1:8" x14ac:dyDescent="0.2">
      <c r="A4640">
        <f t="shared" si="432"/>
        <v>10</v>
      </c>
      <c r="B4640" t="b">
        <f t="shared" si="433"/>
        <v>0</v>
      </c>
      <c r="C4640" t="str">
        <f t="shared" si="434"/>
        <v>OFF</v>
      </c>
      <c r="D4640" s="4">
        <f t="shared" si="436"/>
        <v>43749.249999988751</v>
      </c>
      <c r="E4640" t="str">
        <f t="shared" si="437"/>
        <v>LRKPCIGS</v>
      </c>
      <c r="F4640" s="39">
        <v>8782.0830078125</v>
      </c>
      <c r="G4640">
        <f t="shared" si="435"/>
        <v>1.2360803612749215E-3</v>
      </c>
      <c r="H4640" s="38">
        <f>G4640*SUMIF('Manual Inputs'!$B$11:$B$22,'Expanded kW'!A4640,'Manual Inputs'!$C$11:$C$22)</f>
        <v>140685.48232949528</v>
      </c>
    </row>
    <row r="4641" spans="1:8" x14ac:dyDescent="0.2">
      <c r="A4641">
        <f t="shared" si="432"/>
        <v>10</v>
      </c>
      <c r="B4641" t="b">
        <f t="shared" si="433"/>
        <v>0</v>
      </c>
      <c r="C4641" t="str">
        <f t="shared" si="434"/>
        <v>ON</v>
      </c>
      <c r="D4641" s="4">
        <f t="shared" si="436"/>
        <v>43749.291666655416</v>
      </c>
      <c r="E4641" t="str">
        <f t="shared" si="437"/>
        <v>LRKPCIGS</v>
      </c>
      <c r="F4641" s="39">
        <v>8843.3818359375</v>
      </c>
      <c r="G4641">
        <f t="shared" si="435"/>
        <v>1.2447081865354064E-3</v>
      </c>
      <c r="H4641" s="38">
        <f>G4641*SUMIF('Manual Inputs'!$B$11:$B$22,'Expanded kW'!A4641,'Manual Inputs'!$C$11:$C$22)</f>
        <v>141667.46521366146</v>
      </c>
    </row>
    <row r="4642" spans="1:8" x14ac:dyDescent="0.2">
      <c r="A4642">
        <f t="shared" si="432"/>
        <v>10</v>
      </c>
      <c r="B4642" t="b">
        <f t="shared" si="433"/>
        <v>0</v>
      </c>
      <c r="C4642" t="str">
        <f t="shared" si="434"/>
        <v>ON</v>
      </c>
      <c r="D4642" s="4">
        <f t="shared" si="436"/>
        <v>43749.33333332208</v>
      </c>
      <c r="E4642" t="str">
        <f t="shared" si="437"/>
        <v>LRKPCIGS</v>
      </c>
      <c r="F4642" s="39">
        <v>8922.04296875</v>
      </c>
      <c r="G4642">
        <f t="shared" si="435"/>
        <v>1.2557797604864467E-3</v>
      </c>
      <c r="H4642" s="38">
        <f>G4642*SUMIF('Manual Inputs'!$B$11:$B$22,'Expanded kW'!A4642,'Manual Inputs'!$C$11:$C$22)</f>
        <v>142927.58532417126</v>
      </c>
    </row>
    <row r="4643" spans="1:8" x14ac:dyDescent="0.2">
      <c r="A4643">
        <f t="shared" si="432"/>
        <v>10</v>
      </c>
      <c r="B4643" t="b">
        <f t="shared" si="433"/>
        <v>0</v>
      </c>
      <c r="C4643" t="str">
        <f t="shared" si="434"/>
        <v>ON</v>
      </c>
      <c r="D4643" s="4">
        <f t="shared" si="436"/>
        <v>43749.374999988744</v>
      </c>
      <c r="E4643" t="str">
        <f t="shared" si="437"/>
        <v>LRKPCIGS</v>
      </c>
      <c r="F4643" s="39">
        <v>8987.015625</v>
      </c>
      <c r="G4643">
        <f t="shared" si="435"/>
        <v>1.2649246779666214E-3</v>
      </c>
      <c r="H4643" s="38">
        <f>G4643*SUMIF('Manual Inputs'!$B$11:$B$22,'Expanded kW'!A4643,'Manual Inputs'!$C$11:$C$22)</f>
        <v>143968.42147598491</v>
      </c>
    </row>
    <row r="4644" spans="1:8" x14ac:dyDescent="0.2">
      <c r="A4644">
        <f t="shared" si="432"/>
        <v>10</v>
      </c>
      <c r="B4644" t="b">
        <f t="shared" si="433"/>
        <v>0</v>
      </c>
      <c r="C4644" t="str">
        <f t="shared" si="434"/>
        <v>ON</v>
      </c>
      <c r="D4644" s="4">
        <f t="shared" si="436"/>
        <v>43749.416666655408</v>
      </c>
      <c r="E4644" t="str">
        <f t="shared" si="437"/>
        <v>LRKPCIGS</v>
      </c>
      <c r="F4644" s="39">
        <v>9261.6357421875</v>
      </c>
      <c r="G4644">
        <f t="shared" si="435"/>
        <v>1.3035775275655732E-3</v>
      </c>
      <c r="H4644" s="38">
        <f>G4644*SUMIF('Manual Inputs'!$B$11:$B$22,'Expanded kW'!A4644,'Manual Inputs'!$C$11:$C$22)</f>
        <v>148367.72669885022</v>
      </c>
    </row>
    <row r="4645" spans="1:8" x14ac:dyDescent="0.2">
      <c r="A4645">
        <f t="shared" si="432"/>
        <v>10</v>
      </c>
      <c r="B4645" t="b">
        <f t="shared" si="433"/>
        <v>0</v>
      </c>
      <c r="C4645" t="str">
        <f t="shared" si="434"/>
        <v>ON</v>
      </c>
      <c r="D4645" s="4">
        <f t="shared" si="436"/>
        <v>43749.458333322073</v>
      </c>
      <c r="E4645" t="str">
        <f t="shared" si="437"/>
        <v>LRKPCIGS</v>
      </c>
      <c r="F4645" s="39">
        <v>9301.4169921875</v>
      </c>
      <c r="G4645">
        <f t="shared" si="435"/>
        <v>1.3091767483686815E-3</v>
      </c>
      <c r="H4645" s="38">
        <f>G4645*SUMIF('Manual Inputs'!$B$11:$B$22,'Expanded kW'!A4645,'Manual Inputs'!$C$11:$C$22)</f>
        <v>149005.00652630589</v>
      </c>
    </row>
    <row r="4646" spans="1:8" x14ac:dyDescent="0.2">
      <c r="A4646">
        <f t="shared" si="432"/>
        <v>10</v>
      </c>
      <c r="B4646" t="b">
        <f t="shared" si="433"/>
        <v>0</v>
      </c>
      <c r="C4646" t="str">
        <f t="shared" si="434"/>
        <v>ON</v>
      </c>
      <c r="D4646" s="4">
        <f t="shared" si="436"/>
        <v>43749.499999988737</v>
      </c>
      <c r="E4646" t="str">
        <f t="shared" si="437"/>
        <v>LRKPCIGS</v>
      </c>
      <c r="F4646" s="39">
        <v>9162.5263671875</v>
      </c>
      <c r="G4646">
        <f t="shared" si="435"/>
        <v>1.2896278584555512E-3</v>
      </c>
      <c r="H4646" s="38">
        <f>G4646*SUMIF('Manual Inputs'!$B$11:$B$22,'Expanded kW'!A4646,'Manual Inputs'!$C$11:$C$22)</f>
        <v>146780.03386870434</v>
      </c>
    </row>
    <row r="4647" spans="1:8" x14ac:dyDescent="0.2">
      <c r="A4647">
        <f t="shared" si="432"/>
        <v>10</v>
      </c>
      <c r="B4647" t="b">
        <f t="shared" si="433"/>
        <v>0</v>
      </c>
      <c r="C4647" t="str">
        <f t="shared" si="434"/>
        <v>ON</v>
      </c>
      <c r="D4647" s="4">
        <f t="shared" si="436"/>
        <v>43749.541666655401</v>
      </c>
      <c r="E4647" t="str">
        <f t="shared" si="437"/>
        <v>LRKPCIGS</v>
      </c>
      <c r="F4647" s="39">
        <v>9272.4716796875</v>
      </c>
      <c r="G4647">
        <f t="shared" si="435"/>
        <v>1.3051026884559722E-3</v>
      </c>
      <c r="H4647" s="38">
        <f>G4647*SUMIF('Manual Inputs'!$B$11:$B$22,'Expanded kW'!A4647,'Manual Inputs'!$C$11:$C$22)</f>
        <v>148541.31411453779</v>
      </c>
    </row>
    <row r="4648" spans="1:8" x14ac:dyDescent="0.2">
      <c r="A4648">
        <f t="shared" si="432"/>
        <v>10</v>
      </c>
      <c r="B4648" t="b">
        <f t="shared" si="433"/>
        <v>0</v>
      </c>
      <c r="C4648" t="str">
        <f t="shared" si="434"/>
        <v>ON</v>
      </c>
      <c r="D4648" s="4">
        <f t="shared" si="436"/>
        <v>43749.583333322065</v>
      </c>
      <c r="E4648" t="str">
        <f t="shared" si="437"/>
        <v>LRKPCIGS</v>
      </c>
      <c r="F4648" s="39">
        <v>9319.365234375</v>
      </c>
      <c r="G4648">
        <f t="shared" si="435"/>
        <v>1.3117029679076723E-3</v>
      </c>
      <c r="H4648" s="38">
        <f>G4648*SUMIF('Manual Inputs'!$B$11:$B$22,'Expanded kW'!A4648,'Manual Inputs'!$C$11:$C$22)</f>
        <v>149292.53023871771</v>
      </c>
    </row>
    <row r="4649" spans="1:8" x14ac:dyDescent="0.2">
      <c r="A4649">
        <f t="shared" si="432"/>
        <v>10</v>
      </c>
      <c r="B4649" t="b">
        <f t="shared" si="433"/>
        <v>0</v>
      </c>
      <c r="C4649" t="str">
        <f t="shared" si="434"/>
        <v>ON</v>
      </c>
      <c r="D4649" s="4">
        <f t="shared" si="436"/>
        <v>43749.62499998873</v>
      </c>
      <c r="E4649" t="str">
        <f t="shared" si="437"/>
        <v>LRKPCIGS</v>
      </c>
      <c r="F4649" s="39">
        <v>9425.5810546875</v>
      </c>
      <c r="G4649">
        <f t="shared" si="435"/>
        <v>1.326652870957802E-3</v>
      </c>
      <c r="H4649" s="38">
        <f>G4649*SUMIF('Manual Inputs'!$B$11:$B$22,'Expanded kW'!A4649,'Manual Inputs'!$C$11:$C$22)</f>
        <v>150994.06550072719</v>
      </c>
    </row>
    <row r="4650" spans="1:8" x14ac:dyDescent="0.2">
      <c r="A4650">
        <f t="shared" si="432"/>
        <v>10</v>
      </c>
      <c r="B4650" t="b">
        <f t="shared" si="433"/>
        <v>0</v>
      </c>
      <c r="C4650" t="str">
        <f t="shared" si="434"/>
        <v>ON</v>
      </c>
      <c r="D4650" s="4">
        <f t="shared" si="436"/>
        <v>43749.666666655394</v>
      </c>
      <c r="E4650" t="str">
        <f t="shared" si="437"/>
        <v>LRKPCIGS</v>
      </c>
      <c r="F4650" s="39">
        <v>9363.8701171875</v>
      </c>
      <c r="G4650">
        <f t="shared" si="435"/>
        <v>1.3179670412005841E-3</v>
      </c>
      <c r="H4650" s="38">
        <f>G4650*SUMIF('Manual Inputs'!$B$11:$B$22,'Expanded kW'!A4650,'Manual Inputs'!$C$11:$C$22)</f>
        <v>150005.48078802638</v>
      </c>
    </row>
    <row r="4651" spans="1:8" x14ac:dyDescent="0.2">
      <c r="A4651">
        <f t="shared" si="432"/>
        <v>10</v>
      </c>
      <c r="B4651" t="b">
        <f t="shared" si="433"/>
        <v>0</v>
      </c>
      <c r="C4651" t="str">
        <f t="shared" si="434"/>
        <v>ON</v>
      </c>
      <c r="D4651" s="4">
        <f t="shared" si="436"/>
        <v>43749.708333322058</v>
      </c>
      <c r="E4651" t="str">
        <f t="shared" si="437"/>
        <v>LRKPCIGS</v>
      </c>
      <c r="F4651" s="39">
        <v>9349.59765625</v>
      </c>
      <c r="G4651">
        <f t="shared" si="435"/>
        <v>1.3159581887841115E-3</v>
      </c>
      <c r="H4651" s="38">
        <f>G4651*SUMIF('Manual Inputs'!$B$11:$B$22,'Expanded kW'!A4651,'Manual Inputs'!$C$11:$C$22)</f>
        <v>149776.84163154894</v>
      </c>
    </row>
    <row r="4652" spans="1:8" x14ac:dyDescent="0.2">
      <c r="A4652">
        <f t="shared" si="432"/>
        <v>10</v>
      </c>
      <c r="B4652" t="b">
        <f t="shared" si="433"/>
        <v>0</v>
      </c>
      <c r="C4652" t="str">
        <f t="shared" si="434"/>
        <v>ON</v>
      </c>
      <c r="D4652" s="4">
        <f t="shared" si="436"/>
        <v>43749.749999988722</v>
      </c>
      <c r="E4652" t="str">
        <f t="shared" si="437"/>
        <v>LRKPCIGS</v>
      </c>
      <c r="F4652" s="39">
        <v>9381.8525390625</v>
      </c>
      <c r="G4652">
        <f t="shared" si="435"/>
        <v>1.320498071539067E-3</v>
      </c>
      <c r="H4652" s="38">
        <f>G4652*SUMIF('Manual Inputs'!$B$11:$B$22,'Expanded kW'!A4652,'Manual Inputs'!$C$11:$C$22)</f>
        <v>150293.55204545887</v>
      </c>
    </row>
    <row r="4653" spans="1:8" x14ac:dyDescent="0.2">
      <c r="A4653">
        <f t="shared" si="432"/>
        <v>10</v>
      </c>
      <c r="B4653" t="b">
        <f t="shared" si="433"/>
        <v>0</v>
      </c>
      <c r="C4653" t="str">
        <f t="shared" si="434"/>
        <v>ON</v>
      </c>
      <c r="D4653" s="4">
        <f t="shared" si="436"/>
        <v>43749.791666655387</v>
      </c>
      <c r="E4653" t="str">
        <f t="shared" si="437"/>
        <v>LRKPCIGS</v>
      </c>
      <c r="F4653" s="39">
        <v>9336.25390625</v>
      </c>
      <c r="G4653">
        <f t="shared" si="435"/>
        <v>1.314080052662409E-3</v>
      </c>
      <c r="H4653" s="38">
        <f>G4653*SUMIF('Manual Inputs'!$B$11:$B$22,'Expanded kW'!A4653,'Manual Inputs'!$C$11:$C$22)</f>
        <v>149563.08005548958</v>
      </c>
    </row>
    <row r="4654" spans="1:8" x14ac:dyDescent="0.2">
      <c r="A4654">
        <f t="shared" si="432"/>
        <v>10</v>
      </c>
      <c r="B4654" t="b">
        <f t="shared" si="433"/>
        <v>0</v>
      </c>
      <c r="C4654" t="str">
        <f t="shared" si="434"/>
        <v>ON</v>
      </c>
      <c r="D4654" s="4">
        <f t="shared" si="436"/>
        <v>43749.833333322051</v>
      </c>
      <c r="E4654" t="str">
        <f t="shared" si="437"/>
        <v>LRKPCIGS</v>
      </c>
      <c r="F4654" s="39">
        <v>9343.0068359375</v>
      </c>
      <c r="G4654">
        <f t="shared" si="435"/>
        <v>1.3150305291906271E-3</v>
      </c>
      <c r="H4654" s="38">
        <f>G4654*SUMIF('Manual Inputs'!$B$11:$B$22,'Expanded kW'!A4654,'Manual Inputs'!$C$11:$C$22)</f>
        <v>149671.25930742535</v>
      </c>
    </row>
    <row r="4655" spans="1:8" x14ac:dyDescent="0.2">
      <c r="A4655">
        <f t="shared" si="432"/>
        <v>10</v>
      </c>
      <c r="B4655" t="b">
        <f t="shared" si="433"/>
        <v>0</v>
      </c>
      <c r="C4655" t="str">
        <f t="shared" si="434"/>
        <v>OFF</v>
      </c>
      <c r="D4655" s="4">
        <f t="shared" si="436"/>
        <v>43749.874999988715</v>
      </c>
      <c r="E4655" t="str">
        <f t="shared" si="437"/>
        <v>LRKPCIGS</v>
      </c>
      <c r="F4655" s="39">
        <v>9412.2099609375</v>
      </c>
      <c r="G4655">
        <f t="shared" si="435"/>
        <v>1.3247708861965058E-3</v>
      </c>
      <c r="H4655" s="38">
        <f>G4655*SUMIF('Manual Inputs'!$B$11:$B$22,'Expanded kW'!A4655,'Manual Inputs'!$C$11:$C$22)</f>
        <v>150779.86588865129</v>
      </c>
    </row>
    <row r="4656" spans="1:8" x14ac:dyDescent="0.2">
      <c r="A4656">
        <f t="shared" si="432"/>
        <v>10</v>
      </c>
      <c r="B4656" t="b">
        <f t="shared" si="433"/>
        <v>0</v>
      </c>
      <c r="C4656" t="str">
        <f t="shared" si="434"/>
        <v>OFF</v>
      </c>
      <c r="D4656" s="4">
        <f t="shared" si="436"/>
        <v>43749.916666655379</v>
      </c>
      <c r="E4656" t="str">
        <f t="shared" si="437"/>
        <v>LRKPCIGS</v>
      </c>
      <c r="F4656" s="39">
        <v>9381.154296875</v>
      </c>
      <c r="G4656">
        <f t="shared" si="435"/>
        <v>1.3203997937780148E-3</v>
      </c>
      <c r="H4656" s="38">
        <f>G4656*SUMIF('Manual Inputs'!$B$11:$B$22,'Expanded kW'!A4656,'Manual Inputs'!$C$11:$C$22)</f>
        <v>150282.36648289426</v>
      </c>
    </row>
    <row r="4657" spans="1:8" x14ac:dyDescent="0.2">
      <c r="A4657">
        <f t="shared" si="432"/>
        <v>10</v>
      </c>
      <c r="B4657" t="b">
        <f t="shared" si="433"/>
        <v>0</v>
      </c>
      <c r="C4657" t="str">
        <f t="shared" si="434"/>
        <v>OFF</v>
      </c>
      <c r="D4657" s="4">
        <f t="shared" si="436"/>
        <v>43749.958333322043</v>
      </c>
      <c r="E4657" t="str">
        <f t="shared" si="437"/>
        <v>LRKPCIGS</v>
      </c>
      <c r="F4657" s="39">
        <v>9371.04296875</v>
      </c>
      <c r="G4657">
        <f t="shared" si="435"/>
        <v>1.3189766218368476E-3</v>
      </c>
      <c r="H4657" s="38">
        <f>G4657*SUMIF('Manual Inputs'!$B$11:$B$22,'Expanded kW'!A4657,'Manual Inputs'!$C$11:$C$22)</f>
        <v>150120.38702164436</v>
      </c>
    </row>
    <row r="4658" spans="1:8" x14ac:dyDescent="0.2">
      <c r="A4658">
        <f t="shared" si="432"/>
        <v>10</v>
      </c>
      <c r="B4658" t="b">
        <f t="shared" si="433"/>
        <v>0</v>
      </c>
      <c r="C4658" t="str">
        <f t="shared" si="434"/>
        <v>OFF</v>
      </c>
      <c r="D4658" s="4">
        <f t="shared" si="436"/>
        <v>43749.999999988708</v>
      </c>
      <c r="E4658" t="str">
        <f t="shared" si="437"/>
        <v>LRKPCIGS</v>
      </c>
      <c r="F4658" s="39">
        <v>9368.3447265625</v>
      </c>
      <c r="G4658">
        <f t="shared" si="435"/>
        <v>1.3185968435798026E-3</v>
      </c>
      <c r="H4658" s="38">
        <f>G4658*SUMIF('Manual Inputs'!$B$11:$B$22,'Expanded kW'!A4658,'Manual Inputs'!$C$11:$C$22)</f>
        <v>150077.1622533004</v>
      </c>
    </row>
    <row r="4659" spans="1:8" x14ac:dyDescent="0.2">
      <c r="A4659">
        <f t="shared" si="432"/>
        <v>10</v>
      </c>
      <c r="B4659" t="b">
        <f t="shared" si="433"/>
        <v>0</v>
      </c>
      <c r="C4659" t="str">
        <f t="shared" si="434"/>
        <v>OFF</v>
      </c>
      <c r="D4659" s="4">
        <f t="shared" si="436"/>
        <v>43750.041666655372</v>
      </c>
      <c r="E4659" t="str">
        <f t="shared" si="437"/>
        <v>LRKPCIGS</v>
      </c>
      <c r="F4659" s="39">
        <v>9326.013671875</v>
      </c>
      <c r="G4659">
        <f t="shared" si="435"/>
        <v>1.3126387371345861E-3</v>
      </c>
      <c r="H4659" s="38">
        <f>G4659*SUMIF('Manual Inputs'!$B$11:$B$22,'Expanded kW'!A4659,'Manual Inputs'!$C$11:$C$22)</f>
        <v>149399.03556730467</v>
      </c>
    </row>
    <row r="4660" spans="1:8" x14ac:dyDescent="0.2">
      <c r="A4660">
        <f t="shared" si="432"/>
        <v>10</v>
      </c>
      <c r="B4660" t="b">
        <f t="shared" si="433"/>
        <v>0</v>
      </c>
      <c r="C4660" t="str">
        <f t="shared" si="434"/>
        <v>OFF</v>
      </c>
      <c r="D4660" s="4">
        <f t="shared" si="436"/>
        <v>43750.083333322036</v>
      </c>
      <c r="E4660" t="str">
        <f t="shared" si="437"/>
        <v>LRKPCIGS</v>
      </c>
      <c r="F4660" s="39">
        <v>9258.703125</v>
      </c>
      <c r="G4660">
        <f t="shared" si="435"/>
        <v>1.3031647609691539E-3</v>
      </c>
      <c r="H4660" s="38">
        <f>G4660*SUMIF('Manual Inputs'!$B$11:$B$22,'Expanded kW'!A4660,'Manual Inputs'!$C$11:$C$22)</f>
        <v>148320.74733607896</v>
      </c>
    </row>
    <row r="4661" spans="1:8" x14ac:dyDescent="0.2">
      <c r="A4661">
        <f t="shared" si="432"/>
        <v>10</v>
      </c>
      <c r="B4661" t="b">
        <f t="shared" si="433"/>
        <v>0</v>
      </c>
      <c r="C4661" t="str">
        <f t="shared" si="434"/>
        <v>OFF</v>
      </c>
      <c r="D4661" s="4">
        <f t="shared" si="436"/>
        <v>43750.1249999887</v>
      </c>
      <c r="E4661" t="str">
        <f t="shared" si="437"/>
        <v>LRKPCIGS</v>
      </c>
      <c r="F4661" s="39">
        <v>9263.5908203125</v>
      </c>
      <c r="G4661">
        <f t="shared" si="435"/>
        <v>1.3038527052965194E-3</v>
      </c>
      <c r="H4661" s="38">
        <f>G4661*SUMIF('Manual Inputs'!$B$11:$B$22,'Expanded kW'!A4661,'Manual Inputs'!$C$11:$C$22)</f>
        <v>148399.04627403105</v>
      </c>
    </row>
    <row r="4662" spans="1:8" x14ac:dyDescent="0.2">
      <c r="A4662">
        <f t="shared" si="432"/>
        <v>10</v>
      </c>
      <c r="B4662" t="b">
        <f t="shared" si="433"/>
        <v>0</v>
      </c>
      <c r="C4662" t="str">
        <f t="shared" si="434"/>
        <v>OFF</v>
      </c>
      <c r="D4662" s="4">
        <f t="shared" si="436"/>
        <v>43750.166666655365</v>
      </c>
      <c r="E4662" t="str">
        <f t="shared" si="437"/>
        <v>LRKPCIGS</v>
      </c>
      <c r="F4662" s="39">
        <v>9230.201171875</v>
      </c>
      <c r="G4662">
        <f t="shared" si="435"/>
        <v>1.2991531039984274E-3</v>
      </c>
      <c r="H4662" s="38">
        <f>G4662*SUMIF('Manual Inputs'!$B$11:$B$22,'Expanded kW'!A4662,'Manual Inputs'!$C$11:$C$22)</f>
        <v>147864.15736543576</v>
      </c>
    </row>
    <row r="4663" spans="1:8" x14ac:dyDescent="0.2">
      <c r="A4663">
        <f t="shared" si="432"/>
        <v>10</v>
      </c>
      <c r="B4663" t="b">
        <f t="shared" si="433"/>
        <v>0</v>
      </c>
      <c r="C4663" t="str">
        <f t="shared" si="434"/>
        <v>OFF</v>
      </c>
      <c r="D4663" s="4">
        <f t="shared" si="436"/>
        <v>43750.208333322029</v>
      </c>
      <c r="E4663" t="str">
        <f t="shared" si="437"/>
        <v>LRKPCIGS</v>
      </c>
      <c r="F4663" s="39">
        <v>9225.1318359375</v>
      </c>
      <c r="G4663">
        <f t="shared" si="435"/>
        <v>1.2984395937080469E-3</v>
      </c>
      <c r="H4663" s="38">
        <f>G4663*SUMIF('Manual Inputs'!$B$11:$B$22,'Expanded kW'!A4663,'Manual Inputs'!$C$11:$C$22)</f>
        <v>147782.94861680255</v>
      </c>
    </row>
    <row r="4664" spans="1:8" x14ac:dyDescent="0.2">
      <c r="A4664">
        <f t="shared" si="432"/>
        <v>10</v>
      </c>
      <c r="B4664" t="b">
        <f t="shared" si="433"/>
        <v>0</v>
      </c>
      <c r="C4664" t="str">
        <f t="shared" si="434"/>
        <v>OFF</v>
      </c>
      <c r="D4664" s="4">
        <f t="shared" si="436"/>
        <v>43750.249999988693</v>
      </c>
      <c r="E4664" t="str">
        <f t="shared" si="437"/>
        <v>LRKPCIGS</v>
      </c>
      <c r="F4664" s="39">
        <v>9236.2802734375</v>
      </c>
      <c r="G4664">
        <f t="shared" si="435"/>
        <v>1.3000087390509446E-3</v>
      </c>
      <c r="H4664" s="38">
        <f>G4664*SUMIF('Manual Inputs'!$B$11:$B$22,'Expanded kW'!A4664,'Manual Inputs'!$C$11:$C$22)</f>
        <v>147961.54215839313</v>
      </c>
    </row>
    <row r="4665" spans="1:8" x14ac:dyDescent="0.2">
      <c r="A4665">
        <f t="shared" si="432"/>
        <v>10</v>
      </c>
      <c r="B4665" t="b">
        <f t="shared" si="433"/>
        <v>0</v>
      </c>
      <c r="C4665" t="str">
        <f t="shared" si="434"/>
        <v>OFF</v>
      </c>
      <c r="D4665" s="4">
        <f t="shared" si="436"/>
        <v>43750.291666655357</v>
      </c>
      <c r="E4665" t="str">
        <f t="shared" si="437"/>
        <v>LRKPCIGS</v>
      </c>
      <c r="F4665" s="39">
        <v>9226.986328125</v>
      </c>
      <c r="G4665">
        <f t="shared" si="435"/>
        <v>1.298700613943345E-3</v>
      </c>
      <c r="H4665" s="38">
        <f>G4665*SUMIF('Manual Inputs'!$B$11:$B$22,'Expanded kW'!A4665,'Manual Inputs'!$C$11:$C$22)</f>
        <v>147812.65684520834</v>
      </c>
    </row>
    <row r="4666" spans="1:8" x14ac:dyDescent="0.2">
      <c r="A4666">
        <f t="shared" si="432"/>
        <v>10</v>
      </c>
      <c r="B4666" t="b">
        <f t="shared" si="433"/>
        <v>0</v>
      </c>
      <c r="C4666" t="str">
        <f t="shared" si="434"/>
        <v>OFF</v>
      </c>
      <c r="D4666" s="4">
        <f t="shared" si="436"/>
        <v>43750.333333322022</v>
      </c>
      <c r="E4666" t="str">
        <f t="shared" si="437"/>
        <v>LRKPCIGS</v>
      </c>
      <c r="F4666" s="39">
        <v>9198.6923828125</v>
      </c>
      <c r="G4666">
        <f t="shared" si="435"/>
        <v>1.294718234123813E-3</v>
      </c>
      <c r="H4666" s="38">
        <f>G4666*SUMIF('Manual Inputs'!$B$11:$B$22,'Expanded kW'!A4666,'Manual Inputs'!$C$11:$C$22)</f>
        <v>147359.39907711936</v>
      </c>
    </row>
    <row r="4667" spans="1:8" x14ac:dyDescent="0.2">
      <c r="A4667">
        <f t="shared" si="432"/>
        <v>10</v>
      </c>
      <c r="B4667" t="b">
        <f t="shared" si="433"/>
        <v>0</v>
      </c>
      <c r="C4667" t="str">
        <f t="shared" si="434"/>
        <v>OFF</v>
      </c>
      <c r="D4667" s="4">
        <f t="shared" si="436"/>
        <v>43750.374999988686</v>
      </c>
      <c r="E4667" t="str">
        <f t="shared" si="437"/>
        <v>LRKPCIGS</v>
      </c>
      <c r="F4667" s="39">
        <v>9173.2919921875</v>
      </c>
      <c r="G4667">
        <f t="shared" si="435"/>
        <v>1.2911431228441379E-3</v>
      </c>
      <c r="H4667" s="38">
        <f>G4667*SUMIF('Manual Inputs'!$B$11:$B$22,'Expanded kW'!A4667,'Manual Inputs'!$C$11:$C$22)</f>
        <v>146952.49490606372</v>
      </c>
    </row>
    <row r="4668" spans="1:8" x14ac:dyDescent="0.2">
      <c r="A4668">
        <f t="shared" si="432"/>
        <v>10</v>
      </c>
      <c r="B4668" t="b">
        <f t="shared" si="433"/>
        <v>0</v>
      </c>
      <c r="C4668" t="str">
        <f t="shared" si="434"/>
        <v>OFF</v>
      </c>
      <c r="D4668" s="4">
        <f t="shared" si="436"/>
        <v>43750.41666665535</v>
      </c>
      <c r="E4668" t="str">
        <f t="shared" si="437"/>
        <v>LRKPCIGS</v>
      </c>
      <c r="F4668" s="39">
        <v>9180.9326171875</v>
      </c>
      <c r="G4668">
        <f t="shared" si="435"/>
        <v>1.2922185427077357E-3</v>
      </c>
      <c r="H4668" s="38">
        <f>G4668*SUMIF('Manual Inputs'!$B$11:$B$22,'Expanded kW'!A4668,'Manual Inputs'!$C$11:$C$22)</f>
        <v>147074.89468439278</v>
      </c>
    </row>
    <row r="4669" spans="1:8" x14ac:dyDescent="0.2">
      <c r="A4669">
        <f t="shared" si="432"/>
        <v>10</v>
      </c>
      <c r="B4669" t="b">
        <f t="shared" si="433"/>
        <v>0</v>
      </c>
      <c r="C4669" t="str">
        <f t="shared" si="434"/>
        <v>OFF</v>
      </c>
      <c r="D4669" s="4">
        <f t="shared" si="436"/>
        <v>43750.458333322014</v>
      </c>
      <c r="E4669" t="str">
        <f t="shared" si="437"/>
        <v>LRKPCIGS</v>
      </c>
      <c r="F4669" s="39">
        <v>9160.87109375</v>
      </c>
      <c r="G4669">
        <f t="shared" si="435"/>
        <v>1.289394878308721E-3</v>
      </c>
      <c r="H4669" s="38">
        <f>G4669*SUMIF('Manual Inputs'!$B$11:$B$22,'Expanded kW'!A4669,'Manual Inputs'!$C$11:$C$22)</f>
        <v>146753.51704556172</v>
      </c>
    </row>
    <row r="4670" spans="1:8" x14ac:dyDescent="0.2">
      <c r="A4670">
        <f t="shared" si="432"/>
        <v>10</v>
      </c>
      <c r="B4670" t="b">
        <f t="shared" si="433"/>
        <v>0</v>
      </c>
      <c r="C4670" t="str">
        <f t="shared" si="434"/>
        <v>OFF</v>
      </c>
      <c r="D4670" s="4">
        <f t="shared" si="436"/>
        <v>43750.499999988679</v>
      </c>
      <c r="E4670" t="str">
        <f t="shared" si="437"/>
        <v>LRKPCIGS</v>
      </c>
      <c r="F4670" s="39">
        <v>9067.2265625</v>
      </c>
      <c r="G4670">
        <f t="shared" si="435"/>
        <v>1.2762143873117733E-3</v>
      </c>
      <c r="H4670" s="38">
        <f>G4670*SUMIF('Manual Inputs'!$B$11:$B$22,'Expanded kW'!A4670,'Manual Inputs'!$C$11:$C$22)</f>
        <v>145253.36884214508</v>
      </c>
    </row>
    <row r="4671" spans="1:8" x14ac:dyDescent="0.2">
      <c r="A4671">
        <f t="shared" si="432"/>
        <v>10</v>
      </c>
      <c r="B4671" t="b">
        <f t="shared" si="433"/>
        <v>0</v>
      </c>
      <c r="C4671" t="str">
        <f t="shared" si="434"/>
        <v>OFF</v>
      </c>
      <c r="D4671" s="4">
        <f t="shared" si="436"/>
        <v>43750.541666655343</v>
      </c>
      <c r="E4671" t="str">
        <f t="shared" si="437"/>
        <v>LRKPCIGS</v>
      </c>
      <c r="F4671" s="39">
        <v>9064.8916015625</v>
      </c>
      <c r="G4671">
        <f t="shared" si="435"/>
        <v>1.2758857409807581E-3</v>
      </c>
      <c r="H4671" s="38">
        <f>G4671*SUMIF('Manual Inputs'!$B$11:$B$22,'Expanded kW'!A4671,'Manual Inputs'!$C$11:$C$22)</f>
        <v>145215.96369516337</v>
      </c>
    </row>
    <row r="4672" spans="1:8" x14ac:dyDescent="0.2">
      <c r="A4672">
        <f t="shared" si="432"/>
        <v>10</v>
      </c>
      <c r="B4672" t="b">
        <f t="shared" si="433"/>
        <v>0</v>
      </c>
      <c r="C4672" t="str">
        <f t="shared" si="434"/>
        <v>OFF</v>
      </c>
      <c r="D4672" s="4">
        <f t="shared" si="436"/>
        <v>43750.583333322007</v>
      </c>
      <c r="E4672" t="str">
        <f t="shared" si="437"/>
        <v>LRKPCIGS</v>
      </c>
      <c r="F4672" s="39">
        <v>9168.1689453125</v>
      </c>
      <c r="G4672">
        <f t="shared" si="435"/>
        <v>1.2904220527259842E-3</v>
      </c>
      <c r="H4672" s="38">
        <f>G4672*SUMIF('Manual Inputs'!$B$11:$B$22,'Expanded kW'!A4672,'Manual Inputs'!$C$11:$C$22)</f>
        <v>146870.42572954093</v>
      </c>
    </row>
    <row r="4673" spans="1:8" x14ac:dyDescent="0.2">
      <c r="A4673">
        <f t="shared" si="432"/>
        <v>10</v>
      </c>
      <c r="B4673" t="b">
        <f t="shared" si="433"/>
        <v>0</v>
      </c>
      <c r="C4673" t="str">
        <f t="shared" si="434"/>
        <v>OFF</v>
      </c>
      <c r="D4673" s="4">
        <f t="shared" si="436"/>
        <v>43750.624999988671</v>
      </c>
      <c r="E4673" t="str">
        <f t="shared" si="437"/>
        <v>LRKPCIGS</v>
      </c>
      <c r="F4673" s="39">
        <v>9142.7548828125</v>
      </c>
      <c r="G4673">
        <f t="shared" si="435"/>
        <v>1.2868450171265122E-3</v>
      </c>
      <c r="H4673" s="38">
        <f>G4673*SUMIF('Manual Inputs'!$B$11:$B$22,'Expanded kW'!A4673,'Manual Inputs'!$C$11:$C$22)</f>
        <v>146463.30254047705</v>
      </c>
    </row>
    <row r="4674" spans="1:8" x14ac:dyDescent="0.2">
      <c r="A4674">
        <f t="shared" ref="A4674:A4737" si="438">MONTH(D4674)</f>
        <v>10</v>
      </c>
      <c r="B4674" t="b">
        <f t="shared" ref="B4674:B4737" si="439">IF(ISNA(VLOOKUP(DATE(YEAR(D4674),MONTH(D4674),DAY(D4674)),Holidays,1,FALSE)),FALSE,TRUE)</f>
        <v>0</v>
      </c>
      <c r="C4674" t="str">
        <f t="shared" ref="C4674:C4737" si="440">IF(OR(HOUR(D4674)&lt;PkStart,HOUR(D4674)&gt;OPkStart-1,WEEKDAY(D4674,2)&gt;5,B4674)=TRUE,"OFF","ON")</f>
        <v>OFF</v>
      </c>
      <c r="D4674" s="4">
        <f t="shared" si="436"/>
        <v>43750.666666655336</v>
      </c>
      <c r="E4674" t="str">
        <f t="shared" si="437"/>
        <v>LRKPCIGS</v>
      </c>
      <c r="F4674" s="39">
        <v>9158.0927734375</v>
      </c>
      <c r="G4674">
        <f t="shared" ref="G4674:G4737" si="441">IF(SUMIF($A$2:$A$8785,A4674,$F$2:$F$8785)=0,0,F4674/SUMIF($A$2:$A$8785,A4674,$F$2:$F$8785))</f>
        <v>1.2890038290357233E-3</v>
      </c>
      <c r="H4674" s="38">
        <f>G4674*SUMIF('Manual Inputs'!$B$11:$B$22,'Expanded kW'!A4674,'Manual Inputs'!$C$11:$C$22)</f>
        <v>146709.0094574551</v>
      </c>
    </row>
    <row r="4675" spans="1:8" x14ac:dyDescent="0.2">
      <c r="A4675">
        <f t="shared" si="438"/>
        <v>10</v>
      </c>
      <c r="B4675" t="b">
        <f t="shared" si="439"/>
        <v>0</v>
      </c>
      <c r="C4675" t="str">
        <f t="shared" si="440"/>
        <v>OFF</v>
      </c>
      <c r="D4675" s="4">
        <f t="shared" si="436"/>
        <v>43750.708333322</v>
      </c>
      <c r="E4675" t="str">
        <f t="shared" si="437"/>
        <v>LRKPCIGS</v>
      </c>
      <c r="F4675" s="39">
        <v>9188.9775390625</v>
      </c>
      <c r="G4675">
        <f t="shared" si="441"/>
        <v>1.2933508674567537E-3</v>
      </c>
      <c r="H4675" s="38">
        <f>G4675*SUMIF('Manual Inputs'!$B$11:$B$22,'Expanded kW'!A4675,'Manual Inputs'!$C$11:$C$22)</f>
        <v>147203.77113810889</v>
      </c>
    </row>
    <row r="4676" spans="1:8" x14ac:dyDescent="0.2">
      <c r="A4676">
        <f t="shared" si="438"/>
        <v>10</v>
      </c>
      <c r="B4676" t="b">
        <f t="shared" si="439"/>
        <v>0</v>
      </c>
      <c r="C4676" t="str">
        <f t="shared" si="440"/>
        <v>OFF</v>
      </c>
      <c r="D4676" s="4">
        <f t="shared" ref="D4676:D4739" si="442">+D4675+1/24</f>
        <v>43750.749999988664</v>
      </c>
      <c r="E4676" t="str">
        <f t="shared" ref="E4676:E4739" si="443">+E4675</f>
        <v>LRKPCIGS</v>
      </c>
      <c r="F4676" s="39">
        <v>9172.330078125</v>
      </c>
      <c r="G4676">
        <f t="shared" si="441"/>
        <v>1.2910077332012897E-3</v>
      </c>
      <c r="H4676" s="38">
        <f>G4676*SUMIF('Manual Inputs'!$B$11:$B$22,'Expanded kW'!A4676,'Manual Inputs'!$C$11:$C$22)</f>
        <v>146937.08542476845</v>
      </c>
    </row>
    <row r="4677" spans="1:8" x14ac:dyDescent="0.2">
      <c r="A4677">
        <f t="shared" si="438"/>
        <v>10</v>
      </c>
      <c r="B4677" t="b">
        <f t="shared" si="439"/>
        <v>0</v>
      </c>
      <c r="C4677" t="str">
        <f t="shared" si="440"/>
        <v>OFF</v>
      </c>
      <c r="D4677" s="4">
        <f t="shared" si="442"/>
        <v>43750.791666655328</v>
      </c>
      <c r="E4677" t="str">
        <f t="shared" si="443"/>
        <v>LRKPCIGS</v>
      </c>
      <c r="F4677" s="39">
        <v>9228.3125</v>
      </c>
      <c r="G4677">
        <f t="shared" si="441"/>
        <v>1.2988872729636372E-3</v>
      </c>
      <c r="H4677" s="38">
        <f>G4677*SUMIF('Manual Inputs'!$B$11:$B$22,'Expanded kW'!A4677,'Manual Inputs'!$C$11:$C$22)</f>
        <v>147833.90159200932</v>
      </c>
    </row>
    <row r="4678" spans="1:8" x14ac:dyDescent="0.2">
      <c r="A4678">
        <f t="shared" si="438"/>
        <v>10</v>
      </c>
      <c r="B4678" t="b">
        <f t="shared" si="439"/>
        <v>0</v>
      </c>
      <c r="C4678" t="str">
        <f t="shared" si="440"/>
        <v>OFF</v>
      </c>
      <c r="D4678" s="4">
        <f t="shared" si="442"/>
        <v>43750.833333321993</v>
      </c>
      <c r="E4678" t="str">
        <f t="shared" si="443"/>
        <v>LRKPCIGS</v>
      </c>
      <c r="F4678" s="39">
        <v>9196.31640625</v>
      </c>
      <c r="G4678">
        <f t="shared" si="441"/>
        <v>1.2943838148334074E-3</v>
      </c>
      <c r="H4678" s="38">
        <f>G4678*SUMIF('Manual Inputs'!$B$11:$B$22,'Expanded kW'!A4678,'Manual Inputs'!$C$11:$C$22)</f>
        <v>147321.33687611288</v>
      </c>
    </row>
    <row r="4679" spans="1:8" x14ac:dyDescent="0.2">
      <c r="A4679">
        <f t="shared" si="438"/>
        <v>10</v>
      </c>
      <c r="B4679" t="b">
        <f t="shared" si="439"/>
        <v>0</v>
      </c>
      <c r="C4679" t="str">
        <f t="shared" si="440"/>
        <v>OFF</v>
      </c>
      <c r="D4679" s="4">
        <f t="shared" si="442"/>
        <v>43750.874999988657</v>
      </c>
      <c r="E4679" t="str">
        <f t="shared" si="443"/>
        <v>LRKPCIGS</v>
      </c>
      <c r="F4679" s="39">
        <v>9189.4697265625</v>
      </c>
      <c r="G4679">
        <f t="shared" si="441"/>
        <v>1.2934201429694397E-3</v>
      </c>
      <c r="H4679" s="38">
        <f>G4679*SUMIF('Manual Inputs'!$B$11:$B$22,'Expanded kW'!A4679,'Manual Inputs'!$C$11:$C$22)</f>
        <v>147211.65578640619</v>
      </c>
    </row>
    <row r="4680" spans="1:8" x14ac:dyDescent="0.2">
      <c r="A4680">
        <f t="shared" si="438"/>
        <v>10</v>
      </c>
      <c r="B4680" t="b">
        <f t="shared" si="439"/>
        <v>0</v>
      </c>
      <c r="C4680" t="str">
        <f t="shared" si="440"/>
        <v>OFF</v>
      </c>
      <c r="D4680" s="4">
        <f t="shared" si="442"/>
        <v>43750.916666655321</v>
      </c>
      <c r="E4680" t="str">
        <f t="shared" si="443"/>
        <v>LRKPCIGS</v>
      </c>
      <c r="F4680" s="39">
        <v>9192.705078125</v>
      </c>
      <c r="G4680">
        <f t="shared" si="441"/>
        <v>1.2938755195042171E-3</v>
      </c>
      <c r="H4680" s="38">
        <f>G4680*SUMIF('Manual Inputs'!$B$11:$B$22,'Expanded kW'!A4680,'Manual Inputs'!$C$11:$C$22)</f>
        <v>147263.48483364598</v>
      </c>
    </row>
    <row r="4681" spans="1:8" x14ac:dyDescent="0.2">
      <c r="A4681">
        <f t="shared" si="438"/>
        <v>10</v>
      </c>
      <c r="B4681" t="b">
        <f t="shared" si="439"/>
        <v>0</v>
      </c>
      <c r="C4681" t="str">
        <f t="shared" si="440"/>
        <v>OFF</v>
      </c>
      <c r="D4681" s="4">
        <f t="shared" si="442"/>
        <v>43750.958333321985</v>
      </c>
      <c r="E4681" t="str">
        <f t="shared" si="443"/>
        <v>LRKPCIGS</v>
      </c>
      <c r="F4681" s="39">
        <v>9232.935546875</v>
      </c>
      <c r="G4681">
        <f t="shared" si="441"/>
        <v>1.2995379679577926E-3</v>
      </c>
      <c r="H4681" s="38">
        <f>G4681*SUMIF('Manual Inputs'!$B$11:$B$22,'Expanded kW'!A4681,'Manual Inputs'!$C$11:$C$22)</f>
        <v>147907.96096708727</v>
      </c>
    </row>
    <row r="4682" spans="1:8" x14ac:dyDescent="0.2">
      <c r="A4682">
        <f t="shared" si="438"/>
        <v>10</v>
      </c>
      <c r="B4682" t="b">
        <f t="shared" si="439"/>
        <v>0</v>
      </c>
      <c r="C4682" t="str">
        <f t="shared" si="440"/>
        <v>OFF</v>
      </c>
      <c r="D4682" s="4">
        <f t="shared" si="442"/>
        <v>43750.99999998865</v>
      </c>
      <c r="E4682" t="str">
        <f t="shared" si="443"/>
        <v>LRKPCIGS</v>
      </c>
      <c r="F4682" s="39">
        <v>9238.4560546875</v>
      </c>
      <c r="G4682">
        <f t="shared" si="441"/>
        <v>1.3003149808014682E-3</v>
      </c>
      <c r="H4682" s="38">
        <f>G4682*SUMIF('Manual Inputs'!$B$11:$B$22,'Expanded kW'!A4682,'Manual Inputs'!$C$11:$C$22)</f>
        <v>147996.39730999299</v>
      </c>
    </row>
    <row r="4683" spans="1:8" x14ac:dyDescent="0.2">
      <c r="A4683">
        <f t="shared" si="438"/>
        <v>10</v>
      </c>
      <c r="B4683" t="b">
        <f t="shared" si="439"/>
        <v>0</v>
      </c>
      <c r="C4683" t="str">
        <f t="shared" si="440"/>
        <v>OFF</v>
      </c>
      <c r="D4683" s="4">
        <f t="shared" si="442"/>
        <v>43751.041666655314</v>
      </c>
      <c r="E4683" t="str">
        <f t="shared" si="443"/>
        <v>LRKPCIGS</v>
      </c>
      <c r="F4683" s="39">
        <v>9194.1953125</v>
      </c>
      <c r="G4683">
        <f t="shared" si="441"/>
        <v>1.2940852703620712E-3</v>
      </c>
      <c r="H4683" s="38">
        <f>G4683*SUMIF('Manual Inputs'!$B$11:$B$22,'Expanded kW'!A4683,'Manual Inputs'!$C$11:$C$22)</f>
        <v>147287.35779654607</v>
      </c>
    </row>
    <row r="4684" spans="1:8" x14ac:dyDescent="0.2">
      <c r="A4684">
        <f t="shared" si="438"/>
        <v>10</v>
      </c>
      <c r="B4684" t="b">
        <f t="shared" si="439"/>
        <v>0</v>
      </c>
      <c r="C4684" t="str">
        <f t="shared" si="440"/>
        <v>OFF</v>
      </c>
      <c r="D4684" s="4">
        <f t="shared" si="442"/>
        <v>43751.083333321978</v>
      </c>
      <c r="E4684" t="str">
        <f t="shared" si="443"/>
        <v>LRKPCIGS</v>
      </c>
      <c r="F4684" s="39">
        <v>9217.2861328125</v>
      </c>
      <c r="G4684">
        <f t="shared" si="441"/>
        <v>1.2973353090474967E-3</v>
      </c>
      <c r="H4684" s="38">
        <f>G4684*SUMIF('Manual Inputs'!$B$11:$B$22,'Expanded kW'!A4684,'Manual Inputs'!$C$11:$C$22)</f>
        <v>147657.26356834962</v>
      </c>
    </row>
    <row r="4685" spans="1:8" x14ac:dyDescent="0.2">
      <c r="A4685">
        <f t="shared" si="438"/>
        <v>10</v>
      </c>
      <c r="B4685" t="b">
        <f t="shared" si="439"/>
        <v>0</v>
      </c>
      <c r="C4685" t="str">
        <f t="shared" si="440"/>
        <v>OFF</v>
      </c>
      <c r="D4685" s="4">
        <f t="shared" si="442"/>
        <v>43751.124999988642</v>
      </c>
      <c r="E4685" t="str">
        <f t="shared" si="443"/>
        <v>LRKPCIGS</v>
      </c>
      <c r="F4685" s="39">
        <v>9207.9306640625</v>
      </c>
      <c r="G4685">
        <f t="shared" si="441"/>
        <v>1.2960185245008114E-3</v>
      </c>
      <c r="H4685" s="38">
        <f>G4685*SUMIF('Manual Inputs'!$B$11:$B$22,'Expanded kW'!A4685,'Manual Inputs'!$C$11:$C$22)</f>
        <v>147507.39267412768</v>
      </c>
    </row>
    <row r="4686" spans="1:8" x14ac:dyDescent="0.2">
      <c r="A4686">
        <f t="shared" si="438"/>
        <v>10</v>
      </c>
      <c r="B4686" t="b">
        <f t="shared" si="439"/>
        <v>0</v>
      </c>
      <c r="C4686" t="str">
        <f t="shared" si="440"/>
        <v>OFF</v>
      </c>
      <c r="D4686" s="4">
        <f t="shared" si="442"/>
        <v>43751.166666655306</v>
      </c>
      <c r="E4686" t="str">
        <f t="shared" si="443"/>
        <v>LRKPCIGS</v>
      </c>
      <c r="F4686" s="39">
        <v>9218.2705078125</v>
      </c>
      <c r="G4686">
        <f t="shared" si="441"/>
        <v>1.2974738600728683E-3</v>
      </c>
      <c r="H4686" s="38">
        <f>G4686*SUMIF('Manual Inputs'!$B$11:$B$22,'Expanded kW'!A4686,'Manual Inputs'!$C$11:$C$22)</f>
        <v>147673.03286494417</v>
      </c>
    </row>
    <row r="4687" spans="1:8" x14ac:dyDescent="0.2">
      <c r="A4687">
        <f t="shared" si="438"/>
        <v>10</v>
      </c>
      <c r="B4687" t="b">
        <f t="shared" si="439"/>
        <v>0</v>
      </c>
      <c r="C4687" t="str">
        <f t="shared" si="440"/>
        <v>OFF</v>
      </c>
      <c r="D4687" s="4">
        <f t="shared" si="442"/>
        <v>43751.208333321971</v>
      </c>
      <c r="E4687" t="str">
        <f t="shared" si="443"/>
        <v>LRKPCIGS</v>
      </c>
      <c r="F4687" s="39">
        <v>9249.4736328125</v>
      </c>
      <c r="G4687">
        <f t="shared" si="441"/>
        <v>1.3018657076548821E-3</v>
      </c>
      <c r="H4687" s="38">
        <f>G4687*SUMIF('Manual Inputs'!$B$11:$B$22,'Expanded kW'!A4687,'Manual Inputs'!$C$11:$C$22)</f>
        <v>148172.89453636168</v>
      </c>
    </row>
    <row r="4688" spans="1:8" x14ac:dyDescent="0.2">
      <c r="A4688">
        <f t="shared" si="438"/>
        <v>10</v>
      </c>
      <c r="B4688" t="b">
        <f t="shared" si="439"/>
        <v>0</v>
      </c>
      <c r="C4688" t="str">
        <f t="shared" si="440"/>
        <v>OFF</v>
      </c>
      <c r="D4688" s="4">
        <f t="shared" si="442"/>
        <v>43751.249999988635</v>
      </c>
      <c r="E4688" t="str">
        <f t="shared" si="443"/>
        <v>LRKPCIGS</v>
      </c>
      <c r="F4688" s="39">
        <v>9170.4814453125</v>
      </c>
      <c r="G4688">
        <f t="shared" si="441"/>
        <v>1.290747537674476E-3</v>
      </c>
      <c r="H4688" s="38">
        <f>G4688*SUMIF('Manual Inputs'!$B$11:$B$22,'Expanded kW'!A4688,'Manual Inputs'!$C$11:$C$22)</f>
        <v>146907.47106122333</v>
      </c>
    </row>
    <row r="4689" spans="1:8" x14ac:dyDescent="0.2">
      <c r="A4689">
        <f t="shared" si="438"/>
        <v>10</v>
      </c>
      <c r="B4689" t="b">
        <f t="shared" si="439"/>
        <v>0</v>
      </c>
      <c r="C4689" t="str">
        <f t="shared" si="440"/>
        <v>OFF</v>
      </c>
      <c r="D4689" s="4">
        <f t="shared" si="442"/>
        <v>43751.291666655299</v>
      </c>
      <c r="E4689" t="str">
        <f t="shared" si="443"/>
        <v>LRKPCIGS</v>
      </c>
      <c r="F4689" s="39">
        <v>9158.962890625</v>
      </c>
      <c r="G4689">
        <f t="shared" si="441"/>
        <v>1.2891262982456498E-3</v>
      </c>
      <c r="H4689" s="38">
        <f>G4689*SUMIF('Manual Inputs'!$B$11:$B$22,'Expanded kW'!A4689,'Manual Inputs'!$C$11:$C$22)</f>
        <v>146722.94838926636</v>
      </c>
    </row>
    <row r="4690" spans="1:8" x14ac:dyDescent="0.2">
      <c r="A4690">
        <f t="shared" si="438"/>
        <v>10</v>
      </c>
      <c r="B4690" t="b">
        <f t="shared" si="439"/>
        <v>0</v>
      </c>
      <c r="C4690" t="str">
        <f t="shared" si="440"/>
        <v>OFF</v>
      </c>
      <c r="D4690" s="4">
        <f t="shared" si="442"/>
        <v>43751.333333321963</v>
      </c>
      <c r="E4690" t="str">
        <f t="shared" si="443"/>
        <v>LRKPCIGS</v>
      </c>
      <c r="F4690" s="39">
        <v>9117.12109375</v>
      </c>
      <c r="G4690">
        <f t="shared" si="441"/>
        <v>1.2832370549588769E-3</v>
      </c>
      <c r="H4690" s="38">
        <f>G4690*SUMIF('Manual Inputs'!$B$11:$B$22,'Expanded kW'!A4690,'Manual Inputs'!$C$11:$C$22)</f>
        <v>146052.65941913758</v>
      </c>
    </row>
    <row r="4691" spans="1:8" x14ac:dyDescent="0.2">
      <c r="A4691">
        <f t="shared" si="438"/>
        <v>10</v>
      </c>
      <c r="B4691" t="b">
        <f t="shared" si="439"/>
        <v>0</v>
      </c>
      <c r="C4691" t="str">
        <f t="shared" si="440"/>
        <v>OFF</v>
      </c>
      <c r="D4691" s="4">
        <f t="shared" si="442"/>
        <v>43751.374999988628</v>
      </c>
      <c r="E4691" t="str">
        <f t="shared" si="443"/>
        <v>LRKPCIGS</v>
      </c>
      <c r="F4691" s="39">
        <v>9098.580078125</v>
      </c>
      <c r="G4691">
        <f t="shared" si="441"/>
        <v>1.2806274024115523E-3</v>
      </c>
      <c r="H4691" s="38">
        <f>G4691*SUMIF('Manual Inputs'!$B$11:$B$22,'Expanded kW'!A4691,'Manual Inputs'!$C$11:$C$22)</f>
        <v>145755.63971165344</v>
      </c>
    </row>
    <row r="4692" spans="1:8" x14ac:dyDescent="0.2">
      <c r="A4692">
        <f t="shared" si="438"/>
        <v>10</v>
      </c>
      <c r="B4692" t="b">
        <f t="shared" si="439"/>
        <v>0</v>
      </c>
      <c r="C4692" t="str">
        <f t="shared" si="440"/>
        <v>OFF</v>
      </c>
      <c r="D4692" s="4">
        <f t="shared" si="442"/>
        <v>43751.416666655292</v>
      </c>
      <c r="E4692" t="str">
        <f t="shared" si="443"/>
        <v>LRKPCIGS</v>
      </c>
      <c r="F4692" s="39">
        <v>9132.0654296875</v>
      </c>
      <c r="G4692">
        <f t="shared" si="441"/>
        <v>1.2853404739482221E-3</v>
      </c>
      <c r="H4692" s="38">
        <f>G4692*SUMIF('Manual Inputs'!$B$11:$B$22,'Expanded kW'!A4692,'Manual Inputs'!$C$11:$C$22)</f>
        <v>146292.06174630651</v>
      </c>
    </row>
    <row r="4693" spans="1:8" x14ac:dyDescent="0.2">
      <c r="A4693">
        <f t="shared" si="438"/>
        <v>10</v>
      </c>
      <c r="B4693" t="b">
        <f t="shared" si="439"/>
        <v>0</v>
      </c>
      <c r="C4693" t="str">
        <f t="shared" si="440"/>
        <v>OFF</v>
      </c>
      <c r="D4693" s="4">
        <f t="shared" si="442"/>
        <v>43751.458333321956</v>
      </c>
      <c r="E4693" t="str">
        <f t="shared" si="443"/>
        <v>LRKPCIGS</v>
      </c>
      <c r="F4693" s="39">
        <v>9130.3251953125</v>
      </c>
      <c r="G4693">
        <f t="shared" si="441"/>
        <v>1.285095535528369E-3</v>
      </c>
      <c r="H4693" s="38">
        <f>G4693*SUMIF('Manual Inputs'!$B$11:$B$22,'Expanded kW'!A4693,'Manual Inputs'!$C$11:$C$22)</f>
        <v>146264.18388268404</v>
      </c>
    </row>
    <row r="4694" spans="1:8" x14ac:dyDescent="0.2">
      <c r="A4694">
        <f t="shared" si="438"/>
        <v>10</v>
      </c>
      <c r="B4694" t="b">
        <f t="shared" si="439"/>
        <v>0</v>
      </c>
      <c r="C4694" t="str">
        <f t="shared" si="440"/>
        <v>OFF</v>
      </c>
      <c r="D4694" s="4">
        <f t="shared" si="442"/>
        <v>43751.49999998862</v>
      </c>
      <c r="E4694" t="str">
        <f t="shared" si="443"/>
        <v>LRKPCIGS</v>
      </c>
      <c r="F4694" s="39">
        <v>9039.0830078125</v>
      </c>
      <c r="G4694">
        <f t="shared" si="441"/>
        <v>1.2722531750100064E-3</v>
      </c>
      <c r="H4694" s="38">
        <f>G4694*SUMIF('Manual Inputs'!$B$11:$B$22,'Expanded kW'!A4694,'Manual Inputs'!$C$11:$C$22)</f>
        <v>144802.52027214691</v>
      </c>
    </row>
    <row r="4695" spans="1:8" x14ac:dyDescent="0.2">
      <c r="A4695">
        <f t="shared" si="438"/>
        <v>10</v>
      </c>
      <c r="B4695" t="b">
        <f t="shared" si="439"/>
        <v>0</v>
      </c>
      <c r="C4695" t="str">
        <f t="shared" si="440"/>
        <v>OFF</v>
      </c>
      <c r="D4695" s="4">
        <f t="shared" si="442"/>
        <v>43751.541666655285</v>
      </c>
      <c r="E4695" t="str">
        <f t="shared" si="443"/>
        <v>LRKPCIGS</v>
      </c>
      <c r="F4695" s="39">
        <v>9054.0302734375</v>
      </c>
      <c r="G4695">
        <f t="shared" si="441"/>
        <v>1.2743570063535937E-3</v>
      </c>
      <c r="H4695" s="38">
        <f>G4695*SUMIF('Manual Inputs'!$B$11:$B$22,'Expanded kW'!A4695,'Manual Inputs'!$C$11:$C$22)</f>
        <v>145041.9695317462</v>
      </c>
    </row>
    <row r="4696" spans="1:8" x14ac:dyDescent="0.2">
      <c r="A4696">
        <f t="shared" si="438"/>
        <v>10</v>
      </c>
      <c r="B4696" t="b">
        <f t="shared" si="439"/>
        <v>0</v>
      </c>
      <c r="C4696" t="str">
        <f t="shared" si="440"/>
        <v>OFF</v>
      </c>
      <c r="D4696" s="4">
        <f t="shared" si="442"/>
        <v>43751.583333321949</v>
      </c>
      <c r="E4696" t="str">
        <f t="shared" si="443"/>
        <v>LRKPCIGS</v>
      </c>
      <c r="F4696" s="39">
        <v>9084.3662109375</v>
      </c>
      <c r="G4696">
        <f t="shared" si="441"/>
        <v>1.2786267970799233E-3</v>
      </c>
      <c r="H4696" s="38">
        <f>G4696*SUMIF('Manual Inputs'!$B$11:$B$22,'Expanded kW'!A4696,'Manual Inputs'!$C$11:$C$22)</f>
        <v>145527.93920378282</v>
      </c>
    </row>
    <row r="4697" spans="1:8" x14ac:dyDescent="0.2">
      <c r="A4697">
        <f t="shared" si="438"/>
        <v>10</v>
      </c>
      <c r="B4697" t="b">
        <f t="shared" si="439"/>
        <v>0</v>
      </c>
      <c r="C4697" t="str">
        <f t="shared" si="440"/>
        <v>OFF</v>
      </c>
      <c r="D4697" s="4">
        <f t="shared" si="442"/>
        <v>43751.624999988613</v>
      </c>
      <c r="E4697" t="str">
        <f t="shared" si="443"/>
        <v>LRKPCIGS</v>
      </c>
      <c r="F4697" s="39">
        <v>9096.2470703125</v>
      </c>
      <c r="G4697">
        <f t="shared" si="441"/>
        <v>1.2802990309833653E-3</v>
      </c>
      <c r="H4697" s="38">
        <f>G4697*SUMIF('Manual Inputs'!$B$11:$B$22,'Expanded kW'!A4697,'Manual Inputs'!$C$11:$C$22)</f>
        <v>145718.26585295863</v>
      </c>
    </row>
    <row r="4698" spans="1:8" x14ac:dyDescent="0.2">
      <c r="A4698">
        <f t="shared" si="438"/>
        <v>10</v>
      </c>
      <c r="B4698" t="b">
        <f t="shared" si="439"/>
        <v>0</v>
      </c>
      <c r="C4698" t="str">
        <f t="shared" si="440"/>
        <v>OFF</v>
      </c>
      <c r="D4698" s="4">
        <f t="shared" si="442"/>
        <v>43751.666666655277</v>
      </c>
      <c r="E4698" t="str">
        <f t="shared" si="443"/>
        <v>LRKPCIGS</v>
      </c>
      <c r="F4698" s="39">
        <v>9088.7880859375</v>
      </c>
      <c r="G4698">
        <f t="shared" si="441"/>
        <v>1.2792491770827826E-3</v>
      </c>
      <c r="H4698" s="38">
        <f>G4698*SUMIF('Manual Inputs'!$B$11:$B$22,'Expanded kW'!A4698,'Manual Inputs'!$C$11:$C$22)</f>
        <v>145598.77588531069</v>
      </c>
    </row>
    <row r="4699" spans="1:8" x14ac:dyDescent="0.2">
      <c r="A4699">
        <f t="shared" si="438"/>
        <v>10</v>
      </c>
      <c r="B4699" t="b">
        <f t="shared" si="439"/>
        <v>0</v>
      </c>
      <c r="C4699" t="str">
        <f t="shared" si="440"/>
        <v>OFF</v>
      </c>
      <c r="D4699" s="4">
        <f t="shared" si="442"/>
        <v>43751.708333321942</v>
      </c>
      <c r="E4699" t="str">
        <f t="shared" si="443"/>
        <v>LRKPCIGS</v>
      </c>
      <c r="F4699" s="39">
        <v>9105.9443359375</v>
      </c>
      <c r="G4699">
        <f t="shared" si="441"/>
        <v>1.2816639235249713E-3</v>
      </c>
      <c r="H4699" s="38">
        <f>G4699*SUMIF('Manual Inputs'!$B$11:$B$22,'Expanded kW'!A4699,'Manual Inputs'!$C$11:$C$22)</f>
        <v>145873.612197387</v>
      </c>
    </row>
    <row r="4700" spans="1:8" x14ac:dyDescent="0.2">
      <c r="A4700">
        <f t="shared" si="438"/>
        <v>10</v>
      </c>
      <c r="B4700" t="b">
        <f t="shared" si="439"/>
        <v>0</v>
      </c>
      <c r="C4700" t="str">
        <f t="shared" si="440"/>
        <v>OFF</v>
      </c>
      <c r="D4700" s="4">
        <f t="shared" si="442"/>
        <v>43751.749999988606</v>
      </c>
      <c r="E4700" t="str">
        <f t="shared" si="443"/>
        <v>LRKPCIGS</v>
      </c>
      <c r="F4700" s="39">
        <v>9119.7177734375</v>
      </c>
      <c r="G4700">
        <f t="shared" si="441"/>
        <v>1.2836025382688598E-3</v>
      </c>
      <c r="H4700" s="38">
        <f>G4700*SUMIF('Manual Inputs'!$B$11:$B$22,'Expanded kW'!A4700,'Manual Inputs'!$C$11:$C$22)</f>
        <v>146094.25719656306</v>
      </c>
    </row>
    <row r="4701" spans="1:8" x14ac:dyDescent="0.2">
      <c r="A4701">
        <f t="shared" si="438"/>
        <v>10</v>
      </c>
      <c r="B4701" t="b">
        <f t="shared" si="439"/>
        <v>0</v>
      </c>
      <c r="C4701" t="str">
        <f t="shared" si="440"/>
        <v>OFF</v>
      </c>
      <c r="D4701" s="4">
        <f t="shared" si="442"/>
        <v>43751.79166665527</v>
      </c>
      <c r="E4701" t="str">
        <f t="shared" si="443"/>
        <v>LRKPCIGS</v>
      </c>
      <c r="F4701" s="39">
        <v>9118.767578125</v>
      </c>
      <c r="G4701">
        <f t="shared" si="441"/>
        <v>1.2834687980429805E-3</v>
      </c>
      <c r="H4701" s="38">
        <f>G4701*SUMIF('Manual Inputs'!$B$11:$B$22,'Expanded kW'!A4701,'Manual Inputs'!$C$11:$C$22)</f>
        <v>146079.03544498916</v>
      </c>
    </row>
    <row r="4702" spans="1:8" x14ac:dyDescent="0.2">
      <c r="A4702">
        <f t="shared" si="438"/>
        <v>10</v>
      </c>
      <c r="B4702" t="b">
        <f t="shared" si="439"/>
        <v>0</v>
      </c>
      <c r="C4702" t="str">
        <f t="shared" si="440"/>
        <v>OFF</v>
      </c>
      <c r="D4702" s="4">
        <f t="shared" si="442"/>
        <v>43751.833333321934</v>
      </c>
      <c r="E4702" t="str">
        <f t="shared" si="443"/>
        <v>LRKPCIGS</v>
      </c>
      <c r="F4702" s="39">
        <v>9098.7607421875</v>
      </c>
      <c r="G4702">
        <f t="shared" si="441"/>
        <v>1.2806528309231532E-3</v>
      </c>
      <c r="H4702" s="38">
        <f>G4702*SUMIF('Manual Inputs'!$B$11:$B$22,'Expanded kW'!A4702,'Manual Inputs'!$C$11:$C$22)</f>
        <v>145758.53387819111</v>
      </c>
    </row>
    <row r="4703" spans="1:8" x14ac:dyDescent="0.2">
      <c r="A4703">
        <f t="shared" si="438"/>
        <v>10</v>
      </c>
      <c r="B4703" t="b">
        <f t="shared" si="439"/>
        <v>0</v>
      </c>
      <c r="C4703" t="str">
        <f t="shared" si="440"/>
        <v>OFF</v>
      </c>
      <c r="D4703" s="4">
        <f t="shared" si="442"/>
        <v>43751.874999988599</v>
      </c>
      <c r="E4703" t="str">
        <f t="shared" si="443"/>
        <v>LRKPCIGS</v>
      </c>
      <c r="F4703" s="39">
        <v>9145.0517578125</v>
      </c>
      <c r="G4703">
        <f t="shared" si="441"/>
        <v>1.287168302852379E-3</v>
      </c>
      <c r="H4703" s="38">
        <f>G4703*SUMIF('Manual Inputs'!$B$11:$B$22,'Expanded kW'!A4703,'Manual Inputs'!$C$11:$C$22)</f>
        <v>146500.0975658643</v>
      </c>
    </row>
    <row r="4704" spans="1:8" x14ac:dyDescent="0.2">
      <c r="A4704">
        <f t="shared" si="438"/>
        <v>10</v>
      </c>
      <c r="B4704" t="b">
        <f t="shared" si="439"/>
        <v>0</v>
      </c>
      <c r="C4704" t="str">
        <f t="shared" si="440"/>
        <v>OFF</v>
      </c>
      <c r="D4704" s="4">
        <f t="shared" si="442"/>
        <v>43751.916666655263</v>
      </c>
      <c r="E4704" t="str">
        <f t="shared" si="443"/>
        <v>LRKPCIGS</v>
      </c>
      <c r="F4704" s="39">
        <v>9145.576171875</v>
      </c>
      <c r="G4704">
        <f t="shared" si="441"/>
        <v>1.2872421142617286E-3</v>
      </c>
      <c r="H4704" s="38">
        <f>G4704*SUMIF('Manual Inputs'!$B$11:$B$22,'Expanded kW'!A4704,'Manual Inputs'!$C$11:$C$22)</f>
        <v>146508.49847089531</v>
      </c>
    </row>
    <row r="4705" spans="1:8" x14ac:dyDescent="0.2">
      <c r="A4705">
        <f t="shared" si="438"/>
        <v>10</v>
      </c>
      <c r="B4705" t="b">
        <f t="shared" si="439"/>
        <v>0</v>
      </c>
      <c r="C4705" t="str">
        <f t="shared" si="440"/>
        <v>OFF</v>
      </c>
      <c r="D4705" s="4">
        <f t="shared" si="442"/>
        <v>43751.958333321927</v>
      </c>
      <c r="E4705" t="str">
        <f t="shared" si="443"/>
        <v>LRKPCIGS</v>
      </c>
      <c r="F4705" s="39">
        <v>9200.3173828125</v>
      </c>
      <c r="G4705">
        <f t="shared" si="441"/>
        <v>1.2949469532768073E-3</v>
      </c>
      <c r="H4705" s="38">
        <f>G4705*SUMIF('Manual Inputs'!$B$11:$B$22,'Expanded kW'!A4705,'Manual Inputs'!$C$11:$C$22)</f>
        <v>147385.43093181512</v>
      </c>
    </row>
    <row r="4706" spans="1:8" x14ac:dyDescent="0.2">
      <c r="A4706">
        <f t="shared" si="438"/>
        <v>10</v>
      </c>
      <c r="B4706" t="b">
        <f t="shared" si="439"/>
        <v>0</v>
      </c>
      <c r="C4706" t="str">
        <f t="shared" si="440"/>
        <v>OFF</v>
      </c>
      <c r="D4706" s="4">
        <f t="shared" si="442"/>
        <v>43751.999999988591</v>
      </c>
      <c r="E4706" t="str">
        <f t="shared" si="443"/>
        <v>LRKPCIGS</v>
      </c>
      <c r="F4706" s="39">
        <v>9215.9619140625</v>
      </c>
      <c r="G4706">
        <f t="shared" si="441"/>
        <v>1.2971489249300327E-3</v>
      </c>
      <c r="H4706" s="38">
        <f>G4706*SUMIF('Manual Inputs'!$B$11:$B$22,'Expanded kW'!A4706,'Manual Inputs'!$C$11:$C$22)</f>
        <v>147636.05010983552</v>
      </c>
    </row>
    <row r="4707" spans="1:8" x14ac:dyDescent="0.2">
      <c r="A4707">
        <f t="shared" si="438"/>
        <v>10</v>
      </c>
      <c r="B4707" t="b">
        <f t="shared" si="439"/>
        <v>0</v>
      </c>
      <c r="C4707" t="str">
        <f t="shared" si="440"/>
        <v>OFF</v>
      </c>
      <c r="D4707" s="4">
        <f t="shared" si="442"/>
        <v>43752.041666655256</v>
      </c>
      <c r="E4707" t="str">
        <f t="shared" si="443"/>
        <v>LRKPCIGS</v>
      </c>
      <c r="F4707" s="39">
        <v>9210.919921875</v>
      </c>
      <c r="G4707">
        <f t="shared" si="441"/>
        <v>1.296439263279246E-3</v>
      </c>
      <c r="H4707" s="38">
        <f>G4707*SUMIF('Manual Inputs'!$B$11:$B$22,'Expanded kW'!A4707,'Manual Inputs'!$C$11:$C$22)</f>
        <v>147555.27939721884</v>
      </c>
    </row>
    <row r="4708" spans="1:8" x14ac:dyDescent="0.2">
      <c r="A4708">
        <f t="shared" si="438"/>
        <v>10</v>
      </c>
      <c r="B4708" t="b">
        <f t="shared" si="439"/>
        <v>0</v>
      </c>
      <c r="C4708" t="str">
        <f t="shared" si="440"/>
        <v>OFF</v>
      </c>
      <c r="D4708" s="4">
        <f t="shared" si="442"/>
        <v>43752.08333332192</v>
      </c>
      <c r="E4708" t="str">
        <f t="shared" si="443"/>
        <v>LRKPCIGS</v>
      </c>
      <c r="F4708" s="39">
        <v>9202.91796875</v>
      </c>
      <c r="G4708">
        <f t="shared" si="441"/>
        <v>1.2953129863924463E-3</v>
      </c>
      <c r="H4708" s="38">
        <f>G4708*SUMIF('Manual Inputs'!$B$11:$B$22,'Expanded kW'!A4708,'Manual Inputs'!$C$11:$C$22)</f>
        <v>147427.09128581436</v>
      </c>
    </row>
    <row r="4709" spans="1:8" x14ac:dyDescent="0.2">
      <c r="A4709">
        <f t="shared" si="438"/>
        <v>10</v>
      </c>
      <c r="B4709" t="b">
        <f t="shared" si="439"/>
        <v>0</v>
      </c>
      <c r="C4709" t="str">
        <f t="shared" si="440"/>
        <v>OFF</v>
      </c>
      <c r="D4709" s="4">
        <f t="shared" si="442"/>
        <v>43752.124999988584</v>
      </c>
      <c r="E4709" t="str">
        <f t="shared" si="443"/>
        <v>LRKPCIGS</v>
      </c>
      <c r="F4709" s="39">
        <v>9195.1142578125</v>
      </c>
      <c r="G4709">
        <f t="shared" si="441"/>
        <v>1.2942146121427008E-3</v>
      </c>
      <c r="H4709" s="38">
        <f>G4709*SUMIF('Manual Inputs'!$B$11:$B$22,'Expanded kW'!A4709,'Manual Inputs'!$C$11:$C$22)</f>
        <v>147302.07893552966</v>
      </c>
    </row>
    <row r="4710" spans="1:8" x14ac:dyDescent="0.2">
      <c r="A4710">
        <f t="shared" si="438"/>
        <v>10</v>
      </c>
      <c r="B4710" t="b">
        <f t="shared" si="439"/>
        <v>0</v>
      </c>
      <c r="C4710" t="str">
        <f t="shared" si="440"/>
        <v>OFF</v>
      </c>
      <c r="D4710" s="4">
        <f t="shared" si="442"/>
        <v>43752.166666655248</v>
      </c>
      <c r="E4710" t="str">
        <f t="shared" si="443"/>
        <v>LRKPCIGS</v>
      </c>
      <c r="F4710" s="39">
        <v>9218.60546875</v>
      </c>
      <c r="G4710">
        <f t="shared" si="441"/>
        <v>1.2975210059078905E-3</v>
      </c>
      <c r="H4710" s="38">
        <f>G4710*SUMIF('Manual Inputs'!$B$11:$B$22,'Expanded kW'!A4710,'Manual Inputs'!$C$11:$C$22)</f>
        <v>147678.39880614646</v>
      </c>
    </row>
    <row r="4711" spans="1:8" x14ac:dyDescent="0.2">
      <c r="A4711">
        <f t="shared" si="438"/>
        <v>10</v>
      </c>
      <c r="B4711" t="b">
        <f t="shared" si="439"/>
        <v>0</v>
      </c>
      <c r="C4711" t="str">
        <f t="shared" si="440"/>
        <v>OFF</v>
      </c>
      <c r="D4711" s="4">
        <f t="shared" si="442"/>
        <v>43752.208333321913</v>
      </c>
      <c r="E4711" t="str">
        <f t="shared" si="443"/>
        <v>LRKPCIGS</v>
      </c>
      <c r="F4711" s="39">
        <v>9299.302734375</v>
      </c>
      <c r="G4711">
        <f t="shared" si="441"/>
        <v>1.3088791660572437E-3</v>
      </c>
      <c r="H4711" s="38">
        <f>G4711*SUMIF('Manual Inputs'!$B$11:$B$22,'Expanded kW'!A4711,'Manual Inputs'!$C$11:$C$22)</f>
        <v>148971.13695574319</v>
      </c>
    </row>
    <row r="4712" spans="1:8" x14ac:dyDescent="0.2">
      <c r="A4712">
        <f t="shared" si="438"/>
        <v>10</v>
      </c>
      <c r="B4712" t="b">
        <f t="shared" si="439"/>
        <v>0</v>
      </c>
      <c r="C4712" t="str">
        <f t="shared" si="440"/>
        <v>OFF</v>
      </c>
      <c r="D4712" s="4">
        <f t="shared" si="442"/>
        <v>43752.249999988577</v>
      </c>
      <c r="E4712" t="str">
        <f t="shared" si="443"/>
        <v>LRKPCIGS</v>
      </c>
      <c r="F4712" s="39">
        <v>9225.482421875</v>
      </c>
      <c r="G4712">
        <f t="shared" si="441"/>
        <v>1.2984889387656941E-3</v>
      </c>
      <c r="H4712" s="38">
        <f>G4712*SUMIF('Manual Inputs'!$B$11:$B$22,'Expanded kW'!A4712,'Manual Inputs'!$C$11:$C$22)</f>
        <v>147788.56486430002</v>
      </c>
    </row>
    <row r="4713" spans="1:8" x14ac:dyDescent="0.2">
      <c r="A4713">
        <f t="shared" si="438"/>
        <v>10</v>
      </c>
      <c r="B4713" t="b">
        <f t="shared" si="439"/>
        <v>0</v>
      </c>
      <c r="C4713" t="str">
        <f t="shared" si="440"/>
        <v>ON</v>
      </c>
      <c r="D4713" s="4">
        <f t="shared" si="442"/>
        <v>43752.291666655241</v>
      </c>
      <c r="E4713" t="str">
        <f t="shared" si="443"/>
        <v>LRKPCIGS</v>
      </c>
      <c r="F4713" s="39">
        <v>9178.46484375</v>
      </c>
      <c r="G4713">
        <f t="shared" si="441"/>
        <v>1.2918712029844084E-3</v>
      </c>
      <c r="H4713" s="38">
        <f>G4713*SUMIF('Manual Inputs'!$B$11:$B$22,'Expanded kW'!A4713,'Manual Inputs'!$C$11:$C$22)</f>
        <v>147035.36193390228</v>
      </c>
    </row>
    <row r="4714" spans="1:8" x14ac:dyDescent="0.2">
      <c r="A4714">
        <f t="shared" si="438"/>
        <v>10</v>
      </c>
      <c r="B4714" t="b">
        <f t="shared" si="439"/>
        <v>0</v>
      </c>
      <c r="C4714" t="str">
        <f t="shared" si="440"/>
        <v>ON</v>
      </c>
      <c r="D4714" s="4">
        <f t="shared" si="442"/>
        <v>43752.333333321905</v>
      </c>
      <c r="E4714" t="str">
        <f t="shared" si="443"/>
        <v>LRKPCIGS</v>
      </c>
      <c r="F4714" s="39">
        <v>9307.1240234375</v>
      </c>
      <c r="G4714">
        <f t="shared" si="441"/>
        <v>1.3099800144324425E-3</v>
      </c>
      <c r="H4714" s="38">
        <f>G4714*SUMIF('Manual Inputs'!$B$11:$B$22,'Expanded kW'!A4714,'Manual Inputs'!$C$11:$C$22)</f>
        <v>149096.43090060999</v>
      </c>
    </row>
    <row r="4715" spans="1:8" x14ac:dyDescent="0.2">
      <c r="A4715">
        <f t="shared" si="438"/>
        <v>10</v>
      </c>
      <c r="B4715" t="b">
        <f t="shared" si="439"/>
        <v>0</v>
      </c>
      <c r="C4715" t="str">
        <f t="shared" si="440"/>
        <v>ON</v>
      </c>
      <c r="D4715" s="4">
        <f t="shared" si="442"/>
        <v>43752.374999988569</v>
      </c>
      <c r="E4715" t="str">
        <f t="shared" si="443"/>
        <v>LRKPCIGS</v>
      </c>
      <c r="F4715" s="39">
        <v>9209.4404296875</v>
      </c>
      <c r="G4715">
        <f t="shared" si="441"/>
        <v>1.2962310243869466E-3</v>
      </c>
      <c r="H4715" s="38">
        <f>G4715*SUMIF('Manual Inputs'!$B$11:$B$22,'Expanded kW'!A4715,'Manual Inputs'!$C$11:$C$22)</f>
        <v>147531.57851989666</v>
      </c>
    </row>
    <row r="4716" spans="1:8" x14ac:dyDescent="0.2">
      <c r="A4716">
        <f t="shared" si="438"/>
        <v>10</v>
      </c>
      <c r="B4716" t="b">
        <f t="shared" si="439"/>
        <v>0</v>
      </c>
      <c r="C4716" t="str">
        <f t="shared" si="440"/>
        <v>ON</v>
      </c>
      <c r="D4716" s="4">
        <f t="shared" si="442"/>
        <v>43752.416666655234</v>
      </c>
      <c r="E4716" t="str">
        <f t="shared" si="443"/>
        <v>LRKPCIGS</v>
      </c>
      <c r="F4716" s="39">
        <v>9180.0869140625</v>
      </c>
      <c r="G4716">
        <f t="shared" si="441"/>
        <v>1.2920995097831605E-3</v>
      </c>
      <c r="H4716" s="38">
        <f>G4716*SUMIF('Manual Inputs'!$B$11:$B$22,'Expanded kW'!A4716,'Manual Inputs'!$C$11:$C$22)</f>
        <v>147061.34685616771</v>
      </c>
    </row>
    <row r="4717" spans="1:8" x14ac:dyDescent="0.2">
      <c r="A4717">
        <f t="shared" si="438"/>
        <v>10</v>
      </c>
      <c r="B4717" t="b">
        <f t="shared" si="439"/>
        <v>0</v>
      </c>
      <c r="C4717" t="str">
        <f t="shared" si="440"/>
        <v>ON</v>
      </c>
      <c r="D4717" s="4">
        <f t="shared" si="442"/>
        <v>43752.458333321898</v>
      </c>
      <c r="E4717" t="str">
        <f t="shared" si="443"/>
        <v>LRKPCIGS</v>
      </c>
      <c r="F4717" s="39">
        <v>9279.6474609375</v>
      </c>
      <c r="G4717">
        <f t="shared" si="441"/>
        <v>1.3061126814464777E-3</v>
      </c>
      <c r="H4717" s="38">
        <f>G4717*SUMIF('Manual Inputs'!$B$11:$B$22,'Expanded kW'!A4717,'Manual Inputs'!$C$11:$C$22)</f>
        <v>148656.26728058606</v>
      </c>
    </row>
    <row r="4718" spans="1:8" x14ac:dyDescent="0.2">
      <c r="A4718">
        <f t="shared" si="438"/>
        <v>10</v>
      </c>
      <c r="B4718" t="b">
        <f t="shared" si="439"/>
        <v>0</v>
      </c>
      <c r="C4718" t="str">
        <f t="shared" si="440"/>
        <v>ON</v>
      </c>
      <c r="D4718" s="4">
        <f t="shared" si="442"/>
        <v>43752.499999988562</v>
      </c>
      <c r="E4718" t="str">
        <f t="shared" si="443"/>
        <v>LRKPCIGS</v>
      </c>
      <c r="F4718" s="39">
        <v>9539.7607421875</v>
      </c>
      <c r="G4718">
        <f t="shared" si="441"/>
        <v>1.3427236902895827E-3</v>
      </c>
      <c r="H4718" s="38">
        <f>G4718*SUMIF('Manual Inputs'!$B$11:$B$22,'Expanded kW'!A4718,'Manual Inputs'!$C$11:$C$22)</f>
        <v>152823.17875254666</v>
      </c>
    </row>
    <row r="4719" spans="1:8" x14ac:dyDescent="0.2">
      <c r="A4719">
        <f t="shared" si="438"/>
        <v>10</v>
      </c>
      <c r="B4719" t="b">
        <f t="shared" si="439"/>
        <v>0</v>
      </c>
      <c r="C4719" t="str">
        <f t="shared" si="440"/>
        <v>ON</v>
      </c>
      <c r="D4719" s="4">
        <f t="shared" si="442"/>
        <v>43752.541666655226</v>
      </c>
      <c r="E4719" t="str">
        <f t="shared" si="443"/>
        <v>LRKPCIGS</v>
      </c>
      <c r="F4719" s="39">
        <v>9594.740234375</v>
      </c>
      <c r="G4719">
        <f t="shared" si="441"/>
        <v>1.3504620674496916E-3</v>
      </c>
      <c r="H4719" s="38">
        <f>G4719*SUMIF('Manual Inputs'!$B$11:$B$22,'Expanded kW'!A4719,'Manual Inputs'!$C$11:$C$22)</f>
        <v>153703.92838446749</v>
      </c>
    </row>
    <row r="4720" spans="1:8" x14ac:dyDescent="0.2">
      <c r="A4720">
        <f t="shared" si="438"/>
        <v>10</v>
      </c>
      <c r="B4720" t="b">
        <f t="shared" si="439"/>
        <v>0</v>
      </c>
      <c r="C4720" t="str">
        <f t="shared" si="440"/>
        <v>ON</v>
      </c>
      <c r="D4720" s="4">
        <f t="shared" si="442"/>
        <v>43752.583333321891</v>
      </c>
      <c r="E4720" t="str">
        <f t="shared" si="443"/>
        <v>LRKPCIGS</v>
      </c>
      <c r="F4720" s="39">
        <v>9628.0458984375</v>
      </c>
      <c r="G4720">
        <f t="shared" si="441"/>
        <v>1.3551498479261745E-3</v>
      </c>
      <c r="H4720" s="38">
        <f>G4720*SUMIF('Manual Inputs'!$B$11:$B$22,'Expanded kW'!A4720,'Manual Inputs'!$C$11:$C$22)</f>
        <v>154237.47189672632</v>
      </c>
    </row>
    <row r="4721" spans="1:8" x14ac:dyDescent="0.2">
      <c r="A4721">
        <f t="shared" si="438"/>
        <v>10</v>
      </c>
      <c r="B4721" t="b">
        <f t="shared" si="439"/>
        <v>0</v>
      </c>
      <c r="C4721" t="str">
        <f t="shared" si="440"/>
        <v>ON</v>
      </c>
      <c r="D4721" s="4">
        <f t="shared" si="442"/>
        <v>43752.624999988555</v>
      </c>
      <c r="E4721" t="str">
        <f t="shared" si="443"/>
        <v>LRKPCIGS</v>
      </c>
      <c r="F4721" s="39">
        <v>9846.287109375</v>
      </c>
      <c r="G4721">
        <f t="shared" si="441"/>
        <v>1.3858673524886709E-3</v>
      </c>
      <c r="H4721" s="38">
        <f>G4721*SUMIF('Manual Inputs'!$B$11:$B$22,'Expanded kW'!A4721,'Manual Inputs'!$C$11:$C$22)</f>
        <v>157733.60943011128</v>
      </c>
    </row>
    <row r="4722" spans="1:8" x14ac:dyDescent="0.2">
      <c r="A4722">
        <f t="shared" si="438"/>
        <v>10</v>
      </c>
      <c r="B4722" t="b">
        <f t="shared" si="439"/>
        <v>0</v>
      </c>
      <c r="C4722" t="str">
        <f t="shared" si="440"/>
        <v>ON</v>
      </c>
      <c r="D4722" s="4">
        <f t="shared" si="442"/>
        <v>43752.666666655219</v>
      </c>
      <c r="E4722" t="str">
        <f t="shared" si="443"/>
        <v>LRKPCIGS</v>
      </c>
      <c r="F4722" s="39">
        <v>9936.619140625</v>
      </c>
      <c r="G4722">
        <f t="shared" si="441"/>
        <v>1.3985816082891305E-3</v>
      </c>
      <c r="H4722" s="38">
        <f>G4722*SUMIF('Manual Inputs'!$B$11:$B$22,'Expanded kW'!A4722,'Manual Inputs'!$C$11:$C$22)</f>
        <v>159180.6926989558</v>
      </c>
    </row>
    <row r="4723" spans="1:8" x14ac:dyDescent="0.2">
      <c r="A4723">
        <f t="shared" si="438"/>
        <v>10</v>
      </c>
      <c r="B4723" t="b">
        <f t="shared" si="439"/>
        <v>0</v>
      </c>
      <c r="C4723" t="str">
        <f t="shared" si="440"/>
        <v>ON</v>
      </c>
      <c r="D4723" s="4">
        <f t="shared" si="442"/>
        <v>43752.708333321883</v>
      </c>
      <c r="E4723" t="str">
        <f t="shared" si="443"/>
        <v>LRKPCIGS</v>
      </c>
      <c r="F4723" s="39">
        <v>9890.814453125</v>
      </c>
      <c r="G4723">
        <f t="shared" si="441"/>
        <v>1.3921345871641061E-3</v>
      </c>
      <c r="H4723" s="38">
        <f>G4723*SUMIF('Manual Inputs'!$B$11:$B$22,'Expanded kW'!A4723,'Manual Inputs'!$C$11:$C$22)</f>
        <v>158446.91979471923</v>
      </c>
    </row>
    <row r="4724" spans="1:8" x14ac:dyDescent="0.2">
      <c r="A4724">
        <f t="shared" si="438"/>
        <v>10</v>
      </c>
      <c r="B4724" t="b">
        <f t="shared" si="439"/>
        <v>0</v>
      </c>
      <c r="C4724" t="str">
        <f t="shared" si="440"/>
        <v>ON</v>
      </c>
      <c r="D4724" s="4">
        <f t="shared" si="442"/>
        <v>43752.749999988548</v>
      </c>
      <c r="E4724" t="str">
        <f t="shared" si="443"/>
        <v>LRKPCIGS</v>
      </c>
      <c r="F4724" s="39">
        <v>9942.2548828125</v>
      </c>
      <c r="G4724">
        <f t="shared" si="441"/>
        <v>1.3993748403996651E-3</v>
      </c>
      <c r="H4724" s="38">
        <f>G4724*SUMIF('Manual Inputs'!$B$11:$B$22,'Expanded kW'!A4724,'Manual Inputs'!$C$11:$C$22)</f>
        <v>159270.97505078826</v>
      </c>
    </row>
    <row r="4725" spans="1:8" x14ac:dyDescent="0.2">
      <c r="A4725">
        <f t="shared" si="438"/>
        <v>10</v>
      </c>
      <c r="B4725" t="b">
        <f t="shared" si="439"/>
        <v>0</v>
      </c>
      <c r="C4725" t="str">
        <f t="shared" si="440"/>
        <v>ON</v>
      </c>
      <c r="D4725" s="4">
        <f t="shared" si="442"/>
        <v>43752.791666655212</v>
      </c>
      <c r="E4725" t="str">
        <f t="shared" si="443"/>
        <v>LRKPCIGS</v>
      </c>
      <c r="F4725" s="39">
        <v>9932.861328125</v>
      </c>
      <c r="G4725">
        <f t="shared" si="441"/>
        <v>1.3980526952478314E-3</v>
      </c>
      <c r="H4725" s="38">
        <f>G4725*SUMIF('Manual Inputs'!$B$11:$B$22,'Expanded kW'!A4725,'Manual Inputs'!$C$11:$C$22)</f>
        <v>159120.49403497187</v>
      </c>
    </row>
    <row r="4726" spans="1:8" x14ac:dyDescent="0.2">
      <c r="A4726">
        <f t="shared" si="438"/>
        <v>10</v>
      </c>
      <c r="B4726" t="b">
        <f t="shared" si="439"/>
        <v>0</v>
      </c>
      <c r="C4726" t="str">
        <f t="shared" si="440"/>
        <v>ON</v>
      </c>
      <c r="D4726" s="4">
        <f t="shared" si="442"/>
        <v>43752.833333321876</v>
      </c>
      <c r="E4726" t="str">
        <f t="shared" si="443"/>
        <v>LRKPCIGS</v>
      </c>
      <c r="F4726" s="39">
        <v>10037.8740234375</v>
      </c>
      <c r="G4726">
        <f t="shared" si="441"/>
        <v>1.4128332581558403E-3</v>
      </c>
      <c r="H4726" s="38">
        <f>G4726*SUMIF('Manual Inputs'!$B$11:$B$22,'Expanded kW'!A4726,'Manual Inputs'!$C$11:$C$22)</f>
        <v>160802.75571225467</v>
      </c>
    </row>
    <row r="4727" spans="1:8" x14ac:dyDescent="0.2">
      <c r="A4727">
        <f t="shared" si="438"/>
        <v>10</v>
      </c>
      <c r="B4727" t="b">
        <f t="shared" si="439"/>
        <v>0</v>
      </c>
      <c r="C4727" t="str">
        <f t="shared" si="440"/>
        <v>OFF</v>
      </c>
      <c r="D4727" s="4">
        <f t="shared" si="442"/>
        <v>43752.87499998854</v>
      </c>
      <c r="E4727" t="str">
        <f t="shared" si="443"/>
        <v>LRKPCIGS</v>
      </c>
      <c r="F4727" s="39">
        <v>10283.037109375</v>
      </c>
      <c r="G4727">
        <f t="shared" si="441"/>
        <v>1.4473400233011157E-3</v>
      </c>
      <c r="H4727" s="38">
        <f>G4727*SUMIF('Manual Inputs'!$B$11:$B$22,'Expanded kW'!A4727,'Manual Inputs'!$C$11:$C$22)</f>
        <v>164730.17099218562</v>
      </c>
    </row>
    <row r="4728" spans="1:8" x14ac:dyDescent="0.2">
      <c r="A4728">
        <f t="shared" si="438"/>
        <v>10</v>
      </c>
      <c r="B4728" t="b">
        <f t="shared" si="439"/>
        <v>0</v>
      </c>
      <c r="C4728" t="str">
        <f t="shared" si="440"/>
        <v>OFF</v>
      </c>
      <c r="D4728" s="4">
        <f t="shared" si="442"/>
        <v>43752.916666655205</v>
      </c>
      <c r="E4728" t="str">
        <f t="shared" si="443"/>
        <v>LRKPCIGS</v>
      </c>
      <c r="F4728" s="39">
        <v>10558.2197265625</v>
      </c>
      <c r="G4728">
        <f t="shared" si="441"/>
        <v>1.4860720449145653E-3</v>
      </c>
      <c r="H4728" s="38">
        <f>G4728*SUMIF('Manual Inputs'!$B$11:$B$22,'Expanded kW'!A4728,'Manual Inputs'!$C$11:$C$22)</f>
        <v>169138.48724167634</v>
      </c>
    </row>
    <row r="4729" spans="1:8" x14ac:dyDescent="0.2">
      <c r="A4729">
        <f t="shared" si="438"/>
        <v>10</v>
      </c>
      <c r="B4729" t="b">
        <f t="shared" si="439"/>
        <v>0</v>
      </c>
      <c r="C4729" t="str">
        <f t="shared" si="440"/>
        <v>OFF</v>
      </c>
      <c r="D4729" s="4">
        <f t="shared" si="442"/>
        <v>43752.958333321869</v>
      </c>
      <c r="E4729" t="str">
        <f t="shared" si="443"/>
        <v>LRKPCIGS</v>
      </c>
      <c r="F4729" s="39">
        <v>10371.8369140625</v>
      </c>
      <c r="G4729">
        <f t="shared" si="441"/>
        <v>1.4598386178329165E-3</v>
      </c>
      <c r="H4729" s="38">
        <f>G4729*SUMIF('Manual Inputs'!$B$11:$B$22,'Expanded kW'!A4729,'Manual Inputs'!$C$11:$C$22)</f>
        <v>166152.70859996183</v>
      </c>
    </row>
    <row r="4730" spans="1:8" x14ac:dyDescent="0.2">
      <c r="A4730">
        <f t="shared" si="438"/>
        <v>10</v>
      </c>
      <c r="B4730" t="b">
        <f t="shared" si="439"/>
        <v>0</v>
      </c>
      <c r="C4730" t="str">
        <f t="shared" si="440"/>
        <v>OFF</v>
      </c>
      <c r="D4730" s="4">
        <f t="shared" si="442"/>
        <v>43752.999999988533</v>
      </c>
      <c r="E4730" t="str">
        <f t="shared" si="443"/>
        <v>LRKPCIGS</v>
      </c>
      <c r="F4730" s="39">
        <v>10313.427734375</v>
      </c>
      <c r="G4730">
        <f t="shared" si="441"/>
        <v>1.4516175113066323E-3</v>
      </c>
      <c r="H4730" s="38">
        <f>G4730*SUMIF('Manual Inputs'!$B$11:$B$22,'Expanded kW'!A4730,'Manual Inputs'!$C$11:$C$22)</f>
        <v>165217.01673625523</v>
      </c>
    </row>
    <row r="4731" spans="1:8" x14ac:dyDescent="0.2">
      <c r="A4731">
        <f t="shared" si="438"/>
        <v>10</v>
      </c>
      <c r="B4731" t="b">
        <f t="shared" si="439"/>
        <v>0</v>
      </c>
      <c r="C4731" t="str">
        <f t="shared" si="440"/>
        <v>OFF</v>
      </c>
      <c r="D4731" s="4">
        <f t="shared" si="442"/>
        <v>43753.041666655197</v>
      </c>
      <c r="E4731" t="str">
        <f t="shared" si="443"/>
        <v>LRKPCIGS</v>
      </c>
      <c r="F4731" s="39">
        <v>10208.3447265625</v>
      </c>
      <c r="G4731">
        <f t="shared" si="441"/>
        <v>1.4368270518968112E-3</v>
      </c>
      <c r="H4731" s="38">
        <f>G4731*SUMIF('Manual Inputs'!$B$11:$B$22,'Expanded kW'!A4731,'Manual Inputs'!$C$11:$C$22)</f>
        <v>163533.62868064427</v>
      </c>
    </row>
    <row r="4732" spans="1:8" x14ac:dyDescent="0.2">
      <c r="A4732">
        <f t="shared" si="438"/>
        <v>10</v>
      </c>
      <c r="B4732" t="b">
        <f t="shared" si="439"/>
        <v>0</v>
      </c>
      <c r="C4732" t="str">
        <f t="shared" si="440"/>
        <v>OFF</v>
      </c>
      <c r="D4732" s="4">
        <f t="shared" si="442"/>
        <v>43753.083333321862</v>
      </c>
      <c r="E4732" t="str">
        <f t="shared" si="443"/>
        <v>LRKPCIGS</v>
      </c>
      <c r="F4732" s="39">
        <v>10192.3447265625</v>
      </c>
      <c r="G4732">
        <f t="shared" si="441"/>
        <v>1.4345750479288683E-3</v>
      </c>
      <c r="H4732" s="38">
        <f>G4732*SUMIF('Manual Inputs'!$B$11:$B$22,'Expanded kW'!A4732,'Manual Inputs'!$C$11:$C$22)</f>
        <v>163277.31503440917</v>
      </c>
    </row>
    <row r="4733" spans="1:8" x14ac:dyDescent="0.2">
      <c r="A4733">
        <f t="shared" si="438"/>
        <v>10</v>
      </c>
      <c r="B4733" t="b">
        <f t="shared" si="439"/>
        <v>0</v>
      </c>
      <c r="C4733" t="str">
        <f t="shared" si="440"/>
        <v>OFF</v>
      </c>
      <c r="D4733" s="4">
        <f t="shared" si="442"/>
        <v>43753.124999988526</v>
      </c>
      <c r="E4733" t="str">
        <f t="shared" si="443"/>
        <v>LRKPCIGS</v>
      </c>
      <c r="F4733" s="39">
        <v>10154.8447265625</v>
      </c>
      <c r="G4733">
        <f t="shared" si="441"/>
        <v>1.4292969136290017E-3</v>
      </c>
      <c r="H4733" s="38">
        <f>G4733*SUMIF('Manual Inputs'!$B$11:$B$22,'Expanded kW'!A4733,'Manual Inputs'!$C$11:$C$22)</f>
        <v>162676.57992604558</v>
      </c>
    </row>
    <row r="4734" spans="1:8" x14ac:dyDescent="0.2">
      <c r="A4734">
        <f t="shared" si="438"/>
        <v>10</v>
      </c>
      <c r="B4734" t="b">
        <f t="shared" si="439"/>
        <v>0</v>
      </c>
      <c r="C4734" t="str">
        <f t="shared" si="440"/>
        <v>OFF</v>
      </c>
      <c r="D4734" s="4">
        <f t="shared" si="442"/>
        <v>43753.16666665519</v>
      </c>
      <c r="E4734" t="str">
        <f t="shared" si="443"/>
        <v>LRKPCIGS</v>
      </c>
      <c r="F4734" s="39">
        <v>10257.0732421875</v>
      </c>
      <c r="G4734">
        <f t="shared" si="441"/>
        <v>1.4436856025555284E-3</v>
      </c>
      <c r="H4734" s="38">
        <f>G4734*SUMIF('Manual Inputs'!$B$11:$B$22,'Expanded kW'!A4734,'Manual Inputs'!$C$11:$C$22)</f>
        <v>164314.24015036106</v>
      </c>
    </row>
    <row r="4735" spans="1:8" x14ac:dyDescent="0.2">
      <c r="A4735">
        <f t="shared" si="438"/>
        <v>10</v>
      </c>
      <c r="B4735" t="b">
        <f t="shared" si="439"/>
        <v>0</v>
      </c>
      <c r="C4735" t="str">
        <f t="shared" si="440"/>
        <v>OFF</v>
      </c>
      <c r="D4735" s="4">
        <f t="shared" si="442"/>
        <v>43753.208333321854</v>
      </c>
      <c r="E4735" t="str">
        <f t="shared" si="443"/>
        <v>LRKPCIGS</v>
      </c>
      <c r="F4735" s="39">
        <v>10299.31640625</v>
      </c>
      <c r="G4735">
        <f t="shared" si="441"/>
        <v>1.4496313383734795E-3</v>
      </c>
      <c r="H4735" s="38">
        <f>G4735*SUMIF('Manual Inputs'!$B$11:$B$22,'Expanded kW'!A4735,'Manual Inputs'!$C$11:$C$22)</f>
        <v>164990.95886344655</v>
      </c>
    </row>
    <row r="4736" spans="1:8" x14ac:dyDescent="0.2">
      <c r="A4736">
        <f t="shared" si="438"/>
        <v>10</v>
      </c>
      <c r="B4736" t="b">
        <f t="shared" si="439"/>
        <v>0</v>
      </c>
      <c r="C4736" t="str">
        <f t="shared" si="440"/>
        <v>OFF</v>
      </c>
      <c r="D4736" s="4">
        <f t="shared" si="442"/>
        <v>43753.249999988519</v>
      </c>
      <c r="E4736" t="str">
        <f t="shared" si="443"/>
        <v>LRKPCIGS</v>
      </c>
      <c r="F4736" s="39">
        <v>10238.5498046875</v>
      </c>
      <c r="G4736">
        <f t="shared" si="441"/>
        <v>1.4410784241336567E-3</v>
      </c>
      <c r="H4736" s="38">
        <f>G4736*SUMIF('Manual Inputs'!$B$11:$B$22,'Expanded kW'!A4736,'Manual Inputs'!$C$11:$C$22)</f>
        <v>164017.50203745897</v>
      </c>
    </row>
    <row r="4737" spans="1:8" x14ac:dyDescent="0.2">
      <c r="A4737">
        <f t="shared" si="438"/>
        <v>10</v>
      </c>
      <c r="B4737" t="b">
        <f t="shared" si="439"/>
        <v>0</v>
      </c>
      <c r="C4737" t="str">
        <f t="shared" si="440"/>
        <v>ON</v>
      </c>
      <c r="D4737" s="4">
        <f t="shared" si="442"/>
        <v>43753.291666655183</v>
      </c>
      <c r="E4737" t="str">
        <f t="shared" si="443"/>
        <v>LRKPCIGS</v>
      </c>
      <c r="F4737" s="39">
        <v>10114.1416015625</v>
      </c>
      <c r="G4737">
        <f t="shared" si="441"/>
        <v>1.4235679386910218E-3</v>
      </c>
      <c r="H4737" s="38">
        <f>G4737*SUMIF('Manual Inputs'!$B$11:$B$22,'Expanded kW'!A4737,'Manual Inputs'!$C$11:$C$22)</f>
        <v>162024.53202717597</v>
      </c>
    </row>
    <row r="4738" spans="1:8" x14ac:dyDescent="0.2">
      <c r="A4738">
        <f t="shared" ref="A4738:A4801" si="444">MONTH(D4738)</f>
        <v>10</v>
      </c>
      <c r="B4738" t="b">
        <f t="shared" ref="B4738:B4801" si="445">IF(ISNA(VLOOKUP(DATE(YEAR(D4738),MONTH(D4738),DAY(D4738)),Holidays,1,FALSE)),FALSE,TRUE)</f>
        <v>0</v>
      </c>
      <c r="C4738" t="str">
        <f t="shared" ref="C4738:C4801" si="446">IF(OR(HOUR(D4738)&lt;PkStart,HOUR(D4738)&gt;OPkStart-1,WEEKDAY(D4738,2)&gt;5,B4738)=TRUE,"OFF","ON")</f>
        <v>ON</v>
      </c>
      <c r="D4738" s="4">
        <f t="shared" si="442"/>
        <v>43753.333333321847</v>
      </c>
      <c r="E4738" t="str">
        <f t="shared" si="443"/>
        <v>LRKPCIGS</v>
      </c>
      <c r="F4738" s="39">
        <v>10030.2314453125</v>
      </c>
      <c r="G4738">
        <f t="shared" ref="G4738:G4801" si="447">IF(SUMIF($A$2:$A$8785,A4738,$F$2:$F$8785)=0,0,F4738/SUMIF($A$2:$A$8785,A4738,$F$2:$F$8785))</f>
        <v>1.4117575633894144E-3</v>
      </c>
      <c r="H4738" s="38">
        <f>G4738*SUMIF('Manual Inputs'!$B$11:$B$22,'Expanded kW'!A4738,'Manual Inputs'!$C$11:$C$22)</f>
        <v>160680.3246456387</v>
      </c>
    </row>
    <row r="4739" spans="1:8" x14ac:dyDescent="0.2">
      <c r="A4739">
        <f t="shared" si="444"/>
        <v>10</v>
      </c>
      <c r="B4739" t="b">
        <f t="shared" si="445"/>
        <v>0</v>
      </c>
      <c r="C4739" t="str">
        <f t="shared" si="446"/>
        <v>ON</v>
      </c>
      <c r="D4739" s="4">
        <f t="shared" si="442"/>
        <v>43753.374999988511</v>
      </c>
      <c r="E4739" t="str">
        <f t="shared" si="443"/>
        <v>LRKPCIGS</v>
      </c>
      <c r="F4739" s="39">
        <v>9977.8671875</v>
      </c>
      <c r="G4739">
        <f t="shared" si="447"/>
        <v>1.4043872811161555E-3</v>
      </c>
      <c r="H4739" s="38">
        <f>G4739*SUMIF('Manual Inputs'!$B$11:$B$22,'Expanded kW'!A4739,'Manual Inputs'!$C$11:$C$22)</f>
        <v>159841.47002986883</v>
      </c>
    </row>
    <row r="4740" spans="1:8" x14ac:dyDescent="0.2">
      <c r="A4740">
        <f t="shared" si="444"/>
        <v>10</v>
      </c>
      <c r="B4740" t="b">
        <f t="shared" si="445"/>
        <v>0</v>
      </c>
      <c r="C4740" t="str">
        <f t="shared" si="446"/>
        <v>ON</v>
      </c>
      <c r="D4740" s="4">
        <f t="shared" ref="D4740:D4803" si="448">+D4739+1/24</f>
        <v>43753.416666655176</v>
      </c>
      <c r="E4740" t="str">
        <f t="shared" ref="E4740:E4803" si="449">+E4739</f>
        <v>LRKPCIGS</v>
      </c>
      <c r="F4740" s="39">
        <v>9905.0546875</v>
      </c>
      <c r="G4740">
        <f t="shared" si="447"/>
        <v>1.3941389036839147E-3</v>
      </c>
      <c r="H4740" s="38">
        <f>G4740*SUMIF('Manual Inputs'!$B$11:$B$22,'Expanded kW'!A4740,'Manual Inputs'!$C$11:$C$22)</f>
        <v>158675.0426944629</v>
      </c>
    </row>
    <row r="4741" spans="1:8" x14ac:dyDescent="0.2">
      <c r="A4741">
        <f t="shared" si="444"/>
        <v>10</v>
      </c>
      <c r="B4741" t="b">
        <f t="shared" si="445"/>
        <v>0</v>
      </c>
      <c r="C4741" t="str">
        <f t="shared" si="446"/>
        <v>ON</v>
      </c>
      <c r="D4741" s="4">
        <f t="shared" si="448"/>
        <v>43753.45833332184</v>
      </c>
      <c r="E4741" t="str">
        <f t="shared" si="449"/>
        <v>LRKPCIGS</v>
      </c>
      <c r="F4741" s="39">
        <v>9926.4990234375</v>
      </c>
      <c r="G4741">
        <f t="shared" si="447"/>
        <v>1.3971571992852367E-3</v>
      </c>
      <c r="H4741" s="38">
        <f>G4741*SUMIF('Manual Inputs'!$B$11:$B$22,'Expanded kW'!A4741,'Manual Inputs'!$C$11:$C$22)</f>
        <v>159018.57244041486</v>
      </c>
    </row>
    <row r="4742" spans="1:8" x14ac:dyDescent="0.2">
      <c r="A4742">
        <f t="shared" si="444"/>
        <v>10</v>
      </c>
      <c r="B4742" t="b">
        <f t="shared" si="445"/>
        <v>0</v>
      </c>
      <c r="C4742" t="str">
        <f t="shared" si="446"/>
        <v>ON</v>
      </c>
      <c r="D4742" s="4">
        <f t="shared" si="448"/>
        <v>43753.499999988504</v>
      </c>
      <c r="E4742" t="str">
        <f t="shared" si="449"/>
        <v>LRKPCIGS</v>
      </c>
      <c r="F4742" s="39">
        <v>10078.8583984375</v>
      </c>
      <c r="G4742">
        <f t="shared" si="447"/>
        <v>1.4186018191010693E-3</v>
      </c>
      <c r="H4742" s="38">
        <f>G4742*SUMIF('Manual Inputs'!$B$11:$B$22,'Expanded kW'!A4742,'Manual Inputs'!$C$11:$C$22)</f>
        <v>161459.30912443702</v>
      </c>
    </row>
    <row r="4743" spans="1:8" x14ac:dyDescent="0.2">
      <c r="A4743">
        <f t="shared" si="444"/>
        <v>10</v>
      </c>
      <c r="B4743" t="b">
        <f t="shared" si="445"/>
        <v>0</v>
      </c>
      <c r="C4743" t="str">
        <f t="shared" si="446"/>
        <v>ON</v>
      </c>
      <c r="D4743" s="4">
        <f t="shared" si="448"/>
        <v>43753.541666655168</v>
      </c>
      <c r="E4743" t="str">
        <f t="shared" si="449"/>
        <v>LRKPCIGS</v>
      </c>
      <c r="F4743" s="39">
        <v>10201.9912109375</v>
      </c>
      <c r="G4743">
        <f t="shared" si="447"/>
        <v>1.4359327929969433E-3</v>
      </c>
      <c r="H4743" s="38">
        <f>G4743*SUMIF('Manual Inputs'!$B$11:$B$22,'Expanded kW'!A4743,'Manual Inputs'!$C$11:$C$22)</f>
        <v>163431.8478833783</v>
      </c>
    </row>
    <row r="4744" spans="1:8" x14ac:dyDescent="0.2">
      <c r="A4744">
        <f t="shared" si="444"/>
        <v>10</v>
      </c>
      <c r="B4744" t="b">
        <f t="shared" si="445"/>
        <v>0</v>
      </c>
      <c r="C4744" t="str">
        <f t="shared" si="446"/>
        <v>ON</v>
      </c>
      <c r="D4744" s="4">
        <f t="shared" si="448"/>
        <v>43753.583333321832</v>
      </c>
      <c r="E4744" t="str">
        <f t="shared" si="449"/>
        <v>LRKPCIGS</v>
      </c>
      <c r="F4744" s="39">
        <v>10275.4716796875</v>
      </c>
      <c r="G4744">
        <f t="shared" si="447"/>
        <v>1.4462751871964004E-3</v>
      </c>
      <c r="H4744" s="38">
        <f>G4744*SUMIF('Manual Inputs'!$B$11:$B$22,'Expanded kW'!A4744,'Manual Inputs'!$C$11:$C$22)</f>
        <v>164608.97581290195</v>
      </c>
    </row>
    <row r="4745" spans="1:8" x14ac:dyDescent="0.2">
      <c r="A4745">
        <f t="shared" si="444"/>
        <v>10</v>
      </c>
      <c r="B4745" t="b">
        <f t="shared" si="445"/>
        <v>0</v>
      </c>
      <c r="C4745" t="str">
        <f t="shared" si="446"/>
        <v>ON</v>
      </c>
      <c r="D4745" s="4">
        <f t="shared" si="448"/>
        <v>43753.624999988497</v>
      </c>
      <c r="E4745" t="str">
        <f t="shared" si="449"/>
        <v>LRKPCIGS</v>
      </c>
      <c r="F4745" s="39">
        <v>10290.4208984375</v>
      </c>
      <c r="G4745">
        <f t="shared" si="447"/>
        <v>1.4483792934428159E-3</v>
      </c>
      <c r="H4745" s="38">
        <f>G4745*SUMIF('Manual Inputs'!$B$11:$B$22,'Expanded kW'!A4745,'Manual Inputs'!$C$11:$C$22)</f>
        <v>164848.45636078814</v>
      </c>
    </row>
    <row r="4746" spans="1:8" x14ac:dyDescent="0.2">
      <c r="A4746">
        <f t="shared" si="444"/>
        <v>10</v>
      </c>
      <c r="B4746" t="b">
        <f t="shared" si="445"/>
        <v>0</v>
      </c>
      <c r="C4746" t="str">
        <f t="shared" si="446"/>
        <v>ON</v>
      </c>
      <c r="D4746" s="4">
        <f t="shared" si="448"/>
        <v>43753.666666655161</v>
      </c>
      <c r="E4746" t="str">
        <f t="shared" si="449"/>
        <v>LRKPCIGS</v>
      </c>
      <c r="F4746" s="39">
        <v>10266.54296875</v>
      </c>
      <c r="G4746">
        <f t="shared" si="447"/>
        <v>1.4450184689176588E-3</v>
      </c>
      <c r="H4746" s="38">
        <f>G4746*SUMIF('Manual Inputs'!$B$11:$B$22,'Expanded kW'!A4746,'Manual Inputs'!$C$11:$C$22)</f>
        <v>164465.94140936632</v>
      </c>
    </row>
    <row r="4747" spans="1:8" x14ac:dyDescent="0.2">
      <c r="A4747">
        <f t="shared" si="444"/>
        <v>10</v>
      </c>
      <c r="B4747" t="b">
        <f t="shared" si="445"/>
        <v>0</v>
      </c>
      <c r="C4747" t="str">
        <f t="shared" si="446"/>
        <v>ON</v>
      </c>
      <c r="D4747" s="4">
        <f t="shared" si="448"/>
        <v>43753.708333321825</v>
      </c>
      <c r="E4747" t="str">
        <f t="shared" si="449"/>
        <v>LRKPCIGS</v>
      </c>
      <c r="F4747" s="39">
        <v>10358.380859375</v>
      </c>
      <c r="G4747">
        <f t="shared" si="447"/>
        <v>1.4579446747985973E-3</v>
      </c>
      <c r="H4747" s="38">
        <f>G4747*SUMIF('Manual Inputs'!$B$11:$B$22,'Expanded kW'!A4747,'Manual Inputs'!$C$11:$C$22)</f>
        <v>165937.14794740608</v>
      </c>
    </row>
    <row r="4748" spans="1:8" x14ac:dyDescent="0.2">
      <c r="A4748">
        <f t="shared" si="444"/>
        <v>10</v>
      </c>
      <c r="B4748" t="b">
        <f t="shared" si="445"/>
        <v>0</v>
      </c>
      <c r="C4748" t="str">
        <f t="shared" si="446"/>
        <v>ON</v>
      </c>
      <c r="D4748" s="4">
        <f t="shared" si="448"/>
        <v>43753.749999988489</v>
      </c>
      <c r="E4748" t="str">
        <f t="shared" si="449"/>
        <v>LRKPCIGS</v>
      </c>
      <c r="F4748" s="39">
        <v>10219.521484375</v>
      </c>
      <c r="G4748">
        <f t="shared" si="447"/>
        <v>1.4384001833307168E-3</v>
      </c>
      <c r="H4748" s="38">
        <f>G4748*SUMIF('Manual Inputs'!$B$11:$B$22,'Expanded kW'!A4748,'Manual Inputs'!$C$11:$C$22)</f>
        <v>163712.67590239481</v>
      </c>
    </row>
    <row r="4749" spans="1:8" x14ac:dyDescent="0.2">
      <c r="A4749">
        <f t="shared" si="444"/>
        <v>10</v>
      </c>
      <c r="B4749" t="b">
        <f t="shared" si="445"/>
        <v>0</v>
      </c>
      <c r="C4749" t="str">
        <f t="shared" si="446"/>
        <v>ON</v>
      </c>
      <c r="D4749" s="4">
        <f t="shared" si="448"/>
        <v>43753.791666655154</v>
      </c>
      <c r="E4749" t="str">
        <f t="shared" si="449"/>
        <v>LRKPCIGS</v>
      </c>
      <c r="F4749" s="39">
        <v>10128.7978515625</v>
      </c>
      <c r="G4749">
        <f t="shared" si="447"/>
        <v>1.4256308095132195E-3</v>
      </c>
      <c r="H4749" s="38">
        <f>G4749*SUMIF('Manual Inputs'!$B$11:$B$22,'Expanded kW'!A4749,'Manual Inputs'!$C$11:$C$22)</f>
        <v>162259.31933202804</v>
      </c>
    </row>
    <row r="4750" spans="1:8" x14ac:dyDescent="0.2">
      <c r="A4750">
        <f t="shared" si="444"/>
        <v>10</v>
      </c>
      <c r="B4750" t="b">
        <f t="shared" si="445"/>
        <v>0</v>
      </c>
      <c r="C4750" t="str">
        <f t="shared" si="446"/>
        <v>ON</v>
      </c>
      <c r="D4750" s="4">
        <f t="shared" si="448"/>
        <v>43753.833333321818</v>
      </c>
      <c r="E4750" t="str">
        <f t="shared" si="449"/>
        <v>LRKPCIGS</v>
      </c>
      <c r="F4750" s="39">
        <v>10079.8818359375</v>
      </c>
      <c r="G4750">
        <f t="shared" si="447"/>
        <v>1.418745868183003E-3</v>
      </c>
      <c r="H4750" s="38">
        <f>G4750*SUMIF('Manual Inputs'!$B$11:$B$22,'Expanded kW'!A4750,'Manual Inputs'!$C$11:$C$22)</f>
        <v>161475.70418676944</v>
      </c>
    </row>
    <row r="4751" spans="1:8" x14ac:dyDescent="0.2">
      <c r="A4751">
        <f t="shared" si="444"/>
        <v>10</v>
      </c>
      <c r="B4751" t="b">
        <f t="shared" si="445"/>
        <v>0</v>
      </c>
      <c r="C4751" t="str">
        <f t="shared" si="446"/>
        <v>OFF</v>
      </c>
      <c r="D4751" s="4">
        <f t="shared" si="448"/>
        <v>43753.874999988482</v>
      </c>
      <c r="E4751" t="str">
        <f t="shared" si="449"/>
        <v>LRKPCIGS</v>
      </c>
      <c r="F4751" s="39">
        <v>10237.3095703125</v>
      </c>
      <c r="G4751">
        <f t="shared" si="447"/>
        <v>1.440903860837802E-3</v>
      </c>
      <c r="H4751" s="38">
        <f>G4751*SUMIF('Manual Inputs'!$B$11:$B$22,'Expanded kW'!A4751,'Manual Inputs'!$C$11:$C$22)</f>
        <v>163997.63397528135</v>
      </c>
    </row>
    <row r="4752" spans="1:8" x14ac:dyDescent="0.2">
      <c r="A4752">
        <f t="shared" si="444"/>
        <v>10</v>
      </c>
      <c r="B4752" t="b">
        <f t="shared" si="445"/>
        <v>0</v>
      </c>
      <c r="C4752" t="str">
        <f t="shared" si="446"/>
        <v>OFF</v>
      </c>
      <c r="D4752" s="4">
        <f t="shared" si="448"/>
        <v>43753.916666655146</v>
      </c>
      <c r="E4752" t="str">
        <f t="shared" si="449"/>
        <v>LRKPCIGS</v>
      </c>
      <c r="F4752" s="39">
        <v>10298.6005859375</v>
      </c>
      <c r="G4752">
        <f t="shared" si="447"/>
        <v>1.4495305864869743E-3</v>
      </c>
      <c r="H4752" s="38">
        <f>G4752*SUMIF('Manual Inputs'!$B$11:$B$22,'Expanded kW'!A4752,'Manual Inputs'!$C$11:$C$22)</f>
        <v>164979.49170629994</v>
      </c>
    </row>
    <row r="4753" spans="1:8" x14ac:dyDescent="0.2">
      <c r="A4753">
        <f t="shared" si="444"/>
        <v>10</v>
      </c>
      <c r="B4753" t="b">
        <f t="shared" si="445"/>
        <v>0</v>
      </c>
      <c r="C4753" t="str">
        <f t="shared" si="446"/>
        <v>OFF</v>
      </c>
      <c r="D4753" s="4">
        <f t="shared" si="448"/>
        <v>43753.958333321811</v>
      </c>
      <c r="E4753" t="str">
        <f t="shared" si="449"/>
        <v>LRKPCIGS</v>
      </c>
      <c r="F4753" s="39">
        <v>10327.78515625</v>
      </c>
      <c r="G4753">
        <f t="shared" si="447"/>
        <v>1.453638321996128E-3</v>
      </c>
      <c r="H4753" s="38">
        <f>G4753*SUMIF('Manual Inputs'!$B$11:$B$22,'Expanded kW'!A4753,'Manual Inputs'!$C$11:$C$22)</f>
        <v>165447.01693321255</v>
      </c>
    </row>
    <row r="4754" spans="1:8" x14ac:dyDescent="0.2">
      <c r="A4754">
        <f t="shared" si="444"/>
        <v>10</v>
      </c>
      <c r="B4754" t="b">
        <f t="shared" si="445"/>
        <v>0</v>
      </c>
      <c r="C4754" t="str">
        <f t="shared" si="446"/>
        <v>OFF</v>
      </c>
      <c r="D4754" s="4">
        <f t="shared" si="448"/>
        <v>43753.999999988475</v>
      </c>
      <c r="E4754" t="str">
        <f t="shared" si="449"/>
        <v>LRKPCIGS</v>
      </c>
      <c r="F4754" s="39">
        <v>10376.5068359375</v>
      </c>
      <c r="G4754">
        <f t="shared" si="447"/>
        <v>1.4604959104949468E-3</v>
      </c>
      <c r="H4754" s="38">
        <f>G4754*SUMIF('Manual Inputs'!$B$11:$B$22,'Expanded kW'!A4754,'Manual Inputs'!$C$11:$C$22)</f>
        <v>166227.51889392524</v>
      </c>
    </row>
    <row r="4755" spans="1:8" x14ac:dyDescent="0.2">
      <c r="A4755">
        <f t="shared" si="444"/>
        <v>10</v>
      </c>
      <c r="B4755" t="b">
        <f t="shared" si="445"/>
        <v>0</v>
      </c>
      <c r="C4755" t="str">
        <f t="shared" si="446"/>
        <v>OFF</v>
      </c>
      <c r="D4755" s="4">
        <f t="shared" si="448"/>
        <v>43754.041666655139</v>
      </c>
      <c r="E4755" t="str">
        <f t="shared" si="449"/>
        <v>LRKPCIGS</v>
      </c>
      <c r="F4755" s="39">
        <v>10345.462890625</v>
      </c>
      <c r="G4755">
        <f t="shared" si="447"/>
        <v>1.4561264674934245E-3</v>
      </c>
      <c r="H4755" s="38">
        <f>G4755*SUMIF('Manual Inputs'!$B$11:$B$22,'Expanded kW'!A4755,'Manual Inputs'!$C$11:$C$22)</f>
        <v>165730.20721788958</v>
      </c>
    </row>
    <row r="4756" spans="1:8" x14ac:dyDescent="0.2">
      <c r="A4756">
        <f t="shared" si="444"/>
        <v>10</v>
      </c>
      <c r="B4756" t="b">
        <f t="shared" si="445"/>
        <v>0</v>
      </c>
      <c r="C4756" t="str">
        <f t="shared" si="446"/>
        <v>OFF</v>
      </c>
      <c r="D4756" s="4">
        <f t="shared" si="448"/>
        <v>43754.083333321803</v>
      </c>
      <c r="E4756" t="str">
        <f t="shared" si="449"/>
        <v>LRKPCIGS</v>
      </c>
      <c r="F4756" s="39">
        <v>10163.2685546875</v>
      </c>
      <c r="G4756">
        <f t="shared" si="447"/>
        <v>1.4304825695266748E-3</v>
      </c>
      <c r="H4756" s="38">
        <f>G4756*SUMIF('Manual Inputs'!$B$11:$B$22,'Expanded kW'!A4756,'Manual Inputs'!$C$11:$C$22)</f>
        <v>162811.52630741912</v>
      </c>
    </row>
    <row r="4757" spans="1:8" x14ac:dyDescent="0.2">
      <c r="A4757">
        <f t="shared" si="444"/>
        <v>10</v>
      </c>
      <c r="B4757" t="b">
        <f t="shared" si="445"/>
        <v>0</v>
      </c>
      <c r="C4757" t="str">
        <f t="shared" si="446"/>
        <v>OFF</v>
      </c>
      <c r="D4757" s="4">
        <f t="shared" si="448"/>
        <v>43754.124999988468</v>
      </c>
      <c r="E4757" t="str">
        <f t="shared" si="449"/>
        <v>LRKPCIGS</v>
      </c>
      <c r="F4757" s="39">
        <v>10068.814453125</v>
      </c>
      <c r="G4757">
        <f t="shared" si="447"/>
        <v>1.4171881313074723E-3</v>
      </c>
      <c r="H4757" s="38">
        <f>G4757*SUMIF('Manual Inputs'!$B$11:$B$22,'Expanded kW'!A4757,'Manual Inputs'!$C$11:$C$22)</f>
        <v>161298.40910908495</v>
      </c>
    </row>
    <row r="4758" spans="1:8" x14ac:dyDescent="0.2">
      <c r="A4758">
        <f t="shared" si="444"/>
        <v>10</v>
      </c>
      <c r="B4758" t="b">
        <f t="shared" si="445"/>
        <v>0</v>
      </c>
      <c r="C4758" t="str">
        <f t="shared" si="446"/>
        <v>OFF</v>
      </c>
      <c r="D4758" s="4">
        <f t="shared" si="448"/>
        <v>43754.166666655132</v>
      </c>
      <c r="E4758" t="str">
        <f t="shared" si="449"/>
        <v>LRKPCIGS</v>
      </c>
      <c r="F4758" s="39">
        <v>10060.3115234375</v>
      </c>
      <c r="G4758">
        <f t="shared" si="447"/>
        <v>1.4159913418452603E-3</v>
      </c>
      <c r="H4758" s="38">
        <f>G4758*SUMIF('Manual Inputs'!$B$11:$B$22,'Expanded kW'!A4758,'Manual Inputs'!$C$11:$C$22)</f>
        <v>161162.19555209219</v>
      </c>
    </row>
    <row r="4759" spans="1:8" x14ac:dyDescent="0.2">
      <c r="A4759">
        <f t="shared" si="444"/>
        <v>10</v>
      </c>
      <c r="B4759" t="b">
        <f t="shared" si="445"/>
        <v>0</v>
      </c>
      <c r="C4759" t="str">
        <f t="shared" si="446"/>
        <v>OFF</v>
      </c>
      <c r="D4759" s="4">
        <f t="shared" si="448"/>
        <v>43754.208333321796</v>
      </c>
      <c r="E4759" t="str">
        <f t="shared" si="449"/>
        <v>LRKPCIGS</v>
      </c>
      <c r="F4759" s="39">
        <v>10158.1708984375</v>
      </c>
      <c r="G4759">
        <f t="shared" si="447"/>
        <v>1.4297650731452869E-3</v>
      </c>
      <c r="H4759" s="38">
        <f>G4759*SUMIF('Manual Inputs'!$B$11:$B$22,'Expanded kW'!A4759,'Manual Inputs'!$C$11:$C$22)</f>
        <v>162729.86387862597</v>
      </c>
    </row>
    <row r="4760" spans="1:8" x14ac:dyDescent="0.2">
      <c r="A4760">
        <f t="shared" si="444"/>
        <v>10</v>
      </c>
      <c r="B4760" t="b">
        <f t="shared" si="445"/>
        <v>0</v>
      </c>
      <c r="C4760" t="str">
        <f t="shared" si="446"/>
        <v>OFF</v>
      </c>
      <c r="D4760" s="4">
        <f t="shared" si="448"/>
        <v>43754.24999998846</v>
      </c>
      <c r="E4760" t="str">
        <f t="shared" si="449"/>
        <v>LRKPCIGS</v>
      </c>
      <c r="F4760" s="39">
        <v>10201.5908203125</v>
      </c>
      <c r="G4760">
        <f t="shared" si="447"/>
        <v>1.4358764379171791E-3</v>
      </c>
      <c r="H4760" s="38">
        <f>G4760*SUMIF('Manual Inputs'!$B$11:$B$22,'Expanded kW'!A4760,'Manual Inputs'!$C$11:$C$22)</f>
        <v>163425.43378456504</v>
      </c>
    </row>
    <row r="4761" spans="1:8" x14ac:dyDescent="0.2">
      <c r="A4761">
        <f t="shared" si="444"/>
        <v>10</v>
      </c>
      <c r="B4761" t="b">
        <f t="shared" si="445"/>
        <v>0</v>
      </c>
      <c r="C4761" t="str">
        <f t="shared" si="446"/>
        <v>ON</v>
      </c>
      <c r="D4761" s="4">
        <f t="shared" si="448"/>
        <v>43754.291666655125</v>
      </c>
      <c r="E4761" t="str">
        <f t="shared" si="449"/>
        <v>LRKPCIGS</v>
      </c>
      <c r="F4761" s="39">
        <v>10167.666015625</v>
      </c>
      <c r="G4761">
        <f t="shared" si="447"/>
        <v>1.4311015132441828E-3</v>
      </c>
      <c r="H4761" s="38">
        <f>G4761*SUMIF('Manual Inputs'!$B$11:$B$22,'Expanded kW'!A4761,'Manual Inputs'!$C$11:$C$22)</f>
        <v>162881.97188536084</v>
      </c>
    </row>
    <row r="4762" spans="1:8" x14ac:dyDescent="0.2">
      <c r="A4762">
        <f t="shared" si="444"/>
        <v>10</v>
      </c>
      <c r="B4762" t="b">
        <f t="shared" si="445"/>
        <v>0</v>
      </c>
      <c r="C4762" t="str">
        <f t="shared" si="446"/>
        <v>ON</v>
      </c>
      <c r="D4762" s="4">
        <f t="shared" si="448"/>
        <v>43754.333333321789</v>
      </c>
      <c r="E4762" t="str">
        <f t="shared" si="449"/>
        <v>LRKPCIGS</v>
      </c>
      <c r="F4762" s="39">
        <v>10271.7021484375</v>
      </c>
      <c r="G4762">
        <f t="shared" si="447"/>
        <v>1.4457446247381324E-3</v>
      </c>
      <c r="H4762" s="38">
        <f>G4762*SUMIF('Manual Inputs'!$B$11:$B$22,'Expanded kW'!A4762,'Manual Inputs'!$C$11:$C$22)</f>
        <v>164548.58941919665</v>
      </c>
    </row>
    <row r="4763" spans="1:8" x14ac:dyDescent="0.2">
      <c r="A4763">
        <f t="shared" si="444"/>
        <v>10</v>
      </c>
      <c r="B4763" t="b">
        <f t="shared" si="445"/>
        <v>0</v>
      </c>
      <c r="C4763" t="str">
        <f t="shared" si="446"/>
        <v>ON</v>
      </c>
      <c r="D4763" s="4">
        <f t="shared" si="448"/>
        <v>43754.374999988453</v>
      </c>
      <c r="E4763" t="str">
        <f t="shared" si="449"/>
        <v>LRKPCIGS</v>
      </c>
      <c r="F4763" s="39">
        <v>10293.4765625</v>
      </c>
      <c r="G4763">
        <f t="shared" si="447"/>
        <v>1.4488093789174065E-3</v>
      </c>
      <c r="H4763" s="38">
        <f>G4763*SUMIF('Manual Inputs'!$B$11:$B$22,'Expanded kW'!A4763,'Manual Inputs'!$C$11:$C$22)</f>
        <v>164897.40688563368</v>
      </c>
    </row>
    <row r="4764" spans="1:8" x14ac:dyDescent="0.2">
      <c r="A4764">
        <f t="shared" si="444"/>
        <v>10</v>
      </c>
      <c r="B4764" t="b">
        <f t="shared" si="445"/>
        <v>0</v>
      </c>
      <c r="C4764" t="str">
        <f t="shared" si="446"/>
        <v>ON</v>
      </c>
      <c r="D4764" s="4">
        <f t="shared" si="448"/>
        <v>43754.416666655117</v>
      </c>
      <c r="E4764" t="str">
        <f t="shared" si="449"/>
        <v>LRKPCIGS</v>
      </c>
      <c r="F4764" s="39">
        <v>10251.4814453125</v>
      </c>
      <c r="G4764">
        <f t="shared" si="447"/>
        <v>1.4428985557586264E-3</v>
      </c>
      <c r="H4764" s="38">
        <f>G4764*SUMIF('Manual Inputs'!$B$11:$B$22,'Expanded kW'!A4764,'Manual Inputs'!$C$11:$C$22)</f>
        <v>164224.66178498373</v>
      </c>
    </row>
    <row r="4765" spans="1:8" x14ac:dyDescent="0.2">
      <c r="A4765">
        <f t="shared" si="444"/>
        <v>10</v>
      </c>
      <c r="B4765" t="b">
        <f t="shared" si="445"/>
        <v>0</v>
      </c>
      <c r="C4765" t="str">
        <f t="shared" si="446"/>
        <v>ON</v>
      </c>
      <c r="D4765" s="4">
        <f t="shared" si="448"/>
        <v>43754.458333321782</v>
      </c>
      <c r="E4765" t="str">
        <f t="shared" si="449"/>
        <v>LRKPCIGS</v>
      </c>
      <c r="F4765" s="39">
        <v>10072.9677734375</v>
      </c>
      <c r="G4765">
        <f t="shared" si="447"/>
        <v>1.4177727121714653E-3</v>
      </c>
      <c r="H4765" s="38">
        <f>G4765*SUMIF('Manual Inputs'!$B$11:$B$22,'Expanded kW'!A4765,'Manual Inputs'!$C$11:$C$22)</f>
        <v>161364.94365116491</v>
      </c>
    </row>
    <row r="4766" spans="1:8" x14ac:dyDescent="0.2">
      <c r="A4766">
        <f t="shared" si="444"/>
        <v>10</v>
      </c>
      <c r="B4766" t="b">
        <f t="shared" si="445"/>
        <v>0</v>
      </c>
      <c r="C4766" t="str">
        <f t="shared" si="446"/>
        <v>ON</v>
      </c>
      <c r="D4766" s="4">
        <f t="shared" si="448"/>
        <v>43754.499999988446</v>
      </c>
      <c r="E4766" t="str">
        <f t="shared" si="449"/>
        <v>LRKPCIGS</v>
      </c>
      <c r="F4766" s="39">
        <v>10092.2783203125</v>
      </c>
      <c r="G4766">
        <f t="shared" si="447"/>
        <v>1.4204906764330684E-3</v>
      </c>
      <c r="H4766" s="38">
        <f>G4766*SUMIF('Manual Inputs'!$B$11:$B$22,'Expanded kW'!A4766,'Manual Inputs'!$C$11:$C$22)</f>
        <v>161674.29094368525</v>
      </c>
    </row>
    <row r="4767" spans="1:8" x14ac:dyDescent="0.2">
      <c r="A4767">
        <f t="shared" si="444"/>
        <v>10</v>
      </c>
      <c r="B4767" t="b">
        <f t="shared" si="445"/>
        <v>0</v>
      </c>
      <c r="C4767" t="str">
        <f t="shared" si="446"/>
        <v>ON</v>
      </c>
      <c r="D4767" s="4">
        <f t="shared" si="448"/>
        <v>43754.54166665511</v>
      </c>
      <c r="E4767" t="str">
        <f t="shared" si="449"/>
        <v>LRKPCIGS</v>
      </c>
      <c r="F4767" s="39">
        <v>10190.076171875</v>
      </c>
      <c r="G4767">
        <f t="shared" si="447"/>
        <v>1.4342557482940092E-3</v>
      </c>
      <c r="H4767" s="38">
        <f>G4767*SUMIF('Manual Inputs'!$B$11:$B$22,'Expanded kW'!A4767,'Manual Inputs'!$C$11:$C$22)</f>
        <v>163240.97368918185</v>
      </c>
    </row>
    <row r="4768" spans="1:8" x14ac:dyDescent="0.2">
      <c r="A4768">
        <f t="shared" si="444"/>
        <v>10</v>
      </c>
      <c r="B4768" t="b">
        <f t="shared" si="445"/>
        <v>0</v>
      </c>
      <c r="C4768" t="str">
        <f t="shared" si="446"/>
        <v>ON</v>
      </c>
      <c r="D4768" s="4">
        <f t="shared" si="448"/>
        <v>43754.583333321774</v>
      </c>
      <c r="E4768" t="str">
        <f t="shared" si="449"/>
        <v>LRKPCIGS</v>
      </c>
      <c r="F4768" s="39">
        <v>10102.9599609375</v>
      </c>
      <c r="G4768">
        <f t="shared" si="447"/>
        <v>1.4219941200000459E-3</v>
      </c>
      <c r="H4768" s="38">
        <f>G4768*SUMIF('Manual Inputs'!$B$11:$B$22,'Expanded kW'!A4768,'Manual Inputs'!$C$11:$C$22)</f>
        <v>161845.40658470817</v>
      </c>
    </row>
    <row r="4769" spans="1:8" x14ac:dyDescent="0.2">
      <c r="A4769">
        <f t="shared" si="444"/>
        <v>10</v>
      </c>
      <c r="B4769" t="b">
        <f t="shared" si="445"/>
        <v>0</v>
      </c>
      <c r="C4769" t="str">
        <f t="shared" si="446"/>
        <v>ON</v>
      </c>
      <c r="D4769" s="4">
        <f t="shared" si="448"/>
        <v>43754.624999988439</v>
      </c>
      <c r="E4769" t="str">
        <f t="shared" si="449"/>
        <v>LRKPCIGS</v>
      </c>
      <c r="F4769" s="39">
        <v>10088.1806640625</v>
      </c>
      <c r="G4769">
        <f t="shared" si="447"/>
        <v>1.4199139302996768E-3</v>
      </c>
      <c r="H4769" s="38">
        <f>G4769*SUMIF('Manual Inputs'!$B$11:$B$22,'Expanded kW'!A4769,'Manual Inputs'!$C$11:$C$22)</f>
        <v>161608.64811778179</v>
      </c>
    </row>
    <row r="4770" spans="1:8" x14ac:dyDescent="0.2">
      <c r="A4770">
        <f t="shared" si="444"/>
        <v>10</v>
      </c>
      <c r="B4770" t="b">
        <f t="shared" si="445"/>
        <v>0</v>
      </c>
      <c r="C4770" t="str">
        <f t="shared" si="446"/>
        <v>ON</v>
      </c>
      <c r="D4770" s="4">
        <f t="shared" si="448"/>
        <v>43754.666666655103</v>
      </c>
      <c r="E4770" t="str">
        <f t="shared" si="449"/>
        <v>LRKPCIGS</v>
      </c>
      <c r="F4770" s="39">
        <v>9956.0048828125</v>
      </c>
      <c r="G4770">
        <f t="shared" si="447"/>
        <v>1.4013101563096161E-3</v>
      </c>
      <c r="H4770" s="38">
        <f>G4770*SUMIF('Manual Inputs'!$B$11:$B$22,'Expanded kW'!A4770,'Manual Inputs'!$C$11:$C$22)</f>
        <v>159491.24459052156</v>
      </c>
    </row>
    <row r="4771" spans="1:8" x14ac:dyDescent="0.2">
      <c r="A4771">
        <f t="shared" si="444"/>
        <v>10</v>
      </c>
      <c r="B4771" t="b">
        <f t="shared" si="445"/>
        <v>0</v>
      </c>
      <c r="C4771" t="str">
        <f t="shared" si="446"/>
        <v>ON</v>
      </c>
      <c r="D4771" s="4">
        <f t="shared" si="448"/>
        <v>43754.708333321767</v>
      </c>
      <c r="E4771" t="str">
        <f t="shared" si="449"/>
        <v>LRKPCIGS</v>
      </c>
      <c r="F4771" s="39">
        <v>9881.357421875</v>
      </c>
      <c r="G4771">
        <f t="shared" si="447"/>
        <v>1.3908035076703586E-3</v>
      </c>
      <c r="H4771" s="38">
        <f>G4771*SUMIF('Manual Inputs'!$B$11:$B$22,'Expanded kW'!A4771,'Manual Inputs'!$C$11:$C$22)</f>
        <v>158295.42190957878</v>
      </c>
    </row>
    <row r="4772" spans="1:8" x14ac:dyDescent="0.2">
      <c r="A4772">
        <f t="shared" si="444"/>
        <v>10</v>
      </c>
      <c r="B4772" t="b">
        <f t="shared" si="445"/>
        <v>0</v>
      </c>
      <c r="C4772" t="str">
        <f t="shared" si="446"/>
        <v>ON</v>
      </c>
      <c r="D4772" s="4">
        <f t="shared" si="448"/>
        <v>43754.749999988431</v>
      </c>
      <c r="E4772" t="str">
        <f t="shared" si="449"/>
        <v>LRKPCIGS</v>
      </c>
      <c r="F4772" s="39">
        <v>9880.71875</v>
      </c>
      <c r="G4772">
        <f t="shared" si="447"/>
        <v>1.3907136144455639E-3</v>
      </c>
      <c r="H4772" s="38">
        <f>G4772*SUMIF('Manual Inputs'!$B$11:$B$22,'Expanded kW'!A4772,'Manual Inputs'!$C$11:$C$22)</f>
        <v>158285.19063976448</v>
      </c>
    </row>
    <row r="4773" spans="1:8" x14ac:dyDescent="0.2">
      <c r="A4773">
        <f t="shared" si="444"/>
        <v>10</v>
      </c>
      <c r="B4773" t="b">
        <f t="shared" si="445"/>
        <v>0</v>
      </c>
      <c r="C4773" t="str">
        <f t="shared" si="446"/>
        <v>ON</v>
      </c>
      <c r="D4773" s="4">
        <f t="shared" si="448"/>
        <v>43754.791666655095</v>
      </c>
      <c r="E4773" t="str">
        <f t="shared" si="449"/>
        <v>LRKPCIGS</v>
      </c>
      <c r="F4773" s="39">
        <v>9953.8740234375</v>
      </c>
      <c r="G4773">
        <f t="shared" si="447"/>
        <v>1.4010102373241393E-3</v>
      </c>
      <c r="H4773" s="38">
        <f>G4773*SUMIF('Manual Inputs'!$B$11:$B$22,'Expanded kW'!A4773,'Manual Inputs'!$C$11:$C$22)</f>
        <v>159457.10906952029</v>
      </c>
    </row>
    <row r="4774" spans="1:8" x14ac:dyDescent="0.2">
      <c r="A4774">
        <f t="shared" si="444"/>
        <v>10</v>
      </c>
      <c r="B4774" t="b">
        <f t="shared" si="445"/>
        <v>0</v>
      </c>
      <c r="C4774" t="str">
        <f t="shared" si="446"/>
        <v>ON</v>
      </c>
      <c r="D4774" s="4">
        <f t="shared" si="448"/>
        <v>43754.83333332176</v>
      </c>
      <c r="E4774" t="str">
        <f t="shared" si="449"/>
        <v>LRKPCIGS</v>
      </c>
      <c r="F4774" s="39">
        <v>10005.7431640625</v>
      </c>
      <c r="G4774">
        <f t="shared" si="447"/>
        <v>1.4083108317304702E-3</v>
      </c>
      <c r="H4774" s="38">
        <f>G4774*SUMIF('Manual Inputs'!$B$11:$B$22,'Expanded kW'!A4774,'Manual Inputs'!$C$11:$C$22)</f>
        <v>160288.03210456253</v>
      </c>
    </row>
    <row r="4775" spans="1:8" x14ac:dyDescent="0.2">
      <c r="A4775">
        <f t="shared" si="444"/>
        <v>10</v>
      </c>
      <c r="B4775" t="b">
        <f t="shared" si="445"/>
        <v>0</v>
      </c>
      <c r="C4775" t="str">
        <f t="shared" si="446"/>
        <v>OFF</v>
      </c>
      <c r="D4775" s="4">
        <f t="shared" si="448"/>
        <v>43754.874999988424</v>
      </c>
      <c r="E4775" t="str">
        <f t="shared" si="449"/>
        <v>LRKPCIGS</v>
      </c>
      <c r="F4775" s="39">
        <v>10322.892578125</v>
      </c>
      <c r="G4775">
        <f t="shared" si="447"/>
        <v>1.4529496904116925E-3</v>
      </c>
      <c r="H4775" s="38">
        <f>G4775*SUMIF('Manual Inputs'!$B$11:$B$22,'Expanded kW'!A4775,'Manual Inputs'!$C$11:$C$22)</f>
        <v>165368.63977454326</v>
      </c>
    </row>
    <row r="4776" spans="1:8" x14ac:dyDescent="0.2">
      <c r="A4776">
        <f t="shared" si="444"/>
        <v>10</v>
      </c>
      <c r="B4776" t="b">
        <f t="shared" si="445"/>
        <v>0</v>
      </c>
      <c r="C4776" t="str">
        <f t="shared" si="446"/>
        <v>OFF</v>
      </c>
      <c r="D4776" s="4">
        <f t="shared" si="448"/>
        <v>43754.916666655088</v>
      </c>
      <c r="E4776" t="str">
        <f t="shared" si="449"/>
        <v>LRKPCIGS</v>
      </c>
      <c r="F4776" s="39">
        <v>10452.0048828125</v>
      </c>
      <c r="G4776">
        <f t="shared" si="447"/>
        <v>1.4711222793158498E-3</v>
      </c>
      <c r="H4776" s="38">
        <f>G4776*SUMIF('Manual Inputs'!$B$11:$B$22,'Expanded kW'!A4776,'Manual Inputs'!$C$11:$C$22)</f>
        <v>167436.96762381031</v>
      </c>
    </row>
    <row r="4777" spans="1:8" x14ac:dyDescent="0.2">
      <c r="A4777">
        <f t="shared" si="444"/>
        <v>10</v>
      </c>
      <c r="B4777" t="b">
        <f t="shared" si="445"/>
        <v>0</v>
      </c>
      <c r="C4777" t="str">
        <f t="shared" si="446"/>
        <v>OFF</v>
      </c>
      <c r="D4777" s="4">
        <f t="shared" si="448"/>
        <v>43754.958333321752</v>
      </c>
      <c r="E4777" t="str">
        <f t="shared" si="449"/>
        <v>LRKPCIGS</v>
      </c>
      <c r="F4777" s="39">
        <v>10476.619140625</v>
      </c>
      <c r="G4777">
        <f t="shared" si="447"/>
        <v>1.4745867422072075E-3</v>
      </c>
      <c r="H4777" s="38">
        <f>G4777*SUMIF('Manual Inputs'!$B$11:$B$22,'Expanded kW'!A4777,'Manual Inputs'!$C$11:$C$22)</f>
        <v>167831.27825939117</v>
      </c>
    </row>
    <row r="4778" spans="1:8" x14ac:dyDescent="0.2">
      <c r="A4778">
        <f t="shared" si="444"/>
        <v>10</v>
      </c>
      <c r="B4778" t="b">
        <f t="shared" si="445"/>
        <v>0</v>
      </c>
      <c r="C4778" t="str">
        <f t="shared" si="446"/>
        <v>OFF</v>
      </c>
      <c r="D4778" s="4">
        <f t="shared" si="448"/>
        <v>43754.999999988417</v>
      </c>
      <c r="E4778" t="str">
        <f t="shared" si="449"/>
        <v>LRKPCIGS</v>
      </c>
      <c r="F4778" s="39">
        <v>10478.3154296875</v>
      </c>
      <c r="G4778">
        <f t="shared" si="447"/>
        <v>1.474825495313428E-3</v>
      </c>
      <c r="H4778" s="38">
        <f>G4778*SUMIF('Manual Inputs'!$B$11:$B$22,'Expanded kW'!A4778,'Manual Inputs'!$C$11:$C$22)</f>
        <v>167858.45213655854</v>
      </c>
    </row>
    <row r="4779" spans="1:8" x14ac:dyDescent="0.2">
      <c r="A4779">
        <f t="shared" si="444"/>
        <v>10</v>
      </c>
      <c r="B4779" t="b">
        <f t="shared" si="445"/>
        <v>0</v>
      </c>
      <c r="C4779" t="str">
        <f t="shared" si="446"/>
        <v>OFF</v>
      </c>
      <c r="D4779" s="4">
        <f t="shared" si="448"/>
        <v>43755.041666655081</v>
      </c>
      <c r="E4779" t="str">
        <f t="shared" si="449"/>
        <v>LRKPCIGS</v>
      </c>
      <c r="F4779" s="39">
        <v>10382.181640625</v>
      </c>
      <c r="G4779">
        <f t="shared" si="447"/>
        <v>1.4612946406620437E-3</v>
      </c>
      <c r="H4779" s="38">
        <f>G4779*SUMIF('Manual Inputs'!$B$11:$B$22,'Expanded kW'!A4779,'Manual Inputs'!$C$11:$C$22)</f>
        <v>166318.42701149557</v>
      </c>
    </row>
    <row r="4780" spans="1:8" x14ac:dyDescent="0.2">
      <c r="A4780">
        <f t="shared" si="444"/>
        <v>10</v>
      </c>
      <c r="B4780" t="b">
        <f t="shared" si="445"/>
        <v>0</v>
      </c>
      <c r="C4780" t="str">
        <f t="shared" si="446"/>
        <v>OFF</v>
      </c>
      <c r="D4780" s="4">
        <f t="shared" si="448"/>
        <v>43755.083333321745</v>
      </c>
      <c r="E4780" t="str">
        <f t="shared" si="449"/>
        <v>LRKPCIGS</v>
      </c>
      <c r="F4780" s="39">
        <v>10351.0166015625</v>
      </c>
      <c r="G4780">
        <f t="shared" si="447"/>
        <v>1.4569081536851781E-3</v>
      </c>
      <c r="H4780" s="38">
        <f>G4780*SUMIF('Manual Inputs'!$B$11:$B$22,'Expanded kW'!A4780,'Manual Inputs'!$C$11:$C$22)</f>
        <v>165819.17546167248</v>
      </c>
    </row>
    <row r="4781" spans="1:8" x14ac:dyDescent="0.2">
      <c r="A4781">
        <f t="shared" si="444"/>
        <v>10</v>
      </c>
      <c r="B4781" t="b">
        <f t="shared" si="445"/>
        <v>0</v>
      </c>
      <c r="C4781" t="str">
        <f t="shared" si="446"/>
        <v>OFF</v>
      </c>
      <c r="D4781" s="4">
        <f t="shared" si="448"/>
        <v>43755.124999988409</v>
      </c>
      <c r="E4781" t="str">
        <f t="shared" si="449"/>
        <v>LRKPCIGS</v>
      </c>
      <c r="F4781" s="39">
        <v>10322.462890625</v>
      </c>
      <c r="G4781">
        <f t="shared" si="447"/>
        <v>1.4528892117895065E-3</v>
      </c>
      <c r="H4781" s="38">
        <f>G4781*SUMIF('Manual Inputs'!$B$11:$B$22,'Expanded kW'!A4781,'Manual Inputs'!$C$11:$C$22)</f>
        <v>165361.75635142659</v>
      </c>
    </row>
    <row r="4782" spans="1:8" x14ac:dyDescent="0.2">
      <c r="A4782">
        <f t="shared" si="444"/>
        <v>10</v>
      </c>
      <c r="B4782" t="b">
        <f t="shared" si="445"/>
        <v>0</v>
      </c>
      <c r="C4782" t="str">
        <f t="shared" si="446"/>
        <v>OFF</v>
      </c>
      <c r="D4782" s="4">
        <f t="shared" si="448"/>
        <v>43755.166666655074</v>
      </c>
      <c r="E4782" t="str">
        <f t="shared" si="449"/>
        <v>LRKPCIGS</v>
      </c>
      <c r="F4782" s="39">
        <v>10285.6962890625</v>
      </c>
      <c r="G4782">
        <f t="shared" si="447"/>
        <v>1.4477143035015983E-3</v>
      </c>
      <c r="H4782" s="38">
        <f>G4782*SUMIF('Manual Inputs'!$B$11:$B$22,'Expanded kW'!A4782,'Manual Inputs'!$C$11:$C$22)</f>
        <v>164772.76999479171</v>
      </c>
    </row>
    <row r="4783" spans="1:8" x14ac:dyDescent="0.2">
      <c r="A4783">
        <f t="shared" si="444"/>
        <v>10</v>
      </c>
      <c r="B4783" t="b">
        <f t="shared" si="445"/>
        <v>0</v>
      </c>
      <c r="C4783" t="str">
        <f t="shared" si="446"/>
        <v>OFF</v>
      </c>
      <c r="D4783" s="4">
        <f t="shared" si="448"/>
        <v>43755.208333321738</v>
      </c>
      <c r="E4783" t="str">
        <f t="shared" si="449"/>
        <v>LRKPCIGS</v>
      </c>
      <c r="F4783" s="39">
        <v>10337.7861328125</v>
      </c>
      <c r="G4783">
        <f t="shared" si="447"/>
        <v>1.4550459619275065E-3</v>
      </c>
      <c r="H4783" s="38">
        <f>G4783*SUMIF('Manual Inputs'!$B$11:$B$22,'Expanded kW'!A4783,'Manual Inputs'!$C$11:$C$22)</f>
        <v>165607.22860625296</v>
      </c>
    </row>
    <row r="4784" spans="1:8" x14ac:dyDescent="0.2">
      <c r="A4784">
        <f t="shared" si="444"/>
        <v>10</v>
      </c>
      <c r="B4784" t="b">
        <f t="shared" si="445"/>
        <v>0</v>
      </c>
      <c r="C4784" t="str">
        <f t="shared" si="446"/>
        <v>OFF</v>
      </c>
      <c r="D4784" s="4">
        <f t="shared" si="448"/>
        <v>43755.249999988402</v>
      </c>
      <c r="E4784" t="str">
        <f t="shared" si="449"/>
        <v>LRKPCIGS</v>
      </c>
      <c r="F4784" s="39">
        <v>10347.041015625</v>
      </c>
      <c r="G4784">
        <f t="shared" si="447"/>
        <v>1.456348588978544E-3</v>
      </c>
      <c r="H4784" s="38">
        <f>G4784*SUMIF('Manual Inputs'!$B$11:$B$22,'Expanded kW'!A4784,'Manual Inputs'!$C$11:$C$22)</f>
        <v>165755.48815369987</v>
      </c>
    </row>
    <row r="4785" spans="1:8" x14ac:dyDescent="0.2">
      <c r="A4785">
        <f t="shared" si="444"/>
        <v>10</v>
      </c>
      <c r="B4785" t="b">
        <f t="shared" si="445"/>
        <v>0</v>
      </c>
      <c r="C4785" t="str">
        <f t="shared" si="446"/>
        <v>ON</v>
      </c>
      <c r="D4785" s="4">
        <f t="shared" si="448"/>
        <v>43755.291666655066</v>
      </c>
      <c r="E4785" t="str">
        <f t="shared" si="449"/>
        <v>LRKPCIGS</v>
      </c>
      <c r="F4785" s="39">
        <v>10039.6806640625</v>
      </c>
      <c r="G4785">
        <f t="shared" si="447"/>
        <v>1.4130875432718493E-3</v>
      </c>
      <c r="H4785" s="38">
        <f>G4785*SUMIF('Manual Inputs'!$B$11:$B$22,'Expanded kW'!A4785,'Manual Inputs'!$C$11:$C$22)</f>
        <v>160831.69737763156</v>
      </c>
    </row>
    <row r="4786" spans="1:8" x14ac:dyDescent="0.2">
      <c r="A4786">
        <f t="shared" si="444"/>
        <v>10</v>
      </c>
      <c r="B4786" t="b">
        <f t="shared" si="445"/>
        <v>0</v>
      </c>
      <c r="C4786" t="str">
        <f t="shared" si="446"/>
        <v>ON</v>
      </c>
      <c r="D4786" s="4">
        <f t="shared" si="448"/>
        <v>43755.333333321731</v>
      </c>
      <c r="E4786" t="str">
        <f t="shared" si="449"/>
        <v>LRKPCIGS</v>
      </c>
      <c r="F4786" s="39">
        <v>10138.3095703125</v>
      </c>
      <c r="G4786">
        <f t="shared" si="447"/>
        <v>1.4269695862861543E-3</v>
      </c>
      <c r="H4786" s="38">
        <f>G4786*SUMIF('Manual Inputs'!$B$11:$B$22,'Expanded kW'!A4786,'Manual Inputs'!$C$11:$C$22)</f>
        <v>162411.6932892015</v>
      </c>
    </row>
    <row r="4787" spans="1:8" x14ac:dyDescent="0.2">
      <c r="A4787">
        <f t="shared" si="444"/>
        <v>10</v>
      </c>
      <c r="B4787" t="b">
        <f t="shared" si="445"/>
        <v>0</v>
      </c>
      <c r="C4787" t="str">
        <f t="shared" si="446"/>
        <v>ON</v>
      </c>
      <c r="D4787" s="4">
        <f t="shared" si="448"/>
        <v>43755.374999988395</v>
      </c>
      <c r="E4787" t="str">
        <f t="shared" si="449"/>
        <v>LRKPCIGS</v>
      </c>
      <c r="F4787" s="39">
        <v>10214.0078125</v>
      </c>
      <c r="G4787">
        <f t="shared" si="447"/>
        <v>1.4376241326469396E-3</v>
      </c>
      <c r="H4787" s="38">
        <f>G4787*SUMIF('Manual Inputs'!$B$11:$B$22,'Expanded kW'!A4787,'Manual Inputs'!$C$11:$C$22)</f>
        <v>163624.34906849323</v>
      </c>
    </row>
    <row r="4788" spans="1:8" x14ac:dyDescent="0.2">
      <c r="A4788">
        <f t="shared" si="444"/>
        <v>10</v>
      </c>
      <c r="B4788" t="b">
        <f t="shared" si="445"/>
        <v>0</v>
      </c>
      <c r="C4788" t="str">
        <f t="shared" si="446"/>
        <v>ON</v>
      </c>
      <c r="D4788" s="4">
        <f t="shared" si="448"/>
        <v>43755.416666655059</v>
      </c>
      <c r="E4788" t="str">
        <f t="shared" si="449"/>
        <v>LRKPCIGS</v>
      </c>
      <c r="F4788" s="39">
        <v>10179.4560546875</v>
      </c>
      <c r="G4788">
        <f t="shared" si="447"/>
        <v>1.4327609641661173E-3</v>
      </c>
      <c r="H4788" s="38">
        <f>G4788*SUMIF('Manual Inputs'!$B$11:$B$22,'Expanded kW'!A4788,'Manual Inputs'!$C$11:$C$22)</f>
        <v>163070.84362919608</v>
      </c>
    </row>
    <row r="4789" spans="1:8" x14ac:dyDescent="0.2">
      <c r="A4789">
        <f t="shared" si="444"/>
        <v>10</v>
      </c>
      <c r="B4789" t="b">
        <f t="shared" si="445"/>
        <v>0</v>
      </c>
      <c r="C4789" t="str">
        <f t="shared" si="446"/>
        <v>ON</v>
      </c>
      <c r="D4789" s="4">
        <f t="shared" si="448"/>
        <v>43755.458333321723</v>
      </c>
      <c r="E4789" t="str">
        <f t="shared" si="449"/>
        <v>LRKPCIGS</v>
      </c>
      <c r="F4789" s="39">
        <v>10071.6025390625</v>
      </c>
      <c r="G4789">
        <f t="shared" si="447"/>
        <v>1.4175805550946108E-3</v>
      </c>
      <c r="H4789" s="38">
        <f>G4789*SUMIF('Manual Inputs'!$B$11:$B$22,'Expanded kW'!A4789,'Manual Inputs'!$C$11:$C$22)</f>
        <v>161343.07313862606</v>
      </c>
    </row>
    <row r="4790" spans="1:8" x14ac:dyDescent="0.2">
      <c r="A4790">
        <f t="shared" si="444"/>
        <v>10</v>
      </c>
      <c r="B4790" t="b">
        <f t="shared" si="445"/>
        <v>0</v>
      </c>
      <c r="C4790" t="str">
        <f t="shared" si="446"/>
        <v>ON</v>
      </c>
      <c r="D4790" s="4">
        <f t="shared" si="448"/>
        <v>43755.499999988388</v>
      </c>
      <c r="E4790" t="str">
        <f t="shared" si="449"/>
        <v>LRKPCIGS</v>
      </c>
      <c r="F4790" s="39">
        <v>10087.34765625</v>
      </c>
      <c r="G4790">
        <f t="shared" si="447"/>
        <v>1.4197966842434844E-3</v>
      </c>
      <c r="H4790" s="38">
        <f>G4790*SUMIF('Manual Inputs'!$B$11:$B$22,'Expanded kW'!A4790,'Manual Inputs'!$C$11:$C$22)</f>
        <v>161595.30366342151</v>
      </c>
    </row>
    <row r="4791" spans="1:8" x14ac:dyDescent="0.2">
      <c r="A4791">
        <f t="shared" si="444"/>
        <v>10</v>
      </c>
      <c r="B4791" t="b">
        <f t="shared" si="445"/>
        <v>0</v>
      </c>
      <c r="C4791" t="str">
        <f t="shared" si="446"/>
        <v>ON</v>
      </c>
      <c r="D4791" s="4">
        <f t="shared" si="448"/>
        <v>43755.541666655052</v>
      </c>
      <c r="E4791" t="str">
        <f t="shared" si="449"/>
        <v>LRKPCIGS</v>
      </c>
      <c r="F4791" s="39">
        <v>10077.744140625</v>
      </c>
      <c r="G4791">
        <f t="shared" si="447"/>
        <v>1.4184449870376279E-3</v>
      </c>
      <c r="H4791" s="38">
        <f>G4791*SUMIF('Manual Inputs'!$B$11:$B$22,'Expanded kW'!A4791,'Manual Inputs'!$C$11:$C$22)</f>
        <v>161441.45915676403</v>
      </c>
    </row>
    <row r="4792" spans="1:8" x14ac:dyDescent="0.2">
      <c r="A4792">
        <f t="shared" si="444"/>
        <v>10</v>
      </c>
      <c r="B4792" t="b">
        <f t="shared" si="445"/>
        <v>0</v>
      </c>
      <c r="C4792" t="str">
        <f t="shared" si="446"/>
        <v>ON</v>
      </c>
      <c r="D4792" s="4">
        <f t="shared" si="448"/>
        <v>43755.583333321716</v>
      </c>
      <c r="E4792" t="str">
        <f t="shared" si="449"/>
        <v>LRKPCIGS</v>
      </c>
      <c r="F4792" s="39">
        <v>10033.646484375</v>
      </c>
      <c r="G4792">
        <f t="shared" si="447"/>
        <v>1.4122382309843787E-3</v>
      </c>
      <c r="H4792" s="38">
        <f>G4792*SUMIF('Manual Inputs'!$B$11:$B$22,'Expanded kW'!A4792,'Manual Inputs'!$C$11:$C$22)</f>
        <v>160735.03221527275</v>
      </c>
    </row>
    <row r="4793" spans="1:8" x14ac:dyDescent="0.2">
      <c r="A4793">
        <f t="shared" si="444"/>
        <v>10</v>
      </c>
      <c r="B4793" t="b">
        <f t="shared" si="445"/>
        <v>0</v>
      </c>
      <c r="C4793" t="str">
        <f t="shared" si="446"/>
        <v>ON</v>
      </c>
      <c r="D4793" s="4">
        <f t="shared" si="448"/>
        <v>43755.62499998838</v>
      </c>
      <c r="E4793" t="str">
        <f t="shared" si="449"/>
        <v>LRKPCIGS</v>
      </c>
      <c r="F4793" s="39">
        <v>9493.7333984375</v>
      </c>
      <c r="G4793">
        <f t="shared" si="447"/>
        <v>1.3362453302421529E-3</v>
      </c>
      <c r="H4793" s="38">
        <f>G4793*SUMIF('Manual Inputs'!$B$11:$B$22,'Expanded kW'!A4793,'Manual Inputs'!$C$11:$C$22)</f>
        <v>152085.83898360416</v>
      </c>
    </row>
    <row r="4794" spans="1:8" x14ac:dyDescent="0.2">
      <c r="A4794">
        <f t="shared" si="444"/>
        <v>10</v>
      </c>
      <c r="B4794" t="b">
        <f t="shared" si="445"/>
        <v>0</v>
      </c>
      <c r="C4794" t="str">
        <f t="shared" si="446"/>
        <v>ON</v>
      </c>
      <c r="D4794" s="4">
        <f t="shared" si="448"/>
        <v>43755.666666655045</v>
      </c>
      <c r="E4794" t="str">
        <f t="shared" si="449"/>
        <v>LRKPCIGS</v>
      </c>
      <c r="F4794" s="39">
        <v>9484.0771484375</v>
      </c>
      <c r="G4794">
        <f t="shared" si="447"/>
        <v>1.3348862106599374E-3</v>
      </c>
      <c r="H4794" s="38">
        <f>G4794*SUMIF('Manual Inputs'!$B$11:$B$22,'Expanded kW'!A4794,'Manual Inputs'!$C$11:$C$22)</f>
        <v>151931.14969320057</v>
      </c>
    </row>
    <row r="4795" spans="1:8" x14ac:dyDescent="0.2">
      <c r="A4795">
        <f t="shared" si="444"/>
        <v>10</v>
      </c>
      <c r="B4795" t="b">
        <f t="shared" si="445"/>
        <v>0</v>
      </c>
      <c r="C4795" t="str">
        <f t="shared" si="446"/>
        <v>ON</v>
      </c>
      <c r="D4795" s="4">
        <f t="shared" si="448"/>
        <v>43755.708333321709</v>
      </c>
      <c r="E4795" t="str">
        <f t="shared" si="449"/>
        <v>LRKPCIGS</v>
      </c>
      <c r="F4795" s="39">
        <v>9413.154296875</v>
      </c>
      <c r="G4795">
        <f t="shared" si="447"/>
        <v>1.3249038017139009E-3</v>
      </c>
      <c r="H4795" s="38">
        <f>G4795*SUMIF('Manual Inputs'!$B$11:$B$22,'Expanded kW'!A4795,'Manual Inputs'!$C$11:$C$22)</f>
        <v>150794.99377536451</v>
      </c>
    </row>
    <row r="4796" spans="1:8" x14ac:dyDescent="0.2">
      <c r="A4796">
        <f t="shared" si="444"/>
        <v>10</v>
      </c>
      <c r="B4796" t="b">
        <f t="shared" si="445"/>
        <v>0</v>
      </c>
      <c r="C4796" t="str">
        <f t="shared" si="446"/>
        <v>ON</v>
      </c>
      <c r="D4796" s="4">
        <f t="shared" si="448"/>
        <v>43755.749999988373</v>
      </c>
      <c r="E4796" t="str">
        <f t="shared" si="449"/>
        <v>LRKPCIGS</v>
      </c>
      <c r="F4796" s="39">
        <v>9421.1787109375</v>
      </c>
      <c r="G4796">
        <f t="shared" si="447"/>
        <v>1.3260332399832237E-3</v>
      </c>
      <c r="H4796" s="38">
        <f>G4796*SUMIF('Manual Inputs'!$B$11:$B$22,'Expanded kW'!A4796,'Manual Inputs'!$C$11:$C$22)</f>
        <v>150923.54170206824</v>
      </c>
    </row>
    <row r="4797" spans="1:8" x14ac:dyDescent="0.2">
      <c r="A4797">
        <f t="shared" si="444"/>
        <v>10</v>
      </c>
      <c r="B4797" t="b">
        <f t="shared" si="445"/>
        <v>0</v>
      </c>
      <c r="C4797" t="str">
        <f t="shared" si="446"/>
        <v>ON</v>
      </c>
      <c r="D4797" s="4">
        <f t="shared" si="448"/>
        <v>43755.791666655037</v>
      </c>
      <c r="E4797" t="str">
        <f t="shared" si="449"/>
        <v>LRKPCIGS</v>
      </c>
      <c r="F4797" s="39">
        <v>9378.3115234375</v>
      </c>
      <c r="G4797">
        <f t="shared" si="447"/>
        <v>1.319999672711689E-3</v>
      </c>
      <c r="H4797" s="38">
        <f>G4797*SUMIF('Manual Inputs'!$B$11:$B$22,'Expanded kW'!A4797,'Manual Inputs'!$C$11:$C$22)</f>
        <v>150236.82638132013</v>
      </c>
    </row>
    <row r="4798" spans="1:8" x14ac:dyDescent="0.2">
      <c r="A4798">
        <f t="shared" si="444"/>
        <v>10</v>
      </c>
      <c r="B4798" t="b">
        <f t="shared" si="445"/>
        <v>0</v>
      </c>
      <c r="C4798" t="str">
        <f t="shared" si="446"/>
        <v>ON</v>
      </c>
      <c r="D4798" s="4">
        <f t="shared" si="448"/>
        <v>43755.833333321702</v>
      </c>
      <c r="E4798" t="str">
        <f t="shared" si="449"/>
        <v>LRKPCIGS</v>
      </c>
      <c r="F4798" s="39">
        <v>9399.677734375</v>
      </c>
      <c r="G4798">
        <f t="shared" si="447"/>
        <v>1.3230069721998864E-3</v>
      </c>
      <c r="H4798" s="38">
        <f>G4798*SUMIF('Manual Inputs'!$B$11:$B$22,'Expanded kW'!A4798,'Manual Inputs'!$C$11:$C$22)</f>
        <v>150579.10459579638</v>
      </c>
    </row>
    <row r="4799" spans="1:8" x14ac:dyDescent="0.2">
      <c r="A4799">
        <f t="shared" si="444"/>
        <v>10</v>
      </c>
      <c r="B4799" t="b">
        <f t="shared" si="445"/>
        <v>0</v>
      </c>
      <c r="C4799" t="str">
        <f t="shared" si="446"/>
        <v>OFF</v>
      </c>
      <c r="D4799" s="4">
        <f t="shared" si="448"/>
        <v>43755.874999988366</v>
      </c>
      <c r="E4799" t="str">
        <f t="shared" si="449"/>
        <v>LRKPCIGS</v>
      </c>
      <c r="F4799" s="39">
        <v>9661.90234375</v>
      </c>
      <c r="G4799">
        <f t="shared" si="447"/>
        <v>1.3599151510001869E-3</v>
      </c>
      <c r="H4799" s="38">
        <f>G4799*SUMIF('Manual Inputs'!$B$11:$B$22,'Expanded kW'!A4799,'Manual Inputs'!$C$11:$C$22)</f>
        <v>154779.83870588927</v>
      </c>
    </row>
    <row r="4800" spans="1:8" x14ac:dyDescent="0.2">
      <c r="A4800">
        <f t="shared" si="444"/>
        <v>10</v>
      </c>
      <c r="B4800" t="b">
        <f t="shared" si="445"/>
        <v>0</v>
      </c>
      <c r="C4800" t="str">
        <f t="shared" si="446"/>
        <v>OFF</v>
      </c>
      <c r="D4800" s="4">
        <f t="shared" si="448"/>
        <v>43755.91666665503</v>
      </c>
      <c r="E4800" t="str">
        <f t="shared" si="449"/>
        <v>LRKPCIGS</v>
      </c>
      <c r="F4800" s="39">
        <v>9650.0595703125</v>
      </c>
      <c r="G4800">
        <f t="shared" si="447"/>
        <v>1.3582482777018932E-3</v>
      </c>
      <c r="H4800" s="38">
        <f>G4800*SUMIF('Manual Inputs'!$B$11:$B$22,'Expanded kW'!A4800,'Manual Inputs'!$C$11:$C$22)</f>
        <v>154590.12217830791</v>
      </c>
    </row>
    <row r="4801" spans="1:8" x14ac:dyDescent="0.2">
      <c r="A4801">
        <f t="shared" si="444"/>
        <v>10</v>
      </c>
      <c r="B4801" t="b">
        <f t="shared" si="445"/>
        <v>0</v>
      </c>
      <c r="C4801" t="str">
        <f t="shared" si="446"/>
        <v>OFF</v>
      </c>
      <c r="D4801" s="4">
        <f t="shared" si="448"/>
        <v>43755.958333321694</v>
      </c>
      <c r="E4801" t="str">
        <f t="shared" si="449"/>
        <v>LRKPCIGS</v>
      </c>
      <c r="F4801" s="39">
        <v>9646.427734375</v>
      </c>
      <c r="G4801">
        <f t="shared" si="447"/>
        <v>1.3577370958930076E-3</v>
      </c>
      <c r="H4801" s="38">
        <f>G4801*SUMIF('Manual Inputs'!$B$11:$B$22,'Expanded kW'!A4801,'Manual Inputs'!$C$11:$C$22)</f>
        <v>154531.94160882861</v>
      </c>
    </row>
    <row r="4802" spans="1:8" x14ac:dyDescent="0.2">
      <c r="A4802">
        <f t="shared" ref="A4802:A4865" si="450">MONTH(D4802)</f>
        <v>10</v>
      </c>
      <c r="B4802" t="b">
        <f t="shared" ref="B4802:B4865" si="451">IF(ISNA(VLOOKUP(DATE(YEAR(D4802),MONTH(D4802),DAY(D4802)),Holidays,1,FALSE)),FALSE,TRUE)</f>
        <v>0</v>
      </c>
      <c r="C4802" t="str">
        <f t="shared" ref="C4802:C4865" si="452">IF(OR(HOUR(D4802)&lt;PkStart,HOUR(D4802)&gt;OPkStart-1,WEEKDAY(D4802,2)&gt;5,B4802)=TRUE,"OFF","ON")</f>
        <v>OFF</v>
      </c>
      <c r="D4802" s="4">
        <f t="shared" si="448"/>
        <v>43755.999999988358</v>
      </c>
      <c r="E4802" t="str">
        <f t="shared" si="449"/>
        <v>LRKPCIGS</v>
      </c>
      <c r="F4802" s="39">
        <v>9787.1767578125</v>
      </c>
      <c r="G4802">
        <f t="shared" ref="G4802:G4865" si="453">IF(SUMIF($A$2:$A$8785,A4802,$F$2:$F$8785)=0,0,F4802/SUMIF($A$2:$A$8785,A4802,$F$2:$F$8785))</f>
        <v>1.3775475558470923E-3</v>
      </c>
      <c r="H4802" s="38">
        <f>G4802*SUMIF('Manual Inputs'!$B$11:$B$22,'Expanded kW'!A4802,'Manual Inputs'!$C$11:$C$22)</f>
        <v>156786.68507140977</v>
      </c>
    </row>
    <row r="4803" spans="1:8" x14ac:dyDescent="0.2">
      <c r="A4803">
        <f t="shared" si="450"/>
        <v>10</v>
      </c>
      <c r="B4803" t="b">
        <f t="shared" si="451"/>
        <v>0</v>
      </c>
      <c r="C4803" t="str">
        <f t="shared" si="452"/>
        <v>OFF</v>
      </c>
      <c r="D4803" s="4">
        <f t="shared" si="448"/>
        <v>43756.041666655023</v>
      </c>
      <c r="E4803" t="str">
        <f t="shared" si="449"/>
        <v>LRKPCIGS</v>
      </c>
      <c r="F4803" s="39">
        <v>9737.7646484375</v>
      </c>
      <c r="G4803">
        <f t="shared" si="453"/>
        <v>1.3705927891985339E-3</v>
      </c>
      <c r="H4803" s="38">
        <f>G4803*SUMIF('Manual Inputs'!$B$11:$B$22,'Expanded kW'!A4803,'Manual Inputs'!$C$11:$C$22)</f>
        <v>155995.12270128008</v>
      </c>
    </row>
    <row r="4804" spans="1:8" x14ac:dyDescent="0.2">
      <c r="A4804">
        <f t="shared" si="450"/>
        <v>10</v>
      </c>
      <c r="B4804" t="b">
        <f t="shared" si="451"/>
        <v>0</v>
      </c>
      <c r="C4804" t="str">
        <f t="shared" si="452"/>
        <v>OFF</v>
      </c>
      <c r="D4804" s="4">
        <f t="shared" ref="D4804:D4867" si="454">+D4803+1/24</f>
        <v>43756.083333321687</v>
      </c>
      <c r="E4804" t="str">
        <f t="shared" ref="E4804:E4867" si="455">+E4803</f>
        <v>LRKPCIGS</v>
      </c>
      <c r="F4804" s="39">
        <v>9670.02734375</v>
      </c>
      <c r="G4804">
        <f t="shared" si="453"/>
        <v>1.361058746765158E-3</v>
      </c>
      <c r="H4804" s="38">
        <f>G4804*SUMIF('Manual Inputs'!$B$11:$B$22,'Expanded kW'!A4804,'Manual Inputs'!$C$11:$C$22)</f>
        <v>154909.99797936805</v>
      </c>
    </row>
    <row r="4805" spans="1:8" x14ac:dyDescent="0.2">
      <c r="A4805">
        <f t="shared" si="450"/>
        <v>10</v>
      </c>
      <c r="B4805" t="b">
        <f t="shared" si="451"/>
        <v>0</v>
      </c>
      <c r="C4805" t="str">
        <f t="shared" si="452"/>
        <v>OFF</v>
      </c>
      <c r="D4805" s="4">
        <f t="shared" si="454"/>
        <v>43756.124999988351</v>
      </c>
      <c r="E4805" t="str">
        <f t="shared" si="455"/>
        <v>LRKPCIGS</v>
      </c>
      <c r="F4805" s="39">
        <v>9537.263671875</v>
      </c>
      <c r="G4805">
        <f t="shared" si="453"/>
        <v>1.3423722270238339E-3</v>
      </c>
      <c r="H4805" s="38">
        <f>G4805*SUMIF('Manual Inputs'!$B$11:$B$22,'Expanded kW'!A4805,'Manual Inputs'!$C$11:$C$22)</f>
        <v>152783.17667775275</v>
      </c>
    </row>
    <row r="4806" spans="1:8" x14ac:dyDescent="0.2">
      <c r="A4806">
        <f t="shared" si="450"/>
        <v>10</v>
      </c>
      <c r="B4806" t="b">
        <f t="shared" si="451"/>
        <v>0</v>
      </c>
      <c r="C4806" t="str">
        <f t="shared" si="452"/>
        <v>OFF</v>
      </c>
      <c r="D4806" s="4">
        <f t="shared" si="454"/>
        <v>43756.166666655015</v>
      </c>
      <c r="E4806" t="str">
        <f t="shared" si="455"/>
        <v>LRKPCIGS</v>
      </c>
      <c r="F4806" s="39">
        <v>9543.1298828125</v>
      </c>
      <c r="G4806">
        <f t="shared" si="453"/>
        <v>1.3431978976680863E-3</v>
      </c>
      <c r="H4806" s="38">
        <f>G4806*SUMIF('Manual Inputs'!$B$11:$B$22,'Expanded kW'!A4806,'Manual Inputs'!$C$11:$C$22)</f>
        <v>152877.1510474387</v>
      </c>
    </row>
    <row r="4807" spans="1:8" x14ac:dyDescent="0.2">
      <c r="A4807">
        <f t="shared" si="450"/>
        <v>10</v>
      </c>
      <c r="B4807" t="b">
        <f t="shared" si="451"/>
        <v>0</v>
      </c>
      <c r="C4807" t="str">
        <f t="shared" si="452"/>
        <v>OFF</v>
      </c>
      <c r="D4807" s="4">
        <f t="shared" si="454"/>
        <v>43756.20833332168</v>
      </c>
      <c r="E4807" t="str">
        <f t="shared" si="455"/>
        <v>LRKPCIGS</v>
      </c>
      <c r="F4807" s="39">
        <v>9579.009765625</v>
      </c>
      <c r="G4807">
        <f t="shared" si="453"/>
        <v>1.348248000072029E-3</v>
      </c>
      <c r="H4807" s="38">
        <f>G4807*SUMIF('Manual Inputs'!$B$11:$B$22,'Expanded kW'!A4807,'Manual Inputs'!$C$11:$C$22)</f>
        <v>153451.93252182376</v>
      </c>
    </row>
    <row r="4808" spans="1:8" x14ac:dyDescent="0.2">
      <c r="A4808">
        <f t="shared" si="450"/>
        <v>10</v>
      </c>
      <c r="B4808" t="b">
        <f t="shared" si="451"/>
        <v>0</v>
      </c>
      <c r="C4808" t="str">
        <f t="shared" si="452"/>
        <v>OFF</v>
      </c>
      <c r="D4808" s="4">
        <f t="shared" si="454"/>
        <v>43756.249999988344</v>
      </c>
      <c r="E4808" t="str">
        <f t="shared" si="455"/>
        <v>LRKPCIGS</v>
      </c>
      <c r="F4808" s="39">
        <v>9407.2099609375</v>
      </c>
      <c r="G4808">
        <f t="shared" si="453"/>
        <v>1.3240671349565236E-3</v>
      </c>
      <c r="H4808" s="38">
        <f>G4808*SUMIF('Manual Inputs'!$B$11:$B$22,'Expanded kW'!A4808,'Manual Inputs'!$C$11:$C$22)</f>
        <v>150699.76787420281</v>
      </c>
    </row>
    <row r="4809" spans="1:8" x14ac:dyDescent="0.2">
      <c r="A4809">
        <f t="shared" si="450"/>
        <v>10</v>
      </c>
      <c r="B4809" t="b">
        <f t="shared" si="451"/>
        <v>0</v>
      </c>
      <c r="C4809" t="str">
        <f t="shared" si="452"/>
        <v>ON</v>
      </c>
      <c r="D4809" s="4">
        <f t="shared" si="454"/>
        <v>43756.291666655008</v>
      </c>
      <c r="E4809" t="str">
        <f t="shared" si="455"/>
        <v>LRKPCIGS</v>
      </c>
      <c r="F4809" s="39">
        <v>9370.36328125</v>
      </c>
      <c r="G4809">
        <f t="shared" si="453"/>
        <v>1.3188809556526626E-3</v>
      </c>
      <c r="H4809" s="38">
        <f>G4809*SUMIF('Manual Inputs'!$B$11:$B$22,'Expanded kW'!A4809,'Manual Inputs'!$C$11:$C$22)</f>
        <v>150109.49869780528</v>
      </c>
    </row>
    <row r="4810" spans="1:8" x14ac:dyDescent="0.2">
      <c r="A4810">
        <f t="shared" si="450"/>
        <v>10</v>
      </c>
      <c r="B4810" t="b">
        <f t="shared" si="451"/>
        <v>0</v>
      </c>
      <c r="C4810" t="str">
        <f t="shared" si="452"/>
        <v>ON</v>
      </c>
      <c r="D4810" s="4">
        <f t="shared" si="454"/>
        <v>43756.333333321672</v>
      </c>
      <c r="E4810" t="str">
        <f t="shared" si="455"/>
        <v>LRKPCIGS</v>
      </c>
      <c r="F4810" s="39">
        <v>9511.884765625</v>
      </c>
      <c r="G4810">
        <f t="shared" si="453"/>
        <v>1.3388001396752679E-3</v>
      </c>
      <c r="H4810" s="38">
        <f>G4810*SUMIF('Manual Inputs'!$B$11:$B$22,'Expanded kW'!A4810,'Manual Inputs'!$C$11:$C$22)</f>
        <v>152376.61667785296</v>
      </c>
    </row>
    <row r="4811" spans="1:8" x14ac:dyDescent="0.2">
      <c r="A4811">
        <f t="shared" si="450"/>
        <v>10</v>
      </c>
      <c r="B4811" t="b">
        <f t="shared" si="451"/>
        <v>0</v>
      </c>
      <c r="C4811" t="str">
        <f t="shared" si="452"/>
        <v>ON</v>
      </c>
      <c r="D4811" s="4">
        <f t="shared" si="454"/>
        <v>43756.374999988337</v>
      </c>
      <c r="E4811" t="str">
        <f t="shared" si="455"/>
        <v>LRKPCIGS</v>
      </c>
      <c r="F4811" s="39">
        <v>9524.041015625</v>
      </c>
      <c r="G4811">
        <f t="shared" si="453"/>
        <v>1.3405111348774746E-3</v>
      </c>
      <c r="H4811" s="38">
        <f>G4811*SUMIF('Manual Inputs'!$B$11:$B$22,'Expanded kW'!A4811,'Manual Inputs'!$C$11:$C$22)</f>
        <v>152571.35497548082</v>
      </c>
    </row>
    <row r="4812" spans="1:8" x14ac:dyDescent="0.2">
      <c r="A4812">
        <f t="shared" si="450"/>
        <v>10</v>
      </c>
      <c r="B4812" t="b">
        <f t="shared" si="451"/>
        <v>0</v>
      </c>
      <c r="C4812" t="str">
        <f t="shared" si="452"/>
        <v>ON</v>
      </c>
      <c r="D4812" s="4">
        <f t="shared" si="454"/>
        <v>43756.416666655001</v>
      </c>
      <c r="E4812" t="str">
        <f t="shared" si="455"/>
        <v>LRKPCIGS</v>
      </c>
      <c r="F4812" s="39">
        <v>9508.513671875</v>
      </c>
      <c r="G4812">
        <f t="shared" si="453"/>
        <v>1.3383256573939362E-3</v>
      </c>
      <c r="H4812" s="38">
        <f>G4812*SUMIF('Manual Inputs'!$B$11:$B$22,'Expanded kW'!A4812,'Manual Inputs'!$C$11:$C$22)</f>
        <v>152322.61309467402</v>
      </c>
    </row>
    <row r="4813" spans="1:8" x14ac:dyDescent="0.2">
      <c r="A4813">
        <f t="shared" si="450"/>
        <v>10</v>
      </c>
      <c r="B4813" t="b">
        <f t="shared" si="451"/>
        <v>0</v>
      </c>
      <c r="C4813" t="str">
        <f t="shared" si="452"/>
        <v>ON</v>
      </c>
      <c r="D4813" s="4">
        <f t="shared" si="454"/>
        <v>43756.458333321665</v>
      </c>
      <c r="E4813" t="str">
        <f t="shared" si="455"/>
        <v>LRKPCIGS</v>
      </c>
      <c r="F4813" s="39">
        <v>9511.5947265625</v>
      </c>
      <c r="G4813">
        <f t="shared" si="453"/>
        <v>1.3387593166052925E-3</v>
      </c>
      <c r="H4813" s="38">
        <f>G4813*SUMIF('Manual Inputs'!$B$11:$B$22,'Expanded kW'!A4813,'Manual Inputs'!$C$11:$C$22)</f>
        <v>152371.97036724922</v>
      </c>
    </row>
    <row r="4814" spans="1:8" x14ac:dyDescent="0.2">
      <c r="A4814">
        <f t="shared" si="450"/>
        <v>10</v>
      </c>
      <c r="B4814" t="b">
        <f t="shared" si="451"/>
        <v>0</v>
      </c>
      <c r="C4814" t="str">
        <f t="shared" si="452"/>
        <v>ON</v>
      </c>
      <c r="D4814" s="4">
        <f t="shared" si="454"/>
        <v>43756.499999988329</v>
      </c>
      <c r="E4814" t="str">
        <f t="shared" si="455"/>
        <v>LRKPCIGS</v>
      </c>
      <c r="F4814" s="39">
        <v>9501.3583984375</v>
      </c>
      <c r="G4814">
        <f t="shared" si="453"/>
        <v>1.3373185508831257E-3</v>
      </c>
      <c r="H4814" s="38">
        <f>G4814*SUMIF('Manual Inputs'!$B$11:$B$22,'Expanded kW'!A4814,'Manual Inputs'!$C$11:$C$22)</f>
        <v>152207.98845563809</v>
      </c>
    </row>
    <row r="4815" spans="1:8" x14ac:dyDescent="0.2">
      <c r="A4815">
        <f t="shared" si="450"/>
        <v>10</v>
      </c>
      <c r="B4815" t="b">
        <f t="shared" si="451"/>
        <v>0</v>
      </c>
      <c r="C4815" t="str">
        <f t="shared" si="452"/>
        <v>ON</v>
      </c>
      <c r="D4815" s="4">
        <f t="shared" si="454"/>
        <v>43756.541666654994</v>
      </c>
      <c r="E4815" t="str">
        <f t="shared" si="455"/>
        <v>LRKPCIGS</v>
      </c>
      <c r="F4815" s="39">
        <v>9435.47265625</v>
      </c>
      <c r="G4815">
        <f t="shared" si="453"/>
        <v>1.3280451163308058E-3</v>
      </c>
      <c r="H4815" s="38">
        <f>G4815*SUMIF('Manual Inputs'!$B$11:$B$22,'Expanded kW'!A4815,'Manual Inputs'!$C$11:$C$22)</f>
        <v>151152.52502970153</v>
      </c>
    </row>
    <row r="4816" spans="1:8" x14ac:dyDescent="0.2">
      <c r="A4816">
        <f t="shared" si="450"/>
        <v>10</v>
      </c>
      <c r="B4816" t="b">
        <f t="shared" si="451"/>
        <v>0</v>
      </c>
      <c r="C4816" t="str">
        <f t="shared" si="452"/>
        <v>ON</v>
      </c>
      <c r="D4816" s="4">
        <f t="shared" si="454"/>
        <v>43756.583333321658</v>
      </c>
      <c r="E4816" t="str">
        <f t="shared" si="455"/>
        <v>LRKPCIGS</v>
      </c>
      <c r="F4816" s="39">
        <v>9264.71875</v>
      </c>
      <c r="G4816">
        <f t="shared" si="453"/>
        <v>1.3040114616797575E-3</v>
      </c>
      <c r="H4816" s="38">
        <f>G4816*SUMIF('Manual Inputs'!$B$11:$B$22,'Expanded kW'!A4816,'Manual Inputs'!$C$11:$C$22)</f>
        <v>148417.11525971227</v>
      </c>
    </row>
    <row r="4817" spans="1:8" x14ac:dyDescent="0.2">
      <c r="A4817">
        <f t="shared" si="450"/>
        <v>10</v>
      </c>
      <c r="B4817" t="b">
        <f t="shared" si="451"/>
        <v>0</v>
      </c>
      <c r="C4817" t="str">
        <f t="shared" si="452"/>
        <v>ON</v>
      </c>
      <c r="D4817" s="4">
        <f t="shared" si="454"/>
        <v>43756.624999988322</v>
      </c>
      <c r="E4817" t="str">
        <f t="shared" si="455"/>
        <v>LRKPCIGS</v>
      </c>
      <c r="F4817" s="39">
        <v>9435.3935546875</v>
      </c>
      <c r="G4817">
        <f t="shared" si="453"/>
        <v>1.328033982766267E-3</v>
      </c>
      <c r="H4817" s="38">
        <f>G4817*SUMIF('Manual Inputs'!$B$11:$B$22,'Expanded kW'!A4817,'Manual Inputs'!$C$11:$C$22)</f>
        <v>151151.2578540823</v>
      </c>
    </row>
    <row r="4818" spans="1:8" x14ac:dyDescent="0.2">
      <c r="A4818">
        <f t="shared" si="450"/>
        <v>10</v>
      </c>
      <c r="B4818" t="b">
        <f t="shared" si="451"/>
        <v>0</v>
      </c>
      <c r="C4818" t="str">
        <f t="shared" si="452"/>
        <v>ON</v>
      </c>
      <c r="D4818" s="4">
        <f t="shared" si="454"/>
        <v>43756.666666654986</v>
      </c>
      <c r="E4818" t="str">
        <f t="shared" si="455"/>
        <v>LRKPCIGS</v>
      </c>
      <c r="F4818" s="39">
        <v>9477.6240234375</v>
      </c>
      <c r="G4818">
        <f t="shared" si="453"/>
        <v>1.3339779317158352E-3</v>
      </c>
      <c r="H4818" s="38">
        <f>G4818*SUMIF('Manual Inputs'!$B$11:$B$22,'Expanded kW'!A4818,'Manual Inputs'!$C$11:$C$22)</f>
        <v>151827.77319330297</v>
      </c>
    </row>
    <row r="4819" spans="1:8" x14ac:dyDescent="0.2">
      <c r="A4819">
        <f t="shared" si="450"/>
        <v>10</v>
      </c>
      <c r="B4819" t="b">
        <f t="shared" si="451"/>
        <v>0</v>
      </c>
      <c r="C4819" t="str">
        <f t="shared" si="452"/>
        <v>ON</v>
      </c>
      <c r="D4819" s="4">
        <f t="shared" si="454"/>
        <v>43756.708333321651</v>
      </c>
      <c r="E4819" t="str">
        <f t="shared" si="455"/>
        <v>LRKPCIGS</v>
      </c>
      <c r="F4819" s="39">
        <v>9491.8046875</v>
      </c>
      <c r="G4819">
        <f t="shared" si="453"/>
        <v>1.3359738636993864E-3</v>
      </c>
      <c r="H4819" s="38">
        <f>G4819*SUMIF('Manual Inputs'!$B$11:$B$22,'Expanded kW'!A4819,'Manual Inputs'!$C$11:$C$22)</f>
        <v>152054.94180029642</v>
      </c>
    </row>
    <row r="4820" spans="1:8" x14ac:dyDescent="0.2">
      <c r="A4820">
        <f t="shared" si="450"/>
        <v>10</v>
      </c>
      <c r="B4820" t="b">
        <f t="shared" si="451"/>
        <v>0</v>
      </c>
      <c r="C4820" t="str">
        <f t="shared" si="452"/>
        <v>ON</v>
      </c>
      <c r="D4820" s="4">
        <f t="shared" si="454"/>
        <v>43756.749999988315</v>
      </c>
      <c r="E4820" t="str">
        <f t="shared" si="455"/>
        <v>LRKPCIGS</v>
      </c>
      <c r="F4820" s="39">
        <v>9547.744140625</v>
      </c>
      <c r="G4820">
        <f t="shared" si="453"/>
        <v>1.3438473555995153E-3</v>
      </c>
      <c r="H4820" s="38">
        <f>G4820*SUMIF('Manual Inputs'!$B$11:$B$22,'Expanded kW'!A4820,'Manual Inputs'!$C$11:$C$22)</f>
        <v>152951.06962522562</v>
      </c>
    </row>
    <row r="4821" spans="1:8" x14ac:dyDescent="0.2">
      <c r="A4821">
        <f t="shared" si="450"/>
        <v>10</v>
      </c>
      <c r="B4821" t="b">
        <f t="shared" si="451"/>
        <v>0</v>
      </c>
      <c r="C4821" t="str">
        <f t="shared" si="452"/>
        <v>ON</v>
      </c>
      <c r="D4821" s="4">
        <f t="shared" si="454"/>
        <v>43756.791666654979</v>
      </c>
      <c r="E4821" t="str">
        <f t="shared" si="455"/>
        <v>LRKPCIGS</v>
      </c>
      <c r="F4821" s="39">
        <v>9567.212890625</v>
      </c>
      <c r="G4821">
        <f t="shared" si="453"/>
        <v>1.346587586990196E-3</v>
      </c>
      <c r="H4821" s="38">
        <f>G4821*SUMIF('Manual Inputs'!$B$11:$B$22,'Expanded kW'!A4821,'Manual Inputs'!$C$11:$C$22)</f>
        <v>153262.95126898438</v>
      </c>
    </row>
    <row r="4822" spans="1:8" x14ac:dyDescent="0.2">
      <c r="A4822">
        <f t="shared" si="450"/>
        <v>10</v>
      </c>
      <c r="B4822" t="b">
        <f t="shared" si="451"/>
        <v>0</v>
      </c>
      <c r="C4822" t="str">
        <f t="shared" si="452"/>
        <v>ON</v>
      </c>
      <c r="D4822" s="4">
        <f t="shared" si="454"/>
        <v>43756.833333321643</v>
      </c>
      <c r="E4822" t="str">
        <f t="shared" si="455"/>
        <v>LRKPCIGS</v>
      </c>
      <c r="F4822" s="39">
        <v>9601.5615234375</v>
      </c>
      <c r="G4822">
        <f t="shared" si="453"/>
        <v>1.3514221655768939E-3</v>
      </c>
      <c r="H4822" s="38">
        <f>G4822*SUMIF('Manual Inputs'!$B$11:$B$22,'Expanded kW'!A4822,'Manual Inputs'!$C$11:$C$22)</f>
        <v>153813.20272644458</v>
      </c>
    </row>
    <row r="4823" spans="1:8" x14ac:dyDescent="0.2">
      <c r="A4823">
        <f t="shared" si="450"/>
        <v>10</v>
      </c>
      <c r="B4823" t="b">
        <f t="shared" si="451"/>
        <v>0</v>
      </c>
      <c r="C4823" t="str">
        <f t="shared" si="452"/>
        <v>OFF</v>
      </c>
      <c r="D4823" s="4">
        <f t="shared" si="454"/>
        <v>43756.874999988308</v>
      </c>
      <c r="E4823" t="str">
        <f t="shared" si="455"/>
        <v>LRKPCIGS</v>
      </c>
      <c r="F4823" s="39">
        <v>9763.03515625</v>
      </c>
      <c r="G4823">
        <f t="shared" si="453"/>
        <v>1.3741496194401392E-3</v>
      </c>
      <c r="H4823" s="38">
        <f>G4823*SUMIF('Manual Inputs'!$B$11:$B$22,'Expanded kW'!A4823,'Manual Inputs'!$C$11:$C$22)</f>
        <v>156399.94620125726</v>
      </c>
    </row>
    <row r="4824" spans="1:8" x14ac:dyDescent="0.2">
      <c r="A4824">
        <f t="shared" si="450"/>
        <v>10</v>
      </c>
      <c r="B4824" t="b">
        <f t="shared" si="451"/>
        <v>0</v>
      </c>
      <c r="C4824" t="str">
        <f t="shared" si="452"/>
        <v>OFF</v>
      </c>
      <c r="D4824" s="4">
        <f t="shared" si="454"/>
        <v>43756.916666654972</v>
      </c>
      <c r="E4824" t="str">
        <f t="shared" si="455"/>
        <v>LRKPCIGS</v>
      </c>
      <c r="F4824" s="39">
        <v>9704.89453125</v>
      </c>
      <c r="G4824">
        <f t="shared" si="453"/>
        <v>1.3659663120527213E-3</v>
      </c>
      <c r="H4824" s="38">
        <f>G4824*SUMIF('Manual Inputs'!$B$11:$B$22,'Expanded kW'!A4824,'Manual Inputs'!$C$11:$C$22)</f>
        <v>155468.55647699858</v>
      </c>
    </row>
    <row r="4825" spans="1:8" x14ac:dyDescent="0.2">
      <c r="A4825">
        <f t="shared" si="450"/>
        <v>10</v>
      </c>
      <c r="B4825" t="b">
        <f t="shared" si="451"/>
        <v>0</v>
      </c>
      <c r="C4825" t="str">
        <f t="shared" si="452"/>
        <v>OFF</v>
      </c>
      <c r="D4825" s="4">
        <f t="shared" si="454"/>
        <v>43756.958333321636</v>
      </c>
      <c r="E4825" t="str">
        <f t="shared" si="455"/>
        <v>LRKPCIGS</v>
      </c>
      <c r="F4825" s="39">
        <v>9821.060546875</v>
      </c>
      <c r="G4825">
        <f t="shared" si="453"/>
        <v>1.3823167075606982E-3</v>
      </c>
      <c r="H4825" s="38">
        <f>G4825*SUMIF('Manual Inputs'!$B$11:$B$22,'Expanded kW'!A4825,'Manual Inputs'!$C$11:$C$22)</f>
        <v>157329.4899165892</v>
      </c>
    </row>
    <row r="4826" spans="1:8" x14ac:dyDescent="0.2">
      <c r="A4826">
        <f t="shared" si="450"/>
        <v>10</v>
      </c>
      <c r="B4826" t="b">
        <f t="shared" si="451"/>
        <v>0</v>
      </c>
      <c r="C4826" t="str">
        <f t="shared" si="452"/>
        <v>OFF</v>
      </c>
      <c r="D4826" s="4">
        <f t="shared" si="454"/>
        <v>43756.9999999883</v>
      </c>
      <c r="E4826" t="str">
        <f t="shared" si="455"/>
        <v>LRKPCIGS</v>
      </c>
      <c r="F4826" s="39">
        <v>9756.4296875</v>
      </c>
      <c r="G4826">
        <f t="shared" si="453"/>
        <v>1.373219898075444E-3</v>
      </c>
      <c r="H4826" s="38">
        <f>G4826*SUMIF('Manual Inputs'!$B$11:$B$22,'Expanded kW'!A4826,'Manual Inputs'!$C$11:$C$22)</f>
        <v>156294.12921498198</v>
      </c>
    </row>
    <row r="4827" spans="1:8" x14ac:dyDescent="0.2">
      <c r="A4827">
        <f t="shared" si="450"/>
        <v>10</v>
      </c>
      <c r="B4827" t="b">
        <f t="shared" si="451"/>
        <v>0</v>
      </c>
      <c r="C4827" t="str">
        <f t="shared" si="452"/>
        <v>OFF</v>
      </c>
      <c r="D4827" s="4">
        <f t="shared" si="454"/>
        <v>43757.041666654965</v>
      </c>
      <c r="E4827" t="str">
        <f t="shared" si="455"/>
        <v>LRKPCIGS</v>
      </c>
      <c r="F4827" s="39">
        <v>9572.794921875</v>
      </c>
      <c r="G4827">
        <f t="shared" si="453"/>
        <v>1.3473732592729573E-3</v>
      </c>
      <c r="H4827" s="38">
        <f>G4827*SUMIF('Manual Inputs'!$B$11:$B$22,'Expanded kW'!A4827,'Manual Inputs'!$C$11:$C$22)</f>
        <v>153352.37319292725</v>
      </c>
    </row>
    <row r="4828" spans="1:8" x14ac:dyDescent="0.2">
      <c r="A4828">
        <f t="shared" si="450"/>
        <v>10</v>
      </c>
      <c r="B4828" t="b">
        <f t="shared" si="451"/>
        <v>0</v>
      </c>
      <c r="C4828" t="str">
        <f t="shared" si="452"/>
        <v>OFF</v>
      </c>
      <c r="D4828" s="4">
        <f t="shared" si="454"/>
        <v>43757.083333321629</v>
      </c>
      <c r="E4828" t="str">
        <f t="shared" si="455"/>
        <v>LRKPCIGS</v>
      </c>
      <c r="F4828" s="39">
        <v>9585.333984375</v>
      </c>
      <c r="G4828">
        <f t="shared" si="453"/>
        <v>1.3491381354294751E-3</v>
      </c>
      <c r="H4828" s="38">
        <f>G4828*SUMIF('Manual Inputs'!$B$11:$B$22,'Expanded kW'!A4828,'Manual Inputs'!$C$11:$C$22)</f>
        <v>153553.24399478629</v>
      </c>
    </row>
    <row r="4829" spans="1:8" x14ac:dyDescent="0.2">
      <c r="A4829">
        <f t="shared" si="450"/>
        <v>10</v>
      </c>
      <c r="B4829" t="b">
        <f t="shared" si="451"/>
        <v>0</v>
      </c>
      <c r="C4829" t="str">
        <f t="shared" si="452"/>
        <v>OFF</v>
      </c>
      <c r="D4829" s="4">
        <f t="shared" si="454"/>
        <v>43757.124999988293</v>
      </c>
      <c r="E4829" t="str">
        <f t="shared" si="455"/>
        <v>LRKPCIGS</v>
      </c>
      <c r="F4829" s="39">
        <v>9482.79296875</v>
      </c>
      <c r="G4829">
        <f t="shared" si="453"/>
        <v>1.3347054620504496E-3</v>
      </c>
      <c r="H4829" s="38">
        <f>G4829*SUMIF('Manual Inputs'!$B$11:$B$22,'Expanded kW'!A4829,'Manual Inputs'!$C$11:$C$22)</f>
        <v>151910.57764456779</v>
      </c>
    </row>
    <row r="4830" spans="1:8" x14ac:dyDescent="0.2">
      <c r="A4830">
        <f t="shared" si="450"/>
        <v>10</v>
      </c>
      <c r="B4830" t="b">
        <f t="shared" si="451"/>
        <v>0</v>
      </c>
      <c r="C4830" t="str">
        <f t="shared" si="452"/>
        <v>OFF</v>
      </c>
      <c r="D4830" s="4">
        <f t="shared" si="454"/>
        <v>43757.166666654957</v>
      </c>
      <c r="E4830" t="str">
        <f t="shared" si="455"/>
        <v>LRKPCIGS</v>
      </c>
      <c r="F4830" s="39">
        <v>9524.41796875</v>
      </c>
      <c r="G4830">
        <f t="shared" si="453"/>
        <v>1.3405641911233015E-3</v>
      </c>
      <c r="H4830" s="38">
        <f>G4830*SUMIF('Manual Inputs'!$B$11:$B$22,'Expanded kW'!A4830,'Manual Inputs'!$C$11:$C$22)</f>
        <v>152577.39361485135</v>
      </c>
    </row>
    <row r="4831" spans="1:8" x14ac:dyDescent="0.2">
      <c r="A4831">
        <f t="shared" si="450"/>
        <v>10</v>
      </c>
      <c r="B4831" t="b">
        <f t="shared" si="451"/>
        <v>0</v>
      </c>
      <c r="C4831" t="str">
        <f t="shared" si="452"/>
        <v>OFF</v>
      </c>
      <c r="D4831" s="4">
        <f t="shared" si="454"/>
        <v>43757.208333321621</v>
      </c>
      <c r="E4831" t="str">
        <f t="shared" si="455"/>
        <v>LRKPCIGS</v>
      </c>
      <c r="F4831" s="39">
        <v>9637.7880859375</v>
      </c>
      <c r="G4831">
        <f t="shared" si="453"/>
        <v>1.3565210632328275E-3</v>
      </c>
      <c r="H4831" s="38">
        <f>G4831*SUMIF('Manual Inputs'!$B$11:$B$22,'Expanded kW'!A4831,'Manual Inputs'!$C$11:$C$22)</f>
        <v>154393.5378717533</v>
      </c>
    </row>
    <row r="4832" spans="1:8" x14ac:dyDescent="0.2">
      <c r="A4832">
        <f t="shared" si="450"/>
        <v>10</v>
      </c>
      <c r="B4832" t="b">
        <f t="shared" si="451"/>
        <v>0</v>
      </c>
      <c r="C4832" t="str">
        <f t="shared" si="452"/>
        <v>OFF</v>
      </c>
      <c r="D4832" s="4">
        <f t="shared" si="454"/>
        <v>43757.249999988286</v>
      </c>
      <c r="E4832" t="str">
        <f t="shared" si="455"/>
        <v>LRKPCIGS</v>
      </c>
      <c r="F4832" s="39">
        <v>9546.9111328125</v>
      </c>
      <c r="G4832">
        <f t="shared" si="453"/>
        <v>1.343730109543323E-3</v>
      </c>
      <c r="H4832" s="38">
        <f>G4832*SUMIF('Manual Inputs'!$B$11:$B$22,'Expanded kW'!A4832,'Manual Inputs'!$C$11:$C$22)</f>
        <v>152937.72517086536</v>
      </c>
    </row>
    <row r="4833" spans="1:8" x14ac:dyDescent="0.2">
      <c r="A4833">
        <f t="shared" si="450"/>
        <v>10</v>
      </c>
      <c r="B4833" t="b">
        <f t="shared" si="451"/>
        <v>0</v>
      </c>
      <c r="C4833" t="str">
        <f t="shared" si="452"/>
        <v>OFF</v>
      </c>
      <c r="D4833" s="4">
        <f t="shared" si="454"/>
        <v>43757.29166665495</v>
      </c>
      <c r="E4833" t="str">
        <f t="shared" si="455"/>
        <v>LRKPCIGS</v>
      </c>
      <c r="F4833" s="39">
        <v>9487.1787109375</v>
      </c>
      <c r="G4833">
        <f t="shared" si="453"/>
        <v>1.3353227563509887E-3</v>
      </c>
      <c r="H4833" s="38">
        <f>G4833*SUMIF('Manual Inputs'!$B$11:$B$22,'Expanded kW'!A4833,'Manual Inputs'!$C$11:$C$22)</f>
        <v>151980.83549278812</v>
      </c>
    </row>
    <row r="4834" spans="1:8" x14ac:dyDescent="0.2">
      <c r="A4834">
        <f t="shared" si="450"/>
        <v>10</v>
      </c>
      <c r="B4834" t="b">
        <f t="shared" si="451"/>
        <v>0</v>
      </c>
      <c r="C4834" t="str">
        <f t="shared" si="452"/>
        <v>OFF</v>
      </c>
      <c r="D4834" s="4">
        <f t="shared" si="454"/>
        <v>43757.333333321614</v>
      </c>
      <c r="E4834" t="str">
        <f t="shared" si="455"/>
        <v>LRKPCIGS</v>
      </c>
      <c r="F4834" s="39">
        <v>9428.705078125</v>
      </c>
      <c r="G4834">
        <f t="shared" si="453"/>
        <v>1.3270925780313767E-3</v>
      </c>
      <c r="H4834" s="38">
        <f>G4834*SUMIF('Manual Inputs'!$B$11:$B$22,'Expanded kW'!A4834,'Manual Inputs'!$C$11:$C$22)</f>
        <v>151044.11111561401</v>
      </c>
    </row>
    <row r="4835" spans="1:8" x14ac:dyDescent="0.2">
      <c r="A4835">
        <f t="shared" si="450"/>
        <v>10</v>
      </c>
      <c r="B4835" t="b">
        <f t="shared" si="451"/>
        <v>0</v>
      </c>
      <c r="C4835" t="str">
        <f t="shared" si="452"/>
        <v>OFF</v>
      </c>
      <c r="D4835" s="4">
        <f t="shared" si="454"/>
        <v>43757.374999988278</v>
      </c>
      <c r="E4835" t="str">
        <f t="shared" si="455"/>
        <v>LRKPCIGS</v>
      </c>
      <c r="F4835" s="39">
        <v>9393.197265625</v>
      </c>
      <c r="G4835">
        <f t="shared" si="453"/>
        <v>1.3220948446161906E-3</v>
      </c>
      <c r="H4835" s="38">
        <f>G4835*SUMIF('Manual Inputs'!$B$11:$B$22,'Expanded kW'!A4835,'Manual Inputs'!$C$11:$C$22)</f>
        <v>150475.29005988227</v>
      </c>
    </row>
    <row r="4836" spans="1:8" x14ac:dyDescent="0.2">
      <c r="A4836">
        <f t="shared" si="450"/>
        <v>10</v>
      </c>
      <c r="B4836" t="b">
        <f t="shared" si="451"/>
        <v>0</v>
      </c>
      <c r="C4836" t="str">
        <f t="shared" si="452"/>
        <v>OFF</v>
      </c>
      <c r="D4836" s="4">
        <f t="shared" si="454"/>
        <v>43757.416666654943</v>
      </c>
      <c r="E4836" t="str">
        <f t="shared" si="455"/>
        <v>LRKPCIGS</v>
      </c>
      <c r="F4836" s="39">
        <v>9351.53125</v>
      </c>
      <c r="G4836">
        <f t="shared" si="453"/>
        <v>1.3162303425839485E-3</v>
      </c>
      <c r="H4836" s="38">
        <f>G4836*SUMIF('Manual Inputs'!$B$11:$B$22,'Expanded kW'!A4836,'Manual Inputs'!$C$11:$C$22)</f>
        <v>149807.81703557394</v>
      </c>
    </row>
    <row r="4837" spans="1:8" x14ac:dyDescent="0.2">
      <c r="A4837">
        <f t="shared" si="450"/>
        <v>10</v>
      </c>
      <c r="B4837" t="b">
        <f t="shared" si="451"/>
        <v>0</v>
      </c>
      <c r="C4837" t="str">
        <f t="shared" si="452"/>
        <v>OFF</v>
      </c>
      <c r="D4837" s="4">
        <f t="shared" si="454"/>
        <v>43757.458333321607</v>
      </c>
      <c r="E4837" t="str">
        <f t="shared" si="455"/>
        <v>LRKPCIGS</v>
      </c>
      <c r="F4837" s="39">
        <v>9339.58203125</v>
      </c>
      <c r="G4837">
        <f t="shared" si="453"/>
        <v>1.3145484870815223E-3</v>
      </c>
      <c r="H4837" s="38">
        <f>G4837*SUMIF('Manual Inputs'!$B$11:$B$22,'Expanded kW'!A4837,'Manual Inputs'!$C$11:$C$22)</f>
        <v>149616.39529635684</v>
      </c>
    </row>
    <row r="4838" spans="1:8" x14ac:dyDescent="0.2">
      <c r="A4838">
        <f t="shared" si="450"/>
        <v>10</v>
      </c>
      <c r="B4838" t="b">
        <f t="shared" si="451"/>
        <v>0</v>
      </c>
      <c r="C4838" t="str">
        <f t="shared" si="452"/>
        <v>OFF</v>
      </c>
      <c r="D4838" s="4">
        <f t="shared" si="454"/>
        <v>43757.499999988271</v>
      </c>
      <c r="E4838" t="str">
        <f t="shared" si="455"/>
        <v>LRKPCIGS</v>
      </c>
      <c r="F4838" s="39">
        <v>9327.2646484375</v>
      </c>
      <c r="G4838">
        <f t="shared" si="453"/>
        <v>1.3128148123959958E-3</v>
      </c>
      <c r="H4838" s="38">
        <f>G4838*SUMIF('Manual Inputs'!$B$11:$B$22,'Expanded kW'!A4838,'Manual Inputs'!$C$11:$C$22)</f>
        <v>149419.07571506026</v>
      </c>
    </row>
    <row r="4839" spans="1:8" x14ac:dyDescent="0.2">
      <c r="A4839">
        <f t="shared" si="450"/>
        <v>10</v>
      </c>
      <c r="B4839" t="b">
        <f t="shared" si="451"/>
        <v>0</v>
      </c>
      <c r="C4839" t="str">
        <f t="shared" si="452"/>
        <v>OFF</v>
      </c>
      <c r="D4839" s="4">
        <f t="shared" si="454"/>
        <v>43757.541666654935</v>
      </c>
      <c r="E4839" t="str">
        <f t="shared" si="455"/>
        <v>LRKPCIGS</v>
      </c>
      <c r="F4839" s="39">
        <v>9392.140625</v>
      </c>
      <c r="G4839">
        <f t="shared" si="453"/>
        <v>1.3219461221861788E-3</v>
      </c>
      <c r="H4839" s="38">
        <f>G4839*SUMIF('Manual Inputs'!$B$11:$B$22,'Expanded kW'!A4839,'Manual Inputs'!$C$11:$C$22)</f>
        <v>150458.36309667266</v>
      </c>
    </row>
    <row r="4840" spans="1:8" x14ac:dyDescent="0.2">
      <c r="A4840">
        <f t="shared" si="450"/>
        <v>10</v>
      </c>
      <c r="B4840" t="b">
        <f t="shared" si="451"/>
        <v>0</v>
      </c>
      <c r="C4840" t="str">
        <f t="shared" si="452"/>
        <v>OFF</v>
      </c>
      <c r="D4840" s="4">
        <f t="shared" si="454"/>
        <v>43757.5833333216</v>
      </c>
      <c r="E4840" t="str">
        <f t="shared" si="455"/>
        <v>LRKPCIGS</v>
      </c>
      <c r="F4840" s="39">
        <v>9381.046875</v>
      </c>
      <c r="G4840">
        <f t="shared" si="453"/>
        <v>1.3203846741224683E-3</v>
      </c>
      <c r="H4840" s="38">
        <f>G4840*SUMIF('Manual Inputs'!$B$11:$B$22,'Expanded kW'!A4840,'Manual Inputs'!$C$11:$C$22)</f>
        <v>150280.6456271151</v>
      </c>
    </row>
    <row r="4841" spans="1:8" x14ac:dyDescent="0.2">
      <c r="A4841">
        <f t="shared" si="450"/>
        <v>10</v>
      </c>
      <c r="B4841" t="b">
        <f t="shared" si="451"/>
        <v>0</v>
      </c>
      <c r="C4841" t="str">
        <f t="shared" si="452"/>
        <v>OFF</v>
      </c>
      <c r="D4841" s="4">
        <f t="shared" si="454"/>
        <v>43757.624999988264</v>
      </c>
      <c r="E4841" t="str">
        <f t="shared" si="455"/>
        <v>LRKPCIGS</v>
      </c>
      <c r="F4841" s="39">
        <v>9345.2705078125</v>
      </c>
      <c r="G4841">
        <f t="shared" si="453"/>
        <v>1.315349141568416E-3</v>
      </c>
      <c r="H4841" s="38">
        <f>G4841*SUMIF('Manual Inputs'!$B$11:$B$22,'Expanded kW'!A4841,'Manual Inputs'!$C$11:$C$22)</f>
        <v>149707.52243193545</v>
      </c>
    </row>
    <row r="4842" spans="1:8" x14ac:dyDescent="0.2">
      <c r="A4842">
        <f t="shared" si="450"/>
        <v>10</v>
      </c>
      <c r="B4842" t="b">
        <f t="shared" si="451"/>
        <v>0</v>
      </c>
      <c r="C4842" t="str">
        <f t="shared" si="452"/>
        <v>OFF</v>
      </c>
      <c r="D4842" s="4">
        <f t="shared" si="454"/>
        <v>43757.666666654928</v>
      </c>
      <c r="E4842" t="str">
        <f t="shared" si="455"/>
        <v>LRKPCIGS</v>
      </c>
      <c r="F4842" s="39">
        <v>9364.0849609375</v>
      </c>
      <c r="G4842">
        <f t="shared" si="453"/>
        <v>1.317997280511677E-3</v>
      </c>
      <c r="H4842" s="38">
        <f>G4842*SUMIF('Manual Inputs'!$B$11:$B$22,'Expanded kW'!A4842,'Manual Inputs'!$C$11:$C$22)</f>
        <v>150008.9224995847</v>
      </c>
    </row>
    <row r="4843" spans="1:8" x14ac:dyDescent="0.2">
      <c r="A4843">
        <f t="shared" si="450"/>
        <v>10</v>
      </c>
      <c r="B4843" t="b">
        <f t="shared" si="451"/>
        <v>0</v>
      </c>
      <c r="C4843" t="str">
        <f t="shared" si="452"/>
        <v>OFF</v>
      </c>
      <c r="D4843" s="4">
        <f t="shared" si="454"/>
        <v>43757.708333321592</v>
      </c>
      <c r="E4843" t="str">
        <f t="shared" si="455"/>
        <v>LRKPCIGS</v>
      </c>
      <c r="F4843" s="39">
        <v>9375.0263671875</v>
      </c>
      <c r="G4843">
        <f t="shared" si="453"/>
        <v>1.3195372861547945E-3</v>
      </c>
      <c r="H4843" s="38">
        <f>G4843*SUMIF('Manual Inputs'!$B$11:$B$22,'Expanded kW'!A4843,'Manual Inputs'!$C$11:$C$22)</f>
        <v>150184.19948276455</v>
      </c>
    </row>
    <row r="4844" spans="1:8" x14ac:dyDescent="0.2">
      <c r="A4844">
        <f t="shared" si="450"/>
        <v>10</v>
      </c>
      <c r="B4844" t="b">
        <f t="shared" si="451"/>
        <v>0</v>
      </c>
      <c r="C4844" t="str">
        <f t="shared" si="452"/>
        <v>OFF</v>
      </c>
      <c r="D4844" s="4">
        <f t="shared" si="454"/>
        <v>43757.749999988257</v>
      </c>
      <c r="E4844" t="str">
        <f t="shared" si="455"/>
        <v>LRKPCIGS</v>
      </c>
      <c r="F4844" s="39">
        <v>9369.0869140625</v>
      </c>
      <c r="G4844">
        <f t="shared" si="453"/>
        <v>1.3187013066544874E-3</v>
      </c>
      <c r="H4844" s="38">
        <f>G4844*SUMIF('Manual Inputs'!$B$11:$B$22,'Expanded kW'!A4844,'Manual Inputs'!$C$11:$C$22)</f>
        <v>150089.05180232009</v>
      </c>
    </row>
    <row r="4845" spans="1:8" x14ac:dyDescent="0.2">
      <c r="A4845">
        <f t="shared" si="450"/>
        <v>10</v>
      </c>
      <c r="B4845" t="b">
        <f t="shared" si="451"/>
        <v>0</v>
      </c>
      <c r="C4845" t="str">
        <f t="shared" si="452"/>
        <v>OFF</v>
      </c>
      <c r="D4845" s="4">
        <f t="shared" si="454"/>
        <v>43757.791666654921</v>
      </c>
      <c r="E4845" t="str">
        <f t="shared" si="455"/>
        <v>LRKPCIGS</v>
      </c>
      <c r="F4845" s="39">
        <v>9497.1962890625</v>
      </c>
      <c r="G4845">
        <f t="shared" si="453"/>
        <v>1.3367327329564063E-3</v>
      </c>
      <c r="H4845" s="38">
        <f>G4845*SUMIF('Manual Inputs'!$B$11:$B$22,'Expanded kW'!A4845,'Manual Inputs'!$C$11:$C$22)</f>
        <v>152141.31311626712</v>
      </c>
    </row>
    <row r="4846" spans="1:8" x14ac:dyDescent="0.2">
      <c r="A4846">
        <f t="shared" si="450"/>
        <v>10</v>
      </c>
      <c r="B4846" t="b">
        <f t="shared" si="451"/>
        <v>0</v>
      </c>
      <c r="C4846" t="str">
        <f t="shared" si="452"/>
        <v>OFF</v>
      </c>
      <c r="D4846" s="4">
        <f t="shared" si="454"/>
        <v>43757.833333321585</v>
      </c>
      <c r="E4846" t="str">
        <f t="shared" si="455"/>
        <v>LRKPCIGS</v>
      </c>
      <c r="F4846" s="39">
        <v>9476.611328125</v>
      </c>
      <c r="G4846">
        <f t="shared" si="453"/>
        <v>1.333835394599456E-3</v>
      </c>
      <c r="H4846" s="38">
        <f>G4846*SUMIF('Manual Inputs'!$B$11:$B$22,'Expanded kW'!A4846,'Manual Inputs'!$C$11:$C$22)</f>
        <v>151811.55021654846</v>
      </c>
    </row>
    <row r="4847" spans="1:8" x14ac:dyDescent="0.2">
      <c r="A4847">
        <f t="shared" si="450"/>
        <v>10</v>
      </c>
      <c r="B4847" t="b">
        <f t="shared" si="451"/>
        <v>0</v>
      </c>
      <c r="C4847" t="str">
        <f t="shared" si="452"/>
        <v>OFF</v>
      </c>
      <c r="D4847" s="4">
        <f t="shared" si="454"/>
        <v>43757.874999988249</v>
      </c>
      <c r="E4847" t="str">
        <f t="shared" si="455"/>
        <v>LRKPCIGS</v>
      </c>
      <c r="F4847" s="39">
        <v>9421.9326171875</v>
      </c>
      <c r="G4847">
        <f t="shared" si="453"/>
        <v>1.3261393524748775E-3</v>
      </c>
      <c r="H4847" s="38">
        <f>G4847*SUMIF('Manual Inputs'!$B$11:$B$22,'Expanded kW'!A4847,'Manual Inputs'!$C$11:$C$22)</f>
        <v>150935.61898080932</v>
      </c>
    </row>
    <row r="4848" spans="1:8" x14ac:dyDescent="0.2">
      <c r="A4848">
        <f t="shared" si="450"/>
        <v>10</v>
      </c>
      <c r="B4848" t="b">
        <f t="shared" si="451"/>
        <v>0</v>
      </c>
      <c r="C4848" t="str">
        <f t="shared" si="452"/>
        <v>OFF</v>
      </c>
      <c r="D4848" s="4">
        <f t="shared" si="454"/>
        <v>43757.916666654914</v>
      </c>
      <c r="E4848" t="str">
        <f t="shared" si="455"/>
        <v>LRKPCIGS</v>
      </c>
      <c r="F4848" s="39">
        <v>9431.9443359375</v>
      </c>
      <c r="G4848">
        <f t="shared" si="453"/>
        <v>1.3275485043718104E-3</v>
      </c>
      <c r="H4848" s="38">
        <f>G4848*SUMIF('Manual Inputs'!$B$11:$B$22,'Expanded kW'!A4848,'Manual Inputs'!$C$11:$C$22)</f>
        <v>151096.00273942761</v>
      </c>
    </row>
    <row r="4849" spans="1:8" x14ac:dyDescent="0.2">
      <c r="A4849">
        <f t="shared" si="450"/>
        <v>10</v>
      </c>
      <c r="B4849" t="b">
        <f t="shared" si="451"/>
        <v>0</v>
      </c>
      <c r="C4849" t="str">
        <f t="shared" si="452"/>
        <v>OFF</v>
      </c>
      <c r="D4849" s="4">
        <f t="shared" si="454"/>
        <v>43757.958333321578</v>
      </c>
      <c r="E4849" t="str">
        <f t="shared" si="455"/>
        <v>LRKPCIGS</v>
      </c>
      <c r="F4849" s="39">
        <v>9431.75</v>
      </c>
      <c r="G4849">
        <f t="shared" si="453"/>
        <v>1.3275211515404127E-3</v>
      </c>
      <c r="H4849" s="38">
        <f>G4849*SUMIF('Manual Inputs'!$B$11:$B$22,'Expanded kW'!A4849,'Manual Inputs'!$C$11:$C$22)</f>
        <v>151092.88955488167</v>
      </c>
    </row>
    <row r="4850" spans="1:8" x14ac:dyDescent="0.2">
      <c r="A4850">
        <f t="shared" si="450"/>
        <v>10</v>
      </c>
      <c r="B4850" t="b">
        <f t="shared" si="451"/>
        <v>0</v>
      </c>
      <c r="C4850" t="str">
        <f t="shared" si="452"/>
        <v>OFF</v>
      </c>
      <c r="D4850" s="4">
        <f t="shared" si="454"/>
        <v>43757.999999988242</v>
      </c>
      <c r="E4850" t="str">
        <f t="shared" si="455"/>
        <v>LRKPCIGS</v>
      </c>
      <c r="F4850" s="39">
        <v>9498.0458984375</v>
      </c>
      <c r="G4850">
        <f t="shared" si="453"/>
        <v>1.3368523156866376E-3</v>
      </c>
      <c r="H4850" s="38">
        <f>G4850*SUMIF('Manual Inputs'!$B$11:$B$22,'Expanded kW'!A4850,'Manual Inputs'!$C$11:$C$22)</f>
        <v>152154.92352106597</v>
      </c>
    </row>
    <row r="4851" spans="1:8" x14ac:dyDescent="0.2">
      <c r="A4851">
        <f t="shared" si="450"/>
        <v>10</v>
      </c>
      <c r="B4851" t="b">
        <f t="shared" si="451"/>
        <v>0</v>
      </c>
      <c r="C4851" t="str">
        <f t="shared" si="452"/>
        <v>OFF</v>
      </c>
      <c r="D4851" s="4">
        <f t="shared" si="454"/>
        <v>43758.041666654906</v>
      </c>
      <c r="E4851" t="str">
        <f t="shared" si="455"/>
        <v>LRKPCIGS</v>
      </c>
      <c r="F4851" s="39">
        <v>9464.5595703125</v>
      </c>
      <c r="G4851">
        <f t="shared" si="453"/>
        <v>1.3321391066985536E-3</v>
      </c>
      <c r="H4851" s="38">
        <f>G4851*SUMIF('Manual Inputs'!$B$11:$B$22,'Expanded kW'!A4851,'Manual Inputs'!$C$11:$C$22)</f>
        <v>151618.48584226944</v>
      </c>
    </row>
    <row r="4852" spans="1:8" x14ac:dyDescent="0.2">
      <c r="A4852">
        <f t="shared" si="450"/>
        <v>10</v>
      </c>
      <c r="B4852" t="b">
        <f t="shared" si="451"/>
        <v>0</v>
      </c>
      <c r="C4852" t="str">
        <f t="shared" si="452"/>
        <v>OFF</v>
      </c>
      <c r="D4852" s="4">
        <f t="shared" si="454"/>
        <v>43758.083333321571</v>
      </c>
      <c r="E4852" t="str">
        <f t="shared" si="455"/>
        <v>LRKPCIGS</v>
      </c>
      <c r="F4852" s="39">
        <v>9397.4033203125</v>
      </c>
      <c r="G4852">
        <f t="shared" si="453"/>
        <v>1.3226868478565428E-3</v>
      </c>
      <c r="H4852" s="38">
        <f>G4852*SUMIF('Manual Inputs'!$B$11:$B$22,'Expanded kW'!A4852,'Manual Inputs'!$C$11:$C$22)</f>
        <v>150542.66938570837</v>
      </c>
    </row>
    <row r="4853" spans="1:8" x14ac:dyDescent="0.2">
      <c r="A4853">
        <f t="shared" si="450"/>
        <v>10</v>
      </c>
      <c r="B4853" t="b">
        <f t="shared" si="451"/>
        <v>0</v>
      </c>
      <c r="C4853" t="str">
        <f t="shared" si="452"/>
        <v>OFF</v>
      </c>
      <c r="D4853" s="4">
        <f t="shared" si="454"/>
        <v>43758.124999988235</v>
      </c>
      <c r="E4853" t="str">
        <f t="shared" si="455"/>
        <v>LRKPCIGS</v>
      </c>
      <c r="F4853" s="39">
        <v>9413.46484375</v>
      </c>
      <c r="G4853">
        <f t="shared" si="453"/>
        <v>1.3249475112635716E-3</v>
      </c>
      <c r="H4853" s="38">
        <f>G4853*SUMIF('Manual Inputs'!$B$11:$B$22,'Expanded kW'!A4853,'Manual Inputs'!$C$11:$C$22)</f>
        <v>150799.96861298065</v>
      </c>
    </row>
    <row r="4854" spans="1:8" x14ac:dyDescent="0.2">
      <c r="A4854">
        <f t="shared" si="450"/>
        <v>10</v>
      </c>
      <c r="B4854" t="b">
        <f t="shared" si="451"/>
        <v>0</v>
      </c>
      <c r="C4854" t="str">
        <f t="shared" si="452"/>
        <v>OFF</v>
      </c>
      <c r="D4854" s="4">
        <f t="shared" si="454"/>
        <v>43758.166666654899</v>
      </c>
      <c r="E4854" t="str">
        <f t="shared" si="455"/>
        <v>LRKPCIGS</v>
      </c>
      <c r="F4854" s="39">
        <v>9413.818359375</v>
      </c>
      <c r="G4854">
        <f t="shared" si="453"/>
        <v>1.3249972686754609E-3</v>
      </c>
      <c r="H4854" s="38">
        <f>G4854*SUMIF('Manual Inputs'!$B$11:$B$22,'Expanded kW'!A4854,'Manual Inputs'!$C$11:$C$22)</f>
        <v>150805.63179290845</v>
      </c>
    </row>
    <row r="4855" spans="1:8" x14ac:dyDescent="0.2">
      <c r="A4855">
        <f t="shared" si="450"/>
        <v>10</v>
      </c>
      <c r="B4855" t="b">
        <f t="shared" si="451"/>
        <v>0</v>
      </c>
      <c r="C4855" t="str">
        <f t="shared" si="452"/>
        <v>OFF</v>
      </c>
      <c r="D4855" s="4">
        <f t="shared" si="454"/>
        <v>43758.208333321563</v>
      </c>
      <c r="E4855" t="str">
        <f t="shared" si="455"/>
        <v>LRKPCIGS</v>
      </c>
      <c r="F4855" s="39">
        <v>9437.27734375</v>
      </c>
      <c r="G4855">
        <f t="shared" si="453"/>
        <v>1.3282991265439869E-3</v>
      </c>
      <c r="H4855" s="38">
        <f>G4855*SUMIF('Manual Inputs'!$B$11:$B$22,'Expanded kW'!A4855,'Manual Inputs'!$C$11:$C$22)</f>
        <v>151181.43540679151</v>
      </c>
    </row>
    <row r="4856" spans="1:8" x14ac:dyDescent="0.2">
      <c r="A4856">
        <f t="shared" si="450"/>
        <v>10</v>
      </c>
      <c r="B4856" t="b">
        <f t="shared" si="451"/>
        <v>0</v>
      </c>
      <c r="C4856" t="str">
        <f t="shared" si="452"/>
        <v>OFF</v>
      </c>
      <c r="D4856" s="4">
        <f t="shared" si="454"/>
        <v>43758.249999988228</v>
      </c>
      <c r="E4856" t="str">
        <f t="shared" si="455"/>
        <v>LRKPCIGS</v>
      </c>
      <c r="F4856" s="39">
        <v>9482.6806640625</v>
      </c>
      <c r="G4856">
        <f t="shared" si="453"/>
        <v>1.3346896551378329E-3</v>
      </c>
      <c r="H4856" s="38">
        <f>G4856*SUMIF('Manual Inputs'!$B$11:$B$22,'Expanded kW'!A4856,'Manual Inputs'!$C$11:$C$22)</f>
        <v>151908.77856807137</v>
      </c>
    </row>
    <row r="4857" spans="1:8" x14ac:dyDescent="0.2">
      <c r="A4857">
        <f t="shared" si="450"/>
        <v>10</v>
      </c>
      <c r="B4857" t="b">
        <f t="shared" si="451"/>
        <v>0</v>
      </c>
      <c r="C4857" t="str">
        <f t="shared" si="452"/>
        <v>OFF</v>
      </c>
      <c r="D4857" s="4">
        <f t="shared" si="454"/>
        <v>43758.291666654892</v>
      </c>
      <c r="E4857" t="str">
        <f t="shared" si="455"/>
        <v>LRKPCIGS</v>
      </c>
      <c r="F4857" s="39">
        <v>9457.0703125</v>
      </c>
      <c r="G4857">
        <f t="shared" si="453"/>
        <v>1.3310849918041351E-3</v>
      </c>
      <c r="H4857" s="38">
        <f>G4857*SUMIF('Manual Inputs'!$B$11:$B$22,'Expanded kW'!A4857,'Manual Inputs'!$C$11:$C$22)</f>
        <v>151498.51090617466</v>
      </c>
    </row>
    <row r="4858" spans="1:8" x14ac:dyDescent="0.2">
      <c r="A4858">
        <f t="shared" si="450"/>
        <v>10</v>
      </c>
      <c r="B4858" t="b">
        <f t="shared" si="451"/>
        <v>0</v>
      </c>
      <c r="C4858" t="str">
        <f t="shared" si="452"/>
        <v>OFF</v>
      </c>
      <c r="D4858" s="4">
        <f t="shared" si="454"/>
        <v>43758.333333321556</v>
      </c>
      <c r="E4858" t="str">
        <f t="shared" si="455"/>
        <v>LRKPCIGS</v>
      </c>
      <c r="F4858" s="39">
        <v>9397.91015625</v>
      </c>
      <c r="G4858">
        <f t="shared" si="453"/>
        <v>1.3227581851404395E-3</v>
      </c>
      <c r="H4858" s="38">
        <f>G4858*SUMIF('Manual Inputs'!$B$11:$B$22,'Expanded kW'!A4858,'Manual Inputs'!$C$11:$C$22)</f>
        <v>150550.78869615734</v>
      </c>
    </row>
    <row r="4859" spans="1:8" x14ac:dyDescent="0.2">
      <c r="A4859">
        <f t="shared" si="450"/>
        <v>10</v>
      </c>
      <c r="B4859" t="b">
        <f t="shared" si="451"/>
        <v>0</v>
      </c>
      <c r="C4859" t="str">
        <f t="shared" si="452"/>
        <v>OFF</v>
      </c>
      <c r="D4859" s="4">
        <f t="shared" si="454"/>
        <v>43758.37499998822</v>
      </c>
      <c r="E4859" t="str">
        <f t="shared" si="455"/>
        <v>LRKPCIGS</v>
      </c>
      <c r="F4859" s="39">
        <v>9338.0205078125</v>
      </c>
      <c r="G4859">
        <f t="shared" si="453"/>
        <v>1.3143287022704419E-3</v>
      </c>
      <c r="H4859" s="38">
        <f>G4859*SUMIF('Manual Inputs'!$B$11:$B$22,'Expanded kW'!A4859,'Manual Inputs'!$C$11:$C$22)</f>
        <v>149591.38031098514</v>
      </c>
    </row>
    <row r="4860" spans="1:8" x14ac:dyDescent="0.2">
      <c r="A4860">
        <f t="shared" si="450"/>
        <v>10</v>
      </c>
      <c r="B4860" t="b">
        <f t="shared" si="451"/>
        <v>0</v>
      </c>
      <c r="C4860" t="str">
        <f t="shared" si="452"/>
        <v>OFF</v>
      </c>
      <c r="D4860" s="4">
        <f t="shared" si="454"/>
        <v>43758.416666654884</v>
      </c>
      <c r="E4860" t="str">
        <f t="shared" si="455"/>
        <v>LRKPCIGS</v>
      </c>
      <c r="F4860" s="39">
        <v>9303.9541015625</v>
      </c>
      <c r="G4860">
        <f t="shared" si="453"/>
        <v>1.3095338471424069E-3</v>
      </c>
      <c r="H4860" s="38">
        <f>G4860*SUMIF('Manual Inputs'!$B$11:$B$22,'Expanded kW'!A4860,'Manual Inputs'!$C$11:$C$22)</f>
        <v>149045.65001098113</v>
      </c>
    </row>
    <row r="4861" spans="1:8" x14ac:dyDescent="0.2">
      <c r="A4861">
        <f t="shared" si="450"/>
        <v>10</v>
      </c>
      <c r="B4861" t="b">
        <f t="shared" si="451"/>
        <v>0</v>
      </c>
      <c r="C4861" t="str">
        <f t="shared" si="452"/>
        <v>OFF</v>
      </c>
      <c r="D4861" s="4">
        <f t="shared" si="454"/>
        <v>43758.458333321549</v>
      </c>
      <c r="E4861" t="str">
        <f t="shared" si="455"/>
        <v>LRKPCIGS</v>
      </c>
      <c r="F4861" s="39">
        <v>9278.7060546875</v>
      </c>
      <c r="G4861">
        <f t="shared" si="453"/>
        <v>1.3059801782833249E-3</v>
      </c>
      <c r="H4861" s="38">
        <f>G4861*SUMIF('Manual Inputs'!$B$11:$B$22,'Expanded kW'!A4861,'Manual Inputs'!$C$11:$C$22)</f>
        <v>148641.18632630323</v>
      </c>
    </row>
    <row r="4862" spans="1:8" x14ac:dyDescent="0.2">
      <c r="A4862">
        <f t="shared" si="450"/>
        <v>10</v>
      </c>
      <c r="B4862" t="b">
        <f t="shared" si="451"/>
        <v>0</v>
      </c>
      <c r="C4862" t="str">
        <f t="shared" si="452"/>
        <v>OFF</v>
      </c>
      <c r="D4862" s="4">
        <f t="shared" si="454"/>
        <v>43758.499999988213</v>
      </c>
      <c r="E4862" t="str">
        <f t="shared" si="455"/>
        <v>LRKPCIGS</v>
      </c>
      <c r="F4862" s="39">
        <v>9321.908203125</v>
      </c>
      <c r="G4862">
        <f t="shared" si="453"/>
        <v>1.3120608913898819E-3</v>
      </c>
      <c r="H4862" s="38">
        <f>G4862*SUMIF('Manual Inputs'!$B$11:$B$22,'Expanded kW'!A4862,'Manual Inputs'!$C$11:$C$22)</f>
        <v>149333.2675882536</v>
      </c>
    </row>
    <row r="4863" spans="1:8" x14ac:dyDescent="0.2">
      <c r="A4863">
        <f t="shared" si="450"/>
        <v>10</v>
      </c>
      <c r="B4863" t="b">
        <f t="shared" si="451"/>
        <v>0</v>
      </c>
      <c r="C4863" t="str">
        <f t="shared" si="452"/>
        <v>OFF</v>
      </c>
      <c r="D4863" s="4">
        <f t="shared" si="454"/>
        <v>43758.541666654877</v>
      </c>
      <c r="E4863" t="str">
        <f t="shared" si="455"/>
        <v>LRKPCIGS</v>
      </c>
      <c r="F4863" s="39">
        <v>9286.3955078125</v>
      </c>
      <c r="G4863">
        <f t="shared" si="453"/>
        <v>1.3070624707176256E-3</v>
      </c>
      <c r="H4863" s="38">
        <f>G4863*SUMIF('Manual Inputs'!$B$11:$B$22,'Expanded kW'!A4863,'Manual Inputs'!$C$11:$C$22)</f>
        <v>148764.36831180463</v>
      </c>
    </row>
    <row r="4864" spans="1:8" x14ac:dyDescent="0.2">
      <c r="A4864">
        <f t="shared" si="450"/>
        <v>10</v>
      </c>
      <c r="B4864" t="b">
        <f t="shared" si="451"/>
        <v>0</v>
      </c>
      <c r="C4864" t="str">
        <f t="shared" si="452"/>
        <v>OFF</v>
      </c>
      <c r="D4864" s="4">
        <f t="shared" si="454"/>
        <v>43758.583333321541</v>
      </c>
      <c r="E4864" t="str">
        <f t="shared" si="455"/>
        <v>LRKPCIGS</v>
      </c>
      <c r="F4864" s="39">
        <v>9227.154296875</v>
      </c>
      <c r="G4864">
        <f t="shared" si="453"/>
        <v>1.2987242555865632E-3</v>
      </c>
      <c r="H4864" s="38">
        <f>G4864*SUMIF('Manual Inputs'!$B$11:$B$22,'Expanded kW'!A4864,'Manual Inputs'!$C$11:$C$22)</f>
        <v>147815.34763788123</v>
      </c>
    </row>
    <row r="4865" spans="1:8" x14ac:dyDescent="0.2">
      <c r="A4865">
        <f t="shared" si="450"/>
        <v>10</v>
      </c>
      <c r="B4865" t="b">
        <f t="shared" si="451"/>
        <v>0</v>
      </c>
      <c r="C4865" t="str">
        <f t="shared" si="452"/>
        <v>OFF</v>
      </c>
      <c r="D4865" s="4">
        <f t="shared" si="454"/>
        <v>43758.624999988206</v>
      </c>
      <c r="E4865" t="str">
        <f t="shared" si="455"/>
        <v>LRKPCIGS</v>
      </c>
      <c r="F4865" s="39">
        <v>9261.06640625</v>
      </c>
      <c r="G4865">
        <f t="shared" si="453"/>
        <v>1.3034973933911769E-3</v>
      </c>
      <c r="H4865" s="38">
        <f>G4865*SUMIF('Manual Inputs'!$B$11:$B$22,'Expanded kW'!A4865,'Manual Inputs'!$C$11:$C$22)</f>
        <v>148358.60616322063</v>
      </c>
    </row>
    <row r="4866" spans="1:8" x14ac:dyDescent="0.2">
      <c r="A4866">
        <f t="shared" ref="A4866:A4929" si="456">MONTH(D4866)</f>
        <v>10</v>
      </c>
      <c r="B4866" t="b">
        <f t="shared" ref="B4866:B4929" si="457">IF(ISNA(VLOOKUP(DATE(YEAR(D4866),MONTH(D4866),DAY(D4866)),Holidays,1,FALSE)),FALSE,TRUE)</f>
        <v>0</v>
      </c>
      <c r="C4866" t="str">
        <f t="shared" ref="C4866:C4929" si="458">IF(OR(HOUR(D4866)&lt;PkStart,HOUR(D4866)&gt;OPkStart-1,WEEKDAY(D4866,2)&gt;5,B4866)=TRUE,"OFF","ON")</f>
        <v>OFF</v>
      </c>
      <c r="D4866" s="4">
        <f t="shared" si="454"/>
        <v>43758.66666665487</v>
      </c>
      <c r="E4866" t="str">
        <f t="shared" si="455"/>
        <v>LRKPCIGS</v>
      </c>
      <c r="F4866" s="39">
        <v>9252.423828125</v>
      </c>
      <c r="G4866">
        <f t="shared" ref="G4866:G4929" si="459">IF(SUMIF($A$2:$A$8785,A4866,$F$2:$F$8785)=0,0,F4866/SUMIF($A$2:$A$8785,A4866,$F$2:$F$8785))</f>
        <v>1.3022809483767544E-3</v>
      </c>
      <c r="H4866" s="38">
        <f>G4866*SUMIF('Manual Inputs'!$B$11:$B$22,'Expanded kW'!A4866,'Manual Inputs'!$C$11:$C$22)</f>
        <v>148220.15549371496</v>
      </c>
    </row>
    <row r="4867" spans="1:8" x14ac:dyDescent="0.2">
      <c r="A4867">
        <f t="shared" si="456"/>
        <v>10</v>
      </c>
      <c r="B4867" t="b">
        <f t="shared" si="457"/>
        <v>0</v>
      </c>
      <c r="C4867" t="str">
        <f t="shared" si="458"/>
        <v>OFF</v>
      </c>
      <c r="D4867" s="4">
        <f t="shared" si="454"/>
        <v>43758.708333321534</v>
      </c>
      <c r="E4867" t="str">
        <f t="shared" si="455"/>
        <v>LRKPCIGS</v>
      </c>
      <c r="F4867" s="39">
        <v>9203.4130859375</v>
      </c>
      <c r="G4867">
        <f t="shared" si="459"/>
        <v>1.2953826742593743E-3</v>
      </c>
      <c r="H4867" s="38">
        <f>G4867*SUMIF('Manual Inputs'!$B$11:$B$22,'Expanded kW'!A4867,'Manual Inputs'!$C$11:$C$22)</f>
        <v>147435.02286654199</v>
      </c>
    </row>
    <row r="4868" spans="1:8" x14ac:dyDescent="0.2">
      <c r="A4868">
        <f t="shared" si="456"/>
        <v>10</v>
      </c>
      <c r="B4868" t="b">
        <f t="shared" si="457"/>
        <v>0</v>
      </c>
      <c r="C4868" t="str">
        <f t="shared" si="458"/>
        <v>OFF</v>
      </c>
      <c r="D4868" s="4">
        <f t="shared" ref="D4868:D4931" si="460">+D4867+1/24</f>
        <v>43758.749999988198</v>
      </c>
      <c r="E4868" t="str">
        <f t="shared" ref="E4868:E4931" si="461">+E4867</f>
        <v>LRKPCIGS</v>
      </c>
      <c r="F4868" s="39">
        <v>9243.2978515625</v>
      </c>
      <c r="G4868">
        <f t="shared" si="459"/>
        <v>1.3009964649123729E-3</v>
      </c>
      <c r="H4868" s="38">
        <f>G4868*SUMIF('Manual Inputs'!$B$11:$B$22,'Expanded kW'!A4868,'Manual Inputs'!$C$11:$C$22)</f>
        <v>148073.96097320307</v>
      </c>
    </row>
    <row r="4869" spans="1:8" x14ac:dyDescent="0.2">
      <c r="A4869">
        <f t="shared" si="456"/>
        <v>10</v>
      </c>
      <c r="B4869" t="b">
        <f t="shared" si="457"/>
        <v>0</v>
      </c>
      <c r="C4869" t="str">
        <f t="shared" si="458"/>
        <v>OFF</v>
      </c>
      <c r="D4869" s="4">
        <f t="shared" si="460"/>
        <v>43758.791666654863</v>
      </c>
      <c r="E4869" t="str">
        <f t="shared" si="461"/>
        <v>LRKPCIGS</v>
      </c>
      <c r="F4869" s="39">
        <v>9303.6494140625</v>
      </c>
      <c r="G4869">
        <f t="shared" si="459"/>
        <v>1.3094909623012204E-3</v>
      </c>
      <c r="H4869" s="38">
        <f>G4869*SUMIF('Manual Inputs'!$B$11:$B$22,'Expanded kW'!A4869,'Manual Inputs'!$C$11:$C$22)</f>
        <v>149040.76903822567</v>
      </c>
    </row>
    <row r="4870" spans="1:8" x14ac:dyDescent="0.2">
      <c r="A4870">
        <f t="shared" si="456"/>
        <v>10</v>
      </c>
      <c r="B4870" t="b">
        <f t="shared" si="457"/>
        <v>0</v>
      </c>
      <c r="C4870" t="str">
        <f t="shared" si="458"/>
        <v>OFF</v>
      </c>
      <c r="D4870" s="4">
        <f t="shared" si="460"/>
        <v>43758.833333321527</v>
      </c>
      <c r="E4870" t="str">
        <f t="shared" si="461"/>
        <v>LRKPCIGS</v>
      </c>
      <c r="F4870" s="39">
        <v>9275.578125</v>
      </c>
      <c r="G4870">
        <f t="shared" si="459"/>
        <v>1.305539921404094E-3</v>
      </c>
      <c r="H4870" s="38">
        <f>G4870*SUMIF('Manual Inputs'!$B$11:$B$22,'Expanded kW'!A4870,'Manual Inputs'!$C$11:$C$22)</f>
        <v>148591.0781348426</v>
      </c>
    </row>
    <row r="4871" spans="1:8" x14ac:dyDescent="0.2">
      <c r="A4871">
        <f t="shared" si="456"/>
        <v>10</v>
      </c>
      <c r="B4871" t="b">
        <f t="shared" si="457"/>
        <v>0</v>
      </c>
      <c r="C4871" t="str">
        <f t="shared" si="458"/>
        <v>OFF</v>
      </c>
      <c r="D4871" s="4">
        <f t="shared" si="460"/>
        <v>43758.874999988191</v>
      </c>
      <c r="E4871" t="str">
        <f t="shared" si="461"/>
        <v>LRKPCIGS</v>
      </c>
      <c r="F4871" s="39">
        <v>9273.341796875</v>
      </c>
      <c r="G4871">
        <f t="shared" si="459"/>
        <v>1.3052251576658987E-3</v>
      </c>
      <c r="H4871" s="38">
        <f>G4871*SUMIF('Manual Inputs'!$B$11:$B$22,'Expanded kW'!A4871,'Manual Inputs'!$C$11:$C$22)</f>
        <v>148555.25304634901</v>
      </c>
    </row>
    <row r="4872" spans="1:8" x14ac:dyDescent="0.2">
      <c r="A4872">
        <f t="shared" si="456"/>
        <v>10</v>
      </c>
      <c r="B4872" t="b">
        <f t="shared" si="457"/>
        <v>0</v>
      </c>
      <c r="C4872" t="str">
        <f t="shared" si="458"/>
        <v>OFF</v>
      </c>
      <c r="D4872" s="4">
        <f t="shared" si="460"/>
        <v>43758.916666654855</v>
      </c>
      <c r="E4872" t="str">
        <f t="shared" si="461"/>
        <v>LRKPCIGS</v>
      </c>
      <c r="F4872" s="39">
        <v>9280.0322265625</v>
      </c>
      <c r="G4872">
        <f t="shared" si="459"/>
        <v>1.3061668373036172E-3</v>
      </c>
      <c r="H4872" s="38">
        <f>G4872*SUMIF('Manual Inputs'!$B$11:$B$22,'Expanded kW'!A4872,'Manual Inputs'!$C$11:$C$22)</f>
        <v>148662.43107310421</v>
      </c>
    </row>
    <row r="4873" spans="1:8" x14ac:dyDescent="0.2">
      <c r="A4873">
        <f t="shared" si="456"/>
        <v>10</v>
      </c>
      <c r="B4873" t="b">
        <f t="shared" si="457"/>
        <v>0</v>
      </c>
      <c r="C4873" t="str">
        <f t="shared" si="458"/>
        <v>OFF</v>
      </c>
      <c r="D4873" s="4">
        <f t="shared" si="460"/>
        <v>43758.95833332152</v>
      </c>
      <c r="E4873" t="str">
        <f t="shared" si="461"/>
        <v>LRKPCIGS</v>
      </c>
      <c r="F4873" s="39">
        <v>9257.234375</v>
      </c>
      <c r="G4873">
        <f t="shared" si="459"/>
        <v>1.3029580340424092E-3</v>
      </c>
      <c r="H4873" s="38">
        <f>G4873*SUMIF('Manual Inputs'!$B$11:$B$22,'Expanded kW'!A4873,'Manual Inputs'!$C$11:$C$22)</f>
        <v>148297.21854433473</v>
      </c>
    </row>
    <row r="4874" spans="1:8" x14ac:dyDescent="0.2">
      <c r="A4874">
        <f t="shared" si="456"/>
        <v>10</v>
      </c>
      <c r="B4874" t="b">
        <f t="shared" si="457"/>
        <v>0</v>
      </c>
      <c r="C4874" t="str">
        <f t="shared" si="458"/>
        <v>OFF</v>
      </c>
      <c r="D4874" s="4">
        <f t="shared" si="460"/>
        <v>43758.999999988184</v>
      </c>
      <c r="E4874" t="str">
        <f t="shared" si="461"/>
        <v>LRKPCIGS</v>
      </c>
      <c r="F4874" s="39">
        <v>9342.462890625</v>
      </c>
      <c r="G4874">
        <f t="shared" si="459"/>
        <v>1.3149539687529962E-3</v>
      </c>
      <c r="H4874" s="38">
        <f>G4874*SUMIF('Manual Inputs'!$B$11:$B$22,'Expanded kW'!A4874,'Manual Inputs'!$C$11:$C$22)</f>
        <v>149662.54551952539</v>
      </c>
    </row>
    <row r="4875" spans="1:8" x14ac:dyDescent="0.2">
      <c r="A4875">
        <f t="shared" si="456"/>
        <v>10</v>
      </c>
      <c r="B4875" t="b">
        <f t="shared" si="457"/>
        <v>0</v>
      </c>
      <c r="C4875" t="str">
        <f t="shared" si="458"/>
        <v>OFF</v>
      </c>
      <c r="D4875" s="4">
        <f t="shared" si="460"/>
        <v>43759.041666654848</v>
      </c>
      <c r="E4875" t="str">
        <f t="shared" si="461"/>
        <v>LRKPCIGS</v>
      </c>
      <c r="F4875" s="39">
        <v>9366.728515625</v>
      </c>
      <c r="G4875">
        <f t="shared" si="459"/>
        <v>1.3183693614895349E-3</v>
      </c>
      <c r="H4875" s="38">
        <f>G4875*SUMIF('Manual Inputs'!$B$11:$B$22,'Expanded kW'!A4875,'Manual Inputs'!$C$11:$C$22)</f>
        <v>150051.27119589565</v>
      </c>
    </row>
    <row r="4876" spans="1:8" x14ac:dyDescent="0.2">
      <c r="A4876">
        <f t="shared" si="456"/>
        <v>10</v>
      </c>
      <c r="B4876" t="b">
        <f t="shared" si="457"/>
        <v>0</v>
      </c>
      <c r="C4876" t="str">
        <f t="shared" si="458"/>
        <v>OFF</v>
      </c>
      <c r="D4876" s="4">
        <f t="shared" si="460"/>
        <v>43759.083333321512</v>
      </c>
      <c r="E4876" t="str">
        <f t="shared" si="461"/>
        <v>LRKPCIGS</v>
      </c>
      <c r="F4876" s="39">
        <v>9327.7548828125</v>
      </c>
      <c r="G4876">
        <f t="shared" si="459"/>
        <v>1.3128838130058533E-3</v>
      </c>
      <c r="H4876" s="38">
        <f>G4876*SUMIF('Manual Inputs'!$B$11:$B$22,'Expanded kW'!A4876,'Manual Inputs'!$C$11:$C$22)</f>
        <v>149426.92907507063</v>
      </c>
    </row>
    <row r="4877" spans="1:8" x14ac:dyDescent="0.2">
      <c r="A4877">
        <f t="shared" si="456"/>
        <v>10</v>
      </c>
      <c r="B4877" t="b">
        <f t="shared" si="457"/>
        <v>0</v>
      </c>
      <c r="C4877" t="str">
        <f t="shared" si="458"/>
        <v>OFF</v>
      </c>
      <c r="D4877" s="4">
        <f t="shared" si="460"/>
        <v>43759.124999988177</v>
      </c>
      <c r="E4877" t="str">
        <f t="shared" si="461"/>
        <v>LRKPCIGS</v>
      </c>
      <c r="F4877" s="39">
        <v>9321.2236328125</v>
      </c>
      <c r="G4877">
        <f t="shared" si="459"/>
        <v>1.3119645379486267E-3</v>
      </c>
      <c r="H4877" s="38">
        <f>G4877*SUMIF('Manual Inputs'!$B$11:$B$22,'Expanded kW'!A4877,'Manual Inputs'!$C$11:$C$22)</f>
        <v>149322.30104369731</v>
      </c>
    </row>
    <row r="4878" spans="1:8" x14ac:dyDescent="0.2">
      <c r="A4878">
        <f t="shared" si="456"/>
        <v>10</v>
      </c>
      <c r="B4878" t="b">
        <f t="shared" si="457"/>
        <v>0</v>
      </c>
      <c r="C4878" t="str">
        <f t="shared" si="458"/>
        <v>OFF</v>
      </c>
      <c r="D4878" s="4">
        <f t="shared" si="460"/>
        <v>43759.166666654841</v>
      </c>
      <c r="E4878" t="str">
        <f t="shared" si="461"/>
        <v>LRKPCIGS</v>
      </c>
      <c r="F4878" s="39">
        <v>9341.740234375</v>
      </c>
      <c r="G4878">
        <f t="shared" si="459"/>
        <v>1.3148522547065927E-3</v>
      </c>
      <c r="H4878" s="38">
        <f>G4878*SUMIF('Manual Inputs'!$B$11:$B$22,'Expanded kW'!A4878,'Manual Inputs'!$C$11:$C$22)</f>
        <v>149650.96885337465</v>
      </c>
    </row>
    <row r="4879" spans="1:8" x14ac:dyDescent="0.2">
      <c r="A4879">
        <f t="shared" si="456"/>
        <v>10</v>
      </c>
      <c r="B4879" t="b">
        <f t="shared" si="457"/>
        <v>0</v>
      </c>
      <c r="C4879" t="str">
        <f t="shared" si="458"/>
        <v>OFF</v>
      </c>
      <c r="D4879" s="4">
        <f t="shared" si="460"/>
        <v>43759.208333321505</v>
      </c>
      <c r="E4879" t="str">
        <f t="shared" si="461"/>
        <v>LRKPCIGS</v>
      </c>
      <c r="F4879" s="39">
        <v>9364.81640625</v>
      </c>
      <c r="G4879">
        <f t="shared" si="459"/>
        <v>1.3181002316208074E-3</v>
      </c>
      <c r="H4879" s="38">
        <f>G4879*SUMIF('Manual Inputs'!$B$11:$B$22,'Expanded kW'!A4879,'Manual Inputs'!$C$11:$C$22)</f>
        <v>150020.63996302651</v>
      </c>
    </row>
    <row r="4880" spans="1:8" x14ac:dyDescent="0.2">
      <c r="A4880">
        <f t="shared" si="456"/>
        <v>10</v>
      </c>
      <c r="B4880" t="b">
        <f t="shared" si="457"/>
        <v>0</v>
      </c>
      <c r="C4880" t="str">
        <f t="shared" si="458"/>
        <v>OFF</v>
      </c>
      <c r="D4880" s="4">
        <f t="shared" si="460"/>
        <v>43759.249999988169</v>
      </c>
      <c r="E4880" t="str">
        <f t="shared" si="461"/>
        <v>LRKPCIGS</v>
      </c>
      <c r="F4880" s="39">
        <v>9289.04296875</v>
      </c>
      <c r="G4880">
        <f t="shared" si="459"/>
        <v>1.3074351015011398E-3</v>
      </c>
      <c r="H4880" s="38">
        <f>G4880*SUMIF('Manual Inputs'!$B$11:$B$22,'Expanded kW'!A4880,'Manual Inputs'!$C$11:$C$22)</f>
        <v>148806.77958468939</v>
      </c>
    </row>
    <row r="4881" spans="1:8" x14ac:dyDescent="0.2">
      <c r="A4881">
        <f t="shared" si="456"/>
        <v>10</v>
      </c>
      <c r="B4881" t="b">
        <f t="shared" si="457"/>
        <v>0</v>
      </c>
      <c r="C4881" t="str">
        <f t="shared" si="458"/>
        <v>ON</v>
      </c>
      <c r="D4881" s="4">
        <f t="shared" si="460"/>
        <v>43759.291666654834</v>
      </c>
      <c r="E4881" t="str">
        <f t="shared" si="461"/>
        <v>LRKPCIGS</v>
      </c>
      <c r="F4881" s="39">
        <v>9306.11328125</v>
      </c>
      <c r="G4881">
        <f t="shared" si="459"/>
        <v>1.3098377522188915E-3</v>
      </c>
      <c r="H4881" s="38">
        <f>G4881*SUMIF('Manual Inputs'!$B$11:$B$22,'Expanded kW'!A4881,'Manual Inputs'!$C$11:$C$22)</f>
        <v>149080.23921214236</v>
      </c>
    </row>
    <row r="4882" spans="1:8" x14ac:dyDescent="0.2">
      <c r="A4882">
        <f t="shared" si="456"/>
        <v>10</v>
      </c>
      <c r="B4882" t="b">
        <f t="shared" si="457"/>
        <v>0</v>
      </c>
      <c r="C4882" t="str">
        <f t="shared" si="458"/>
        <v>ON</v>
      </c>
      <c r="D4882" s="4">
        <f t="shared" si="460"/>
        <v>43759.333333321498</v>
      </c>
      <c r="E4882" t="str">
        <f t="shared" si="461"/>
        <v>LRKPCIGS</v>
      </c>
      <c r="F4882" s="39">
        <v>9410.3310546875</v>
      </c>
      <c r="G4882">
        <f t="shared" si="459"/>
        <v>1.3245064296758561E-3</v>
      </c>
      <c r="H4882" s="38">
        <f>G4882*SUMIF('Manual Inputs'!$B$11:$B$22,'Expanded kW'!A4882,'Manual Inputs'!$C$11:$C$22)</f>
        <v>150749.76655665934</v>
      </c>
    </row>
    <row r="4883" spans="1:8" x14ac:dyDescent="0.2">
      <c r="A4883">
        <f t="shared" si="456"/>
        <v>10</v>
      </c>
      <c r="B4883" t="b">
        <f t="shared" si="457"/>
        <v>0</v>
      </c>
      <c r="C4883" t="str">
        <f t="shared" si="458"/>
        <v>ON</v>
      </c>
      <c r="D4883" s="4">
        <f t="shared" si="460"/>
        <v>43759.374999988162</v>
      </c>
      <c r="E4883" t="str">
        <f t="shared" si="461"/>
        <v>LRKPCIGS</v>
      </c>
      <c r="F4883" s="39">
        <v>9455.431640625</v>
      </c>
      <c r="G4883">
        <f t="shared" si="459"/>
        <v>1.330854348331344E-3</v>
      </c>
      <c r="H4883" s="38">
        <f>G4883*SUMIF('Manual Inputs'!$B$11:$B$22,'Expanded kW'!A4883,'Manual Inputs'!$C$11:$C$22)</f>
        <v>151472.26003347064</v>
      </c>
    </row>
    <row r="4884" spans="1:8" x14ac:dyDescent="0.2">
      <c r="A4884">
        <f t="shared" si="456"/>
        <v>10</v>
      </c>
      <c r="B4884" t="b">
        <f t="shared" si="457"/>
        <v>0</v>
      </c>
      <c r="C4884" t="str">
        <f t="shared" si="458"/>
        <v>ON</v>
      </c>
      <c r="D4884" s="4">
        <f t="shared" si="460"/>
        <v>43759.416666654826</v>
      </c>
      <c r="E4884" t="str">
        <f t="shared" si="461"/>
        <v>LRKPCIGS</v>
      </c>
      <c r="F4884" s="39">
        <v>9411.599609375</v>
      </c>
      <c r="G4884">
        <f t="shared" si="459"/>
        <v>1.3246849790627189E-3</v>
      </c>
      <c r="H4884" s="38">
        <f>G4884*SUMIF('Manual Inputs'!$B$11:$B$22,'Expanded kW'!A4884,'Manual Inputs'!$C$11:$C$22)</f>
        <v>150770.08829899694</v>
      </c>
    </row>
    <row r="4885" spans="1:8" x14ac:dyDescent="0.2">
      <c r="A4885">
        <f t="shared" si="456"/>
        <v>10</v>
      </c>
      <c r="B4885" t="b">
        <f t="shared" si="457"/>
        <v>0</v>
      </c>
      <c r="C4885" t="str">
        <f t="shared" si="458"/>
        <v>ON</v>
      </c>
      <c r="D4885" s="4">
        <f t="shared" si="460"/>
        <v>43759.45833332149</v>
      </c>
      <c r="E4885" t="str">
        <f t="shared" si="461"/>
        <v>LRKPCIGS</v>
      </c>
      <c r="F4885" s="39">
        <v>9435.3955078125</v>
      </c>
      <c r="G4885">
        <f t="shared" si="459"/>
        <v>1.3280342576690951E-3</v>
      </c>
      <c r="H4885" s="38">
        <f>G4885*SUMIF('Manual Inputs'!$B$11:$B$22,'Expanded kW'!A4885,'Manual Inputs'!$C$11:$C$22)</f>
        <v>151151.28914236921</v>
      </c>
    </row>
    <row r="4886" spans="1:8" x14ac:dyDescent="0.2">
      <c r="A4886">
        <f t="shared" si="456"/>
        <v>10</v>
      </c>
      <c r="B4886" t="b">
        <f t="shared" si="457"/>
        <v>0</v>
      </c>
      <c r="C4886" t="str">
        <f t="shared" si="458"/>
        <v>ON</v>
      </c>
      <c r="D4886" s="4">
        <f t="shared" si="460"/>
        <v>43759.499999988155</v>
      </c>
      <c r="E4886" t="str">
        <f t="shared" si="461"/>
        <v>LRKPCIGS</v>
      </c>
      <c r="F4886" s="39">
        <v>9490.53515625</v>
      </c>
      <c r="G4886">
        <f t="shared" si="459"/>
        <v>1.3357951768611096E-3</v>
      </c>
      <c r="H4886" s="38">
        <f>G4886*SUMIF('Manual Inputs'!$B$11:$B$22,'Expanded kW'!A4886,'Manual Inputs'!$C$11:$C$22)</f>
        <v>152034.60441381534</v>
      </c>
    </row>
    <row r="4887" spans="1:8" x14ac:dyDescent="0.2">
      <c r="A4887">
        <f t="shared" si="456"/>
        <v>10</v>
      </c>
      <c r="B4887" t="b">
        <f t="shared" si="457"/>
        <v>0</v>
      </c>
      <c r="C4887" t="str">
        <f t="shared" si="458"/>
        <v>ON</v>
      </c>
      <c r="D4887" s="4">
        <f t="shared" si="460"/>
        <v>43759.541666654819</v>
      </c>
      <c r="E4887" t="str">
        <f t="shared" si="461"/>
        <v>LRKPCIGS</v>
      </c>
      <c r="F4887" s="39">
        <v>9535.2451171875</v>
      </c>
      <c r="G4887">
        <f t="shared" si="459"/>
        <v>1.3420881149509738E-3</v>
      </c>
      <c r="H4887" s="38">
        <f>G4887*SUMIF('Manual Inputs'!$B$11:$B$22,'Expanded kW'!A4887,'Manual Inputs'!$C$11:$C$22)</f>
        <v>152750.84023324787</v>
      </c>
    </row>
    <row r="4888" spans="1:8" x14ac:dyDescent="0.2">
      <c r="A4888">
        <f t="shared" si="456"/>
        <v>10</v>
      </c>
      <c r="B4888" t="b">
        <f t="shared" si="457"/>
        <v>0</v>
      </c>
      <c r="C4888" t="str">
        <f t="shared" si="458"/>
        <v>ON</v>
      </c>
      <c r="D4888" s="4">
        <f t="shared" si="460"/>
        <v>43759.583333321483</v>
      </c>
      <c r="E4888" t="str">
        <f t="shared" si="461"/>
        <v>LRKPCIGS</v>
      </c>
      <c r="F4888" s="39">
        <v>9583.953125</v>
      </c>
      <c r="G4888">
        <f t="shared" si="459"/>
        <v>1.3489437791299958E-3</v>
      </c>
      <c r="H4888" s="38">
        <f>G4888*SUMIF('Manual Inputs'!$B$11:$B$22,'Expanded kW'!A4888,'Manual Inputs'!$C$11:$C$22)</f>
        <v>153531.12317595229</v>
      </c>
    </row>
    <row r="4889" spans="1:8" x14ac:dyDescent="0.2">
      <c r="A4889">
        <f t="shared" si="456"/>
        <v>10</v>
      </c>
      <c r="B4889" t="b">
        <f t="shared" si="457"/>
        <v>0</v>
      </c>
      <c r="C4889" t="str">
        <f t="shared" si="458"/>
        <v>ON</v>
      </c>
      <c r="D4889" s="4">
        <f t="shared" si="460"/>
        <v>43759.624999988147</v>
      </c>
      <c r="E4889" t="str">
        <f t="shared" si="461"/>
        <v>LRKPCIGS</v>
      </c>
      <c r="F4889" s="39">
        <v>9580.8095703125</v>
      </c>
      <c r="G4889">
        <f t="shared" si="459"/>
        <v>1.3485013230281398E-3</v>
      </c>
      <c r="H4889" s="38">
        <f>G4889*SUMIF('Manual Inputs'!$B$11:$B$22,'Expanded kW'!A4889,'Manual Inputs'!$C$11:$C$22)</f>
        <v>153480.76467819652</v>
      </c>
    </row>
    <row r="4890" spans="1:8" x14ac:dyDescent="0.2">
      <c r="A4890">
        <f t="shared" si="456"/>
        <v>10</v>
      </c>
      <c r="B4890" t="b">
        <f t="shared" si="457"/>
        <v>0</v>
      </c>
      <c r="C4890" t="str">
        <f t="shared" si="458"/>
        <v>ON</v>
      </c>
      <c r="D4890" s="4">
        <f t="shared" si="460"/>
        <v>43759.666666654812</v>
      </c>
      <c r="E4890" t="str">
        <f t="shared" si="461"/>
        <v>LRKPCIGS</v>
      </c>
      <c r="F4890" s="39">
        <v>9527.568359375</v>
      </c>
      <c r="G4890">
        <f t="shared" si="459"/>
        <v>1.3410076093850558E-3</v>
      </c>
      <c r="H4890" s="38">
        <f>G4890*SUMIF('Manual Inputs'!$B$11:$B$22,'Expanded kW'!A4890,'Manual Inputs'!$C$11:$C$22)</f>
        <v>152627.86162161126</v>
      </c>
    </row>
    <row r="4891" spans="1:8" x14ac:dyDescent="0.2">
      <c r="A4891">
        <f t="shared" si="456"/>
        <v>10</v>
      </c>
      <c r="B4891" t="b">
        <f t="shared" si="457"/>
        <v>0</v>
      </c>
      <c r="C4891" t="str">
        <f t="shared" si="458"/>
        <v>ON</v>
      </c>
      <c r="D4891" s="4">
        <f t="shared" si="460"/>
        <v>43759.708333321476</v>
      </c>
      <c r="E4891" t="str">
        <f t="shared" si="461"/>
        <v>LRKPCIGS</v>
      </c>
      <c r="F4891" s="39">
        <v>9593.78125</v>
      </c>
      <c r="G4891">
        <f t="shared" si="459"/>
        <v>1.3503270901610858E-3</v>
      </c>
      <c r="H4891" s="38">
        <f>G4891*SUMIF('Manual Inputs'!$B$11:$B$22,'Expanded kW'!A4891,'Manual Inputs'!$C$11:$C$22)</f>
        <v>153688.56583560258</v>
      </c>
    </row>
    <row r="4892" spans="1:8" x14ac:dyDescent="0.2">
      <c r="A4892">
        <f t="shared" si="456"/>
        <v>10</v>
      </c>
      <c r="B4892" t="b">
        <f t="shared" si="457"/>
        <v>0</v>
      </c>
      <c r="C4892" t="str">
        <f t="shared" si="458"/>
        <v>ON</v>
      </c>
      <c r="D4892" s="4">
        <f t="shared" si="460"/>
        <v>43759.74999998814</v>
      </c>
      <c r="E4892" t="str">
        <f t="shared" si="461"/>
        <v>LRKPCIGS</v>
      </c>
      <c r="F4892" s="39">
        <v>9535.3427734375</v>
      </c>
      <c r="G4892">
        <f t="shared" si="459"/>
        <v>1.3421018600923798E-3</v>
      </c>
      <c r="H4892" s="38">
        <f>G4892*SUMIF('Manual Inputs'!$B$11:$B$22,'Expanded kW'!A4892,'Manual Inputs'!$C$11:$C$22)</f>
        <v>152752.40464759257</v>
      </c>
    </row>
    <row r="4893" spans="1:8" x14ac:dyDescent="0.2">
      <c r="A4893">
        <f t="shared" si="456"/>
        <v>10</v>
      </c>
      <c r="B4893" t="b">
        <f t="shared" si="457"/>
        <v>0</v>
      </c>
      <c r="C4893" t="str">
        <f t="shared" si="458"/>
        <v>ON</v>
      </c>
      <c r="D4893" s="4">
        <f t="shared" si="460"/>
        <v>43759.791666654804</v>
      </c>
      <c r="E4893" t="str">
        <f t="shared" si="461"/>
        <v>LRKPCIGS</v>
      </c>
      <c r="F4893" s="39">
        <v>9559.1142578125</v>
      </c>
      <c r="G4893">
        <f t="shared" si="459"/>
        <v>1.3454477024134044E-3</v>
      </c>
      <c r="H4893" s="38">
        <f>G4893*SUMIF('Manual Inputs'!$B$11:$B$22,'Expanded kW'!A4893,'Manual Inputs'!$C$11:$C$22)</f>
        <v>153133.21438737866</v>
      </c>
    </row>
    <row r="4894" spans="1:8" x14ac:dyDescent="0.2">
      <c r="A4894">
        <f t="shared" si="456"/>
        <v>10</v>
      </c>
      <c r="B4894" t="b">
        <f t="shared" si="457"/>
        <v>0</v>
      </c>
      <c r="C4894" t="str">
        <f t="shared" si="458"/>
        <v>ON</v>
      </c>
      <c r="D4894" s="4">
        <f t="shared" si="460"/>
        <v>43759.833333321469</v>
      </c>
      <c r="E4894" t="str">
        <f t="shared" si="461"/>
        <v>LRKPCIGS</v>
      </c>
      <c r="F4894" s="39">
        <v>9551.8984375</v>
      </c>
      <c r="G4894">
        <f t="shared" si="459"/>
        <v>1.3444320739149224E-3</v>
      </c>
      <c r="H4894" s="38">
        <f>G4894*SUMIF('Manual Inputs'!$B$11:$B$22,'Expanded kW'!A4894,'Manual Inputs'!$C$11:$C$22)</f>
        <v>153017.61981144903</v>
      </c>
    </row>
    <row r="4895" spans="1:8" x14ac:dyDescent="0.2">
      <c r="A4895">
        <f t="shared" si="456"/>
        <v>10</v>
      </c>
      <c r="B4895" t="b">
        <f t="shared" si="457"/>
        <v>0</v>
      </c>
      <c r="C4895" t="str">
        <f t="shared" si="458"/>
        <v>OFF</v>
      </c>
      <c r="D4895" s="4">
        <f t="shared" si="460"/>
        <v>43759.874999988133</v>
      </c>
      <c r="E4895" t="str">
        <f t="shared" si="461"/>
        <v>LRKPCIGS</v>
      </c>
      <c r="F4895" s="39">
        <v>9789.2255859375</v>
      </c>
      <c r="G4895">
        <f t="shared" si="459"/>
        <v>1.3778359289137881E-3</v>
      </c>
      <c r="H4895" s="38">
        <f>G4895*SUMIF('Manual Inputs'!$B$11:$B$22,'Expanded kW'!A4895,'Manual Inputs'!$C$11:$C$22)</f>
        <v>156819.50648436148</v>
      </c>
    </row>
    <row r="4896" spans="1:8" x14ac:dyDescent="0.2">
      <c r="A4896">
        <f t="shared" si="456"/>
        <v>10</v>
      </c>
      <c r="B4896" t="b">
        <f t="shared" si="457"/>
        <v>0</v>
      </c>
      <c r="C4896" t="str">
        <f t="shared" si="458"/>
        <v>OFF</v>
      </c>
      <c r="D4896" s="4">
        <f t="shared" si="460"/>
        <v>43759.916666654797</v>
      </c>
      <c r="E4896" t="str">
        <f t="shared" si="461"/>
        <v>LRKPCIGS</v>
      </c>
      <c r="F4896" s="39">
        <v>10113.9228515625</v>
      </c>
      <c r="G4896">
        <f t="shared" si="459"/>
        <v>1.4235371495742726E-3</v>
      </c>
      <c r="H4896" s="38">
        <f>G4896*SUMIF('Manual Inputs'!$B$11:$B$22,'Expanded kW'!A4896,'Manual Inputs'!$C$11:$C$22)</f>
        <v>162021.02773904384</v>
      </c>
    </row>
    <row r="4897" spans="1:8" x14ac:dyDescent="0.2">
      <c r="A4897">
        <f t="shared" si="456"/>
        <v>10</v>
      </c>
      <c r="B4897" t="b">
        <f t="shared" si="457"/>
        <v>0</v>
      </c>
      <c r="C4897" t="str">
        <f t="shared" si="458"/>
        <v>OFF</v>
      </c>
      <c r="D4897" s="4">
        <f t="shared" si="460"/>
        <v>43759.958333321461</v>
      </c>
      <c r="E4897" t="str">
        <f t="shared" si="461"/>
        <v>LRKPCIGS</v>
      </c>
      <c r="F4897" s="39">
        <v>9931.3505859375</v>
      </c>
      <c r="G4897">
        <f t="shared" si="459"/>
        <v>1.3978400579102821E-3</v>
      </c>
      <c r="H4897" s="38">
        <f>G4897*SUMIF('Manual Inputs'!$B$11:$B$22,'Expanded kW'!A4897,'Manual Inputs'!$C$11:$C$22)</f>
        <v>159096.2925450594</v>
      </c>
    </row>
    <row r="4898" spans="1:8" x14ac:dyDescent="0.2">
      <c r="A4898">
        <f t="shared" si="456"/>
        <v>10</v>
      </c>
      <c r="B4898" t="b">
        <f t="shared" si="457"/>
        <v>0</v>
      </c>
      <c r="C4898" t="str">
        <f t="shared" si="458"/>
        <v>OFF</v>
      </c>
      <c r="D4898" s="4">
        <f t="shared" si="460"/>
        <v>43759.999999988126</v>
      </c>
      <c r="E4898" t="str">
        <f t="shared" si="461"/>
        <v>LRKPCIGS</v>
      </c>
      <c r="F4898" s="39">
        <v>9922.7314453125</v>
      </c>
      <c r="G4898">
        <f t="shared" si="459"/>
        <v>1.3966269117297971E-3</v>
      </c>
      <c r="H4898" s="38">
        <f>G4898*SUMIF('Manual Inputs'!$B$11:$B$22,'Expanded kW'!A4898,'Manual Inputs'!$C$11:$C$22)</f>
        <v>158958.21733499647</v>
      </c>
    </row>
    <row r="4899" spans="1:8" x14ac:dyDescent="0.2">
      <c r="A4899">
        <f t="shared" si="456"/>
        <v>10</v>
      </c>
      <c r="B4899" t="b">
        <f t="shared" si="457"/>
        <v>0</v>
      </c>
      <c r="C4899" t="str">
        <f t="shared" si="458"/>
        <v>OFF</v>
      </c>
      <c r="D4899" s="4">
        <f t="shared" si="460"/>
        <v>43760.04166665479</v>
      </c>
      <c r="E4899" t="str">
        <f t="shared" si="461"/>
        <v>LRKPCIGS</v>
      </c>
      <c r="F4899" s="39">
        <v>9930.771484375</v>
      </c>
      <c r="G4899">
        <f t="shared" si="459"/>
        <v>1.3977585492217449E-3</v>
      </c>
      <c r="H4899" s="38">
        <f>G4899*SUMIF('Manual Inputs'!$B$11:$B$22,'Expanded kW'!A4899,'Manual Inputs'!$C$11:$C$22)</f>
        <v>159087.01556799535</v>
      </c>
    </row>
    <row r="4900" spans="1:8" x14ac:dyDescent="0.2">
      <c r="A4900">
        <f t="shared" si="456"/>
        <v>10</v>
      </c>
      <c r="B4900" t="b">
        <f t="shared" si="457"/>
        <v>0</v>
      </c>
      <c r="C4900" t="str">
        <f t="shared" si="458"/>
        <v>OFF</v>
      </c>
      <c r="D4900" s="4">
        <f t="shared" si="460"/>
        <v>43760.083333321454</v>
      </c>
      <c r="E4900" t="str">
        <f t="shared" si="461"/>
        <v>LRKPCIGS</v>
      </c>
      <c r="F4900" s="39">
        <v>9760.5126953125</v>
      </c>
      <c r="G4900">
        <f t="shared" si="459"/>
        <v>1.3737945824376248E-3</v>
      </c>
      <c r="H4900" s="38">
        <f>G4900*SUMIF('Manual Inputs'!$B$11:$B$22,'Expanded kW'!A4900,'Manual Inputs'!$C$11:$C$22)</f>
        <v>156359.53737873374</v>
      </c>
    </row>
    <row r="4901" spans="1:8" x14ac:dyDescent="0.2">
      <c r="A4901">
        <f t="shared" si="456"/>
        <v>10</v>
      </c>
      <c r="B4901" t="b">
        <f t="shared" si="457"/>
        <v>0</v>
      </c>
      <c r="C4901" t="str">
        <f t="shared" si="458"/>
        <v>OFF</v>
      </c>
      <c r="D4901" s="4">
        <f t="shared" si="460"/>
        <v>43760.124999988118</v>
      </c>
      <c r="E4901" t="str">
        <f t="shared" si="461"/>
        <v>LRKPCIGS</v>
      </c>
      <c r="F4901" s="39">
        <v>9555.791015625</v>
      </c>
      <c r="G4901">
        <f t="shared" si="459"/>
        <v>1.3449799552513616E-3</v>
      </c>
      <c r="H4901" s="38">
        <f>G4901*SUMIF('Manual Inputs'!$B$11:$B$22,'Expanded kW'!A4901,'Manual Inputs'!$C$11:$C$22)</f>
        <v>153079.97736722862</v>
      </c>
    </row>
    <row r="4902" spans="1:8" x14ac:dyDescent="0.2">
      <c r="A4902">
        <f t="shared" si="456"/>
        <v>10</v>
      </c>
      <c r="B4902" t="b">
        <f t="shared" si="457"/>
        <v>0</v>
      </c>
      <c r="C4902" t="str">
        <f t="shared" si="458"/>
        <v>OFF</v>
      </c>
      <c r="D4902" s="4">
        <f t="shared" si="460"/>
        <v>43760.166666654783</v>
      </c>
      <c r="E4902" t="str">
        <f t="shared" si="461"/>
        <v>LRKPCIGS</v>
      </c>
      <c r="F4902" s="39">
        <v>9645.5146484375</v>
      </c>
      <c r="G4902">
        <f t="shared" si="459"/>
        <v>1.3576085788208625E-3</v>
      </c>
      <c r="H4902" s="38">
        <f>G4902*SUMIF('Manual Inputs'!$B$11:$B$22,'Expanded kW'!A4902,'Manual Inputs'!$C$11:$C$22)</f>
        <v>154517.3143347057</v>
      </c>
    </row>
    <row r="4903" spans="1:8" x14ac:dyDescent="0.2">
      <c r="A4903">
        <f t="shared" si="456"/>
        <v>10</v>
      </c>
      <c r="B4903" t="b">
        <f t="shared" si="457"/>
        <v>0</v>
      </c>
      <c r="C4903" t="str">
        <f t="shared" si="458"/>
        <v>OFF</v>
      </c>
      <c r="D4903" s="4">
        <f t="shared" si="460"/>
        <v>43760.208333321447</v>
      </c>
      <c r="E4903" t="str">
        <f t="shared" si="461"/>
        <v>LRKPCIGS</v>
      </c>
      <c r="F4903" s="39">
        <v>9732.3046875</v>
      </c>
      <c r="G4903">
        <f t="shared" si="459"/>
        <v>1.3698242983425299E-3</v>
      </c>
      <c r="H4903" s="38">
        <f>G4903*SUMIF('Manual Inputs'!$B$11:$B$22,'Expanded kW'!A4903,'Manual Inputs'!$C$11:$C$22)</f>
        <v>155907.65629526807</v>
      </c>
    </row>
    <row r="4904" spans="1:8" x14ac:dyDescent="0.2">
      <c r="A4904">
        <f t="shared" si="456"/>
        <v>10</v>
      </c>
      <c r="B4904" t="b">
        <f t="shared" si="457"/>
        <v>0</v>
      </c>
      <c r="C4904" t="str">
        <f t="shared" si="458"/>
        <v>OFF</v>
      </c>
      <c r="D4904" s="4">
        <f t="shared" si="460"/>
        <v>43760.249999988111</v>
      </c>
      <c r="E4904" t="str">
        <f t="shared" si="461"/>
        <v>LRKPCIGS</v>
      </c>
      <c r="F4904" s="39">
        <v>9670.6767578125</v>
      </c>
      <c r="G4904">
        <f t="shared" si="459"/>
        <v>1.3611501519555072E-3</v>
      </c>
      <c r="H4904" s="38">
        <f>G4904*SUMIF('Manual Inputs'!$B$11:$B$22,'Expanded kW'!A4904,'Manual Inputs'!$C$11:$C$22)</f>
        <v>154920.40133476027</v>
      </c>
    </row>
    <row r="4905" spans="1:8" x14ac:dyDescent="0.2">
      <c r="A4905">
        <f t="shared" si="456"/>
        <v>10</v>
      </c>
      <c r="B4905" t="b">
        <f t="shared" si="457"/>
        <v>0</v>
      </c>
      <c r="C4905" t="str">
        <f t="shared" si="458"/>
        <v>ON</v>
      </c>
      <c r="D4905" s="4">
        <f t="shared" si="460"/>
        <v>43760.291666654775</v>
      </c>
      <c r="E4905" t="str">
        <f t="shared" si="461"/>
        <v>LRKPCIGS</v>
      </c>
      <c r="F4905" s="39">
        <v>9583.91796875</v>
      </c>
      <c r="G4905">
        <f t="shared" si="459"/>
        <v>1.3489388308790895E-3</v>
      </c>
      <c r="H4905" s="38">
        <f>G4905*SUMIF('Manual Inputs'!$B$11:$B$22,'Expanded kW'!A4905,'Manual Inputs'!$C$11:$C$22)</f>
        <v>153530.5599867882</v>
      </c>
    </row>
    <row r="4906" spans="1:8" x14ac:dyDescent="0.2">
      <c r="A4906">
        <f t="shared" si="456"/>
        <v>10</v>
      </c>
      <c r="B4906" t="b">
        <f t="shared" si="457"/>
        <v>0</v>
      </c>
      <c r="C4906" t="str">
        <f t="shared" si="458"/>
        <v>ON</v>
      </c>
      <c r="D4906" s="4">
        <f t="shared" si="460"/>
        <v>43760.33333332144</v>
      </c>
      <c r="E4906" t="str">
        <f t="shared" si="461"/>
        <v>LRKPCIGS</v>
      </c>
      <c r="F4906" s="39">
        <v>9570.5234375</v>
      </c>
      <c r="G4906">
        <f t="shared" si="459"/>
        <v>1.347053547283856E-3</v>
      </c>
      <c r="H4906" s="38">
        <f>G4906*SUMIF('Manual Inputs'!$B$11:$B$22,'Expanded kW'!A4906,'Manual Inputs'!$C$11:$C$22)</f>
        <v>153315.9849152696</v>
      </c>
    </row>
    <row r="4907" spans="1:8" x14ac:dyDescent="0.2">
      <c r="A4907">
        <f t="shared" si="456"/>
        <v>10</v>
      </c>
      <c r="B4907" t="b">
        <f t="shared" si="457"/>
        <v>0</v>
      </c>
      <c r="C4907" t="str">
        <f t="shared" si="458"/>
        <v>ON</v>
      </c>
      <c r="D4907" s="4">
        <f t="shared" si="460"/>
        <v>43760.374999988104</v>
      </c>
      <c r="E4907" t="str">
        <f t="shared" si="461"/>
        <v>LRKPCIGS</v>
      </c>
      <c r="F4907" s="39">
        <v>9553.9716796875</v>
      </c>
      <c r="G4907">
        <f t="shared" si="459"/>
        <v>1.3447238832669697E-3</v>
      </c>
      <c r="H4907" s="38">
        <f>G4907*SUMIF('Manual Inputs'!$B$11:$B$22,'Expanded kW'!A4907,'Manual Inputs'!$C$11:$C$22)</f>
        <v>153050.83232798695</v>
      </c>
    </row>
    <row r="4908" spans="1:8" x14ac:dyDescent="0.2">
      <c r="A4908">
        <f t="shared" si="456"/>
        <v>10</v>
      </c>
      <c r="B4908" t="b">
        <f t="shared" si="457"/>
        <v>0</v>
      </c>
      <c r="C4908" t="str">
        <f t="shared" si="458"/>
        <v>ON</v>
      </c>
      <c r="D4908" s="4">
        <f t="shared" si="460"/>
        <v>43760.416666654768</v>
      </c>
      <c r="E4908" t="str">
        <f t="shared" si="461"/>
        <v>LRKPCIGS</v>
      </c>
      <c r="F4908" s="39">
        <v>9741.716796875</v>
      </c>
      <c r="G4908">
        <f t="shared" si="459"/>
        <v>1.3711490550712307E-3</v>
      </c>
      <c r="H4908" s="38">
        <f>G4908*SUMIF('Manual Inputs'!$B$11:$B$22,'Expanded kW'!A4908,'Manual Inputs'!$C$11:$C$22)</f>
        <v>156058.43454980993</v>
      </c>
    </row>
    <row r="4909" spans="1:8" x14ac:dyDescent="0.2">
      <c r="A4909">
        <f t="shared" si="456"/>
        <v>10</v>
      </c>
      <c r="B4909" t="b">
        <f t="shared" si="457"/>
        <v>0</v>
      </c>
      <c r="C4909" t="str">
        <f t="shared" si="458"/>
        <v>ON</v>
      </c>
      <c r="D4909" s="4">
        <f t="shared" si="460"/>
        <v>43760.458333321432</v>
      </c>
      <c r="E4909" t="str">
        <f t="shared" si="461"/>
        <v>LRKPCIGS</v>
      </c>
      <c r="F4909" s="39">
        <v>9743.6962890625</v>
      </c>
      <c r="G4909">
        <f t="shared" si="459"/>
        <v>1.3714276690875284E-3</v>
      </c>
      <c r="H4909" s="38">
        <f>G4909*SUMIF('Manual Inputs'!$B$11:$B$22,'Expanded kW'!A4909,'Manual Inputs'!$C$11:$C$22)</f>
        <v>156090.14522857696</v>
      </c>
    </row>
    <row r="4910" spans="1:8" x14ac:dyDescent="0.2">
      <c r="A4910">
        <f t="shared" si="456"/>
        <v>10</v>
      </c>
      <c r="B4910" t="b">
        <f t="shared" si="457"/>
        <v>0</v>
      </c>
      <c r="C4910" t="str">
        <f t="shared" si="458"/>
        <v>ON</v>
      </c>
      <c r="D4910" s="4">
        <f t="shared" si="460"/>
        <v>43760.499999988097</v>
      </c>
      <c r="E4910" t="str">
        <f t="shared" si="461"/>
        <v>LRKPCIGS</v>
      </c>
      <c r="F4910" s="39">
        <v>9739.0751953125</v>
      </c>
      <c r="G4910">
        <f t="shared" si="459"/>
        <v>1.3707772489962012E-3</v>
      </c>
      <c r="H4910" s="38">
        <f>G4910*SUMIF('Manual Inputs'!$B$11:$B$22,'Expanded kW'!A4910,'Manual Inputs'!$C$11:$C$22)</f>
        <v>156016.11714178592</v>
      </c>
    </row>
    <row r="4911" spans="1:8" x14ac:dyDescent="0.2">
      <c r="A4911">
        <f t="shared" si="456"/>
        <v>10</v>
      </c>
      <c r="B4911" t="b">
        <f t="shared" si="457"/>
        <v>0</v>
      </c>
      <c r="C4911" t="str">
        <f t="shared" si="458"/>
        <v>ON</v>
      </c>
      <c r="D4911" s="4">
        <f t="shared" si="460"/>
        <v>43760.541666654761</v>
      </c>
      <c r="E4911" t="str">
        <f t="shared" si="461"/>
        <v>LRKPCIGS</v>
      </c>
      <c r="F4911" s="39">
        <v>9850.4970703125</v>
      </c>
      <c r="G4911">
        <f t="shared" si="459"/>
        <v>1.3864599055346794E-3</v>
      </c>
      <c r="H4911" s="38">
        <f>G4911*SUMIF('Manual Inputs'!$B$11:$B$22,'Expanded kW'!A4911,'Manual Inputs'!$C$11:$C$22)</f>
        <v>157801.05133251115</v>
      </c>
    </row>
    <row r="4912" spans="1:8" x14ac:dyDescent="0.2">
      <c r="A4912">
        <f t="shared" si="456"/>
        <v>10</v>
      </c>
      <c r="B4912" t="b">
        <f t="shared" si="457"/>
        <v>0</v>
      </c>
      <c r="C4912" t="str">
        <f t="shared" si="458"/>
        <v>ON</v>
      </c>
      <c r="D4912" s="4">
        <f t="shared" si="460"/>
        <v>43760.583333321425</v>
      </c>
      <c r="E4912" t="str">
        <f t="shared" si="461"/>
        <v>LRKPCIGS</v>
      </c>
      <c r="F4912" s="39">
        <v>9818.587890625</v>
      </c>
      <c r="G4912">
        <f t="shared" si="459"/>
        <v>1.3819686805803008E-3</v>
      </c>
      <c r="H4912" s="38">
        <f>G4912*SUMIF('Manual Inputs'!$B$11:$B$22,'Expanded kW'!A4912,'Manual Inputs'!$C$11:$C$22)</f>
        <v>157289.87894538147</v>
      </c>
    </row>
    <row r="4913" spans="1:8" x14ac:dyDescent="0.2">
      <c r="A4913">
        <f t="shared" si="456"/>
        <v>10</v>
      </c>
      <c r="B4913" t="b">
        <f t="shared" si="457"/>
        <v>0</v>
      </c>
      <c r="C4913" t="str">
        <f t="shared" si="458"/>
        <v>ON</v>
      </c>
      <c r="D4913" s="4">
        <f t="shared" si="460"/>
        <v>43760.624999988089</v>
      </c>
      <c r="E4913" t="str">
        <f t="shared" si="461"/>
        <v>LRKPCIGS</v>
      </c>
      <c r="F4913" s="39">
        <v>9663.646484375</v>
      </c>
      <c r="G4913">
        <f t="shared" si="459"/>
        <v>1.3601606392256963E-3</v>
      </c>
      <c r="H4913" s="38">
        <f>G4913*SUMIF('Manual Inputs'!$B$11:$B$22,'Expanded kW'!A4913,'Manual Inputs'!$C$11:$C$22)</f>
        <v>154807.77914608555</v>
      </c>
    </row>
    <row r="4914" spans="1:8" x14ac:dyDescent="0.2">
      <c r="A4914">
        <f t="shared" si="456"/>
        <v>10</v>
      </c>
      <c r="B4914" t="b">
        <f t="shared" si="457"/>
        <v>0</v>
      </c>
      <c r="C4914" t="str">
        <f t="shared" si="458"/>
        <v>ON</v>
      </c>
      <c r="D4914" s="4">
        <f t="shared" si="460"/>
        <v>43760.666666654753</v>
      </c>
      <c r="E4914" t="str">
        <f t="shared" si="461"/>
        <v>LRKPCIGS</v>
      </c>
      <c r="F4914" s="39">
        <v>9681.287109375</v>
      </c>
      <c r="G4914">
        <f t="shared" si="459"/>
        <v>1.3626435615692585E-3</v>
      </c>
      <c r="H4914" s="38">
        <f>G4914*SUMIF('Manual Inputs'!$B$11:$B$22,'Expanded kW'!A4914,'Manual Inputs'!$C$11:$C$22)</f>
        <v>155090.37495331158</v>
      </c>
    </row>
    <row r="4915" spans="1:8" x14ac:dyDescent="0.2">
      <c r="A4915">
        <f t="shared" si="456"/>
        <v>10</v>
      </c>
      <c r="B4915" t="b">
        <f t="shared" si="457"/>
        <v>0</v>
      </c>
      <c r="C4915" t="str">
        <f t="shared" si="458"/>
        <v>ON</v>
      </c>
      <c r="D4915" s="4">
        <f t="shared" si="460"/>
        <v>43760.708333321418</v>
      </c>
      <c r="E4915" t="str">
        <f t="shared" si="461"/>
        <v>LRKPCIGS</v>
      </c>
      <c r="F4915" s="39">
        <v>9670.02734375</v>
      </c>
      <c r="G4915">
        <f t="shared" si="459"/>
        <v>1.361058746765158E-3</v>
      </c>
      <c r="H4915" s="38">
        <f>G4915*SUMIF('Manual Inputs'!$B$11:$B$22,'Expanded kW'!A4915,'Manual Inputs'!$C$11:$C$22)</f>
        <v>154909.99797936805</v>
      </c>
    </row>
    <row r="4916" spans="1:8" x14ac:dyDescent="0.2">
      <c r="A4916">
        <f t="shared" si="456"/>
        <v>10</v>
      </c>
      <c r="B4916" t="b">
        <f t="shared" si="457"/>
        <v>0</v>
      </c>
      <c r="C4916" t="str">
        <f t="shared" si="458"/>
        <v>ON</v>
      </c>
      <c r="D4916" s="4">
        <f t="shared" si="460"/>
        <v>43760.749999988082</v>
      </c>
      <c r="E4916" t="str">
        <f t="shared" si="461"/>
        <v>LRKPCIGS</v>
      </c>
      <c r="F4916" s="39">
        <v>9512.4755859375</v>
      </c>
      <c r="G4916">
        <f t="shared" si="459"/>
        <v>1.3388832977807737E-3</v>
      </c>
      <c r="H4916" s="38">
        <f>G4916*SUMIF('Manual Inputs'!$B$11:$B$22,'Expanded kW'!A4916,'Manual Inputs'!$C$11:$C$22)</f>
        <v>152386.08138463838</v>
      </c>
    </row>
    <row r="4917" spans="1:8" x14ac:dyDescent="0.2">
      <c r="A4917">
        <f t="shared" si="456"/>
        <v>10</v>
      </c>
      <c r="B4917" t="b">
        <f t="shared" si="457"/>
        <v>0</v>
      </c>
      <c r="C4917" t="str">
        <f t="shared" si="458"/>
        <v>ON</v>
      </c>
      <c r="D4917" s="4">
        <f t="shared" si="460"/>
        <v>43760.791666654746</v>
      </c>
      <c r="E4917" t="str">
        <f t="shared" si="461"/>
        <v>LRKPCIGS</v>
      </c>
      <c r="F4917" s="39">
        <v>9607.9169921875</v>
      </c>
      <c r="G4917">
        <f t="shared" si="459"/>
        <v>1.3523166993795902E-3</v>
      </c>
      <c r="H4917" s="38">
        <f>G4917*SUMIF('Manual Inputs'!$B$11:$B$22,'Expanded kW'!A4917,'Manual Inputs'!$C$11:$C$22)</f>
        <v>153915.01481199745</v>
      </c>
    </row>
    <row r="4918" spans="1:8" x14ac:dyDescent="0.2">
      <c r="A4918">
        <f t="shared" si="456"/>
        <v>10</v>
      </c>
      <c r="B4918" t="b">
        <f t="shared" si="457"/>
        <v>0</v>
      </c>
      <c r="C4918" t="str">
        <f t="shared" si="458"/>
        <v>ON</v>
      </c>
      <c r="D4918" s="4">
        <f t="shared" si="460"/>
        <v>43760.83333332141</v>
      </c>
      <c r="E4918" t="str">
        <f t="shared" si="461"/>
        <v>LRKPCIGS</v>
      </c>
      <c r="F4918" s="39">
        <v>9601.72265625</v>
      </c>
      <c r="G4918">
        <f t="shared" si="459"/>
        <v>1.3514448450602137E-3</v>
      </c>
      <c r="H4918" s="38">
        <f>G4918*SUMIF('Manual Inputs'!$B$11:$B$22,'Expanded kW'!A4918,'Manual Inputs'!$C$11:$C$22)</f>
        <v>153815.78401011333</v>
      </c>
    </row>
    <row r="4919" spans="1:8" x14ac:dyDescent="0.2">
      <c r="A4919">
        <f t="shared" si="456"/>
        <v>10</v>
      </c>
      <c r="B4919" t="b">
        <f t="shared" si="457"/>
        <v>0</v>
      </c>
      <c r="C4919" t="str">
        <f t="shared" si="458"/>
        <v>OFF</v>
      </c>
      <c r="D4919" s="4">
        <f t="shared" si="460"/>
        <v>43760.874999988075</v>
      </c>
      <c r="E4919" t="str">
        <f t="shared" si="461"/>
        <v>LRKPCIGS</v>
      </c>
      <c r="F4919" s="39">
        <v>9795.6123046875</v>
      </c>
      <c r="G4919">
        <f t="shared" si="459"/>
        <v>1.3787348611617341E-3</v>
      </c>
      <c r="H4919" s="38">
        <f>G4919*SUMIF('Manual Inputs'!$B$11:$B$22,'Expanded kW'!A4919,'Manual Inputs'!$C$11:$C$22)</f>
        <v>156921.81918250467</v>
      </c>
    </row>
    <row r="4920" spans="1:8" x14ac:dyDescent="0.2">
      <c r="A4920">
        <f t="shared" si="456"/>
        <v>10</v>
      </c>
      <c r="B4920" t="b">
        <f t="shared" si="457"/>
        <v>0</v>
      </c>
      <c r="C4920" t="str">
        <f t="shared" si="458"/>
        <v>OFF</v>
      </c>
      <c r="D4920" s="4">
        <f t="shared" si="460"/>
        <v>43760.916666654739</v>
      </c>
      <c r="E4920" t="str">
        <f t="shared" si="461"/>
        <v>LRKPCIGS</v>
      </c>
      <c r="F4920" s="39">
        <v>10015.7314453125</v>
      </c>
      <c r="G4920">
        <f t="shared" si="459"/>
        <v>1.409716684793466E-3</v>
      </c>
      <c r="H4920" s="38">
        <f>G4920*SUMIF('Manual Inputs'!$B$11:$B$22,'Expanded kW'!A4920,'Manual Inputs'!$C$11:$C$22)</f>
        <v>160448.04040373812</v>
      </c>
    </row>
    <row r="4921" spans="1:8" x14ac:dyDescent="0.2">
      <c r="A4921">
        <f t="shared" si="456"/>
        <v>10</v>
      </c>
      <c r="B4921" t="b">
        <f t="shared" si="457"/>
        <v>0</v>
      </c>
      <c r="C4921" t="str">
        <f t="shared" si="458"/>
        <v>OFF</v>
      </c>
      <c r="D4921" s="4">
        <f t="shared" si="460"/>
        <v>43760.958333321403</v>
      </c>
      <c r="E4921" t="str">
        <f t="shared" si="461"/>
        <v>LRKPCIGS</v>
      </c>
      <c r="F4921" s="39">
        <v>9942.7080078125</v>
      </c>
      <c r="G4921">
        <f t="shared" si="459"/>
        <v>1.3994386178557885E-3</v>
      </c>
      <c r="H4921" s="38">
        <f>G4921*SUMIF('Manual Inputs'!$B$11:$B$22,'Expanded kW'!A4921,'Manual Inputs'!$C$11:$C$22)</f>
        <v>159278.23393334766</v>
      </c>
    </row>
    <row r="4922" spans="1:8" x14ac:dyDescent="0.2">
      <c r="A4922">
        <f t="shared" si="456"/>
        <v>10</v>
      </c>
      <c r="B4922" t="b">
        <f t="shared" si="457"/>
        <v>0</v>
      </c>
      <c r="C4922" t="str">
        <f t="shared" si="458"/>
        <v>OFF</v>
      </c>
      <c r="D4922" s="4">
        <f t="shared" si="460"/>
        <v>43760.999999988067</v>
      </c>
      <c r="E4922" t="str">
        <f t="shared" si="461"/>
        <v>LRKPCIGS</v>
      </c>
      <c r="F4922" s="39">
        <v>9883.5146484375</v>
      </c>
      <c r="G4922">
        <f t="shared" si="459"/>
        <v>1.3911071378440148E-3</v>
      </c>
      <c r="H4922" s="38">
        <f>G4922*SUMIF('Manual Inputs'!$B$11:$B$22,'Expanded kW'!A4922,'Manual Inputs'!$C$11:$C$22)</f>
        <v>158329.97982245311</v>
      </c>
    </row>
    <row r="4923" spans="1:8" x14ac:dyDescent="0.2">
      <c r="A4923">
        <f t="shared" si="456"/>
        <v>10</v>
      </c>
      <c r="B4923" t="b">
        <f t="shared" si="457"/>
        <v>0</v>
      </c>
      <c r="C4923" t="str">
        <f t="shared" si="458"/>
        <v>OFF</v>
      </c>
      <c r="D4923" s="4">
        <f t="shared" si="460"/>
        <v>43761.041666654732</v>
      </c>
      <c r="E4923" t="str">
        <f t="shared" si="461"/>
        <v>LRKPCIGS</v>
      </c>
      <c r="F4923" s="39">
        <v>9876.7470703125</v>
      </c>
      <c r="G4923">
        <f t="shared" si="459"/>
        <v>1.3901545995445859E-3</v>
      </c>
      <c r="H4923" s="38">
        <f>G4923*SUMIF('Manual Inputs'!$B$11:$B$22,'Expanded kW'!A4923,'Manual Inputs'!$C$11:$C$22)</f>
        <v>158221.56590836565</v>
      </c>
    </row>
    <row r="4924" spans="1:8" x14ac:dyDescent="0.2">
      <c r="A4924">
        <f t="shared" si="456"/>
        <v>10</v>
      </c>
      <c r="B4924" t="b">
        <f t="shared" si="457"/>
        <v>0</v>
      </c>
      <c r="C4924" t="str">
        <f t="shared" si="458"/>
        <v>OFF</v>
      </c>
      <c r="D4924" s="4">
        <f t="shared" si="460"/>
        <v>43761.083333321396</v>
      </c>
      <c r="E4924" t="str">
        <f t="shared" si="461"/>
        <v>LRKPCIGS</v>
      </c>
      <c r="F4924" s="39">
        <v>9738.3037109375</v>
      </c>
      <c r="G4924">
        <f t="shared" si="459"/>
        <v>1.3706686623790945E-3</v>
      </c>
      <c r="H4924" s="38">
        <f>G4924*SUMIF('Manual Inputs'!$B$11:$B$22,'Expanded kW'!A4924,'Manual Inputs'!$C$11:$C$22)</f>
        <v>156003.75826846281</v>
      </c>
    </row>
    <row r="4925" spans="1:8" x14ac:dyDescent="0.2">
      <c r="A4925">
        <f t="shared" si="456"/>
        <v>10</v>
      </c>
      <c r="B4925" t="b">
        <f t="shared" si="457"/>
        <v>0</v>
      </c>
      <c r="C4925" t="str">
        <f t="shared" si="458"/>
        <v>OFF</v>
      </c>
      <c r="D4925" s="4">
        <f t="shared" si="460"/>
        <v>43761.12499998806</v>
      </c>
      <c r="E4925" t="str">
        <f t="shared" si="461"/>
        <v>LRKPCIGS</v>
      </c>
      <c r="F4925" s="39">
        <v>9697.3203125</v>
      </c>
      <c r="G4925">
        <f t="shared" si="459"/>
        <v>1.3649002388852795E-3</v>
      </c>
      <c r="H4925" s="38">
        <f>G4925*SUMIF('Manual Inputs'!$B$11:$B$22,'Expanded kW'!A4925,'Manual Inputs'!$C$11:$C$22)</f>
        <v>155347.22050042389</v>
      </c>
    </row>
    <row r="4926" spans="1:8" x14ac:dyDescent="0.2">
      <c r="A4926">
        <f t="shared" si="456"/>
        <v>10</v>
      </c>
      <c r="B4926" t="b">
        <f t="shared" si="457"/>
        <v>0</v>
      </c>
      <c r="C4926" t="str">
        <f t="shared" si="458"/>
        <v>OFF</v>
      </c>
      <c r="D4926" s="4">
        <f t="shared" si="460"/>
        <v>43761.166666654724</v>
      </c>
      <c r="E4926" t="str">
        <f t="shared" si="461"/>
        <v>LRKPCIGS</v>
      </c>
      <c r="F4926" s="39">
        <v>9739.8193359375</v>
      </c>
      <c r="G4926">
        <f t="shared" si="459"/>
        <v>1.3708819869737141E-3</v>
      </c>
      <c r="H4926" s="38">
        <f>G4926*SUMIF('Manual Inputs'!$B$11:$B$22,'Expanded kW'!A4926,'Manual Inputs'!$C$11:$C$22)</f>
        <v>156028.03797909251</v>
      </c>
    </row>
    <row r="4927" spans="1:8" x14ac:dyDescent="0.2">
      <c r="A4927">
        <f t="shared" si="456"/>
        <v>10</v>
      </c>
      <c r="B4927" t="b">
        <f t="shared" si="457"/>
        <v>0</v>
      </c>
      <c r="C4927" t="str">
        <f t="shared" si="458"/>
        <v>OFF</v>
      </c>
      <c r="D4927" s="4">
        <f t="shared" si="460"/>
        <v>43761.208333321389</v>
      </c>
      <c r="E4927" t="str">
        <f t="shared" si="461"/>
        <v>LRKPCIGS</v>
      </c>
      <c r="F4927" s="39">
        <v>9760.62109375</v>
      </c>
      <c r="G4927">
        <f t="shared" si="459"/>
        <v>1.3738098395445853E-3</v>
      </c>
      <c r="H4927" s="38">
        <f>G4927*SUMIF('Manual Inputs'!$B$11:$B$22,'Expanded kW'!A4927,'Manual Inputs'!$C$11:$C$22)</f>
        <v>156361.27387865636</v>
      </c>
    </row>
    <row r="4928" spans="1:8" x14ac:dyDescent="0.2">
      <c r="A4928">
        <f t="shared" si="456"/>
        <v>10</v>
      </c>
      <c r="B4928" t="b">
        <f t="shared" si="457"/>
        <v>0</v>
      </c>
      <c r="C4928" t="str">
        <f t="shared" si="458"/>
        <v>OFF</v>
      </c>
      <c r="D4928" s="4">
        <f t="shared" si="460"/>
        <v>43761.249999988053</v>
      </c>
      <c r="E4928" t="str">
        <f t="shared" si="461"/>
        <v>LRKPCIGS</v>
      </c>
      <c r="F4928" s="39">
        <v>9726.341796875</v>
      </c>
      <c r="G4928">
        <f t="shared" si="459"/>
        <v>1.3689850200082855E-3</v>
      </c>
      <c r="H4928" s="38">
        <f>G4928*SUMIF('Manual Inputs'!$B$11:$B$22,'Expanded kW'!A4928,'Manual Inputs'!$C$11:$C$22)</f>
        <v>155812.1331553809</v>
      </c>
    </row>
    <row r="4929" spans="1:8" x14ac:dyDescent="0.2">
      <c r="A4929">
        <f t="shared" si="456"/>
        <v>10</v>
      </c>
      <c r="B4929" t="b">
        <f t="shared" si="457"/>
        <v>0</v>
      </c>
      <c r="C4929" t="str">
        <f t="shared" si="458"/>
        <v>ON</v>
      </c>
      <c r="D4929" s="4">
        <f t="shared" si="460"/>
        <v>43761.291666654717</v>
      </c>
      <c r="E4929" t="str">
        <f t="shared" si="461"/>
        <v>LRKPCIGS</v>
      </c>
      <c r="F4929" s="39">
        <v>9748.2001953125</v>
      </c>
      <c r="G4929">
        <f t="shared" si="459"/>
        <v>1.3720615950091686E-3</v>
      </c>
      <c r="H4929" s="38">
        <f>G4929*SUMIF('Manual Inputs'!$B$11:$B$22,'Expanded kW'!A4929,'Manual Inputs'!$C$11:$C$22)</f>
        <v>156162.29601815436</v>
      </c>
    </row>
    <row r="4930" spans="1:8" x14ac:dyDescent="0.2">
      <c r="A4930">
        <f t="shared" ref="A4930:A4993" si="462">MONTH(D4930)</f>
        <v>10</v>
      </c>
      <c r="B4930" t="b">
        <f t="shared" ref="B4930:B4993" si="463">IF(ISNA(VLOOKUP(DATE(YEAR(D4930),MONTH(D4930),DAY(D4930)),Holidays,1,FALSE)),FALSE,TRUE)</f>
        <v>0</v>
      </c>
      <c r="C4930" t="str">
        <f t="shared" ref="C4930:C4993" si="464">IF(OR(HOUR(D4930)&lt;PkStart,HOUR(D4930)&gt;OPkStart-1,WEEKDAY(D4930,2)&gt;5,B4930)=TRUE,"OFF","ON")</f>
        <v>ON</v>
      </c>
      <c r="D4930" s="4">
        <f t="shared" si="460"/>
        <v>43761.333333321381</v>
      </c>
      <c r="E4930" t="str">
        <f t="shared" si="461"/>
        <v>LRKPCIGS</v>
      </c>
      <c r="F4930" s="39">
        <v>9840.185546875</v>
      </c>
      <c r="G4930">
        <f t="shared" ref="G4930:G4993" si="465">IF(SUMIF($A$2:$A$8785,A4930,$F$2:$F$8785)=0,0,F4930/SUMIF($A$2:$A$8785,A4930,$F$2:$F$8785))</f>
        <v>1.3850085560536301E-3</v>
      </c>
      <c r="H4930" s="38">
        <f>G4930*SUMIF('Manual Inputs'!$B$11:$B$22,'Expanded kW'!A4930,'Manual Inputs'!$C$11:$C$22)</f>
        <v>157635.8648218546</v>
      </c>
    </row>
    <row r="4931" spans="1:8" x14ac:dyDescent="0.2">
      <c r="A4931">
        <f t="shared" si="462"/>
        <v>10</v>
      </c>
      <c r="B4931" t="b">
        <f t="shared" si="463"/>
        <v>0</v>
      </c>
      <c r="C4931" t="str">
        <f t="shared" si="464"/>
        <v>ON</v>
      </c>
      <c r="D4931" s="4">
        <f t="shared" si="460"/>
        <v>43761.374999988046</v>
      </c>
      <c r="E4931" t="str">
        <f t="shared" si="461"/>
        <v>LRKPCIGS</v>
      </c>
      <c r="F4931" s="39">
        <v>9729.8330078125</v>
      </c>
      <c r="G4931">
        <f t="shared" si="465"/>
        <v>1.3694764088135465E-3</v>
      </c>
      <c r="H4931" s="38">
        <f>G4931*SUMIF('Manual Inputs'!$B$11:$B$22,'Expanded kW'!A4931,'Manual Inputs'!$C$11:$C$22)</f>
        <v>155868.06096820379</v>
      </c>
    </row>
    <row r="4932" spans="1:8" x14ac:dyDescent="0.2">
      <c r="A4932">
        <f t="shared" si="462"/>
        <v>10</v>
      </c>
      <c r="B4932" t="b">
        <f t="shared" si="463"/>
        <v>0</v>
      </c>
      <c r="C4932" t="str">
        <f t="shared" si="464"/>
        <v>ON</v>
      </c>
      <c r="D4932" s="4">
        <f t="shared" ref="D4932:D4995" si="466">+D4931+1/24</f>
        <v>43761.41666665471</v>
      </c>
      <c r="E4932" t="str">
        <f t="shared" ref="E4932:E4995" si="467">+E4931</f>
        <v>LRKPCIGS</v>
      </c>
      <c r="F4932" s="39">
        <v>9677.5751953125</v>
      </c>
      <c r="G4932">
        <f t="shared" si="465"/>
        <v>1.3621211087444201E-3</v>
      </c>
      <c r="H4932" s="38">
        <f>G4932*SUMIF('Manual Inputs'!$B$11:$B$22,'Expanded kW'!A4932,'Manual Inputs'!$C$11:$C$22)</f>
        <v>155030.91156406965</v>
      </c>
    </row>
    <row r="4933" spans="1:8" x14ac:dyDescent="0.2">
      <c r="A4933">
        <f t="shared" si="462"/>
        <v>10</v>
      </c>
      <c r="B4933" t="b">
        <f t="shared" si="463"/>
        <v>0</v>
      </c>
      <c r="C4933" t="str">
        <f t="shared" si="464"/>
        <v>ON</v>
      </c>
      <c r="D4933" s="4">
        <f t="shared" si="466"/>
        <v>43761.458333321374</v>
      </c>
      <c r="E4933" t="str">
        <f t="shared" si="467"/>
        <v>LRKPCIGS</v>
      </c>
      <c r="F4933" s="39">
        <v>9654.5029296875</v>
      </c>
      <c r="G4933">
        <f t="shared" si="465"/>
        <v>1.3588736816358617E-3</v>
      </c>
      <c r="H4933" s="38">
        <f>G4933*SUMIF('Manual Inputs'!$B$11:$B$22,'Expanded kW'!A4933,'Manual Inputs'!$C$11:$C$22)</f>
        <v>154661.30303099161</v>
      </c>
    </row>
    <row r="4934" spans="1:8" x14ac:dyDescent="0.2">
      <c r="A4934">
        <f t="shared" si="462"/>
        <v>10</v>
      </c>
      <c r="B4934" t="b">
        <f t="shared" si="463"/>
        <v>0</v>
      </c>
      <c r="C4934" t="str">
        <f t="shared" si="464"/>
        <v>ON</v>
      </c>
      <c r="D4934" s="4">
        <f t="shared" si="466"/>
        <v>43761.499999988038</v>
      </c>
      <c r="E4934" t="str">
        <f t="shared" si="467"/>
        <v>LRKPCIGS</v>
      </c>
      <c r="F4934" s="39">
        <v>9614.5146484375</v>
      </c>
      <c r="G4934">
        <f t="shared" si="465"/>
        <v>1.3532453211329727E-3</v>
      </c>
      <c r="H4934" s="38">
        <f>G4934*SUMIF('Manual Inputs'!$B$11:$B$22,'Expanded kW'!A4934,'Manual Inputs'!$C$11:$C$22)</f>
        <v>154020.70664512514</v>
      </c>
    </row>
    <row r="4935" spans="1:8" x14ac:dyDescent="0.2">
      <c r="A4935">
        <f t="shared" si="462"/>
        <v>10</v>
      </c>
      <c r="B4935" t="b">
        <f t="shared" si="463"/>
        <v>0</v>
      </c>
      <c r="C4935" t="str">
        <f t="shared" si="464"/>
        <v>ON</v>
      </c>
      <c r="D4935" s="4">
        <f t="shared" si="466"/>
        <v>43761.541666654703</v>
      </c>
      <c r="E4935" t="str">
        <f t="shared" si="467"/>
        <v>LRKPCIGS</v>
      </c>
      <c r="F4935" s="39">
        <v>9750.3828125</v>
      </c>
      <c r="G4935">
        <f t="shared" si="465"/>
        <v>1.3723687989195905E-3</v>
      </c>
      <c r="H4935" s="38">
        <f>G4935*SUMIF('Manual Inputs'!$B$11:$B$22,'Expanded kW'!A4935,'Manual Inputs'!$C$11:$C$22)</f>
        <v>156197.26067875835</v>
      </c>
    </row>
    <row r="4936" spans="1:8" x14ac:dyDescent="0.2">
      <c r="A4936">
        <f t="shared" si="462"/>
        <v>10</v>
      </c>
      <c r="B4936" t="b">
        <f t="shared" si="463"/>
        <v>0</v>
      </c>
      <c r="C4936" t="str">
        <f t="shared" si="464"/>
        <v>ON</v>
      </c>
      <c r="D4936" s="4">
        <f t="shared" si="466"/>
        <v>43761.583333321367</v>
      </c>
      <c r="E4936" t="str">
        <f t="shared" si="467"/>
        <v>LRKPCIGS</v>
      </c>
      <c r="F4936" s="39">
        <v>9675.3525390625</v>
      </c>
      <c r="G4936">
        <f t="shared" si="465"/>
        <v>1.3618082693260217E-3</v>
      </c>
      <c r="H4936" s="38">
        <f>G4936*SUMIF('Manual Inputs'!$B$11:$B$22,'Expanded kW'!A4936,'Manual Inputs'!$C$11:$C$22)</f>
        <v>154995.30549358434</v>
      </c>
    </row>
    <row r="4937" spans="1:8" x14ac:dyDescent="0.2">
      <c r="A4937">
        <f t="shared" si="462"/>
        <v>10</v>
      </c>
      <c r="B4937" t="b">
        <f t="shared" si="463"/>
        <v>0</v>
      </c>
      <c r="C4937" t="str">
        <f t="shared" si="464"/>
        <v>ON</v>
      </c>
      <c r="D4937" s="4">
        <f t="shared" si="466"/>
        <v>43761.624999988031</v>
      </c>
      <c r="E4937" t="str">
        <f t="shared" si="467"/>
        <v>LRKPCIGS</v>
      </c>
      <c r="F4937" s="39">
        <v>9623.0185546875</v>
      </c>
      <c r="G4937">
        <f t="shared" si="465"/>
        <v>1.3544422480465989E-3</v>
      </c>
      <c r="H4937" s="38">
        <f>G4937*SUMIF('Manual Inputs'!$B$11:$B$22,'Expanded kW'!A4937,'Manual Inputs'!$C$11:$C$22)</f>
        <v>154156.93584626136</v>
      </c>
    </row>
    <row r="4938" spans="1:8" x14ac:dyDescent="0.2">
      <c r="A4938">
        <f t="shared" si="462"/>
        <v>10</v>
      </c>
      <c r="B4938" t="b">
        <f t="shared" si="463"/>
        <v>0</v>
      </c>
      <c r="C4938" t="str">
        <f t="shared" si="464"/>
        <v>ON</v>
      </c>
      <c r="D4938" s="4">
        <f t="shared" si="466"/>
        <v>43761.666666654695</v>
      </c>
      <c r="E4938" t="str">
        <f t="shared" si="467"/>
        <v>LRKPCIGS</v>
      </c>
      <c r="F4938" s="39">
        <v>9530.16015625</v>
      </c>
      <c r="G4938">
        <f t="shared" si="465"/>
        <v>1.3413724054379685E-3</v>
      </c>
      <c r="H4938" s="38">
        <f>G4938*SUMIF('Manual Inputs'!$B$11:$B$22,'Expanded kW'!A4938,'Manual Inputs'!$C$11:$C$22)</f>
        <v>152669.38117831951</v>
      </c>
    </row>
    <row r="4939" spans="1:8" x14ac:dyDescent="0.2">
      <c r="A4939">
        <f t="shared" si="462"/>
        <v>10</v>
      </c>
      <c r="B4939" t="b">
        <f t="shared" si="463"/>
        <v>0</v>
      </c>
      <c r="C4939" t="str">
        <f t="shared" si="464"/>
        <v>ON</v>
      </c>
      <c r="D4939" s="4">
        <f t="shared" si="466"/>
        <v>43761.70833332136</v>
      </c>
      <c r="E4939" t="str">
        <f t="shared" si="467"/>
        <v>LRKPCIGS</v>
      </c>
      <c r="F4939" s="39">
        <v>9606.318359375</v>
      </c>
      <c r="G4939">
        <f t="shared" si="465"/>
        <v>1.3520916914147754E-3</v>
      </c>
      <c r="H4939" s="38">
        <f>G4939*SUMIF('Manual Inputs'!$B$11:$B$22,'Expanded kW'!A4939,'Manual Inputs'!$C$11:$C$22)</f>
        <v>153889.40534917475</v>
      </c>
    </row>
    <row r="4940" spans="1:8" x14ac:dyDescent="0.2">
      <c r="A4940">
        <f t="shared" si="462"/>
        <v>10</v>
      </c>
      <c r="B4940" t="b">
        <f t="shared" si="463"/>
        <v>0</v>
      </c>
      <c r="C4940" t="str">
        <f t="shared" si="464"/>
        <v>ON</v>
      </c>
      <c r="D4940" s="4">
        <f t="shared" si="466"/>
        <v>43761.749999988024</v>
      </c>
      <c r="E4940" t="str">
        <f t="shared" si="467"/>
        <v>LRKPCIGS</v>
      </c>
      <c r="F4940" s="39">
        <v>9589.7265625</v>
      </c>
      <c r="G4940">
        <f t="shared" si="465"/>
        <v>1.3497563918899126E-3</v>
      </c>
      <c r="H4940" s="38">
        <f>G4940*SUMIF('Manual Inputs'!$B$11:$B$22,'Expanded kW'!A4940,'Manual Inputs'!$C$11:$C$22)</f>
        <v>153623.61135201078</v>
      </c>
    </row>
    <row r="4941" spans="1:8" x14ac:dyDescent="0.2">
      <c r="A4941">
        <f t="shared" si="462"/>
        <v>10</v>
      </c>
      <c r="B4941" t="b">
        <f t="shared" si="463"/>
        <v>0</v>
      </c>
      <c r="C4941" t="str">
        <f t="shared" si="464"/>
        <v>ON</v>
      </c>
      <c r="D4941" s="4">
        <f t="shared" si="466"/>
        <v>43761.791666654688</v>
      </c>
      <c r="E4941" t="str">
        <f t="shared" si="467"/>
        <v>LRKPCIGS</v>
      </c>
      <c r="F4941" s="39">
        <v>9634.369140625</v>
      </c>
      <c r="G4941">
        <f t="shared" si="465"/>
        <v>1.3560398458322069E-3</v>
      </c>
      <c r="H4941" s="38">
        <f>G4941*SUMIF('Manual Inputs'!$B$11:$B$22,'Expanded kW'!A4941,'Manual Inputs'!$C$11:$C$22)</f>
        <v>154338.76772554548</v>
      </c>
    </row>
    <row r="4942" spans="1:8" x14ac:dyDescent="0.2">
      <c r="A4942">
        <f t="shared" si="462"/>
        <v>10</v>
      </c>
      <c r="B4942" t="b">
        <f t="shared" si="463"/>
        <v>0</v>
      </c>
      <c r="C4942" t="str">
        <f t="shared" si="464"/>
        <v>ON</v>
      </c>
      <c r="D4942" s="4">
        <f t="shared" si="466"/>
        <v>43761.833333321352</v>
      </c>
      <c r="E4942" t="str">
        <f t="shared" si="467"/>
        <v>LRKPCIGS</v>
      </c>
      <c r="F4942" s="39">
        <v>9545.4111328125</v>
      </c>
      <c r="G4942">
        <f t="shared" si="465"/>
        <v>1.3435189841713283E-3</v>
      </c>
      <c r="H4942" s="38">
        <f>G4942*SUMIF('Manual Inputs'!$B$11:$B$22,'Expanded kW'!A4942,'Manual Inputs'!$C$11:$C$22)</f>
        <v>152913.69576653081</v>
      </c>
    </row>
    <row r="4943" spans="1:8" x14ac:dyDescent="0.2">
      <c r="A4943">
        <f t="shared" si="462"/>
        <v>10</v>
      </c>
      <c r="B4943" t="b">
        <f t="shared" si="463"/>
        <v>0</v>
      </c>
      <c r="C4943" t="str">
        <f t="shared" si="464"/>
        <v>OFF</v>
      </c>
      <c r="D4943" s="4">
        <f t="shared" si="466"/>
        <v>43761.874999988016</v>
      </c>
      <c r="E4943" t="str">
        <f t="shared" si="467"/>
        <v>LRKPCIGS</v>
      </c>
      <c r="F4943" s="39">
        <v>9857.328125</v>
      </c>
      <c r="G4943">
        <f t="shared" si="465"/>
        <v>1.3874213781760222E-3</v>
      </c>
      <c r="H4943" s="38">
        <f>G4943*SUMIF('Manual Inputs'!$B$11:$B$22,'Expanded kW'!A4943,'Manual Inputs'!$C$11:$C$22)</f>
        <v>157910.4821159227</v>
      </c>
    </row>
    <row r="4944" spans="1:8" x14ac:dyDescent="0.2">
      <c r="A4944">
        <f t="shared" si="462"/>
        <v>10</v>
      </c>
      <c r="B4944" t="b">
        <f t="shared" si="463"/>
        <v>0</v>
      </c>
      <c r="C4944" t="str">
        <f t="shared" si="464"/>
        <v>OFF</v>
      </c>
      <c r="D4944" s="4">
        <f t="shared" si="466"/>
        <v>43761.916666654681</v>
      </c>
      <c r="E4944" t="str">
        <f t="shared" si="467"/>
        <v>LRKPCIGS</v>
      </c>
      <c r="F4944" s="39">
        <v>10194.9873046875</v>
      </c>
      <c r="G4944">
        <f t="shared" si="465"/>
        <v>1.434946991455312E-3</v>
      </c>
      <c r="H4944" s="38">
        <f>G4944*SUMIF('Manual Inputs'!$B$11:$B$22,'Expanded kW'!A4944,'Manual Inputs'!$C$11:$C$22)</f>
        <v>163319.64808657666</v>
      </c>
    </row>
    <row r="4945" spans="1:8" x14ac:dyDescent="0.2">
      <c r="A4945">
        <f t="shared" si="462"/>
        <v>10</v>
      </c>
      <c r="B4945" t="b">
        <f t="shared" si="463"/>
        <v>0</v>
      </c>
      <c r="C4945" t="str">
        <f t="shared" si="464"/>
        <v>OFF</v>
      </c>
      <c r="D4945" s="4">
        <f t="shared" si="466"/>
        <v>43761.958333321345</v>
      </c>
      <c r="E4945" t="str">
        <f t="shared" si="467"/>
        <v>LRKPCIGS</v>
      </c>
      <c r="F4945" s="39">
        <v>10213.7939453125</v>
      </c>
      <c r="G4945">
        <f t="shared" si="465"/>
        <v>1.4375940307872607E-3</v>
      </c>
      <c r="H4945" s="38">
        <f>G4945*SUMIF('Manual Inputs'!$B$11:$B$22,'Expanded kW'!A4945,'Manual Inputs'!$C$11:$C$22)</f>
        <v>163620.92300107836</v>
      </c>
    </row>
    <row r="4946" spans="1:8" x14ac:dyDescent="0.2">
      <c r="A4946">
        <f t="shared" si="462"/>
        <v>10</v>
      </c>
      <c r="B4946" t="b">
        <f t="shared" si="463"/>
        <v>0</v>
      </c>
      <c r="C4946" t="str">
        <f t="shared" si="464"/>
        <v>OFF</v>
      </c>
      <c r="D4946" s="4">
        <f t="shared" si="466"/>
        <v>43761.999999988009</v>
      </c>
      <c r="E4946" t="str">
        <f t="shared" si="467"/>
        <v>LRKPCIGS</v>
      </c>
      <c r="F4946" s="39">
        <v>10066.3056640625</v>
      </c>
      <c r="G4946">
        <f t="shared" si="465"/>
        <v>1.4168350186247545E-3</v>
      </c>
      <c r="H4946" s="38">
        <f>G4946*SUMIF('Manual Inputs'!$B$11:$B$22,'Expanded kW'!A4946,'Manual Inputs'!$C$11:$C$22)</f>
        <v>161258.21930456968</v>
      </c>
    </row>
    <row r="4947" spans="1:8" x14ac:dyDescent="0.2">
      <c r="A4947">
        <f t="shared" si="462"/>
        <v>10</v>
      </c>
      <c r="B4947" t="b">
        <f t="shared" si="463"/>
        <v>0</v>
      </c>
      <c r="C4947" t="str">
        <f t="shared" si="464"/>
        <v>OFF</v>
      </c>
      <c r="D4947" s="4">
        <f t="shared" si="466"/>
        <v>43762.041666654673</v>
      </c>
      <c r="E4947" t="str">
        <f t="shared" si="467"/>
        <v>LRKPCIGS</v>
      </c>
      <c r="F4947" s="39">
        <v>9983.3193359375</v>
      </c>
      <c r="G4947">
        <f t="shared" si="465"/>
        <v>1.4051546723608469E-3</v>
      </c>
      <c r="H4947" s="38">
        <f>G4947*SUMIF('Manual Inputs'!$B$11:$B$22,'Expanded kW'!A4947,'Manual Inputs'!$C$11:$C$22)</f>
        <v>159928.81128273325</v>
      </c>
    </row>
    <row r="4948" spans="1:8" x14ac:dyDescent="0.2">
      <c r="A4948">
        <f t="shared" si="462"/>
        <v>10</v>
      </c>
      <c r="B4948" t="b">
        <f t="shared" si="463"/>
        <v>0</v>
      </c>
      <c r="C4948" t="str">
        <f t="shared" si="464"/>
        <v>OFF</v>
      </c>
      <c r="D4948" s="4">
        <f t="shared" si="466"/>
        <v>43762.083333321338</v>
      </c>
      <c r="E4948" t="str">
        <f t="shared" si="467"/>
        <v>LRKPCIGS</v>
      </c>
      <c r="F4948" s="39">
        <v>9869.279296875</v>
      </c>
      <c r="G4948">
        <f t="shared" si="465"/>
        <v>1.3891035085812765E-3</v>
      </c>
      <c r="H4948" s="38">
        <f>G4948*SUMIF('Manual Inputs'!$B$11:$B$22,'Expanded kW'!A4948,'Manual Inputs'!$C$11:$C$22)</f>
        <v>158101.93514342667</v>
      </c>
    </row>
    <row r="4949" spans="1:8" x14ac:dyDescent="0.2">
      <c r="A4949">
        <f t="shared" si="462"/>
        <v>10</v>
      </c>
      <c r="B4949" t="b">
        <f t="shared" si="463"/>
        <v>0</v>
      </c>
      <c r="C4949" t="str">
        <f t="shared" si="464"/>
        <v>OFF</v>
      </c>
      <c r="D4949" s="4">
        <f t="shared" si="466"/>
        <v>43762.124999988002</v>
      </c>
      <c r="E4949" t="str">
        <f t="shared" si="467"/>
        <v>LRKPCIGS</v>
      </c>
      <c r="F4949" s="39">
        <v>9879.1142578125</v>
      </c>
      <c r="G4949">
        <f t="shared" si="465"/>
        <v>1.3904877817722649E-3</v>
      </c>
      <c r="H4949" s="38">
        <f>G4949*SUMIF('Manual Inputs'!$B$11:$B$22,'Expanded kW'!A4949,'Manual Inputs'!$C$11:$C$22)</f>
        <v>158259.4873120811</v>
      </c>
    </row>
    <row r="4950" spans="1:8" x14ac:dyDescent="0.2">
      <c r="A4950">
        <f t="shared" si="462"/>
        <v>10</v>
      </c>
      <c r="B4950" t="b">
        <f t="shared" si="463"/>
        <v>0</v>
      </c>
      <c r="C4950" t="str">
        <f t="shared" si="464"/>
        <v>OFF</v>
      </c>
      <c r="D4950" s="4">
        <f t="shared" si="466"/>
        <v>43762.166666654666</v>
      </c>
      <c r="E4950" t="str">
        <f t="shared" si="467"/>
        <v>LRKPCIGS</v>
      </c>
      <c r="F4950" s="39">
        <v>9921.6748046875</v>
      </c>
      <c r="G4950">
        <f t="shared" si="465"/>
        <v>1.3964781892997853E-3</v>
      </c>
      <c r="H4950" s="38">
        <f>G4950*SUMIF('Manual Inputs'!$B$11:$B$22,'Expanded kW'!A4950,'Manual Inputs'!$C$11:$C$22)</f>
        <v>158941.29037178686</v>
      </c>
    </row>
    <row r="4951" spans="1:8" x14ac:dyDescent="0.2">
      <c r="A4951">
        <f t="shared" si="462"/>
        <v>10</v>
      </c>
      <c r="B4951" t="b">
        <f t="shared" si="463"/>
        <v>0</v>
      </c>
      <c r="C4951" t="str">
        <f t="shared" si="464"/>
        <v>OFF</v>
      </c>
      <c r="D4951" s="4">
        <f t="shared" si="466"/>
        <v>43762.20833332133</v>
      </c>
      <c r="E4951" t="str">
        <f t="shared" si="467"/>
        <v>LRKPCIGS</v>
      </c>
      <c r="F4951" s="39">
        <v>9907.3642578125</v>
      </c>
      <c r="G4951">
        <f t="shared" si="465"/>
        <v>1.3944639762781643E-3</v>
      </c>
      <c r="H4951" s="38">
        <f>G4951*SUMIF('Manual Inputs'!$B$11:$B$22,'Expanded kW'!A4951,'Manual Inputs'!$C$11:$C$22)</f>
        <v>158712.04109371497</v>
      </c>
    </row>
    <row r="4952" spans="1:8" x14ac:dyDescent="0.2">
      <c r="A4952">
        <f t="shared" si="462"/>
        <v>10</v>
      </c>
      <c r="B4952" t="b">
        <f t="shared" si="463"/>
        <v>0</v>
      </c>
      <c r="C4952" t="str">
        <f t="shared" si="464"/>
        <v>OFF</v>
      </c>
      <c r="D4952" s="4">
        <f t="shared" si="466"/>
        <v>43762.249999987995</v>
      </c>
      <c r="E4952" t="str">
        <f t="shared" si="467"/>
        <v>LRKPCIGS</v>
      </c>
      <c r="F4952" s="39">
        <v>9813.8046875</v>
      </c>
      <c r="G4952">
        <f t="shared" si="465"/>
        <v>1.3812954435542396E-3</v>
      </c>
      <c r="H4952" s="38">
        <f>G4952*SUMIF('Manual Inputs'!$B$11:$B$22,'Expanded kW'!A4952,'Manual Inputs'!$C$11:$C$22)</f>
        <v>157213.25393077821</v>
      </c>
    </row>
    <row r="4953" spans="1:8" x14ac:dyDescent="0.2">
      <c r="A4953">
        <f t="shared" si="462"/>
        <v>10</v>
      </c>
      <c r="B4953" t="b">
        <f t="shared" si="463"/>
        <v>0</v>
      </c>
      <c r="C4953" t="str">
        <f t="shared" si="464"/>
        <v>ON</v>
      </c>
      <c r="D4953" s="4">
        <f t="shared" si="466"/>
        <v>43762.291666654659</v>
      </c>
      <c r="E4953" t="str">
        <f t="shared" si="467"/>
        <v>LRKPCIGS</v>
      </c>
      <c r="F4953" s="39">
        <v>9749.3583984375</v>
      </c>
      <c r="G4953">
        <f t="shared" si="465"/>
        <v>1.3722246123862426E-3</v>
      </c>
      <c r="H4953" s="38">
        <f>G4953*SUMIF('Manual Inputs'!$B$11:$B$22,'Expanded kW'!A4953,'Manual Inputs'!$C$11:$C$22)</f>
        <v>156180.84997228248</v>
      </c>
    </row>
    <row r="4954" spans="1:8" x14ac:dyDescent="0.2">
      <c r="A4954">
        <f t="shared" si="462"/>
        <v>10</v>
      </c>
      <c r="B4954" t="b">
        <f t="shared" si="463"/>
        <v>0</v>
      </c>
      <c r="C4954" t="str">
        <f t="shared" si="464"/>
        <v>ON</v>
      </c>
      <c r="D4954" s="4">
        <f t="shared" si="466"/>
        <v>43762.333333321323</v>
      </c>
      <c r="E4954" t="str">
        <f t="shared" si="467"/>
        <v>LRKPCIGS</v>
      </c>
      <c r="F4954" s="39">
        <v>9736.5693359375</v>
      </c>
      <c r="G4954">
        <f t="shared" si="465"/>
        <v>1.3704245486677257E-3</v>
      </c>
      <c r="H4954" s="38">
        <f>G4954*SUMIF('Manual Inputs'!$B$11:$B$22,'Expanded kW'!A4954,'Manual Inputs'!$C$11:$C$22)</f>
        <v>155975.97426970099</v>
      </c>
    </row>
    <row r="4955" spans="1:8" x14ac:dyDescent="0.2">
      <c r="A4955">
        <f t="shared" si="462"/>
        <v>10</v>
      </c>
      <c r="B4955" t="b">
        <f t="shared" si="463"/>
        <v>0</v>
      </c>
      <c r="C4955" t="str">
        <f t="shared" si="464"/>
        <v>ON</v>
      </c>
      <c r="D4955" s="4">
        <f t="shared" si="466"/>
        <v>43762.374999987987</v>
      </c>
      <c r="E4955" t="str">
        <f t="shared" si="467"/>
        <v>LRKPCIGS</v>
      </c>
      <c r="F4955" s="39">
        <v>9733.37890625</v>
      </c>
      <c r="G4955">
        <f t="shared" si="465"/>
        <v>1.3699754948979948E-3</v>
      </c>
      <c r="H4955" s="38">
        <f>G4955*SUMIF('Manual Inputs'!$B$11:$B$22,'Expanded kW'!A4955,'Manual Inputs'!$C$11:$C$22)</f>
        <v>155924.86485305973</v>
      </c>
    </row>
    <row r="4956" spans="1:8" x14ac:dyDescent="0.2">
      <c r="A4956">
        <f t="shared" si="462"/>
        <v>10</v>
      </c>
      <c r="B4956" t="b">
        <f t="shared" si="463"/>
        <v>0</v>
      </c>
      <c r="C4956" t="str">
        <f t="shared" si="464"/>
        <v>ON</v>
      </c>
      <c r="D4956" s="4">
        <f t="shared" si="466"/>
        <v>43762.416666654652</v>
      </c>
      <c r="E4956" t="str">
        <f t="shared" si="467"/>
        <v>LRKPCIGS</v>
      </c>
      <c r="F4956" s="39">
        <v>9692.2177734375</v>
      </c>
      <c r="G4956">
        <f t="shared" si="465"/>
        <v>1.364182055246821E-3</v>
      </c>
      <c r="H4956" s="38">
        <f>G4956*SUMIF('Manual Inputs'!$B$11:$B$22,'Expanded kW'!A4956,'Manual Inputs'!$C$11:$C$22)</f>
        <v>155265.47985091349</v>
      </c>
    </row>
    <row r="4957" spans="1:8" x14ac:dyDescent="0.2">
      <c r="A4957">
        <f t="shared" si="462"/>
        <v>10</v>
      </c>
      <c r="B4957" t="b">
        <f t="shared" si="463"/>
        <v>0</v>
      </c>
      <c r="C4957" t="str">
        <f t="shared" si="464"/>
        <v>ON</v>
      </c>
      <c r="D4957" s="4">
        <f t="shared" si="466"/>
        <v>43762.458333321316</v>
      </c>
      <c r="E4957" t="str">
        <f t="shared" si="467"/>
        <v>LRKPCIGS</v>
      </c>
      <c r="F4957" s="39">
        <v>9633.810546875</v>
      </c>
      <c r="G4957">
        <f t="shared" si="465"/>
        <v>1.355961223623365E-3</v>
      </c>
      <c r="H4957" s="38">
        <f>G4957*SUMIF('Manual Inputs'!$B$11:$B$22,'Expanded kW'!A4957,'Manual Inputs'!$C$11:$C$22)</f>
        <v>154329.81927549379</v>
      </c>
    </row>
    <row r="4958" spans="1:8" x14ac:dyDescent="0.2">
      <c r="A4958">
        <f t="shared" si="462"/>
        <v>10</v>
      </c>
      <c r="B4958" t="b">
        <f t="shared" si="463"/>
        <v>0</v>
      </c>
      <c r="C4958" t="str">
        <f t="shared" si="464"/>
        <v>ON</v>
      </c>
      <c r="D4958" s="4">
        <f t="shared" si="466"/>
        <v>43762.49999998798</v>
      </c>
      <c r="E4958" t="str">
        <f t="shared" si="467"/>
        <v>LRKPCIGS</v>
      </c>
      <c r="F4958" s="39">
        <v>9580.3623046875</v>
      </c>
      <c r="G4958">
        <f t="shared" si="465"/>
        <v>1.3484383702805007E-3</v>
      </c>
      <c r="H4958" s="38">
        <f>G4958*SUMIF('Manual Inputs'!$B$11:$B$22,'Expanded kW'!A4958,'Manual Inputs'!$C$11:$C$22)</f>
        <v>153473.5996604978</v>
      </c>
    </row>
    <row r="4959" spans="1:8" x14ac:dyDescent="0.2">
      <c r="A4959">
        <f t="shared" si="462"/>
        <v>10</v>
      </c>
      <c r="B4959" t="b">
        <f t="shared" si="463"/>
        <v>0</v>
      </c>
      <c r="C4959" t="str">
        <f t="shared" si="464"/>
        <v>ON</v>
      </c>
      <c r="D4959" s="4">
        <f t="shared" si="466"/>
        <v>43762.541666654644</v>
      </c>
      <c r="E4959" t="str">
        <f t="shared" si="467"/>
        <v>LRKPCIGS</v>
      </c>
      <c r="F4959" s="39">
        <v>9654.0576171875</v>
      </c>
      <c r="G4959">
        <f t="shared" si="465"/>
        <v>1.3588110037910507E-3</v>
      </c>
      <c r="H4959" s="38">
        <f>G4959*SUMIF('Manual Inputs'!$B$11:$B$22,'Expanded kW'!A4959,'Manual Inputs'!$C$11:$C$22)</f>
        <v>154654.16930157976</v>
      </c>
    </row>
    <row r="4960" spans="1:8" x14ac:dyDescent="0.2">
      <c r="A4960">
        <f t="shared" si="462"/>
        <v>10</v>
      </c>
      <c r="B4960" t="b">
        <f t="shared" si="463"/>
        <v>0</v>
      </c>
      <c r="C4960" t="str">
        <f t="shared" si="464"/>
        <v>ON</v>
      </c>
      <c r="D4960" s="4">
        <f t="shared" si="466"/>
        <v>43762.583333321309</v>
      </c>
      <c r="E4960" t="str">
        <f t="shared" si="467"/>
        <v>LRKPCIGS</v>
      </c>
      <c r="F4960" s="39">
        <v>9493.0400390625</v>
      </c>
      <c r="G4960">
        <f t="shared" si="465"/>
        <v>1.3361477397381711E-3</v>
      </c>
      <c r="H4960" s="38">
        <f>G4960*SUMIF('Manual Inputs'!$B$11:$B$22,'Expanded kW'!A4960,'Manual Inputs'!$C$11:$C$22)</f>
        <v>152074.73164175684</v>
      </c>
    </row>
    <row r="4961" spans="1:8" x14ac:dyDescent="0.2">
      <c r="A4961">
        <f t="shared" si="462"/>
        <v>10</v>
      </c>
      <c r="B4961" t="b">
        <f t="shared" si="463"/>
        <v>0</v>
      </c>
      <c r="C4961" t="str">
        <f t="shared" si="464"/>
        <v>ON</v>
      </c>
      <c r="D4961" s="4">
        <f t="shared" si="466"/>
        <v>43762.624999987973</v>
      </c>
      <c r="E4961" t="str">
        <f t="shared" si="467"/>
        <v>LRKPCIGS</v>
      </c>
      <c r="F4961" s="39">
        <v>9482.478515625</v>
      </c>
      <c r="G4961">
        <f t="shared" si="465"/>
        <v>1.3346612026951226E-3</v>
      </c>
      <c r="H4961" s="38">
        <f>G4961*SUMIF('Manual Inputs'!$B$11:$B$22,'Expanded kW'!A4961,'Manual Inputs'!$C$11:$C$22)</f>
        <v>151905.54023037787</v>
      </c>
    </row>
    <row r="4962" spans="1:8" x14ac:dyDescent="0.2">
      <c r="A4962">
        <f t="shared" si="462"/>
        <v>10</v>
      </c>
      <c r="B4962" t="b">
        <f t="shared" si="463"/>
        <v>0</v>
      </c>
      <c r="C4962" t="str">
        <f t="shared" si="464"/>
        <v>ON</v>
      </c>
      <c r="D4962" s="4">
        <f t="shared" si="466"/>
        <v>43762.666666654637</v>
      </c>
      <c r="E4962" t="str">
        <f t="shared" si="467"/>
        <v>LRKPCIGS</v>
      </c>
      <c r="F4962" s="39">
        <v>9489.1083984375</v>
      </c>
      <c r="G4962">
        <f t="shared" si="465"/>
        <v>1.3355943603451693E-3</v>
      </c>
      <c r="H4962" s="38">
        <f>G4962*SUMIF('Manual Inputs'!$B$11:$B$22,'Expanded kW'!A4962,'Manual Inputs'!$C$11:$C$22)</f>
        <v>152011.74832023933</v>
      </c>
    </row>
    <row r="4963" spans="1:8" x14ac:dyDescent="0.2">
      <c r="A4963">
        <f t="shared" si="462"/>
        <v>10</v>
      </c>
      <c r="B4963" t="b">
        <f t="shared" si="463"/>
        <v>0</v>
      </c>
      <c r="C4963" t="str">
        <f t="shared" si="464"/>
        <v>ON</v>
      </c>
      <c r="D4963" s="4">
        <f t="shared" si="466"/>
        <v>43762.708333321301</v>
      </c>
      <c r="E4963" t="str">
        <f t="shared" si="467"/>
        <v>LRKPCIGS</v>
      </c>
      <c r="F4963" s="39">
        <v>9530.7353515625</v>
      </c>
      <c r="G4963">
        <f t="shared" si="465"/>
        <v>1.3414533643208494E-3</v>
      </c>
      <c r="H4963" s="38">
        <f>G4963*SUMIF('Manual Inputs'!$B$11:$B$22,'Expanded kW'!A4963,'Manual Inputs'!$C$11:$C$22)</f>
        <v>152678.59557880979</v>
      </c>
    </row>
    <row r="4964" spans="1:8" x14ac:dyDescent="0.2">
      <c r="A4964">
        <f t="shared" si="462"/>
        <v>10</v>
      </c>
      <c r="B4964" t="b">
        <f t="shared" si="463"/>
        <v>0</v>
      </c>
      <c r="C4964" t="str">
        <f t="shared" si="464"/>
        <v>ON</v>
      </c>
      <c r="D4964" s="4">
        <f t="shared" si="466"/>
        <v>43762.749999987966</v>
      </c>
      <c r="E4964" t="str">
        <f t="shared" si="467"/>
        <v>LRKPCIGS</v>
      </c>
      <c r="F4964" s="39">
        <v>9502.7412109375</v>
      </c>
      <c r="G4964">
        <f t="shared" si="465"/>
        <v>1.3375131820854333E-3</v>
      </c>
      <c r="H4964" s="38">
        <f>G4964*SUMIF('Manual Inputs'!$B$11:$B$22,'Expanded kW'!A4964,'Manual Inputs'!$C$11:$C$22)</f>
        <v>152230.14056275901</v>
      </c>
    </row>
    <row r="4965" spans="1:8" x14ac:dyDescent="0.2">
      <c r="A4965">
        <f t="shared" si="462"/>
        <v>10</v>
      </c>
      <c r="B4965" t="b">
        <f t="shared" si="463"/>
        <v>0</v>
      </c>
      <c r="C4965" t="str">
        <f t="shared" si="464"/>
        <v>ON</v>
      </c>
      <c r="D4965" s="4">
        <f t="shared" si="466"/>
        <v>43762.79166665463</v>
      </c>
      <c r="E4965" t="str">
        <f t="shared" si="467"/>
        <v>LRKPCIGS</v>
      </c>
      <c r="F4965" s="39">
        <v>9441.7060546875</v>
      </c>
      <c r="G4965">
        <f t="shared" si="465"/>
        <v>1.3289224687067444E-3</v>
      </c>
      <c r="H4965" s="38">
        <f>G4965*SUMIF('Manual Inputs'!$B$11:$B$22,'Expanded kW'!A4965,'Manual Inputs'!$C$11:$C$22)</f>
        <v>151252.38159732349</v>
      </c>
    </row>
    <row r="4966" spans="1:8" x14ac:dyDescent="0.2">
      <c r="A4966">
        <f t="shared" si="462"/>
        <v>10</v>
      </c>
      <c r="B4966" t="b">
        <f t="shared" si="463"/>
        <v>0</v>
      </c>
      <c r="C4966" t="str">
        <f t="shared" si="464"/>
        <v>ON</v>
      </c>
      <c r="D4966" s="4">
        <f t="shared" si="466"/>
        <v>43762.833333321294</v>
      </c>
      <c r="E4966" t="str">
        <f t="shared" si="467"/>
        <v>LRKPCIGS</v>
      </c>
      <c r="F4966" s="39">
        <v>9424.8017578125</v>
      </c>
      <c r="G4966">
        <f t="shared" si="465"/>
        <v>1.3265431847293827E-3</v>
      </c>
      <c r="H4966" s="38">
        <f>G4966*SUMIF('Manual Inputs'!$B$11:$B$22,'Expanded kW'!A4966,'Manual Inputs'!$C$11:$C$22)</f>
        <v>150981.5814742565</v>
      </c>
    </row>
    <row r="4967" spans="1:8" x14ac:dyDescent="0.2">
      <c r="A4967">
        <f t="shared" si="462"/>
        <v>10</v>
      </c>
      <c r="B4967" t="b">
        <f t="shared" si="463"/>
        <v>0</v>
      </c>
      <c r="C4967" t="str">
        <f t="shared" si="464"/>
        <v>OFF</v>
      </c>
      <c r="D4967" s="4">
        <f t="shared" si="466"/>
        <v>43762.874999987958</v>
      </c>
      <c r="E4967" t="str">
        <f t="shared" si="467"/>
        <v>LRKPCIGS</v>
      </c>
      <c r="F4967" s="39">
        <v>9745.3349609375</v>
      </c>
      <c r="G4967">
        <f t="shared" si="465"/>
        <v>1.3716583125603194E-3</v>
      </c>
      <c r="H4967" s="38">
        <f>G4967*SUMIF('Manual Inputs'!$B$11:$B$22,'Expanded kW'!A4967,'Manual Inputs'!$C$11:$C$22)</f>
        <v>156116.39610128096</v>
      </c>
    </row>
    <row r="4968" spans="1:8" x14ac:dyDescent="0.2">
      <c r="A4968">
        <f t="shared" si="462"/>
        <v>10</v>
      </c>
      <c r="B4968" t="b">
        <f t="shared" si="463"/>
        <v>0</v>
      </c>
      <c r="C4968" t="str">
        <f t="shared" si="464"/>
        <v>OFF</v>
      </c>
      <c r="D4968" s="4">
        <f t="shared" si="466"/>
        <v>43762.916666654623</v>
      </c>
      <c r="E4968" t="str">
        <f t="shared" si="467"/>
        <v>LRKPCIGS</v>
      </c>
      <c r="F4968" s="39">
        <v>9973.74609375</v>
      </c>
      <c r="G4968">
        <f t="shared" si="465"/>
        <v>1.4038072361488264E-3</v>
      </c>
      <c r="H4968" s="38">
        <f>G4968*SUMIF('Manual Inputs'!$B$11:$B$22,'Expanded kW'!A4968,'Manual Inputs'!$C$11:$C$22)</f>
        <v>159775.45174452264</v>
      </c>
    </row>
    <row r="4969" spans="1:8" x14ac:dyDescent="0.2">
      <c r="A4969">
        <f t="shared" si="462"/>
        <v>10</v>
      </c>
      <c r="B4969" t="b">
        <f t="shared" si="463"/>
        <v>0</v>
      </c>
      <c r="C4969" t="str">
        <f t="shared" si="464"/>
        <v>OFF</v>
      </c>
      <c r="D4969" s="4">
        <f t="shared" si="466"/>
        <v>43762.958333321287</v>
      </c>
      <c r="E4969" t="str">
        <f t="shared" si="467"/>
        <v>LRKPCIGS</v>
      </c>
      <c r="F4969" s="39">
        <v>9965.8076171875</v>
      </c>
      <c r="G4969">
        <f t="shared" si="465"/>
        <v>1.4026898936039406E-3</v>
      </c>
      <c r="H4969" s="38">
        <f>G4969*SUMIF('Manual Inputs'!$B$11:$B$22,'Expanded kW'!A4969,'Manual Inputs'!$C$11:$C$22)</f>
        <v>159648.28050244221</v>
      </c>
    </row>
    <row r="4970" spans="1:8" x14ac:dyDescent="0.2">
      <c r="A4970">
        <f t="shared" si="462"/>
        <v>10</v>
      </c>
      <c r="B4970" t="b">
        <f t="shared" si="463"/>
        <v>0</v>
      </c>
      <c r="C4970" t="str">
        <f t="shared" si="464"/>
        <v>OFF</v>
      </c>
      <c r="D4970" s="4">
        <f t="shared" si="466"/>
        <v>43762.999999987951</v>
      </c>
      <c r="E4970" t="str">
        <f t="shared" si="467"/>
        <v>LRKPCIGS</v>
      </c>
      <c r="F4970" s="39">
        <v>9935.4521484375</v>
      </c>
      <c r="G4970">
        <f t="shared" si="465"/>
        <v>1.3984173538493299E-3</v>
      </c>
      <c r="H4970" s="38">
        <f>G4970*SUMIF('Manual Inputs'!$B$11:$B$22,'Expanded kW'!A4970,'Manual Inputs'!$C$11:$C$22)</f>
        <v>159161.99794753667</v>
      </c>
    </row>
    <row r="4971" spans="1:8" x14ac:dyDescent="0.2">
      <c r="A4971">
        <f t="shared" si="462"/>
        <v>10</v>
      </c>
      <c r="B4971" t="b">
        <f t="shared" si="463"/>
        <v>0</v>
      </c>
      <c r="C4971" t="str">
        <f t="shared" si="464"/>
        <v>OFF</v>
      </c>
      <c r="D4971" s="4">
        <f t="shared" si="466"/>
        <v>43763.041666654615</v>
      </c>
      <c r="E4971" t="str">
        <f t="shared" si="467"/>
        <v>LRKPCIGS</v>
      </c>
      <c r="F4971" s="39">
        <v>9952.2626953125</v>
      </c>
      <c r="G4971">
        <f t="shared" si="465"/>
        <v>1.400783442490942E-3</v>
      </c>
      <c r="H4971" s="38">
        <f>G4971*SUMIF('Manual Inputs'!$B$11:$B$22,'Expanded kW'!A4971,'Manual Inputs'!$C$11:$C$22)</f>
        <v>159431.29623283277</v>
      </c>
    </row>
    <row r="4972" spans="1:8" x14ac:dyDescent="0.2">
      <c r="A4972">
        <f t="shared" si="462"/>
        <v>10</v>
      </c>
      <c r="B4972" t="b">
        <f t="shared" si="463"/>
        <v>0</v>
      </c>
      <c r="C4972" t="str">
        <f t="shared" si="464"/>
        <v>OFF</v>
      </c>
      <c r="D4972" s="4">
        <f t="shared" si="466"/>
        <v>43763.083333321279</v>
      </c>
      <c r="E4972" t="str">
        <f t="shared" si="467"/>
        <v>LRKPCIGS</v>
      </c>
      <c r="F4972" s="39">
        <v>9820.015625</v>
      </c>
      <c r="G4972">
        <f t="shared" si="465"/>
        <v>1.382169634547655E-3</v>
      </c>
      <c r="H4972" s="38">
        <f>G4972*SUMIF('Manual Inputs'!$B$11:$B$22,'Expanded kW'!A4972,'Manual Inputs'!$C$11:$C$22)</f>
        <v>157312.75068310095</v>
      </c>
    </row>
    <row r="4973" spans="1:8" x14ac:dyDescent="0.2">
      <c r="A4973">
        <f t="shared" si="462"/>
        <v>10</v>
      </c>
      <c r="B4973" t="b">
        <f t="shared" si="463"/>
        <v>0</v>
      </c>
      <c r="C4973" t="str">
        <f t="shared" si="464"/>
        <v>OFF</v>
      </c>
      <c r="D4973" s="4">
        <f t="shared" si="466"/>
        <v>43763.124999987944</v>
      </c>
      <c r="E4973" t="str">
        <f t="shared" si="467"/>
        <v>LRKPCIGS</v>
      </c>
      <c r="F4973" s="39">
        <v>9746.328125</v>
      </c>
      <c r="G4973">
        <f t="shared" si="465"/>
        <v>1.3717981006484176E-3</v>
      </c>
      <c r="H4973" s="38">
        <f>G4973*SUMIF('Manual Inputs'!$B$11:$B$22,'Expanded kW'!A4973,'Manual Inputs'!$C$11:$C$22)</f>
        <v>156132.30619516654</v>
      </c>
    </row>
    <row r="4974" spans="1:8" x14ac:dyDescent="0.2">
      <c r="A4974">
        <f t="shared" si="462"/>
        <v>10</v>
      </c>
      <c r="B4974" t="b">
        <f t="shared" si="463"/>
        <v>0</v>
      </c>
      <c r="C4974" t="str">
        <f t="shared" si="464"/>
        <v>OFF</v>
      </c>
      <c r="D4974" s="4">
        <f t="shared" si="466"/>
        <v>43763.166666654608</v>
      </c>
      <c r="E4974" t="str">
        <f t="shared" si="467"/>
        <v>LRKPCIGS</v>
      </c>
      <c r="F4974" s="39">
        <v>9743.04296875</v>
      </c>
      <c r="G4974">
        <f t="shared" si="465"/>
        <v>1.3713357140915229E-3</v>
      </c>
      <c r="H4974" s="38">
        <f>G4974*SUMIF('Manual Inputs'!$B$11:$B$22,'Expanded kW'!A4974,'Manual Inputs'!$C$11:$C$22)</f>
        <v>156079.67929661094</v>
      </c>
    </row>
    <row r="4975" spans="1:8" x14ac:dyDescent="0.2">
      <c r="A4975">
        <f t="shared" si="462"/>
        <v>10</v>
      </c>
      <c r="B4975" t="b">
        <f t="shared" si="463"/>
        <v>0</v>
      </c>
      <c r="C4975" t="str">
        <f t="shared" si="464"/>
        <v>OFF</v>
      </c>
      <c r="D4975" s="4">
        <f t="shared" si="466"/>
        <v>43763.208333321272</v>
      </c>
      <c r="E4975" t="str">
        <f t="shared" si="467"/>
        <v>LRKPCIGS</v>
      </c>
      <c r="F4975" s="39">
        <v>9620.75390625</v>
      </c>
      <c r="G4975">
        <f t="shared" si="465"/>
        <v>1.354123498217396E-3</v>
      </c>
      <c r="H4975" s="38">
        <f>G4975*SUMIF('Manual Inputs'!$B$11:$B$22,'Expanded kW'!A4975,'Manual Inputs'!$C$11:$C$22)</f>
        <v>154120.65707760784</v>
      </c>
    </row>
    <row r="4976" spans="1:8" x14ac:dyDescent="0.2">
      <c r="A4976">
        <f t="shared" si="462"/>
        <v>10</v>
      </c>
      <c r="B4976" t="b">
        <f t="shared" si="463"/>
        <v>0</v>
      </c>
      <c r="C4976" t="str">
        <f t="shared" si="464"/>
        <v>OFF</v>
      </c>
      <c r="D4976" s="4">
        <f t="shared" si="466"/>
        <v>43763.249999987936</v>
      </c>
      <c r="E4976" t="str">
        <f t="shared" si="467"/>
        <v>LRKPCIGS</v>
      </c>
      <c r="F4976" s="39">
        <v>9684.806640625</v>
      </c>
      <c r="G4976">
        <f t="shared" si="465"/>
        <v>1.3631389364655272E-3</v>
      </c>
      <c r="H4976" s="38">
        <f>G4976*SUMIF('Manual Inputs'!$B$11:$B$22,'Expanded kW'!A4976,'Manual Inputs'!$C$11:$C$22)</f>
        <v>155146.75644629446</v>
      </c>
    </row>
    <row r="4977" spans="1:8" x14ac:dyDescent="0.2">
      <c r="A4977">
        <f t="shared" si="462"/>
        <v>10</v>
      </c>
      <c r="B4977" t="b">
        <f t="shared" si="463"/>
        <v>0</v>
      </c>
      <c r="C4977" t="str">
        <f t="shared" si="464"/>
        <v>ON</v>
      </c>
      <c r="D4977" s="4">
        <f t="shared" si="466"/>
        <v>43763.291666654601</v>
      </c>
      <c r="E4977" t="str">
        <f t="shared" si="467"/>
        <v>LRKPCIGS</v>
      </c>
      <c r="F4977" s="39">
        <v>9572.599609375</v>
      </c>
      <c r="G4977">
        <f t="shared" si="465"/>
        <v>1.3473457689901454E-3</v>
      </c>
      <c r="H4977" s="38">
        <f>G4977*SUMIF('Manual Inputs'!$B$11:$B$22,'Expanded kW'!A4977,'Manual Inputs'!$C$11:$C$22)</f>
        <v>153349.24436423785</v>
      </c>
    </row>
    <row r="4978" spans="1:8" x14ac:dyDescent="0.2">
      <c r="A4978">
        <f t="shared" si="462"/>
        <v>10</v>
      </c>
      <c r="B4978" t="b">
        <f t="shared" si="463"/>
        <v>0</v>
      </c>
      <c r="C4978" t="str">
        <f t="shared" si="464"/>
        <v>ON</v>
      </c>
      <c r="D4978" s="4">
        <f t="shared" si="466"/>
        <v>43763.333333321265</v>
      </c>
      <c r="E4978" t="str">
        <f t="shared" si="467"/>
        <v>LRKPCIGS</v>
      </c>
      <c r="F4978" s="39">
        <v>9626.8408203125</v>
      </c>
      <c r="G4978">
        <f t="shared" si="465"/>
        <v>1.3549802328812258E-3</v>
      </c>
      <c r="H4978" s="38">
        <f>G4978*SUMIF('Manual Inputs'!$B$11:$B$22,'Expanded kW'!A4978,'Manual Inputs'!$C$11:$C$22)</f>
        <v>154218.16702371277</v>
      </c>
    </row>
    <row r="4979" spans="1:8" x14ac:dyDescent="0.2">
      <c r="A4979">
        <f t="shared" si="462"/>
        <v>10</v>
      </c>
      <c r="B4979" t="b">
        <f t="shared" si="463"/>
        <v>0</v>
      </c>
      <c r="C4979" t="str">
        <f t="shared" si="464"/>
        <v>ON</v>
      </c>
      <c r="D4979" s="4">
        <f t="shared" si="466"/>
        <v>43763.374999987929</v>
      </c>
      <c r="E4979" t="str">
        <f t="shared" si="467"/>
        <v>LRKPCIGS</v>
      </c>
      <c r="F4979" s="39">
        <v>9623.3046875</v>
      </c>
      <c r="G4979">
        <f t="shared" si="465"/>
        <v>1.354482521310918E-3</v>
      </c>
      <c r="H4979" s="38">
        <f>G4979*SUMIF('Manual Inputs'!$B$11:$B$22,'Expanded kW'!A4979,'Manual Inputs'!$C$11:$C$22)</f>
        <v>154161.51958029129</v>
      </c>
    </row>
    <row r="4980" spans="1:8" x14ac:dyDescent="0.2">
      <c r="A4980">
        <f t="shared" si="462"/>
        <v>10</v>
      </c>
      <c r="B4980" t="b">
        <f t="shared" si="463"/>
        <v>0</v>
      </c>
      <c r="C4980" t="str">
        <f t="shared" si="464"/>
        <v>ON</v>
      </c>
      <c r="D4980" s="4">
        <f t="shared" si="466"/>
        <v>43763.416666654593</v>
      </c>
      <c r="E4980" t="str">
        <f t="shared" si="467"/>
        <v>LRKPCIGS</v>
      </c>
      <c r="F4980" s="39">
        <v>9597.2939453125</v>
      </c>
      <c r="G4980">
        <f t="shared" si="465"/>
        <v>1.350821502897456E-3</v>
      </c>
      <c r="H4980" s="38">
        <f>G4980*SUMIF('Manual Inputs'!$B$11:$B$22,'Expanded kW'!A4980,'Manual Inputs'!$C$11:$C$22)</f>
        <v>153744.83781958133</v>
      </c>
    </row>
    <row r="4981" spans="1:8" x14ac:dyDescent="0.2">
      <c r="A4981">
        <f t="shared" si="462"/>
        <v>10</v>
      </c>
      <c r="B4981" t="b">
        <f t="shared" si="463"/>
        <v>0</v>
      </c>
      <c r="C4981" t="str">
        <f t="shared" si="464"/>
        <v>ON</v>
      </c>
      <c r="D4981" s="4">
        <f t="shared" si="466"/>
        <v>43763.458333321258</v>
      </c>
      <c r="E4981" t="str">
        <f t="shared" si="467"/>
        <v>LRKPCIGS</v>
      </c>
      <c r="F4981" s="39">
        <v>9547.7666015625</v>
      </c>
      <c r="G4981">
        <f t="shared" si="465"/>
        <v>1.3438505169820387E-3</v>
      </c>
      <c r="H4981" s="38">
        <f>G4981*SUMIF('Manual Inputs'!$B$11:$B$22,'Expanded kW'!A4981,'Manual Inputs'!$C$11:$C$22)</f>
        <v>152951.42944052492</v>
      </c>
    </row>
    <row r="4982" spans="1:8" x14ac:dyDescent="0.2">
      <c r="A4982">
        <f t="shared" si="462"/>
        <v>10</v>
      </c>
      <c r="B4982" t="b">
        <f t="shared" si="463"/>
        <v>0</v>
      </c>
      <c r="C4982" t="str">
        <f t="shared" si="464"/>
        <v>ON</v>
      </c>
      <c r="D4982" s="4">
        <f t="shared" si="466"/>
        <v>43763.499999987922</v>
      </c>
      <c r="E4982" t="str">
        <f t="shared" si="467"/>
        <v>LRKPCIGS</v>
      </c>
      <c r="F4982" s="39">
        <v>9583.92578125</v>
      </c>
      <c r="G4982">
        <f t="shared" si="465"/>
        <v>1.3489399304904021E-3</v>
      </c>
      <c r="H4982" s="38">
        <f>G4982*SUMIF('Manual Inputs'!$B$11:$B$22,'Expanded kW'!A4982,'Manual Inputs'!$C$11:$C$22)</f>
        <v>153530.68513993578</v>
      </c>
    </row>
    <row r="4983" spans="1:8" x14ac:dyDescent="0.2">
      <c r="A4983">
        <f t="shared" si="462"/>
        <v>10</v>
      </c>
      <c r="B4983" t="b">
        <f t="shared" si="463"/>
        <v>0</v>
      </c>
      <c r="C4983" t="str">
        <f t="shared" si="464"/>
        <v>ON</v>
      </c>
      <c r="D4983" s="4">
        <f t="shared" si="466"/>
        <v>43763.541666654586</v>
      </c>
      <c r="E4983" t="str">
        <f t="shared" si="467"/>
        <v>LRKPCIGS</v>
      </c>
      <c r="F4983" s="39">
        <v>9637.0361328125</v>
      </c>
      <c r="G4983">
        <f t="shared" si="465"/>
        <v>1.3564152256440019E-3</v>
      </c>
      <c r="H4983" s="38">
        <f>G4983*SUMIF('Manual Inputs'!$B$11:$B$22,'Expanded kW'!A4983,'Manual Inputs'!$C$11:$C$22)</f>
        <v>154381.49188129912</v>
      </c>
    </row>
    <row r="4984" spans="1:8" x14ac:dyDescent="0.2">
      <c r="A4984">
        <f t="shared" si="462"/>
        <v>10</v>
      </c>
      <c r="B4984" t="b">
        <f t="shared" si="463"/>
        <v>0</v>
      </c>
      <c r="C4984" t="str">
        <f t="shared" si="464"/>
        <v>ON</v>
      </c>
      <c r="D4984" s="4">
        <f t="shared" si="466"/>
        <v>43763.58333332125</v>
      </c>
      <c r="E4984" t="str">
        <f t="shared" si="467"/>
        <v>LRKPCIGS</v>
      </c>
      <c r="F4984" s="39">
        <v>9643.09375</v>
      </c>
      <c r="G4984">
        <f t="shared" si="465"/>
        <v>1.3572678367654101E-3</v>
      </c>
      <c r="H4984" s="38">
        <f>G4984*SUMIF('Manual Inputs'!$B$11:$B$22,'Expanded kW'!A4984,'Manual Inputs'!$C$11:$C$22)</f>
        <v>154478.53250310067</v>
      </c>
    </row>
    <row r="4985" spans="1:8" x14ac:dyDescent="0.2">
      <c r="A4985">
        <f t="shared" si="462"/>
        <v>10</v>
      </c>
      <c r="B4985" t="b">
        <f t="shared" si="463"/>
        <v>0</v>
      </c>
      <c r="C4985" t="str">
        <f t="shared" si="464"/>
        <v>ON</v>
      </c>
      <c r="D4985" s="4">
        <f t="shared" si="466"/>
        <v>43763.624999987915</v>
      </c>
      <c r="E4985" t="str">
        <f t="shared" si="467"/>
        <v>LRKPCIGS</v>
      </c>
      <c r="F4985" s="39">
        <v>9585.2958984375</v>
      </c>
      <c r="G4985">
        <f t="shared" si="465"/>
        <v>1.3491327748243269E-3</v>
      </c>
      <c r="H4985" s="38">
        <f>G4985*SUMIF('Manual Inputs'!$B$11:$B$22,'Expanded kW'!A4985,'Manual Inputs'!$C$11:$C$22)</f>
        <v>153552.63387319189</v>
      </c>
    </row>
    <row r="4986" spans="1:8" x14ac:dyDescent="0.2">
      <c r="A4986">
        <f t="shared" si="462"/>
        <v>10</v>
      </c>
      <c r="B4986" t="b">
        <f t="shared" si="463"/>
        <v>0</v>
      </c>
      <c r="C4986" t="str">
        <f t="shared" si="464"/>
        <v>ON</v>
      </c>
      <c r="D4986" s="4">
        <f t="shared" si="466"/>
        <v>43763.666666654579</v>
      </c>
      <c r="E4986" t="str">
        <f t="shared" si="467"/>
        <v>LRKPCIGS</v>
      </c>
      <c r="F4986" s="39">
        <v>9601.34765625</v>
      </c>
      <c r="G4986">
        <f t="shared" si="465"/>
        <v>1.351392063717215E-3</v>
      </c>
      <c r="H4986" s="38">
        <f>G4986*SUMIF('Manual Inputs'!$B$11:$B$22,'Expanded kW'!A4986,'Manual Inputs'!$C$11:$C$22)</f>
        <v>153809.77665902968</v>
      </c>
    </row>
    <row r="4987" spans="1:8" x14ac:dyDescent="0.2">
      <c r="A4987">
        <f t="shared" si="462"/>
        <v>10</v>
      </c>
      <c r="B4987" t="b">
        <f t="shared" si="463"/>
        <v>0</v>
      </c>
      <c r="C4987" t="str">
        <f t="shared" si="464"/>
        <v>ON</v>
      </c>
      <c r="D4987" s="4">
        <f t="shared" si="466"/>
        <v>43763.708333321243</v>
      </c>
      <c r="E4987" t="str">
        <f t="shared" si="467"/>
        <v>LRKPCIGS</v>
      </c>
      <c r="F4987" s="39">
        <v>9615.9013671875</v>
      </c>
      <c r="G4987">
        <f t="shared" si="465"/>
        <v>1.3534405021409367E-3</v>
      </c>
      <c r="H4987" s="38">
        <f>G4987*SUMIF('Manual Inputs'!$B$11:$B$22,'Expanded kW'!A4987,'Manual Inputs'!$C$11:$C$22)</f>
        <v>154042.92132881985</v>
      </c>
    </row>
    <row r="4988" spans="1:8" x14ac:dyDescent="0.2">
      <c r="A4988">
        <f t="shared" si="462"/>
        <v>10</v>
      </c>
      <c r="B4988" t="b">
        <f t="shared" si="463"/>
        <v>0</v>
      </c>
      <c r="C4988" t="str">
        <f t="shared" si="464"/>
        <v>ON</v>
      </c>
      <c r="D4988" s="4">
        <f t="shared" si="466"/>
        <v>43763.749999987907</v>
      </c>
      <c r="E4988" t="str">
        <f t="shared" si="467"/>
        <v>LRKPCIGS</v>
      </c>
      <c r="F4988" s="39">
        <v>9612.7685546875</v>
      </c>
      <c r="G4988">
        <f t="shared" si="465"/>
        <v>1.3529995580046352E-3</v>
      </c>
      <c r="H4988" s="38">
        <f>G4988*SUMIF('Manual Inputs'!$B$11:$B$22,'Expanded kW'!A4988,'Manual Inputs'!$C$11:$C$22)</f>
        <v>153992.73491664196</v>
      </c>
    </row>
    <row r="4989" spans="1:8" x14ac:dyDescent="0.2">
      <c r="A4989">
        <f t="shared" si="462"/>
        <v>10</v>
      </c>
      <c r="B4989" t="b">
        <f t="shared" si="463"/>
        <v>0</v>
      </c>
      <c r="C4989" t="str">
        <f t="shared" si="464"/>
        <v>ON</v>
      </c>
      <c r="D4989" s="4">
        <f t="shared" si="466"/>
        <v>43763.791666654572</v>
      </c>
      <c r="E4989" t="str">
        <f t="shared" si="467"/>
        <v>LRKPCIGS</v>
      </c>
      <c r="F4989" s="39">
        <v>9641.884765625</v>
      </c>
      <c r="G4989">
        <f t="shared" si="465"/>
        <v>1.3570976719148051E-3</v>
      </c>
      <c r="H4989" s="38">
        <f>G4989*SUMIF('Manual Inputs'!$B$11:$B$22,'Expanded kW'!A4989,'Manual Inputs'!$C$11:$C$22)</f>
        <v>154459.16505351334</v>
      </c>
    </row>
    <row r="4990" spans="1:8" x14ac:dyDescent="0.2">
      <c r="A4990">
        <f t="shared" si="462"/>
        <v>10</v>
      </c>
      <c r="B4990" t="b">
        <f t="shared" si="463"/>
        <v>0</v>
      </c>
      <c r="C4990" t="str">
        <f t="shared" si="464"/>
        <v>ON</v>
      </c>
      <c r="D4990" s="4">
        <f t="shared" si="466"/>
        <v>43763.833333321236</v>
      </c>
      <c r="E4990" t="str">
        <f t="shared" si="467"/>
        <v>LRKPCIGS</v>
      </c>
      <c r="F4990" s="39">
        <v>9619.2353515625</v>
      </c>
      <c r="G4990">
        <f t="shared" si="465"/>
        <v>1.353909761268534E-3</v>
      </c>
      <c r="H4990" s="38">
        <f>G4990*SUMIF('Manual Inputs'!$B$11:$B$22,'Expanded kW'!A4990,'Manual Inputs'!$C$11:$C$22)</f>
        <v>154096.3304345478</v>
      </c>
    </row>
    <row r="4991" spans="1:8" x14ac:dyDescent="0.2">
      <c r="A4991">
        <f t="shared" si="462"/>
        <v>10</v>
      </c>
      <c r="B4991" t="b">
        <f t="shared" si="463"/>
        <v>0</v>
      </c>
      <c r="C4991" t="str">
        <f t="shared" si="464"/>
        <v>OFF</v>
      </c>
      <c r="D4991" s="4">
        <f t="shared" si="466"/>
        <v>43763.8749999879</v>
      </c>
      <c r="E4991" t="str">
        <f t="shared" si="467"/>
        <v>LRKPCIGS</v>
      </c>
      <c r="F4991" s="39">
        <v>9761.9453125</v>
      </c>
      <c r="G4991">
        <f t="shared" si="465"/>
        <v>1.3739962236620493E-3</v>
      </c>
      <c r="H4991" s="38">
        <f>G4991*SUMIF('Manual Inputs'!$B$11:$B$22,'Expanded kW'!A4991,'Manual Inputs'!$C$11:$C$22)</f>
        <v>156382.48733717043</v>
      </c>
    </row>
    <row r="4992" spans="1:8" x14ac:dyDescent="0.2">
      <c r="A4992">
        <f t="shared" si="462"/>
        <v>10</v>
      </c>
      <c r="B4992" t="b">
        <f t="shared" si="463"/>
        <v>0</v>
      </c>
      <c r="C4992" t="str">
        <f t="shared" si="464"/>
        <v>OFF</v>
      </c>
      <c r="D4992" s="4">
        <f t="shared" si="466"/>
        <v>43763.916666654564</v>
      </c>
      <c r="E4992" t="str">
        <f t="shared" si="467"/>
        <v>LRKPCIGS</v>
      </c>
      <c r="F4992" s="39">
        <v>9766.4375</v>
      </c>
      <c r="G4992">
        <f t="shared" si="465"/>
        <v>1.3746285001667209E-3</v>
      </c>
      <c r="H4992" s="38">
        <f>G4992*SUMIF('Manual Inputs'!$B$11:$B$22,'Expanded kW'!A4992,'Manual Inputs'!$C$11:$C$22)</f>
        <v>156454.45039702649</v>
      </c>
    </row>
    <row r="4993" spans="1:8" x14ac:dyDescent="0.2">
      <c r="A4993">
        <f t="shared" si="462"/>
        <v>10</v>
      </c>
      <c r="B4993" t="b">
        <f t="shared" si="463"/>
        <v>0</v>
      </c>
      <c r="C4993" t="str">
        <f t="shared" si="464"/>
        <v>OFF</v>
      </c>
      <c r="D4993" s="4">
        <f t="shared" si="466"/>
        <v>43763.958333321229</v>
      </c>
      <c r="E4993" t="str">
        <f t="shared" si="467"/>
        <v>LRKPCIGS</v>
      </c>
      <c r="F4993" s="39">
        <v>9726.6796875</v>
      </c>
      <c r="G4993">
        <f t="shared" si="465"/>
        <v>1.36903257819755E-3</v>
      </c>
      <c r="H4993" s="38">
        <f>G4993*SUMIF('Manual Inputs'!$B$11:$B$22,'Expanded kW'!A4993,'Manual Inputs'!$C$11:$C$22)</f>
        <v>155817.54602901355</v>
      </c>
    </row>
    <row r="4994" spans="1:8" x14ac:dyDescent="0.2">
      <c r="A4994">
        <f t="shared" ref="A4994:A5057" si="468">MONTH(D4994)</f>
        <v>10</v>
      </c>
      <c r="B4994" t="b">
        <f t="shared" ref="B4994:B5057" si="469">IF(ISNA(VLOOKUP(DATE(YEAR(D4994),MONTH(D4994),DAY(D4994)),Holidays,1,FALSE)),FALSE,TRUE)</f>
        <v>0</v>
      </c>
      <c r="C4994" t="str">
        <f t="shared" ref="C4994:C5057" si="470">IF(OR(HOUR(D4994)&lt;PkStart,HOUR(D4994)&gt;OPkStart-1,WEEKDAY(D4994,2)&gt;5,B4994)=TRUE,"OFF","ON")</f>
        <v>OFF</v>
      </c>
      <c r="D4994" s="4">
        <f t="shared" si="466"/>
        <v>43763.999999987893</v>
      </c>
      <c r="E4994" t="str">
        <f t="shared" si="467"/>
        <v>LRKPCIGS</v>
      </c>
      <c r="F4994" s="39">
        <v>9711.6640625</v>
      </c>
      <c r="G4994">
        <f t="shared" ref="G4994:G5057" si="471">IF(SUMIF($A$2:$A$8785,A4994,$F$2:$F$8785)=0,0,F4994/SUMIF($A$2:$A$8785,A4994,$F$2:$F$8785))</f>
        <v>1.3669191252549783E-3</v>
      </c>
      <c r="H4994" s="38">
        <f>G4994*SUMIF('Manual Inputs'!$B$11:$B$22,'Expanded kW'!A4994,'Manual Inputs'!$C$11:$C$22)</f>
        <v>155577.00167937294</v>
      </c>
    </row>
    <row r="4995" spans="1:8" x14ac:dyDescent="0.2">
      <c r="A4995">
        <f t="shared" si="468"/>
        <v>10</v>
      </c>
      <c r="B4995" t="b">
        <f t="shared" si="469"/>
        <v>0</v>
      </c>
      <c r="C4995" t="str">
        <f t="shared" si="470"/>
        <v>OFF</v>
      </c>
      <c r="D4995" s="4">
        <f t="shared" si="466"/>
        <v>43764.041666654557</v>
      </c>
      <c r="E4995" t="str">
        <f t="shared" si="467"/>
        <v>LRKPCIGS</v>
      </c>
      <c r="F4995" s="39">
        <v>9682.7158203125</v>
      </c>
      <c r="G4995">
        <f t="shared" si="471"/>
        <v>1.3628446529880269E-3</v>
      </c>
      <c r="H4995" s="38">
        <f>G4995*SUMIF('Manual Inputs'!$B$11:$B$22,'Expanded kW'!A4995,'Manual Inputs'!$C$11:$C$22)</f>
        <v>155113.26233517451</v>
      </c>
    </row>
    <row r="4996" spans="1:8" x14ac:dyDescent="0.2">
      <c r="A4996">
        <f t="shared" si="468"/>
        <v>10</v>
      </c>
      <c r="B4996" t="b">
        <f t="shared" si="469"/>
        <v>0</v>
      </c>
      <c r="C4996" t="str">
        <f t="shared" si="470"/>
        <v>OFF</v>
      </c>
      <c r="D4996" s="4">
        <f t="shared" ref="D4996:D5059" si="472">+D4995+1/24</f>
        <v>43764.083333321221</v>
      </c>
      <c r="E4996" t="str">
        <f t="shared" ref="E4996:E5059" si="473">+E4995</f>
        <v>LRKPCIGS</v>
      </c>
      <c r="F4996" s="39">
        <v>9593.3662109375</v>
      </c>
      <c r="G4996">
        <f t="shared" si="471"/>
        <v>1.3502686733101105E-3</v>
      </c>
      <c r="H4996" s="38">
        <f>G4996*SUMIF('Manual Inputs'!$B$11:$B$22,'Expanded kW'!A4996,'Manual Inputs'!$C$11:$C$22)</f>
        <v>153681.9170746376</v>
      </c>
    </row>
    <row r="4997" spans="1:8" x14ac:dyDescent="0.2">
      <c r="A4997">
        <f t="shared" si="468"/>
        <v>10</v>
      </c>
      <c r="B4997" t="b">
        <f t="shared" si="469"/>
        <v>0</v>
      </c>
      <c r="C4997" t="str">
        <f t="shared" si="470"/>
        <v>OFF</v>
      </c>
      <c r="D4997" s="4">
        <f t="shared" si="472"/>
        <v>43764.124999987886</v>
      </c>
      <c r="E4997" t="str">
        <f t="shared" si="473"/>
        <v>LRKPCIGS</v>
      </c>
      <c r="F4997" s="39">
        <v>9544.203125</v>
      </c>
      <c r="G4997">
        <f t="shared" si="471"/>
        <v>1.3433489567721373E-3</v>
      </c>
      <c r="H4997" s="38">
        <f>G4997*SUMIF('Manual Inputs'!$B$11:$B$22,'Expanded kW'!A4997,'Manual Inputs'!$C$11:$C$22)</f>
        <v>152894.34396108691</v>
      </c>
    </row>
    <row r="4998" spans="1:8" x14ac:dyDescent="0.2">
      <c r="A4998">
        <f t="shared" si="468"/>
        <v>10</v>
      </c>
      <c r="B4998" t="b">
        <f t="shared" si="469"/>
        <v>0</v>
      </c>
      <c r="C4998" t="str">
        <f t="shared" si="470"/>
        <v>OFF</v>
      </c>
      <c r="D4998" s="4">
        <f t="shared" si="472"/>
        <v>43764.16666665455</v>
      </c>
      <c r="E4998" t="str">
        <f t="shared" si="473"/>
        <v>LRKPCIGS</v>
      </c>
      <c r="F4998" s="39">
        <v>9547.732421875</v>
      </c>
      <c r="G4998">
        <f t="shared" si="471"/>
        <v>1.3438457061825467E-3</v>
      </c>
      <c r="H4998" s="38">
        <f>G4998*SUMIF('Manual Inputs'!$B$11:$B$22,'Expanded kW'!A4998,'Manual Inputs'!$C$11:$C$22)</f>
        <v>152950.88189550428</v>
      </c>
    </row>
    <row r="4999" spans="1:8" x14ac:dyDescent="0.2">
      <c r="A4999">
        <f t="shared" si="468"/>
        <v>10</v>
      </c>
      <c r="B4999" t="b">
        <f t="shared" si="469"/>
        <v>0</v>
      </c>
      <c r="C4999" t="str">
        <f t="shared" si="470"/>
        <v>OFF</v>
      </c>
      <c r="D4999" s="4">
        <f t="shared" si="472"/>
        <v>43764.208333321214</v>
      </c>
      <c r="E4999" t="str">
        <f t="shared" si="473"/>
        <v>LRKPCIGS</v>
      </c>
      <c r="F4999" s="39">
        <v>9590.673828125</v>
      </c>
      <c r="G4999">
        <f t="shared" si="471"/>
        <v>1.34988971976155E-3</v>
      </c>
      <c r="H4999" s="38">
        <f>G4999*SUMIF('Manual Inputs'!$B$11:$B$22,'Expanded kW'!A4999,'Manual Inputs'!$C$11:$C$22)</f>
        <v>153638.78617115435</v>
      </c>
    </row>
    <row r="5000" spans="1:8" x14ac:dyDescent="0.2">
      <c r="A5000">
        <f t="shared" si="468"/>
        <v>10</v>
      </c>
      <c r="B5000" t="b">
        <f t="shared" si="469"/>
        <v>0</v>
      </c>
      <c r="C5000" t="str">
        <f t="shared" si="470"/>
        <v>OFF</v>
      </c>
      <c r="D5000" s="4">
        <f t="shared" si="472"/>
        <v>43764.249999987878</v>
      </c>
      <c r="E5000" t="str">
        <f t="shared" si="473"/>
        <v>LRKPCIGS</v>
      </c>
      <c r="F5000" s="39">
        <v>9608.4619140625</v>
      </c>
      <c r="G5000">
        <f t="shared" si="471"/>
        <v>1.352393397268635E-3</v>
      </c>
      <c r="H5000" s="38">
        <f>G5000*SUMIF('Manual Inputs'!$B$11:$B$22,'Expanded kW'!A5000,'Manual Inputs'!$C$11:$C$22)</f>
        <v>153923.74424404086</v>
      </c>
    </row>
    <row r="5001" spans="1:8" x14ac:dyDescent="0.2">
      <c r="A5001">
        <f t="shared" si="468"/>
        <v>10</v>
      </c>
      <c r="B5001" t="b">
        <f t="shared" si="469"/>
        <v>0</v>
      </c>
      <c r="C5001" t="str">
        <f t="shared" si="470"/>
        <v>OFF</v>
      </c>
      <c r="D5001" s="4">
        <f t="shared" si="472"/>
        <v>43764.291666654542</v>
      </c>
      <c r="E5001" t="str">
        <f t="shared" si="473"/>
        <v>LRKPCIGS</v>
      </c>
      <c r="F5001" s="39">
        <v>9604.2021484375</v>
      </c>
      <c r="G5001">
        <f t="shared" si="471"/>
        <v>1.3517938342005095E-3</v>
      </c>
      <c r="H5001" s="38">
        <f>G5001*SUMIF('Manual Inputs'!$B$11:$B$22,'Expanded kW'!A5001,'Manual Inputs'!$C$11:$C$22)</f>
        <v>153855.50449032517</v>
      </c>
    </row>
    <row r="5002" spans="1:8" x14ac:dyDescent="0.2">
      <c r="A5002">
        <f t="shared" si="468"/>
        <v>10</v>
      </c>
      <c r="B5002" t="b">
        <f t="shared" si="469"/>
        <v>0</v>
      </c>
      <c r="C5002" t="str">
        <f t="shared" si="470"/>
        <v>OFF</v>
      </c>
      <c r="D5002" s="4">
        <f t="shared" si="472"/>
        <v>43764.333333321207</v>
      </c>
      <c r="E5002" t="str">
        <f t="shared" si="473"/>
        <v>LRKPCIGS</v>
      </c>
      <c r="F5002" s="39">
        <v>9599.513671875</v>
      </c>
      <c r="G5002">
        <f t="shared" si="471"/>
        <v>1.3511339299616121E-3</v>
      </c>
      <c r="H5002" s="38">
        <f>G5002*SUMIF('Manual Inputs'!$B$11:$B$22,'Expanded kW'!A5002,'Manual Inputs'!$C$11:$C$22)</f>
        <v>153780.39695763626</v>
      </c>
    </row>
    <row r="5003" spans="1:8" x14ac:dyDescent="0.2">
      <c r="A5003">
        <f t="shared" si="468"/>
        <v>10</v>
      </c>
      <c r="B5003" t="b">
        <f t="shared" si="469"/>
        <v>0</v>
      </c>
      <c r="C5003" t="str">
        <f t="shared" si="470"/>
        <v>OFF</v>
      </c>
      <c r="D5003" s="4">
        <f t="shared" si="472"/>
        <v>43764.374999987871</v>
      </c>
      <c r="E5003" t="str">
        <f t="shared" si="473"/>
        <v>LRKPCIGS</v>
      </c>
      <c r="F5003" s="39">
        <v>9599.97265625</v>
      </c>
      <c r="G5003">
        <f t="shared" si="471"/>
        <v>1.3511985321262199E-3</v>
      </c>
      <c r="H5003" s="38">
        <f>G5003*SUMIF('Manual Inputs'!$B$11:$B$22,'Expanded kW'!A5003,'Manual Inputs'!$C$11:$C$22)</f>
        <v>153787.74970505637</v>
      </c>
    </row>
    <row r="5004" spans="1:8" x14ac:dyDescent="0.2">
      <c r="A5004">
        <f t="shared" si="468"/>
        <v>10</v>
      </c>
      <c r="B5004" t="b">
        <f t="shared" si="469"/>
        <v>0</v>
      </c>
      <c r="C5004" t="str">
        <f t="shared" si="470"/>
        <v>OFF</v>
      </c>
      <c r="D5004" s="4">
        <f t="shared" si="472"/>
        <v>43764.416666654535</v>
      </c>
      <c r="E5004" t="str">
        <f t="shared" si="473"/>
        <v>LRKPCIGS</v>
      </c>
      <c r="F5004" s="39">
        <v>9592.224609375</v>
      </c>
      <c r="G5004">
        <f t="shared" si="471"/>
        <v>1.3501079926070757E-3</v>
      </c>
      <c r="H5004" s="38">
        <f>G5004*SUMIF('Manual Inputs'!$B$11:$B$22,'Expanded kW'!A5004,'Manual Inputs'!$C$11:$C$22)</f>
        <v>153663.62907094811</v>
      </c>
    </row>
    <row r="5005" spans="1:8" x14ac:dyDescent="0.2">
      <c r="A5005">
        <f t="shared" si="468"/>
        <v>10</v>
      </c>
      <c r="B5005" t="b">
        <f t="shared" si="469"/>
        <v>0</v>
      </c>
      <c r="C5005" t="str">
        <f t="shared" si="470"/>
        <v>OFF</v>
      </c>
      <c r="D5005" s="4">
        <f t="shared" si="472"/>
        <v>43764.458333321199</v>
      </c>
      <c r="E5005" t="str">
        <f t="shared" si="473"/>
        <v>LRKPCIGS</v>
      </c>
      <c r="F5005" s="39">
        <v>9536.3388671875</v>
      </c>
      <c r="G5005">
        <f t="shared" si="471"/>
        <v>1.34224206053472E-3</v>
      </c>
      <c r="H5005" s="38">
        <f>G5005*SUMIF('Manual Inputs'!$B$11:$B$22,'Expanded kW'!A5005,'Manual Inputs'!$C$11:$C$22)</f>
        <v>152768.36167390848</v>
      </c>
    </row>
    <row r="5006" spans="1:8" x14ac:dyDescent="0.2">
      <c r="A5006">
        <f t="shared" si="468"/>
        <v>10</v>
      </c>
      <c r="B5006" t="b">
        <f t="shared" si="469"/>
        <v>0</v>
      </c>
      <c r="C5006" t="str">
        <f t="shared" si="470"/>
        <v>OFF</v>
      </c>
      <c r="D5006" s="4">
        <f t="shared" si="472"/>
        <v>43764.499999987864</v>
      </c>
      <c r="E5006" t="str">
        <f t="shared" si="473"/>
        <v>LRKPCIGS</v>
      </c>
      <c r="F5006" s="39">
        <v>9543.9833984375</v>
      </c>
      <c r="G5006">
        <f t="shared" si="471"/>
        <v>1.3433180302039739E-3</v>
      </c>
      <c r="H5006" s="38">
        <f>G5006*SUMIF('Manual Inputs'!$B$11:$B$22,'Expanded kW'!A5006,'Manual Inputs'!$C$11:$C$22)</f>
        <v>152890.82402881133</v>
      </c>
    </row>
    <row r="5007" spans="1:8" x14ac:dyDescent="0.2">
      <c r="A5007">
        <f t="shared" si="468"/>
        <v>10</v>
      </c>
      <c r="B5007" t="b">
        <f t="shared" si="469"/>
        <v>0</v>
      </c>
      <c r="C5007" t="str">
        <f t="shared" si="470"/>
        <v>OFF</v>
      </c>
      <c r="D5007" s="4">
        <f t="shared" si="472"/>
        <v>43764.541666654528</v>
      </c>
      <c r="E5007" t="str">
        <f t="shared" si="473"/>
        <v>LRKPCIGS</v>
      </c>
      <c r="F5007" s="39">
        <v>9525.451171875</v>
      </c>
      <c r="G5007">
        <f t="shared" si="471"/>
        <v>1.3407096147193759E-3</v>
      </c>
      <c r="H5007" s="38">
        <f>G5007*SUMIF('Manual Inputs'!$B$11:$B$22,'Expanded kW'!A5007,'Manual Inputs'!$C$11:$C$22)</f>
        <v>152593.94511861823</v>
      </c>
    </row>
    <row r="5008" spans="1:8" x14ac:dyDescent="0.2">
      <c r="A5008">
        <f t="shared" si="468"/>
        <v>10</v>
      </c>
      <c r="B5008" t="b">
        <f t="shared" si="469"/>
        <v>0</v>
      </c>
      <c r="C5008" t="str">
        <f t="shared" si="470"/>
        <v>OFF</v>
      </c>
      <c r="D5008" s="4">
        <f t="shared" si="472"/>
        <v>43764.583333321192</v>
      </c>
      <c r="E5008" t="str">
        <f t="shared" si="473"/>
        <v>LRKPCIGS</v>
      </c>
      <c r="F5008" s="39">
        <v>9579.080078125</v>
      </c>
      <c r="G5008">
        <f t="shared" si="471"/>
        <v>1.3482578965738413E-3</v>
      </c>
      <c r="H5008" s="38">
        <f>G5008*SUMIF('Manual Inputs'!$B$11:$B$22,'Expanded kW'!A5008,'Manual Inputs'!$C$11:$C$22)</f>
        <v>153453.05890015193</v>
      </c>
    </row>
    <row r="5009" spans="1:8" x14ac:dyDescent="0.2">
      <c r="A5009">
        <f t="shared" si="468"/>
        <v>10</v>
      </c>
      <c r="B5009" t="b">
        <f t="shared" si="469"/>
        <v>0</v>
      </c>
      <c r="C5009" t="str">
        <f t="shared" si="470"/>
        <v>OFF</v>
      </c>
      <c r="D5009" s="4">
        <f t="shared" si="472"/>
        <v>43764.624999987856</v>
      </c>
      <c r="E5009" t="str">
        <f t="shared" si="473"/>
        <v>LRKPCIGS</v>
      </c>
      <c r="F5009" s="39">
        <v>9513.55859375</v>
      </c>
      <c r="G5009">
        <f t="shared" si="471"/>
        <v>1.3390357313989652E-3</v>
      </c>
      <c r="H5009" s="38">
        <f>G5009*SUMIF('Manual Inputs'!$B$11:$B$22,'Expanded kW'!A5009,'Manual Inputs'!$C$11:$C$22)</f>
        <v>152403.43073972108</v>
      </c>
    </row>
    <row r="5010" spans="1:8" x14ac:dyDescent="0.2">
      <c r="A5010">
        <f t="shared" si="468"/>
        <v>10</v>
      </c>
      <c r="B5010" t="b">
        <f t="shared" si="469"/>
        <v>0</v>
      </c>
      <c r="C5010" t="str">
        <f t="shared" si="470"/>
        <v>OFF</v>
      </c>
      <c r="D5010" s="4">
        <f t="shared" si="472"/>
        <v>43764.666666654521</v>
      </c>
      <c r="E5010" t="str">
        <f t="shared" si="473"/>
        <v>LRKPCIGS</v>
      </c>
      <c r="F5010" s="39">
        <v>9515.439453125</v>
      </c>
      <c r="G5010">
        <f t="shared" si="471"/>
        <v>1.3393004628224428E-3</v>
      </c>
      <c r="H5010" s="38">
        <f>G5010*SUMIF('Manual Inputs'!$B$11:$B$22,'Expanded kW'!A5010,'Manual Inputs'!$C$11:$C$22)</f>
        <v>152433.56135999993</v>
      </c>
    </row>
    <row r="5011" spans="1:8" x14ac:dyDescent="0.2">
      <c r="A5011">
        <f t="shared" si="468"/>
        <v>10</v>
      </c>
      <c r="B5011" t="b">
        <f t="shared" si="469"/>
        <v>0</v>
      </c>
      <c r="C5011" t="str">
        <f t="shared" si="470"/>
        <v>OFF</v>
      </c>
      <c r="D5011" s="4">
        <f t="shared" si="472"/>
        <v>43764.708333321185</v>
      </c>
      <c r="E5011" t="str">
        <f t="shared" si="473"/>
        <v>LRKPCIGS</v>
      </c>
      <c r="F5011" s="39">
        <v>9509.0673828125</v>
      </c>
      <c r="G5011">
        <f t="shared" si="471"/>
        <v>1.3384035923457078E-3</v>
      </c>
      <c r="H5011" s="38">
        <f>G5011*SUMIF('Manual Inputs'!$B$11:$B$22,'Expanded kW'!A5011,'Manual Inputs'!$C$11:$C$22)</f>
        <v>152331.48332400847</v>
      </c>
    </row>
    <row r="5012" spans="1:8" x14ac:dyDescent="0.2">
      <c r="A5012">
        <f t="shared" si="468"/>
        <v>10</v>
      </c>
      <c r="B5012" t="b">
        <f t="shared" si="469"/>
        <v>0</v>
      </c>
      <c r="C5012" t="str">
        <f t="shared" si="470"/>
        <v>OFF</v>
      </c>
      <c r="D5012" s="4">
        <f t="shared" si="472"/>
        <v>43764.749999987849</v>
      </c>
      <c r="E5012" t="str">
        <f t="shared" si="473"/>
        <v>LRKPCIGS</v>
      </c>
      <c r="F5012" s="39">
        <v>9506.6650390625</v>
      </c>
      <c r="G5012">
        <f t="shared" si="471"/>
        <v>1.3380654618671225E-3</v>
      </c>
      <c r="H5012" s="38">
        <f>G5012*SUMIF('Manual Inputs'!$B$11:$B$22,'Expanded kW'!A5012,'Manual Inputs'!$C$11:$C$22)</f>
        <v>152292.99873112893</v>
      </c>
    </row>
    <row r="5013" spans="1:8" x14ac:dyDescent="0.2">
      <c r="A5013">
        <f t="shared" si="468"/>
        <v>10</v>
      </c>
      <c r="B5013" t="b">
        <f t="shared" si="469"/>
        <v>0</v>
      </c>
      <c r="C5013" t="str">
        <f t="shared" si="470"/>
        <v>OFF</v>
      </c>
      <c r="D5013" s="4">
        <f t="shared" si="472"/>
        <v>43764.791666654513</v>
      </c>
      <c r="E5013" t="str">
        <f t="shared" si="473"/>
        <v>LRKPCIGS</v>
      </c>
      <c r="F5013" s="39">
        <v>9518.044921875</v>
      </c>
      <c r="G5013">
        <f t="shared" si="471"/>
        <v>1.3396671831951523E-3</v>
      </c>
      <c r="H5013" s="38">
        <f>G5013*SUMIF('Manual Inputs'!$B$11:$B$22,'Expanded kW'!A5013,'Manual Inputs'!$C$11:$C$22)</f>
        <v>152475.29993471643</v>
      </c>
    </row>
    <row r="5014" spans="1:8" x14ac:dyDescent="0.2">
      <c r="A5014">
        <f t="shared" si="468"/>
        <v>10</v>
      </c>
      <c r="B5014" t="b">
        <f t="shared" si="469"/>
        <v>0</v>
      </c>
      <c r="C5014" t="str">
        <f t="shared" si="470"/>
        <v>OFF</v>
      </c>
      <c r="D5014" s="4">
        <f t="shared" si="472"/>
        <v>43764.833333321178</v>
      </c>
      <c r="E5014" t="str">
        <f t="shared" si="473"/>
        <v>LRKPCIGS</v>
      </c>
      <c r="F5014" s="39">
        <v>9491.7421875</v>
      </c>
      <c r="G5014">
        <f t="shared" si="471"/>
        <v>1.3359650668088865E-3</v>
      </c>
      <c r="H5014" s="38">
        <f>G5014*SUMIF('Manual Inputs'!$B$11:$B$22,'Expanded kW'!A5014,'Manual Inputs'!$C$11:$C$22)</f>
        <v>152053.94057511579</v>
      </c>
    </row>
    <row r="5015" spans="1:8" x14ac:dyDescent="0.2">
      <c r="A5015">
        <f t="shared" si="468"/>
        <v>10</v>
      </c>
      <c r="B5015" t="b">
        <f t="shared" si="469"/>
        <v>0</v>
      </c>
      <c r="C5015" t="str">
        <f t="shared" si="470"/>
        <v>OFF</v>
      </c>
      <c r="D5015" s="4">
        <f t="shared" si="472"/>
        <v>43764.874999987842</v>
      </c>
      <c r="E5015" t="str">
        <f t="shared" si="473"/>
        <v>LRKPCIGS</v>
      </c>
      <c r="F5015" s="39">
        <v>9481.8134765625</v>
      </c>
      <c r="G5015">
        <f t="shared" si="471"/>
        <v>1.3345675982821485E-3</v>
      </c>
      <c r="H5015" s="38">
        <f>G5015*SUMIF('Manual Inputs'!$B$11:$B$22,'Expanded kW'!A5015,'Manual Inputs'!$C$11:$C$22)</f>
        <v>151894.88656869048</v>
      </c>
    </row>
    <row r="5016" spans="1:8" x14ac:dyDescent="0.2">
      <c r="A5016">
        <f t="shared" si="468"/>
        <v>10</v>
      </c>
      <c r="B5016" t="b">
        <f t="shared" si="469"/>
        <v>0</v>
      </c>
      <c r="C5016" t="str">
        <f t="shared" si="470"/>
        <v>OFF</v>
      </c>
      <c r="D5016" s="4">
        <f t="shared" si="472"/>
        <v>43764.916666654506</v>
      </c>
      <c r="E5016" t="str">
        <f t="shared" si="473"/>
        <v>LRKPCIGS</v>
      </c>
      <c r="F5016" s="39">
        <v>9553.1162109375</v>
      </c>
      <c r="G5016">
        <f t="shared" si="471"/>
        <v>1.344603475828254E-3</v>
      </c>
      <c r="H5016" s="38">
        <f>G5016*SUMIF('Manual Inputs'!$B$11:$B$22,'Expanded kW'!A5016,'Manual Inputs'!$C$11:$C$22)</f>
        <v>153037.12805832739</v>
      </c>
    </row>
    <row r="5017" spans="1:8" x14ac:dyDescent="0.2">
      <c r="A5017">
        <f t="shared" si="468"/>
        <v>10</v>
      </c>
      <c r="B5017" t="b">
        <f t="shared" si="469"/>
        <v>0</v>
      </c>
      <c r="C5017" t="str">
        <f t="shared" si="470"/>
        <v>OFF</v>
      </c>
      <c r="D5017" s="4">
        <f t="shared" si="472"/>
        <v>43764.95833332117</v>
      </c>
      <c r="E5017" t="str">
        <f t="shared" si="473"/>
        <v>LRKPCIGS</v>
      </c>
      <c r="F5017" s="39">
        <v>9538.92578125</v>
      </c>
      <c r="G5017">
        <f t="shared" si="471"/>
        <v>1.3426061693305623E-3</v>
      </c>
      <c r="H5017" s="38">
        <f>G5017*SUMIF('Manual Inputs'!$B$11:$B$22,'Expanded kW'!A5017,'Manual Inputs'!$C$11:$C$22)</f>
        <v>152809.80300989951</v>
      </c>
    </row>
    <row r="5018" spans="1:8" x14ac:dyDescent="0.2">
      <c r="A5018">
        <f t="shared" si="468"/>
        <v>10</v>
      </c>
      <c r="B5018" t="b">
        <f t="shared" si="469"/>
        <v>0</v>
      </c>
      <c r="C5018" t="str">
        <f t="shared" si="470"/>
        <v>OFF</v>
      </c>
      <c r="D5018" s="4">
        <f t="shared" si="472"/>
        <v>43764.999999987835</v>
      </c>
      <c r="E5018" t="str">
        <f t="shared" si="473"/>
        <v>LRKPCIGS</v>
      </c>
      <c r="F5018" s="39">
        <v>9527.2080078125</v>
      </c>
      <c r="G5018">
        <f t="shared" si="471"/>
        <v>1.3409568898132681E-3</v>
      </c>
      <c r="H5018" s="38">
        <f>G5018*SUMIF('Manual Inputs'!$B$11:$B$22,'Expanded kW'!A5018,'Manual Inputs'!$C$11:$C$22)</f>
        <v>152622.08893267933</v>
      </c>
    </row>
    <row r="5019" spans="1:8" x14ac:dyDescent="0.2">
      <c r="A5019">
        <f t="shared" si="468"/>
        <v>10</v>
      </c>
      <c r="B5019" t="b">
        <f t="shared" si="469"/>
        <v>0</v>
      </c>
      <c r="C5019" t="str">
        <f t="shared" si="470"/>
        <v>OFF</v>
      </c>
      <c r="D5019" s="4">
        <f t="shared" si="472"/>
        <v>43765.041666654499</v>
      </c>
      <c r="E5019" t="str">
        <f t="shared" si="473"/>
        <v>LRKPCIGS</v>
      </c>
      <c r="F5019" s="39">
        <v>9485.6572265625</v>
      </c>
      <c r="G5019">
        <f t="shared" si="471"/>
        <v>1.3351086070478848E-3</v>
      </c>
      <c r="H5019" s="38">
        <f>G5019*SUMIF('Manual Inputs'!$B$11:$B$22,'Expanded kW'!A5019,'Manual Inputs'!$C$11:$C$22)</f>
        <v>151956.46191729774</v>
      </c>
    </row>
    <row r="5020" spans="1:8" x14ac:dyDescent="0.2">
      <c r="A5020">
        <f t="shared" si="468"/>
        <v>10</v>
      </c>
      <c r="B5020" t="b">
        <f t="shared" si="469"/>
        <v>0</v>
      </c>
      <c r="C5020" t="str">
        <f t="shared" si="470"/>
        <v>OFF</v>
      </c>
      <c r="D5020" s="4">
        <f t="shared" si="472"/>
        <v>43765.083333321163</v>
      </c>
      <c r="E5020" t="str">
        <f t="shared" si="473"/>
        <v>LRKPCIGS</v>
      </c>
      <c r="F5020" s="39">
        <v>9493.318359375</v>
      </c>
      <c r="G5020">
        <f t="shared" si="471"/>
        <v>1.3361869133911779E-3</v>
      </c>
      <c r="H5020" s="38">
        <f>G5020*SUMIF('Manual Inputs'!$B$11:$B$22,'Expanded kW'!A5020,'Manual Inputs'!$C$11:$C$22)</f>
        <v>152079.19022263921</v>
      </c>
    </row>
    <row r="5021" spans="1:8" x14ac:dyDescent="0.2">
      <c r="A5021">
        <f t="shared" si="468"/>
        <v>10</v>
      </c>
      <c r="B5021" t="b">
        <f t="shared" si="469"/>
        <v>0</v>
      </c>
      <c r="C5021" t="str">
        <f t="shared" si="470"/>
        <v>OFF</v>
      </c>
      <c r="D5021" s="4">
        <f t="shared" si="472"/>
        <v>43765.124999987827</v>
      </c>
      <c r="E5021" t="str">
        <f t="shared" si="473"/>
        <v>LRKPCIGS</v>
      </c>
      <c r="F5021" s="39">
        <v>9458.5576171875</v>
      </c>
      <c r="G5021">
        <f t="shared" si="471"/>
        <v>1.3312943303077469E-3</v>
      </c>
      <c r="H5021" s="38">
        <f>G5021*SUMIF('Manual Inputs'!$B$11:$B$22,'Expanded kW'!A5021,'Manual Inputs'!$C$11:$C$22)</f>
        <v>151522.33693664439</v>
      </c>
    </row>
    <row r="5022" spans="1:8" x14ac:dyDescent="0.2">
      <c r="A5022">
        <f t="shared" si="468"/>
        <v>10</v>
      </c>
      <c r="B5022" t="b">
        <f t="shared" si="469"/>
        <v>0</v>
      </c>
      <c r="C5022" t="str">
        <f t="shared" si="470"/>
        <v>OFF</v>
      </c>
      <c r="D5022" s="4">
        <f t="shared" si="472"/>
        <v>43765.166666654492</v>
      </c>
      <c r="E5022" t="str">
        <f t="shared" si="473"/>
        <v>LRKPCIGS</v>
      </c>
      <c r="F5022" s="39">
        <v>9429.5849609375</v>
      </c>
      <c r="G5022">
        <f t="shared" si="471"/>
        <v>1.3272164217554439E-3</v>
      </c>
      <c r="H5022" s="38">
        <f>G5022*SUMIF('Manual Inputs'!$B$11:$B$22,'Expanded kW'!A5022,'Manual Inputs'!$C$11:$C$22)</f>
        <v>151058.20648885975</v>
      </c>
    </row>
    <row r="5023" spans="1:8" x14ac:dyDescent="0.2">
      <c r="A5023">
        <f t="shared" si="468"/>
        <v>10</v>
      </c>
      <c r="B5023" t="b">
        <f t="shared" si="469"/>
        <v>0</v>
      </c>
      <c r="C5023" t="str">
        <f t="shared" si="470"/>
        <v>OFF</v>
      </c>
      <c r="D5023" s="4">
        <f t="shared" si="472"/>
        <v>43765.208333321156</v>
      </c>
      <c r="E5023" t="str">
        <f t="shared" si="473"/>
        <v>LRKPCIGS</v>
      </c>
      <c r="F5023" s="39">
        <v>9395.9345703125</v>
      </c>
      <c r="G5023">
        <f t="shared" si="471"/>
        <v>1.3224801209297981E-3</v>
      </c>
      <c r="H5023" s="38">
        <f>G5023*SUMIF('Manual Inputs'!$B$11:$B$22,'Expanded kW'!A5023,'Manual Inputs'!$C$11:$C$22)</f>
        <v>150519.14059396414</v>
      </c>
    </row>
    <row r="5024" spans="1:8" x14ac:dyDescent="0.2">
      <c r="A5024">
        <f t="shared" si="468"/>
        <v>10</v>
      </c>
      <c r="B5024" t="b">
        <f t="shared" si="469"/>
        <v>0</v>
      </c>
      <c r="C5024" t="str">
        <f t="shared" si="470"/>
        <v>OFF</v>
      </c>
      <c r="D5024" s="4">
        <f t="shared" si="472"/>
        <v>43765.24999998782</v>
      </c>
      <c r="E5024" t="str">
        <f t="shared" si="473"/>
        <v>LRKPCIGS</v>
      </c>
      <c r="F5024" s="39">
        <v>9447.44140625</v>
      </c>
      <c r="G5024">
        <f t="shared" si="471"/>
        <v>1.329729720861513E-3</v>
      </c>
      <c r="H5024" s="38">
        <f>G5024*SUMIF('Manual Inputs'!$B$11:$B$22,'Expanded kW'!A5024,'Manual Inputs'!$C$11:$C$22)</f>
        <v>151344.25965178755</v>
      </c>
    </row>
    <row r="5025" spans="1:8" x14ac:dyDescent="0.2">
      <c r="A5025">
        <f t="shared" si="468"/>
        <v>10</v>
      </c>
      <c r="B5025" t="b">
        <f t="shared" si="469"/>
        <v>0</v>
      </c>
      <c r="C5025" t="str">
        <f t="shared" si="470"/>
        <v>OFF</v>
      </c>
      <c r="D5025" s="4">
        <f t="shared" si="472"/>
        <v>43765.291666654484</v>
      </c>
      <c r="E5025" t="str">
        <f t="shared" si="473"/>
        <v>LRKPCIGS</v>
      </c>
      <c r="F5025" s="39">
        <v>9454.2529296875</v>
      </c>
      <c r="G5025">
        <f t="shared" si="471"/>
        <v>1.3306884444745748E-3</v>
      </c>
      <c r="H5025" s="38">
        <f>G5025*SUMIF('Manual Inputs'!$B$11:$B$22,'Expanded kW'!A5025,'Manual Inputs'!$C$11:$C$22)</f>
        <v>151453.37755233014</v>
      </c>
    </row>
    <row r="5026" spans="1:8" x14ac:dyDescent="0.2">
      <c r="A5026">
        <f t="shared" si="468"/>
        <v>10</v>
      </c>
      <c r="B5026" t="b">
        <f t="shared" si="469"/>
        <v>0</v>
      </c>
      <c r="C5026" t="str">
        <f t="shared" si="470"/>
        <v>OFF</v>
      </c>
      <c r="D5026" s="4">
        <f t="shared" si="472"/>
        <v>43765.333333321149</v>
      </c>
      <c r="E5026" t="str">
        <f t="shared" si="473"/>
        <v>LRKPCIGS</v>
      </c>
      <c r="F5026" s="39">
        <v>9445.5205078125</v>
      </c>
      <c r="G5026">
        <f t="shared" si="471"/>
        <v>1.3294593539300589E-3</v>
      </c>
      <c r="H5026" s="38">
        <f>G5026*SUMIF('Manual Inputs'!$B$11:$B$22,'Expanded kW'!A5026,'Manual Inputs'!$C$11:$C$22)</f>
        <v>151313.48762162737</v>
      </c>
    </row>
    <row r="5027" spans="1:8" x14ac:dyDescent="0.2">
      <c r="A5027">
        <f t="shared" si="468"/>
        <v>10</v>
      </c>
      <c r="B5027" t="b">
        <f t="shared" si="469"/>
        <v>0</v>
      </c>
      <c r="C5027" t="str">
        <f t="shared" si="470"/>
        <v>OFF</v>
      </c>
      <c r="D5027" s="4">
        <f t="shared" si="472"/>
        <v>43765.374999987813</v>
      </c>
      <c r="E5027" t="str">
        <f t="shared" si="473"/>
        <v>LRKPCIGS</v>
      </c>
      <c r="F5027" s="39">
        <v>9397.7353515625</v>
      </c>
      <c r="G5027">
        <f t="shared" si="471"/>
        <v>1.3227335813373229E-3</v>
      </c>
      <c r="H5027" s="38">
        <f>G5027*SUMIF('Manual Inputs'!$B$11:$B$22,'Expanded kW'!A5027,'Manual Inputs'!$C$11:$C$22)</f>
        <v>150547.98839448034</v>
      </c>
    </row>
    <row r="5028" spans="1:8" x14ac:dyDescent="0.2">
      <c r="A5028">
        <f t="shared" si="468"/>
        <v>10</v>
      </c>
      <c r="B5028" t="b">
        <f t="shared" si="469"/>
        <v>0</v>
      </c>
      <c r="C5028" t="str">
        <f t="shared" si="470"/>
        <v>OFF</v>
      </c>
      <c r="D5028" s="4">
        <f t="shared" si="472"/>
        <v>43765.416666654477</v>
      </c>
      <c r="E5028" t="str">
        <f t="shared" si="473"/>
        <v>LRKPCIGS</v>
      </c>
      <c r="F5028" s="39">
        <v>9375.01953125</v>
      </c>
      <c r="G5028">
        <f t="shared" si="471"/>
        <v>1.3195363239948961E-3</v>
      </c>
      <c r="H5028" s="38">
        <f>G5028*SUMIF('Manual Inputs'!$B$11:$B$22,'Expanded kW'!A5028,'Manual Inputs'!$C$11:$C$22)</f>
        <v>150184.08997376042</v>
      </c>
    </row>
    <row r="5029" spans="1:8" x14ac:dyDescent="0.2">
      <c r="A5029">
        <f t="shared" si="468"/>
        <v>10</v>
      </c>
      <c r="B5029" t="b">
        <f t="shared" si="469"/>
        <v>0</v>
      </c>
      <c r="C5029" t="str">
        <f t="shared" si="470"/>
        <v>OFF</v>
      </c>
      <c r="D5029" s="4">
        <f t="shared" si="472"/>
        <v>43765.458333321141</v>
      </c>
      <c r="E5029" t="str">
        <f t="shared" si="473"/>
        <v>LRKPCIGS</v>
      </c>
      <c r="F5029" s="39">
        <v>9366.6123046875</v>
      </c>
      <c r="G5029">
        <f t="shared" si="471"/>
        <v>1.3183530047712619E-3</v>
      </c>
      <c r="H5029" s="38">
        <f>G5029*SUMIF('Manual Inputs'!$B$11:$B$22,'Expanded kW'!A5029,'Manual Inputs'!$C$11:$C$22)</f>
        <v>150049.40954282548</v>
      </c>
    </row>
    <row r="5030" spans="1:8" x14ac:dyDescent="0.2">
      <c r="A5030">
        <f t="shared" si="468"/>
        <v>10</v>
      </c>
      <c r="B5030" t="b">
        <f t="shared" si="469"/>
        <v>0</v>
      </c>
      <c r="C5030" t="str">
        <f t="shared" si="470"/>
        <v>OFF</v>
      </c>
      <c r="D5030" s="4">
        <f t="shared" si="472"/>
        <v>43765.499999987805</v>
      </c>
      <c r="E5030" t="str">
        <f t="shared" si="473"/>
        <v>LRKPCIGS</v>
      </c>
      <c r="F5030" s="39">
        <v>9397.7099609375</v>
      </c>
      <c r="G5030">
        <f t="shared" si="471"/>
        <v>1.3227300076005574E-3</v>
      </c>
      <c r="H5030" s="38">
        <f>G5030*SUMIF('Manual Inputs'!$B$11:$B$22,'Expanded kW'!A5030,'Manual Inputs'!$C$11:$C$22)</f>
        <v>150547.58164675071</v>
      </c>
    </row>
    <row r="5031" spans="1:8" x14ac:dyDescent="0.2">
      <c r="A5031">
        <f t="shared" si="468"/>
        <v>10</v>
      </c>
      <c r="B5031" t="b">
        <f t="shared" si="469"/>
        <v>0</v>
      </c>
      <c r="C5031" t="str">
        <f t="shared" si="470"/>
        <v>OFF</v>
      </c>
      <c r="D5031" s="4">
        <f t="shared" si="472"/>
        <v>43765.54166665447</v>
      </c>
      <c r="E5031" t="str">
        <f t="shared" si="473"/>
        <v>LRKPCIGS</v>
      </c>
      <c r="F5031" s="39">
        <v>9401.033203125</v>
      </c>
      <c r="G5031">
        <f t="shared" si="471"/>
        <v>1.3231977547626002E-3</v>
      </c>
      <c r="H5031" s="38">
        <f>G5031*SUMIF('Manual Inputs'!$B$11:$B$22,'Expanded kW'!A5031,'Manual Inputs'!$C$11:$C$22)</f>
        <v>150600.81866690074</v>
      </c>
    </row>
    <row r="5032" spans="1:8" x14ac:dyDescent="0.2">
      <c r="A5032">
        <f t="shared" si="468"/>
        <v>10</v>
      </c>
      <c r="B5032" t="b">
        <f t="shared" si="469"/>
        <v>0</v>
      </c>
      <c r="C5032" t="str">
        <f t="shared" si="470"/>
        <v>OFF</v>
      </c>
      <c r="D5032" s="4">
        <f t="shared" si="472"/>
        <v>43765.583333321134</v>
      </c>
      <c r="E5032" t="str">
        <f t="shared" si="473"/>
        <v>LRKPCIGS</v>
      </c>
      <c r="F5032" s="39">
        <v>9456.7998046875</v>
      </c>
      <c r="G5032">
        <f t="shared" si="471"/>
        <v>1.3310469177624407E-3</v>
      </c>
      <c r="H5032" s="38">
        <f>G5032*SUMIF('Manual Inputs'!$B$11:$B$22,'Expanded kW'!A5032,'Manual Inputs'!$C$11:$C$22)</f>
        <v>151494.17747843984</v>
      </c>
    </row>
    <row r="5033" spans="1:8" x14ac:dyDescent="0.2">
      <c r="A5033">
        <f t="shared" si="468"/>
        <v>10</v>
      </c>
      <c r="B5033" t="b">
        <f t="shared" si="469"/>
        <v>0</v>
      </c>
      <c r="C5033" t="str">
        <f t="shared" si="470"/>
        <v>OFF</v>
      </c>
      <c r="D5033" s="4">
        <f t="shared" si="472"/>
        <v>43765.624999987798</v>
      </c>
      <c r="E5033" t="str">
        <f t="shared" si="473"/>
        <v>LRKPCIGS</v>
      </c>
      <c r="F5033" s="39">
        <v>9401.0576171875</v>
      </c>
      <c r="G5033">
        <f t="shared" si="471"/>
        <v>1.3232011910479517E-3</v>
      </c>
      <c r="H5033" s="38">
        <f>G5033*SUMIF('Manual Inputs'!$B$11:$B$22,'Expanded kW'!A5033,'Manual Inputs'!$C$11:$C$22)</f>
        <v>150601.20977048692</v>
      </c>
    </row>
    <row r="5034" spans="1:8" x14ac:dyDescent="0.2">
      <c r="A5034">
        <f t="shared" si="468"/>
        <v>10</v>
      </c>
      <c r="B5034" t="b">
        <f t="shared" si="469"/>
        <v>0</v>
      </c>
      <c r="C5034" t="str">
        <f t="shared" si="470"/>
        <v>OFF</v>
      </c>
      <c r="D5034" s="4">
        <f t="shared" si="472"/>
        <v>43765.666666654462</v>
      </c>
      <c r="E5034" t="str">
        <f t="shared" si="473"/>
        <v>LRKPCIGS</v>
      </c>
      <c r="F5034" s="39">
        <v>9378.666015625</v>
      </c>
      <c r="G5034">
        <f t="shared" si="471"/>
        <v>1.3200495675749924E-3</v>
      </c>
      <c r="H5034" s="38">
        <f>G5034*SUMIF('Manual Inputs'!$B$11:$B$22,'Expanded kW'!A5034,'Manual Inputs'!$C$11:$C$22)</f>
        <v>150242.50520539141</v>
      </c>
    </row>
    <row r="5035" spans="1:8" x14ac:dyDescent="0.2">
      <c r="A5035">
        <f t="shared" si="468"/>
        <v>10</v>
      </c>
      <c r="B5035" t="b">
        <f t="shared" si="469"/>
        <v>0</v>
      </c>
      <c r="C5035" t="str">
        <f t="shared" si="470"/>
        <v>OFF</v>
      </c>
      <c r="D5035" s="4">
        <f t="shared" si="472"/>
        <v>43765.708333321127</v>
      </c>
      <c r="E5035" t="str">
        <f t="shared" si="473"/>
        <v>LRKPCIGS</v>
      </c>
      <c r="F5035" s="39">
        <v>9370.634765625</v>
      </c>
      <c r="G5035">
        <f t="shared" si="471"/>
        <v>1.318919167145771E-3</v>
      </c>
      <c r="H5035" s="38">
        <f>G5035*SUMIF('Manual Inputs'!$B$11:$B$22,'Expanded kW'!A5035,'Manual Inputs'!$C$11:$C$22)</f>
        <v>150113.84776968352</v>
      </c>
    </row>
    <row r="5036" spans="1:8" x14ac:dyDescent="0.2">
      <c r="A5036">
        <f t="shared" si="468"/>
        <v>10</v>
      </c>
      <c r="B5036" t="b">
        <f t="shared" si="469"/>
        <v>0</v>
      </c>
      <c r="C5036" t="str">
        <f t="shared" si="470"/>
        <v>OFF</v>
      </c>
      <c r="D5036" s="4">
        <f t="shared" si="472"/>
        <v>43765.749999987791</v>
      </c>
      <c r="E5036" t="str">
        <f t="shared" si="473"/>
        <v>LRKPCIGS</v>
      </c>
      <c r="F5036" s="39">
        <v>9384.2919921875</v>
      </c>
      <c r="G5036">
        <f t="shared" si="471"/>
        <v>1.3208414251713865E-3</v>
      </c>
      <c r="H5036" s="38">
        <f>G5036*SUMIF('Manual Inputs'!$B$11:$B$22,'Expanded kW'!A5036,'Manual Inputs'!$C$11:$C$22)</f>
        <v>150332.63111578938</v>
      </c>
    </row>
    <row r="5037" spans="1:8" x14ac:dyDescent="0.2">
      <c r="A5037">
        <f t="shared" si="468"/>
        <v>10</v>
      </c>
      <c r="B5037" t="b">
        <f t="shared" si="469"/>
        <v>0</v>
      </c>
      <c r="C5037" t="str">
        <f t="shared" si="470"/>
        <v>OFF</v>
      </c>
      <c r="D5037" s="4">
        <f t="shared" si="472"/>
        <v>43765.791666654455</v>
      </c>
      <c r="E5037" t="str">
        <f t="shared" si="473"/>
        <v>LRKPCIGS</v>
      </c>
      <c r="F5037" s="39">
        <v>9395.5771484375</v>
      </c>
      <c r="G5037">
        <f t="shared" si="471"/>
        <v>1.3224298137122525E-3</v>
      </c>
      <c r="H5037" s="38">
        <f>G5037*SUMIF('Manual Inputs'!$B$11:$B$22,'Expanded kW'!A5037,'Manual Inputs'!$C$11:$C$22)</f>
        <v>150513.41483746254</v>
      </c>
    </row>
    <row r="5038" spans="1:8" x14ac:dyDescent="0.2">
      <c r="A5038">
        <f t="shared" si="468"/>
        <v>10</v>
      </c>
      <c r="B5038" t="b">
        <f t="shared" si="469"/>
        <v>0</v>
      </c>
      <c r="C5038" t="str">
        <f t="shared" si="470"/>
        <v>OFF</v>
      </c>
      <c r="D5038" s="4">
        <f t="shared" si="472"/>
        <v>43765.833333321119</v>
      </c>
      <c r="E5038" t="str">
        <f t="shared" si="473"/>
        <v>LRKPCIGS</v>
      </c>
      <c r="F5038" s="39">
        <v>9381.9765625</v>
      </c>
      <c r="G5038">
        <f t="shared" si="471"/>
        <v>1.3205155278686524E-3</v>
      </c>
      <c r="H5038" s="38">
        <f>G5038*SUMIF('Manual Inputs'!$B$11:$B$22,'Expanded kW'!A5038,'Manual Inputs'!$C$11:$C$22)</f>
        <v>150295.5388516766</v>
      </c>
    </row>
    <row r="5039" spans="1:8" x14ac:dyDescent="0.2">
      <c r="A5039">
        <f t="shared" si="468"/>
        <v>10</v>
      </c>
      <c r="B5039" t="b">
        <f t="shared" si="469"/>
        <v>0</v>
      </c>
      <c r="C5039" t="str">
        <f t="shared" si="470"/>
        <v>OFF</v>
      </c>
      <c r="D5039" s="4">
        <f t="shared" si="472"/>
        <v>43765.874999987784</v>
      </c>
      <c r="E5039" t="str">
        <f t="shared" si="473"/>
        <v>LRKPCIGS</v>
      </c>
      <c r="F5039" s="39">
        <v>9455.3154296875</v>
      </c>
      <c r="G5039">
        <f t="shared" si="471"/>
        <v>1.330837991613071E-3</v>
      </c>
      <c r="H5039" s="38">
        <f>G5039*SUMIF('Manual Inputs'!$B$11:$B$22,'Expanded kW'!A5039,'Manual Inputs'!$C$11:$C$22)</f>
        <v>151470.39838040047</v>
      </c>
    </row>
    <row r="5040" spans="1:8" x14ac:dyDescent="0.2">
      <c r="A5040">
        <f t="shared" si="468"/>
        <v>10</v>
      </c>
      <c r="B5040" t="b">
        <f t="shared" si="469"/>
        <v>0</v>
      </c>
      <c r="C5040" t="str">
        <f t="shared" si="470"/>
        <v>OFF</v>
      </c>
      <c r="D5040" s="4">
        <f t="shared" si="472"/>
        <v>43765.916666654448</v>
      </c>
      <c r="E5040" t="str">
        <f t="shared" si="473"/>
        <v>LRKPCIGS</v>
      </c>
      <c r="F5040" s="39">
        <v>9558.3935546875</v>
      </c>
      <c r="G5040">
        <f t="shared" si="471"/>
        <v>1.345346263269829E-3</v>
      </c>
      <c r="H5040" s="38">
        <f>G5040*SUMIF('Manual Inputs'!$B$11:$B$22,'Expanded kW'!A5040,'Manual Inputs'!$C$11:$C$22)</f>
        <v>153121.66900951482</v>
      </c>
    </row>
    <row r="5041" spans="1:8" x14ac:dyDescent="0.2">
      <c r="A5041">
        <f t="shared" si="468"/>
        <v>10</v>
      </c>
      <c r="B5041" t="b">
        <f t="shared" si="469"/>
        <v>0</v>
      </c>
      <c r="C5041" t="str">
        <f t="shared" si="470"/>
        <v>OFF</v>
      </c>
      <c r="D5041" s="4">
        <f t="shared" si="472"/>
        <v>43765.958333321112</v>
      </c>
      <c r="E5041" t="str">
        <f t="shared" si="473"/>
        <v>LRKPCIGS</v>
      </c>
      <c r="F5041" s="39">
        <v>9593.1748046875</v>
      </c>
      <c r="G5041">
        <f t="shared" si="471"/>
        <v>1.350241732832955E-3</v>
      </c>
      <c r="H5041" s="38">
        <f>G5041*SUMIF('Manual Inputs'!$B$11:$B$22,'Expanded kW'!A5041,'Manual Inputs'!$C$11:$C$22)</f>
        <v>153678.85082252201</v>
      </c>
    </row>
    <row r="5042" spans="1:8" x14ac:dyDescent="0.2">
      <c r="A5042">
        <f t="shared" si="468"/>
        <v>10</v>
      </c>
      <c r="B5042" t="b">
        <f t="shared" si="469"/>
        <v>0</v>
      </c>
      <c r="C5042" t="str">
        <f t="shared" si="470"/>
        <v>OFF</v>
      </c>
      <c r="D5042" s="4">
        <f t="shared" si="472"/>
        <v>43765.999999987776</v>
      </c>
      <c r="E5042" t="str">
        <f t="shared" si="473"/>
        <v>LRKPCIGS</v>
      </c>
      <c r="F5042" s="39">
        <v>9548.8251953125</v>
      </c>
      <c r="G5042">
        <f t="shared" si="471"/>
        <v>1.3439995143148787E-3</v>
      </c>
      <c r="H5042" s="38">
        <f>G5042*SUMIF('Manual Inputs'!$B$11:$B$22,'Expanded kW'!A5042,'Manual Inputs'!$C$11:$C$22)</f>
        <v>152968.38769202141</v>
      </c>
    </row>
    <row r="5043" spans="1:8" x14ac:dyDescent="0.2">
      <c r="A5043">
        <f t="shared" si="468"/>
        <v>10</v>
      </c>
      <c r="B5043" t="b">
        <f t="shared" si="469"/>
        <v>0</v>
      </c>
      <c r="C5043" t="str">
        <f t="shared" si="470"/>
        <v>OFF</v>
      </c>
      <c r="D5043" s="4">
        <f t="shared" si="472"/>
        <v>43766.041666654441</v>
      </c>
      <c r="E5043" t="str">
        <f t="shared" si="473"/>
        <v>LRKPCIGS</v>
      </c>
      <c r="F5043" s="39">
        <v>9585.0927734375</v>
      </c>
      <c r="G5043">
        <f t="shared" si="471"/>
        <v>1.3491041849302025E-3</v>
      </c>
      <c r="H5043" s="38">
        <f>G5043*SUMIF('Manual Inputs'!$B$11:$B$22,'Expanded kW'!A5043,'Manual Inputs'!$C$11:$C$22)</f>
        <v>153549.37989135491</v>
      </c>
    </row>
    <row r="5044" spans="1:8" x14ac:dyDescent="0.2">
      <c r="A5044">
        <f t="shared" si="468"/>
        <v>10</v>
      </c>
      <c r="B5044" t="b">
        <f t="shared" si="469"/>
        <v>0</v>
      </c>
      <c r="C5044" t="str">
        <f t="shared" si="470"/>
        <v>OFF</v>
      </c>
      <c r="D5044" s="4">
        <f t="shared" si="472"/>
        <v>43766.083333321105</v>
      </c>
      <c r="E5044" t="str">
        <f t="shared" si="473"/>
        <v>LRKPCIGS</v>
      </c>
      <c r="F5044" s="39">
        <v>9591.974609375</v>
      </c>
      <c r="G5044">
        <f t="shared" si="471"/>
        <v>1.3500728050450765E-3</v>
      </c>
      <c r="H5044" s="38">
        <f>G5044*SUMIF('Manual Inputs'!$B$11:$B$22,'Expanded kW'!A5044,'Manual Inputs'!$C$11:$C$22)</f>
        <v>153659.6241702257</v>
      </c>
    </row>
    <row r="5045" spans="1:8" x14ac:dyDescent="0.2">
      <c r="A5045">
        <f t="shared" si="468"/>
        <v>10</v>
      </c>
      <c r="B5045" t="b">
        <f t="shared" si="469"/>
        <v>0</v>
      </c>
      <c r="C5045" t="str">
        <f t="shared" si="470"/>
        <v>OFF</v>
      </c>
      <c r="D5045" s="4">
        <f t="shared" si="472"/>
        <v>43766.124999987769</v>
      </c>
      <c r="E5045" t="str">
        <f t="shared" si="473"/>
        <v>LRKPCIGS</v>
      </c>
      <c r="F5045" s="39">
        <v>9451.390625</v>
      </c>
      <c r="G5045">
        <f t="shared" si="471"/>
        <v>1.3302855743799677E-3</v>
      </c>
      <c r="H5045" s="38">
        <f>G5045*SUMIF('Manual Inputs'!$B$11:$B$22,'Expanded kW'!A5045,'Manual Inputs'!$C$11:$C$22)</f>
        <v>151407.52456788707</v>
      </c>
    </row>
    <row r="5046" spans="1:8" x14ac:dyDescent="0.2">
      <c r="A5046">
        <f t="shared" si="468"/>
        <v>10</v>
      </c>
      <c r="B5046" t="b">
        <f t="shared" si="469"/>
        <v>0</v>
      </c>
      <c r="C5046" t="str">
        <f t="shared" si="470"/>
        <v>OFF</v>
      </c>
      <c r="D5046" s="4">
        <f t="shared" si="472"/>
        <v>43766.166666654433</v>
      </c>
      <c r="E5046" t="str">
        <f t="shared" si="473"/>
        <v>LRKPCIGS</v>
      </c>
      <c r="F5046" s="39">
        <v>9594.126953125</v>
      </c>
      <c r="G5046">
        <f t="shared" si="471"/>
        <v>1.3503757479616627E-3</v>
      </c>
      <c r="H5046" s="38">
        <f>G5046*SUMIF('Manual Inputs'!$B$11:$B$22,'Expanded kW'!A5046,'Manual Inputs'!$C$11:$C$22)</f>
        <v>153694.10386238282</v>
      </c>
    </row>
    <row r="5047" spans="1:8" x14ac:dyDescent="0.2">
      <c r="A5047">
        <f t="shared" si="468"/>
        <v>10</v>
      </c>
      <c r="B5047" t="b">
        <f t="shared" si="469"/>
        <v>0</v>
      </c>
      <c r="C5047" t="str">
        <f t="shared" si="470"/>
        <v>OFF</v>
      </c>
      <c r="D5047" s="4">
        <f t="shared" si="472"/>
        <v>43766.208333321098</v>
      </c>
      <c r="E5047" t="str">
        <f t="shared" si="473"/>
        <v>LRKPCIGS</v>
      </c>
      <c r="F5047" s="39">
        <v>9570.6953125</v>
      </c>
      <c r="G5047">
        <f t="shared" si="471"/>
        <v>1.3470777387327305E-3</v>
      </c>
      <c r="H5047" s="38">
        <f>G5047*SUMIF('Manual Inputs'!$B$11:$B$22,'Expanded kW'!A5047,'Manual Inputs'!$C$11:$C$22)</f>
        <v>153318.73828451626</v>
      </c>
    </row>
    <row r="5048" spans="1:8" x14ac:dyDescent="0.2">
      <c r="A5048">
        <f t="shared" si="468"/>
        <v>10</v>
      </c>
      <c r="B5048" t="b">
        <f t="shared" si="469"/>
        <v>0</v>
      </c>
      <c r="C5048" t="str">
        <f t="shared" si="470"/>
        <v>OFF</v>
      </c>
      <c r="D5048" s="4">
        <f t="shared" si="472"/>
        <v>43766.249999987762</v>
      </c>
      <c r="E5048" t="str">
        <f t="shared" si="473"/>
        <v>LRKPCIGS</v>
      </c>
      <c r="F5048" s="39">
        <v>9484.4228515625</v>
      </c>
      <c r="G5048">
        <f t="shared" si="471"/>
        <v>1.3349348684605143E-3</v>
      </c>
      <c r="H5048" s="38">
        <f>G5048*SUMIF('Manual Inputs'!$B$11:$B$22,'Expanded kW'!A5048,'Manual Inputs'!$C$11:$C$22)</f>
        <v>151936.68771998078</v>
      </c>
    </row>
    <row r="5049" spans="1:8" x14ac:dyDescent="0.2">
      <c r="A5049">
        <f t="shared" si="468"/>
        <v>10</v>
      </c>
      <c r="B5049" t="b">
        <f t="shared" si="469"/>
        <v>0</v>
      </c>
      <c r="C5049" t="str">
        <f t="shared" si="470"/>
        <v>ON</v>
      </c>
      <c r="D5049" s="4">
        <f t="shared" si="472"/>
        <v>43766.291666654426</v>
      </c>
      <c r="E5049" t="str">
        <f t="shared" si="473"/>
        <v>LRKPCIGS</v>
      </c>
      <c r="F5049" s="39">
        <v>9460.853515625</v>
      </c>
      <c r="G5049">
        <f t="shared" si="471"/>
        <v>1.3316174785821997E-3</v>
      </c>
      <c r="H5049" s="38">
        <f>G5049*SUMIF('Manual Inputs'!$B$11:$B$22,'Expanded kW'!A5049,'Manual Inputs'!$C$11:$C$22)</f>
        <v>151559.1163178882</v>
      </c>
    </row>
    <row r="5050" spans="1:8" x14ac:dyDescent="0.2">
      <c r="A5050">
        <f t="shared" si="468"/>
        <v>10</v>
      </c>
      <c r="B5050" t="b">
        <f t="shared" si="469"/>
        <v>0</v>
      </c>
      <c r="C5050" t="str">
        <f t="shared" si="470"/>
        <v>ON</v>
      </c>
      <c r="D5050" s="4">
        <f t="shared" si="472"/>
        <v>43766.33333332109</v>
      </c>
      <c r="E5050" t="str">
        <f t="shared" si="473"/>
        <v>LRKPCIGS</v>
      </c>
      <c r="F5050" s="39">
        <v>9570.4765625</v>
      </c>
      <c r="G5050">
        <f t="shared" si="471"/>
        <v>1.3470469496159813E-3</v>
      </c>
      <c r="H5050" s="38">
        <f>G5050*SUMIF('Manual Inputs'!$B$11:$B$22,'Expanded kW'!A5050,'Manual Inputs'!$C$11:$C$22)</f>
        <v>153315.23399638414</v>
      </c>
    </row>
    <row r="5051" spans="1:8" x14ac:dyDescent="0.2">
      <c r="A5051">
        <f t="shared" si="468"/>
        <v>10</v>
      </c>
      <c r="B5051" t="b">
        <f t="shared" si="469"/>
        <v>0</v>
      </c>
      <c r="C5051" t="str">
        <f t="shared" si="470"/>
        <v>ON</v>
      </c>
      <c r="D5051" s="4">
        <f t="shared" si="472"/>
        <v>43766.374999987755</v>
      </c>
      <c r="E5051" t="str">
        <f t="shared" si="473"/>
        <v>LRKPCIGS</v>
      </c>
      <c r="F5051" s="39">
        <v>9637.6572265625</v>
      </c>
      <c r="G5051">
        <f t="shared" si="471"/>
        <v>1.3565026447433434E-3</v>
      </c>
      <c r="H5051" s="38">
        <f>G5051*SUMIF('Manual Inputs'!$B$11:$B$22,'Expanded kW'!A5051,'Manual Inputs'!$C$11:$C$22)</f>
        <v>154391.44155653138</v>
      </c>
    </row>
    <row r="5052" spans="1:8" x14ac:dyDescent="0.2">
      <c r="A5052">
        <f t="shared" si="468"/>
        <v>10</v>
      </c>
      <c r="B5052" t="b">
        <f t="shared" si="469"/>
        <v>0</v>
      </c>
      <c r="C5052" t="str">
        <f t="shared" si="470"/>
        <v>ON</v>
      </c>
      <c r="D5052" s="4">
        <f t="shared" si="472"/>
        <v>43766.416666654419</v>
      </c>
      <c r="E5052" t="str">
        <f t="shared" si="473"/>
        <v>LRKPCIGS</v>
      </c>
      <c r="F5052" s="39">
        <v>9641.6044921875</v>
      </c>
      <c r="G5052">
        <f t="shared" si="471"/>
        <v>1.3570582233589702E-3</v>
      </c>
      <c r="H5052" s="38">
        <f>G5052*SUMIF('Manual Inputs'!$B$11:$B$22,'Expanded kW'!A5052,'Manual Inputs'!$C$11:$C$22)</f>
        <v>154454.67518434406</v>
      </c>
    </row>
    <row r="5053" spans="1:8" x14ac:dyDescent="0.2">
      <c r="A5053">
        <f t="shared" si="468"/>
        <v>10</v>
      </c>
      <c r="B5053" t="b">
        <f t="shared" si="469"/>
        <v>0</v>
      </c>
      <c r="C5053" t="str">
        <f t="shared" si="470"/>
        <v>ON</v>
      </c>
      <c r="D5053" s="4">
        <f t="shared" si="472"/>
        <v>43766.458333321083</v>
      </c>
      <c r="E5053" t="str">
        <f t="shared" si="473"/>
        <v>LRKPCIGS</v>
      </c>
      <c r="F5053" s="39">
        <v>9661.7939453125</v>
      </c>
      <c r="G5053">
        <f t="shared" si="471"/>
        <v>1.3598998938932263E-3</v>
      </c>
      <c r="H5053" s="38">
        <f>G5053*SUMIF('Manual Inputs'!$B$11:$B$22,'Expanded kW'!A5053,'Manual Inputs'!$C$11:$C$22)</f>
        <v>154778.10220596666</v>
      </c>
    </row>
    <row r="5054" spans="1:8" x14ac:dyDescent="0.2">
      <c r="A5054">
        <f t="shared" si="468"/>
        <v>10</v>
      </c>
      <c r="B5054" t="b">
        <f t="shared" si="469"/>
        <v>0</v>
      </c>
      <c r="C5054" t="str">
        <f t="shared" si="470"/>
        <v>ON</v>
      </c>
      <c r="D5054" s="4">
        <f t="shared" si="472"/>
        <v>43766.499999987747</v>
      </c>
      <c r="E5054" t="str">
        <f t="shared" si="473"/>
        <v>LRKPCIGS</v>
      </c>
      <c r="F5054" s="39">
        <v>9673.6962890625</v>
      </c>
      <c r="G5054">
        <f t="shared" si="471"/>
        <v>1.3615751517277778E-3</v>
      </c>
      <c r="H5054" s="38">
        <f>G5054*SUMIF('Manual Inputs'!$B$11:$B$22,'Expanded kW'!A5054,'Manual Inputs'!$C$11:$C$22)</f>
        <v>154968.77302629832</v>
      </c>
    </row>
    <row r="5055" spans="1:8" x14ac:dyDescent="0.2">
      <c r="A5055">
        <f t="shared" si="468"/>
        <v>10</v>
      </c>
      <c r="B5055" t="b">
        <f t="shared" si="469"/>
        <v>0</v>
      </c>
      <c r="C5055" t="str">
        <f t="shared" si="470"/>
        <v>ON</v>
      </c>
      <c r="D5055" s="4">
        <f t="shared" si="472"/>
        <v>43766.541666654412</v>
      </c>
      <c r="E5055" t="str">
        <f t="shared" si="473"/>
        <v>LRKPCIGS</v>
      </c>
      <c r="F5055" s="39">
        <v>9709.3974609375</v>
      </c>
      <c r="G5055">
        <f t="shared" si="471"/>
        <v>1.3666001005229475E-3</v>
      </c>
      <c r="H5055" s="38">
        <f>G5055*SUMIF('Manual Inputs'!$B$11:$B$22,'Expanded kW'!A5055,'Manual Inputs'!$C$11:$C$22)</f>
        <v>155540.69162243255</v>
      </c>
    </row>
    <row r="5056" spans="1:8" x14ac:dyDescent="0.2">
      <c r="A5056">
        <f t="shared" si="468"/>
        <v>10</v>
      </c>
      <c r="B5056" t="b">
        <f t="shared" si="469"/>
        <v>0</v>
      </c>
      <c r="C5056" t="str">
        <f t="shared" si="470"/>
        <v>ON</v>
      </c>
      <c r="D5056" s="4">
        <f t="shared" si="472"/>
        <v>43766.583333321076</v>
      </c>
      <c r="E5056" t="str">
        <f t="shared" si="473"/>
        <v>LRKPCIGS</v>
      </c>
      <c r="F5056" s="39">
        <v>9650.4892578125</v>
      </c>
      <c r="G5056">
        <f t="shared" si="471"/>
        <v>1.358308756324079E-3</v>
      </c>
      <c r="H5056" s="38">
        <f>G5056*SUMIF('Manual Inputs'!$B$11:$B$22,'Expanded kW'!A5056,'Manual Inputs'!$C$11:$C$22)</f>
        <v>154597.00560142455</v>
      </c>
    </row>
    <row r="5057" spans="1:8" x14ac:dyDescent="0.2">
      <c r="A5057">
        <f t="shared" si="468"/>
        <v>10</v>
      </c>
      <c r="B5057" t="b">
        <f t="shared" si="469"/>
        <v>0</v>
      </c>
      <c r="C5057" t="str">
        <f t="shared" si="470"/>
        <v>ON</v>
      </c>
      <c r="D5057" s="4">
        <f t="shared" si="472"/>
        <v>43766.62499998774</v>
      </c>
      <c r="E5057" t="str">
        <f t="shared" si="473"/>
        <v>LRKPCIGS</v>
      </c>
      <c r="F5057" s="39">
        <v>9598.001953125</v>
      </c>
      <c r="G5057">
        <f t="shared" si="471"/>
        <v>1.3509211551726488E-3</v>
      </c>
      <c r="H5057" s="38">
        <f>G5057*SUMIF('Manual Inputs'!$B$11:$B$22,'Expanded kW'!A5057,'Manual Inputs'!$C$11:$C$22)</f>
        <v>153756.17982358037</v>
      </c>
    </row>
    <row r="5058" spans="1:8" x14ac:dyDescent="0.2">
      <c r="A5058">
        <f t="shared" ref="A5058:A5121" si="474">MONTH(D5058)</f>
        <v>10</v>
      </c>
      <c r="B5058" t="b">
        <f t="shared" ref="B5058:B5121" si="475">IF(ISNA(VLOOKUP(DATE(YEAR(D5058),MONTH(D5058),DAY(D5058)),Holidays,1,FALSE)),FALSE,TRUE)</f>
        <v>0</v>
      </c>
      <c r="C5058" t="str">
        <f t="shared" ref="C5058:C5121" si="476">IF(OR(HOUR(D5058)&lt;PkStart,HOUR(D5058)&gt;OPkStart-1,WEEKDAY(D5058,2)&gt;5,B5058)=TRUE,"OFF","ON")</f>
        <v>ON</v>
      </c>
      <c r="D5058" s="4">
        <f t="shared" si="472"/>
        <v>43766.666666654404</v>
      </c>
      <c r="E5058" t="str">
        <f t="shared" si="473"/>
        <v>LRKPCIGS</v>
      </c>
      <c r="F5058" s="39">
        <v>9644.3486328125</v>
      </c>
      <c r="G5058">
        <f t="shared" ref="G5058:G5121" si="477">IF(SUMIF($A$2:$A$8785,A5058,$F$2:$F$8785)=0,0,F5058/SUMIF($A$2:$A$8785,A5058,$F$2:$F$8785))</f>
        <v>1.3574444618324759E-3</v>
      </c>
      <c r="H5058" s="38">
        <f>G5058*SUMIF('Manual Inputs'!$B$11:$B$22,'Expanded kW'!A5058,'Manual Inputs'!$C$11:$C$22)</f>
        <v>154498.63522743003</v>
      </c>
    </row>
    <row r="5059" spans="1:8" x14ac:dyDescent="0.2">
      <c r="A5059">
        <f t="shared" si="474"/>
        <v>10</v>
      </c>
      <c r="B5059" t="b">
        <f t="shared" si="475"/>
        <v>0</v>
      </c>
      <c r="C5059" t="str">
        <f t="shared" si="476"/>
        <v>ON</v>
      </c>
      <c r="D5059" s="4">
        <f t="shared" si="472"/>
        <v>43766.708333321068</v>
      </c>
      <c r="E5059" t="str">
        <f t="shared" si="473"/>
        <v>LRKPCIGS</v>
      </c>
      <c r="F5059" s="39">
        <v>9772.2041015625</v>
      </c>
      <c r="G5059">
        <f t="shared" si="477"/>
        <v>1.3754401507667395E-3</v>
      </c>
      <c r="H5059" s="38">
        <f>G5059*SUMIF('Manual Inputs'!$B$11:$B$22,'Expanded kW'!A5059,'Manual Inputs'!$C$11:$C$22)</f>
        <v>156546.82906408087</v>
      </c>
    </row>
    <row r="5060" spans="1:8" x14ac:dyDescent="0.2">
      <c r="A5060">
        <f t="shared" si="474"/>
        <v>10</v>
      </c>
      <c r="B5060" t="b">
        <f t="shared" si="475"/>
        <v>0</v>
      </c>
      <c r="C5060" t="str">
        <f t="shared" si="476"/>
        <v>ON</v>
      </c>
      <c r="D5060" s="4">
        <f t="shared" ref="D5060:D5123" si="478">+D5059+1/24</f>
        <v>43766.749999987733</v>
      </c>
      <c r="E5060" t="str">
        <f t="shared" ref="E5060:E5123" si="479">+E5059</f>
        <v>LRKPCIGS</v>
      </c>
      <c r="F5060" s="39">
        <v>9783.8720703125</v>
      </c>
      <c r="G5060">
        <f t="shared" si="477"/>
        <v>1.3770824202619166E-3</v>
      </c>
      <c r="H5060" s="38">
        <f>G5060*SUMIF('Manual Inputs'!$B$11:$B$22,'Expanded kW'!A5060,'Manual Inputs'!$C$11:$C$22)</f>
        <v>156733.74528998521</v>
      </c>
    </row>
    <row r="5061" spans="1:8" x14ac:dyDescent="0.2">
      <c r="A5061">
        <f t="shared" si="474"/>
        <v>10</v>
      </c>
      <c r="B5061" t="b">
        <f t="shared" si="475"/>
        <v>0</v>
      </c>
      <c r="C5061" t="str">
        <f t="shared" si="476"/>
        <v>ON</v>
      </c>
      <c r="D5061" s="4">
        <f t="shared" si="478"/>
        <v>43766.791666654397</v>
      </c>
      <c r="E5061" t="str">
        <f t="shared" si="479"/>
        <v>LRKPCIGS</v>
      </c>
      <c r="F5061" s="39">
        <v>9774.302734375</v>
      </c>
      <c r="G5061">
        <f t="shared" si="477"/>
        <v>1.3757355338555523E-3</v>
      </c>
      <c r="H5061" s="38">
        <f>G5061*SUMIF('Manual Inputs'!$B$11:$B$22,'Expanded kW'!A5061,'Manual Inputs'!$C$11:$C$22)</f>
        <v>156580.4483283484</v>
      </c>
    </row>
    <row r="5062" spans="1:8" x14ac:dyDescent="0.2">
      <c r="A5062">
        <f t="shared" si="474"/>
        <v>10</v>
      </c>
      <c r="B5062" t="b">
        <f t="shared" si="475"/>
        <v>0</v>
      </c>
      <c r="C5062" t="str">
        <f t="shared" si="476"/>
        <v>ON</v>
      </c>
      <c r="D5062" s="4">
        <f t="shared" si="478"/>
        <v>43766.833333321061</v>
      </c>
      <c r="E5062" t="str">
        <f t="shared" si="479"/>
        <v>LRKPCIGS</v>
      </c>
      <c r="F5062" s="39">
        <v>9693.8759765625</v>
      </c>
      <c r="G5062">
        <f t="shared" si="477"/>
        <v>1.3644154477478933E-3</v>
      </c>
      <c r="H5062" s="38">
        <f>G5062*SUMIF('Manual Inputs'!$B$11:$B$22,'Expanded kW'!A5062,'Manual Inputs'!$C$11:$C$22)</f>
        <v>155292.04360648646</v>
      </c>
    </row>
    <row r="5063" spans="1:8" x14ac:dyDescent="0.2">
      <c r="A5063">
        <f t="shared" si="474"/>
        <v>10</v>
      </c>
      <c r="B5063" t="b">
        <f t="shared" si="475"/>
        <v>0</v>
      </c>
      <c r="C5063" t="str">
        <f t="shared" si="476"/>
        <v>OFF</v>
      </c>
      <c r="D5063" s="4">
        <f t="shared" si="478"/>
        <v>43766.874999987725</v>
      </c>
      <c r="E5063" t="str">
        <f t="shared" si="479"/>
        <v>LRKPCIGS</v>
      </c>
      <c r="F5063" s="39">
        <v>9855.8740234375</v>
      </c>
      <c r="G5063">
        <f t="shared" si="477"/>
        <v>1.3872167130204883E-3</v>
      </c>
      <c r="H5063" s="38">
        <f>G5063*SUMIF('Manual Inputs'!$B$11:$B$22,'Expanded kW'!A5063,'Manual Inputs'!$C$11:$C$22)</f>
        <v>157887.18798633016</v>
      </c>
    </row>
    <row r="5064" spans="1:8" x14ac:dyDescent="0.2">
      <c r="A5064">
        <f t="shared" si="474"/>
        <v>10</v>
      </c>
      <c r="B5064" t="b">
        <f t="shared" si="475"/>
        <v>0</v>
      </c>
      <c r="C5064" t="str">
        <f t="shared" si="476"/>
        <v>OFF</v>
      </c>
      <c r="D5064" s="4">
        <f t="shared" si="478"/>
        <v>43766.91666665439</v>
      </c>
      <c r="E5064" t="str">
        <f t="shared" si="479"/>
        <v>LRKPCIGS</v>
      </c>
      <c r="F5064" s="39">
        <v>9993.6875</v>
      </c>
      <c r="G5064">
        <f t="shared" si="477"/>
        <v>1.4066139940239117E-3</v>
      </c>
      <c r="H5064" s="38">
        <f>G5064*SUMIF('Manual Inputs'!$B$11:$B$22,'Expanded kW'!A5064,'Manual Inputs'!$C$11:$C$22)</f>
        <v>160094.90515370973</v>
      </c>
    </row>
    <row r="5065" spans="1:8" x14ac:dyDescent="0.2">
      <c r="A5065">
        <f t="shared" si="474"/>
        <v>10</v>
      </c>
      <c r="B5065" t="b">
        <f t="shared" si="475"/>
        <v>0</v>
      </c>
      <c r="C5065" t="str">
        <f t="shared" si="476"/>
        <v>OFF</v>
      </c>
      <c r="D5065" s="4">
        <f t="shared" si="478"/>
        <v>43766.958333321054</v>
      </c>
      <c r="E5065" t="str">
        <f t="shared" si="479"/>
        <v>LRKPCIGS</v>
      </c>
      <c r="F5065" s="39">
        <v>10042.1298828125</v>
      </c>
      <c r="G5065">
        <f t="shared" si="477"/>
        <v>1.4134322714183093E-3</v>
      </c>
      <c r="H5065" s="38">
        <f>G5065*SUMIF('Manual Inputs'!$B$11:$B$22,'Expanded kW'!A5065,'Manual Inputs'!$C$11:$C$22)</f>
        <v>160870.93288939653</v>
      </c>
    </row>
    <row r="5066" spans="1:8" x14ac:dyDescent="0.2">
      <c r="A5066">
        <f t="shared" si="474"/>
        <v>10</v>
      </c>
      <c r="B5066" t="b">
        <f t="shared" si="475"/>
        <v>0</v>
      </c>
      <c r="C5066" t="str">
        <f t="shared" si="476"/>
        <v>OFF</v>
      </c>
      <c r="D5066" s="4">
        <f t="shared" si="478"/>
        <v>43766.999999987718</v>
      </c>
      <c r="E5066" t="str">
        <f t="shared" si="479"/>
        <v>LRKPCIGS</v>
      </c>
      <c r="F5066" s="39">
        <v>10030.9892578125</v>
      </c>
      <c r="G5066">
        <f t="shared" si="477"/>
        <v>1.4118642256867242E-3</v>
      </c>
      <c r="H5066" s="38">
        <f>G5066*SUMIF('Manual Inputs'!$B$11:$B$22,'Expanded kW'!A5066,'Manual Inputs'!$C$11:$C$22)</f>
        <v>160692.46450095356</v>
      </c>
    </row>
    <row r="5067" spans="1:8" x14ac:dyDescent="0.2">
      <c r="A5067">
        <f t="shared" si="474"/>
        <v>10</v>
      </c>
      <c r="B5067" t="b">
        <f t="shared" si="475"/>
        <v>0</v>
      </c>
      <c r="C5067" t="str">
        <f t="shared" si="476"/>
        <v>OFF</v>
      </c>
      <c r="D5067" s="4">
        <f t="shared" si="478"/>
        <v>43767.041666654382</v>
      </c>
      <c r="E5067" t="str">
        <f t="shared" si="479"/>
        <v>LRKPCIGS</v>
      </c>
      <c r="F5067" s="39">
        <v>9912.15234375</v>
      </c>
      <c r="G5067">
        <f t="shared" si="477"/>
        <v>1.3951379005612957E-3</v>
      </c>
      <c r="H5067" s="38">
        <f>G5067*SUMIF('Manual Inputs'!$B$11:$B$22,'Expanded kW'!A5067,'Manual Inputs'!$C$11:$C$22)</f>
        <v>158788.74432903546</v>
      </c>
    </row>
    <row r="5068" spans="1:8" x14ac:dyDescent="0.2">
      <c r="A5068">
        <f t="shared" si="474"/>
        <v>10</v>
      </c>
      <c r="B5068" t="b">
        <f t="shared" si="475"/>
        <v>0</v>
      </c>
      <c r="C5068" t="str">
        <f t="shared" si="476"/>
        <v>OFF</v>
      </c>
      <c r="D5068" s="4">
        <f t="shared" si="478"/>
        <v>43767.083333321047</v>
      </c>
      <c r="E5068" t="str">
        <f t="shared" si="479"/>
        <v>LRKPCIGS</v>
      </c>
      <c r="F5068" s="39">
        <v>9781.734375</v>
      </c>
      <c r="G5068">
        <f t="shared" si="477"/>
        <v>1.3767815391165414E-3</v>
      </c>
      <c r="H5068" s="38">
        <f>G5068*SUMIF('Manual Inputs'!$B$11:$B$22,'Expanded kW'!A5068,'Manual Inputs'!$C$11:$C$22)</f>
        <v>156699.5002599798</v>
      </c>
    </row>
    <row r="5069" spans="1:8" x14ac:dyDescent="0.2">
      <c r="A5069">
        <f t="shared" si="474"/>
        <v>10</v>
      </c>
      <c r="B5069" t="b">
        <f t="shared" si="475"/>
        <v>0</v>
      </c>
      <c r="C5069" t="str">
        <f t="shared" si="476"/>
        <v>OFF</v>
      </c>
      <c r="D5069" s="4">
        <f t="shared" si="478"/>
        <v>43767.124999987711</v>
      </c>
      <c r="E5069" t="str">
        <f t="shared" si="479"/>
        <v>LRKPCIGS</v>
      </c>
      <c r="F5069" s="39">
        <v>9621.2646484375</v>
      </c>
      <c r="G5069">
        <f t="shared" si="477"/>
        <v>1.3541953853069488E-3</v>
      </c>
      <c r="H5069" s="38">
        <f>G5069*SUMIF('Manual Inputs'!$B$11:$B$22,'Expanded kW'!A5069,'Manual Inputs'!$C$11:$C$22)</f>
        <v>154128.83896463059</v>
      </c>
    </row>
    <row r="5070" spans="1:8" x14ac:dyDescent="0.2">
      <c r="A5070">
        <f t="shared" si="474"/>
        <v>10</v>
      </c>
      <c r="B5070" t="b">
        <f t="shared" si="475"/>
        <v>0</v>
      </c>
      <c r="C5070" t="str">
        <f t="shared" si="476"/>
        <v>OFF</v>
      </c>
      <c r="D5070" s="4">
        <f t="shared" si="478"/>
        <v>43767.166666654375</v>
      </c>
      <c r="E5070" t="str">
        <f t="shared" si="479"/>
        <v>LRKPCIGS</v>
      </c>
      <c r="F5070" s="39">
        <v>9609.546875</v>
      </c>
      <c r="G5070">
        <f t="shared" si="477"/>
        <v>1.3525461057896546E-3</v>
      </c>
      <c r="H5070" s="38">
        <f>G5070*SUMIF('Manual Inputs'!$B$11:$B$22,'Expanded kW'!A5070,'Manual Inputs'!$C$11:$C$22)</f>
        <v>153941.12488741043</v>
      </c>
    </row>
    <row r="5071" spans="1:8" x14ac:dyDescent="0.2">
      <c r="A5071">
        <f t="shared" si="474"/>
        <v>10</v>
      </c>
      <c r="B5071" t="b">
        <f t="shared" si="475"/>
        <v>0</v>
      </c>
      <c r="C5071" t="str">
        <f t="shared" si="476"/>
        <v>OFF</v>
      </c>
      <c r="D5071" s="4">
        <f t="shared" si="478"/>
        <v>43767.208333321039</v>
      </c>
      <c r="E5071" t="str">
        <f t="shared" si="479"/>
        <v>LRKPCIGS</v>
      </c>
      <c r="F5071" s="39">
        <v>9630.9052734375</v>
      </c>
      <c r="G5071">
        <f t="shared" si="477"/>
        <v>1.3555523056665395E-3</v>
      </c>
      <c r="H5071" s="38">
        <f>G5071*SUMIF('Manual Inputs'!$B$11:$B$22,'Expanded kW'!A5071,'Manual Inputs'!$C$11:$C$22)</f>
        <v>154283.27794873907</v>
      </c>
    </row>
    <row r="5072" spans="1:8" x14ac:dyDescent="0.2">
      <c r="A5072">
        <f t="shared" si="474"/>
        <v>10</v>
      </c>
      <c r="B5072" t="b">
        <f t="shared" si="475"/>
        <v>0</v>
      </c>
      <c r="C5072" t="str">
        <f t="shared" si="476"/>
        <v>OFF</v>
      </c>
      <c r="D5072" s="4">
        <f t="shared" si="478"/>
        <v>43767.249999987704</v>
      </c>
      <c r="E5072" t="str">
        <f t="shared" si="479"/>
        <v>LRKPCIGS</v>
      </c>
      <c r="F5072" s="39">
        <v>9820.05859375</v>
      </c>
      <c r="G5072">
        <f t="shared" si="477"/>
        <v>1.3821756824098736E-3</v>
      </c>
      <c r="H5072" s="38">
        <f>G5072*SUMIF('Manual Inputs'!$B$11:$B$22,'Expanded kW'!A5072,'Manual Inputs'!$C$11:$C$22)</f>
        <v>157313.4390254126</v>
      </c>
    </row>
    <row r="5073" spans="1:8" x14ac:dyDescent="0.2">
      <c r="A5073">
        <f t="shared" si="474"/>
        <v>10</v>
      </c>
      <c r="B5073" t="b">
        <f t="shared" si="475"/>
        <v>0</v>
      </c>
      <c r="C5073" t="str">
        <f t="shared" si="476"/>
        <v>ON</v>
      </c>
      <c r="D5073" s="4">
        <f t="shared" si="478"/>
        <v>43767.291666654368</v>
      </c>
      <c r="E5073" t="str">
        <f t="shared" si="479"/>
        <v>LRKPCIGS</v>
      </c>
      <c r="F5073" s="39">
        <v>9734.7314453125</v>
      </c>
      <c r="G5073">
        <f t="shared" si="477"/>
        <v>1.3701658651064665E-3</v>
      </c>
      <c r="H5073" s="38">
        <f>G5073*SUMIF('Manual Inputs'!$B$11:$B$22,'Expanded kW'!A5073,'Manual Inputs'!$C$11:$C$22)</f>
        <v>155946.53199173379</v>
      </c>
    </row>
    <row r="5074" spans="1:8" x14ac:dyDescent="0.2">
      <c r="A5074">
        <f t="shared" si="474"/>
        <v>10</v>
      </c>
      <c r="B5074" t="b">
        <f t="shared" si="475"/>
        <v>0</v>
      </c>
      <c r="C5074" t="str">
        <f t="shared" si="476"/>
        <v>ON</v>
      </c>
      <c r="D5074" s="4">
        <f t="shared" si="478"/>
        <v>43767.333333321032</v>
      </c>
      <c r="E5074" t="str">
        <f t="shared" si="479"/>
        <v>LRKPCIGS</v>
      </c>
      <c r="F5074" s="39">
        <v>9823.3095703125</v>
      </c>
      <c r="G5074">
        <f t="shared" si="477"/>
        <v>1.3826332581672761E-3</v>
      </c>
      <c r="H5074" s="38">
        <f>G5074*SUMIF('Manual Inputs'!$B$11:$B$22,'Expanded kW'!A5074,'Manual Inputs'!$C$11:$C$22)</f>
        <v>157365.51837894754</v>
      </c>
    </row>
    <row r="5075" spans="1:8" x14ac:dyDescent="0.2">
      <c r="A5075">
        <f t="shared" si="474"/>
        <v>10</v>
      </c>
      <c r="B5075" t="b">
        <f t="shared" si="475"/>
        <v>0</v>
      </c>
      <c r="C5075" t="str">
        <f t="shared" si="476"/>
        <v>ON</v>
      </c>
      <c r="D5075" s="4">
        <f t="shared" si="478"/>
        <v>43767.374999987696</v>
      </c>
      <c r="E5075" t="str">
        <f t="shared" si="479"/>
        <v>LRKPCIGS</v>
      </c>
      <c r="F5075" s="39">
        <v>9667.5576171875</v>
      </c>
      <c r="G5075">
        <f t="shared" si="477"/>
        <v>1.3607111321390028E-3</v>
      </c>
      <c r="H5075" s="38">
        <f>G5075*SUMIF('Manual Inputs'!$B$11:$B$22,'Expanded kW'!A5075,'Manual Inputs'!$C$11:$C$22)</f>
        <v>154870.43394059068</v>
      </c>
    </row>
    <row r="5076" spans="1:8" x14ac:dyDescent="0.2">
      <c r="A5076">
        <f t="shared" si="474"/>
        <v>10</v>
      </c>
      <c r="B5076" t="b">
        <f t="shared" si="475"/>
        <v>0</v>
      </c>
      <c r="C5076" t="str">
        <f t="shared" si="476"/>
        <v>ON</v>
      </c>
      <c r="D5076" s="4">
        <f t="shared" si="478"/>
        <v>43767.416666654361</v>
      </c>
      <c r="E5076" t="str">
        <f t="shared" si="479"/>
        <v>LRKPCIGS</v>
      </c>
      <c r="F5076" s="39">
        <v>9707.8623046875</v>
      </c>
      <c r="G5076">
        <f t="shared" si="477"/>
        <v>1.3663840269000466E-3</v>
      </c>
      <c r="H5076" s="38">
        <f>G5076*SUMIF('Manual Inputs'!$B$11:$B$22,'Expanded kW'!A5076,'Manual Inputs'!$C$11:$C$22)</f>
        <v>155516.09902893391</v>
      </c>
    </row>
    <row r="5077" spans="1:8" x14ac:dyDescent="0.2">
      <c r="A5077">
        <f t="shared" si="474"/>
        <v>10</v>
      </c>
      <c r="B5077" t="b">
        <f t="shared" si="475"/>
        <v>0</v>
      </c>
      <c r="C5077" t="str">
        <f t="shared" si="476"/>
        <v>ON</v>
      </c>
      <c r="D5077" s="4">
        <f t="shared" si="478"/>
        <v>43767.458333321025</v>
      </c>
      <c r="E5077" t="str">
        <f t="shared" si="479"/>
        <v>LRKPCIGS</v>
      </c>
      <c r="F5077" s="39">
        <v>9721.755859375</v>
      </c>
      <c r="G5077">
        <f t="shared" si="477"/>
        <v>1.3683395481678643E-3</v>
      </c>
      <c r="H5077" s="38">
        <f>G5077*SUMIF('Manual Inputs'!$B$11:$B$22,'Expanded kW'!A5077,'Manual Inputs'!$C$11:$C$22)</f>
        <v>155738.66825775392</v>
      </c>
    </row>
    <row r="5078" spans="1:8" x14ac:dyDescent="0.2">
      <c r="A5078">
        <f t="shared" si="474"/>
        <v>10</v>
      </c>
      <c r="B5078" t="b">
        <f t="shared" si="475"/>
        <v>0</v>
      </c>
      <c r="C5078" t="str">
        <f t="shared" si="476"/>
        <v>ON</v>
      </c>
      <c r="D5078" s="4">
        <f t="shared" si="478"/>
        <v>43767.499999987689</v>
      </c>
      <c r="E5078" t="str">
        <f t="shared" si="479"/>
        <v>LRKPCIGS</v>
      </c>
      <c r="F5078" s="39">
        <v>9760.7373046875</v>
      </c>
      <c r="G5078">
        <f t="shared" si="477"/>
        <v>1.3738261962628583E-3</v>
      </c>
      <c r="H5078" s="38">
        <f>G5078*SUMIF('Manual Inputs'!$B$11:$B$22,'Expanded kW'!A5078,'Manual Inputs'!$C$11:$C$22)</f>
        <v>156363.13553172653</v>
      </c>
    </row>
    <row r="5079" spans="1:8" x14ac:dyDescent="0.2">
      <c r="A5079">
        <f t="shared" si="474"/>
        <v>10</v>
      </c>
      <c r="B5079" t="b">
        <f t="shared" si="475"/>
        <v>0</v>
      </c>
      <c r="C5079" t="str">
        <f t="shared" si="476"/>
        <v>ON</v>
      </c>
      <c r="D5079" s="4">
        <f t="shared" si="478"/>
        <v>43767.541666654353</v>
      </c>
      <c r="E5079" t="str">
        <f t="shared" si="479"/>
        <v>LRKPCIGS</v>
      </c>
      <c r="F5079" s="39">
        <v>9786.7783203125</v>
      </c>
      <c r="G5079">
        <f t="shared" si="477"/>
        <v>1.3774914756701563E-3</v>
      </c>
      <c r="H5079" s="38">
        <f>G5079*SUMIF('Manual Inputs'!$B$11:$B$22,'Expanded kW'!A5079,'Manual Inputs'!$C$11:$C$22)</f>
        <v>156780.30226088339</v>
      </c>
    </row>
    <row r="5080" spans="1:8" x14ac:dyDescent="0.2">
      <c r="A5080">
        <f t="shared" si="474"/>
        <v>10</v>
      </c>
      <c r="B5080" t="b">
        <f t="shared" si="475"/>
        <v>0</v>
      </c>
      <c r="C5080" t="str">
        <f t="shared" si="476"/>
        <v>ON</v>
      </c>
      <c r="D5080" s="4">
        <f t="shared" si="478"/>
        <v>43767.583333321018</v>
      </c>
      <c r="E5080" t="str">
        <f t="shared" si="479"/>
        <v>LRKPCIGS</v>
      </c>
      <c r="F5080" s="39">
        <v>9768.740234375</v>
      </c>
      <c r="G5080">
        <f t="shared" si="477"/>
        <v>1.3749526106010721E-3</v>
      </c>
      <c r="H5080" s="38">
        <f>G5080*SUMIF('Manual Inputs'!$B$11:$B$22,'Expanded kW'!A5080,'Manual Inputs'!$C$11:$C$22)</f>
        <v>156491.33928727446</v>
      </c>
    </row>
    <row r="5081" spans="1:8" x14ac:dyDescent="0.2">
      <c r="A5081">
        <f t="shared" si="474"/>
        <v>10</v>
      </c>
      <c r="B5081" t="b">
        <f t="shared" si="475"/>
        <v>0</v>
      </c>
      <c r="C5081" t="str">
        <f t="shared" si="476"/>
        <v>ON</v>
      </c>
      <c r="D5081" s="4">
        <f t="shared" si="478"/>
        <v>43767.624999987682</v>
      </c>
      <c r="E5081" t="str">
        <f t="shared" si="479"/>
        <v>LRKPCIGS</v>
      </c>
      <c r="F5081" s="39">
        <v>9753.216796875</v>
      </c>
      <c r="G5081">
        <f t="shared" si="477"/>
        <v>1.3727676829231898E-3</v>
      </c>
      <c r="H5081" s="38">
        <f>G5081*SUMIF('Manual Inputs'!$B$11:$B$22,'Expanded kW'!A5081,'Manual Inputs'!$C$11:$C$22)</f>
        <v>156242.65998304143</v>
      </c>
    </row>
    <row r="5082" spans="1:8" x14ac:dyDescent="0.2">
      <c r="A5082">
        <f t="shared" si="474"/>
        <v>10</v>
      </c>
      <c r="B5082" t="b">
        <f t="shared" si="475"/>
        <v>0</v>
      </c>
      <c r="C5082" t="str">
        <f t="shared" si="476"/>
        <v>ON</v>
      </c>
      <c r="D5082" s="4">
        <f t="shared" si="478"/>
        <v>43767.666666654346</v>
      </c>
      <c r="E5082" t="str">
        <f t="shared" si="479"/>
        <v>LRKPCIGS</v>
      </c>
      <c r="F5082" s="39">
        <v>9594.873046875</v>
      </c>
      <c r="G5082">
        <f t="shared" si="477"/>
        <v>1.3504807608420038E-3</v>
      </c>
      <c r="H5082" s="38">
        <f>G5082*SUMIF('Manual Inputs'!$B$11:$B$22,'Expanded kW'!A5082,'Manual Inputs'!$C$11:$C$22)</f>
        <v>153706.05598797632</v>
      </c>
    </row>
    <row r="5083" spans="1:8" x14ac:dyDescent="0.2">
      <c r="A5083">
        <f t="shared" si="474"/>
        <v>10</v>
      </c>
      <c r="B5083" t="b">
        <f t="shared" si="475"/>
        <v>0</v>
      </c>
      <c r="C5083" t="str">
        <f t="shared" si="476"/>
        <v>ON</v>
      </c>
      <c r="D5083" s="4">
        <f t="shared" si="478"/>
        <v>43767.70833332101</v>
      </c>
      <c r="E5083" t="str">
        <f t="shared" si="479"/>
        <v>LRKPCIGS</v>
      </c>
      <c r="F5083" s="39">
        <v>9702.1328125</v>
      </c>
      <c r="G5083">
        <f t="shared" si="477"/>
        <v>1.3655775994537624E-3</v>
      </c>
      <c r="H5083" s="38">
        <f>G5083*SUMIF('Manual Inputs'!$B$11:$B$22,'Expanded kW'!A5083,'Manual Inputs'!$C$11:$C$22)</f>
        <v>155424.31483933056</v>
      </c>
    </row>
    <row r="5084" spans="1:8" x14ac:dyDescent="0.2">
      <c r="A5084">
        <f t="shared" si="474"/>
        <v>10</v>
      </c>
      <c r="B5084" t="b">
        <f t="shared" si="475"/>
        <v>0</v>
      </c>
      <c r="C5084" t="str">
        <f t="shared" si="476"/>
        <v>ON</v>
      </c>
      <c r="D5084" s="4">
        <f t="shared" si="478"/>
        <v>43767.749999987675</v>
      </c>
      <c r="E5084" t="str">
        <f t="shared" si="479"/>
        <v>LRKPCIGS</v>
      </c>
      <c r="F5084" s="39">
        <v>9649.5888671875</v>
      </c>
      <c r="G5084">
        <f t="shared" si="477"/>
        <v>1.3581820261203167E-3</v>
      </c>
      <c r="H5084" s="38">
        <f>G5084*SUMIF('Manual Inputs'!$B$11:$B$22,'Expanded kW'!A5084,'Manual Inputs'!$C$11:$C$22)</f>
        <v>154582.58170116646</v>
      </c>
    </row>
    <row r="5085" spans="1:8" x14ac:dyDescent="0.2">
      <c r="A5085">
        <f t="shared" si="474"/>
        <v>10</v>
      </c>
      <c r="B5085" t="b">
        <f t="shared" si="475"/>
        <v>0</v>
      </c>
      <c r="C5085" t="str">
        <f t="shared" si="476"/>
        <v>ON</v>
      </c>
      <c r="D5085" s="4">
        <f t="shared" si="478"/>
        <v>43767.791666654339</v>
      </c>
      <c r="E5085" t="str">
        <f t="shared" si="479"/>
        <v>LRKPCIGS</v>
      </c>
      <c r="F5085" s="39">
        <v>9638.759765625</v>
      </c>
      <c r="G5085">
        <f t="shared" si="477"/>
        <v>1.3566578273898162E-3</v>
      </c>
      <c r="H5085" s="38">
        <f>G5085*SUMIF('Manual Inputs'!$B$11:$B$22,'Expanded kW'!A5085,'Manual Inputs'!$C$11:$C$22)</f>
        <v>154409.10379448303</v>
      </c>
    </row>
    <row r="5086" spans="1:8" x14ac:dyDescent="0.2">
      <c r="A5086">
        <f t="shared" si="474"/>
        <v>10</v>
      </c>
      <c r="B5086" t="b">
        <f t="shared" si="475"/>
        <v>0</v>
      </c>
      <c r="C5086" t="str">
        <f t="shared" si="476"/>
        <v>ON</v>
      </c>
      <c r="D5086" s="4">
        <f t="shared" si="478"/>
        <v>43767.833333321003</v>
      </c>
      <c r="E5086" t="str">
        <f t="shared" si="479"/>
        <v>LRKPCIGS</v>
      </c>
      <c r="F5086" s="39">
        <v>9613.841796875</v>
      </c>
      <c r="G5086">
        <f t="shared" si="477"/>
        <v>1.3531506171086862E-3</v>
      </c>
      <c r="H5086" s="38">
        <f>G5086*SUMIF('Manual Inputs'!$B$11:$B$22,'Expanded kW'!A5086,'Manual Inputs'!$C$11:$C$22)</f>
        <v>154009.92783029019</v>
      </c>
    </row>
    <row r="5087" spans="1:8" x14ac:dyDescent="0.2">
      <c r="A5087">
        <f t="shared" si="474"/>
        <v>10</v>
      </c>
      <c r="B5087" t="b">
        <f t="shared" si="475"/>
        <v>0</v>
      </c>
      <c r="C5087" t="str">
        <f t="shared" si="476"/>
        <v>OFF</v>
      </c>
      <c r="D5087" s="4">
        <f t="shared" si="478"/>
        <v>43767.874999987667</v>
      </c>
      <c r="E5087" t="str">
        <f t="shared" si="479"/>
        <v>LRKPCIGS</v>
      </c>
      <c r="F5087" s="39">
        <v>9964.0693359375</v>
      </c>
      <c r="G5087">
        <f t="shared" si="477"/>
        <v>1.4024452300869154E-3</v>
      </c>
      <c r="H5087" s="38">
        <f>G5087*SUMIF('Manual Inputs'!$B$11:$B$22,'Expanded kW'!A5087,'Manual Inputs'!$C$11:$C$22)</f>
        <v>159620.43392710661</v>
      </c>
    </row>
    <row r="5088" spans="1:8" x14ac:dyDescent="0.2">
      <c r="A5088">
        <f t="shared" si="474"/>
        <v>10</v>
      </c>
      <c r="B5088" t="b">
        <f t="shared" si="475"/>
        <v>0</v>
      </c>
      <c r="C5088" t="str">
        <f t="shared" si="476"/>
        <v>OFF</v>
      </c>
      <c r="D5088" s="4">
        <f t="shared" si="478"/>
        <v>43767.916666654331</v>
      </c>
      <c r="E5088" t="str">
        <f t="shared" si="479"/>
        <v>LRKPCIGS</v>
      </c>
      <c r="F5088" s="39">
        <v>10102.958984375</v>
      </c>
      <c r="G5088">
        <f t="shared" si="477"/>
        <v>1.421993982548632E-3</v>
      </c>
      <c r="H5088" s="38">
        <f>G5088*SUMIF('Manual Inputs'!$B$11:$B$22,'Expanded kW'!A5088,'Manual Inputs'!$C$11:$C$22)</f>
        <v>161845.39094056474</v>
      </c>
    </row>
    <row r="5089" spans="1:8" x14ac:dyDescent="0.2">
      <c r="A5089">
        <f t="shared" si="474"/>
        <v>10</v>
      </c>
      <c r="B5089" t="b">
        <f t="shared" si="475"/>
        <v>0</v>
      </c>
      <c r="C5089" t="str">
        <f t="shared" si="476"/>
        <v>OFF</v>
      </c>
      <c r="D5089" s="4">
        <f t="shared" si="478"/>
        <v>43767.958333320996</v>
      </c>
      <c r="E5089" t="str">
        <f t="shared" si="479"/>
        <v>LRKPCIGS</v>
      </c>
      <c r="F5089" s="39">
        <v>9996.6123046875</v>
      </c>
      <c r="G5089">
        <f t="shared" si="477"/>
        <v>1.4070256610090185E-3</v>
      </c>
      <c r="H5089" s="38">
        <f>G5089*SUMIF('Manual Inputs'!$B$11:$B$22,'Expanded kW'!A5089,'Manual Inputs'!$C$11:$C$22)</f>
        <v>160141.75936333337</v>
      </c>
    </row>
    <row r="5090" spans="1:8" x14ac:dyDescent="0.2">
      <c r="A5090">
        <f t="shared" si="474"/>
        <v>10</v>
      </c>
      <c r="B5090" t="b">
        <f t="shared" si="475"/>
        <v>0</v>
      </c>
      <c r="C5090" t="str">
        <f t="shared" si="476"/>
        <v>OFF</v>
      </c>
      <c r="D5090" s="4">
        <f t="shared" si="478"/>
        <v>43767.99999998766</v>
      </c>
      <c r="E5090" t="str">
        <f t="shared" si="479"/>
        <v>LRKPCIGS</v>
      </c>
      <c r="F5090" s="39">
        <v>10083.4814453125</v>
      </c>
      <c r="G5090">
        <f t="shared" si="477"/>
        <v>1.4192525140952247E-3</v>
      </c>
      <c r="H5090" s="38">
        <f>G5090*SUMIF('Manual Inputs'!$B$11:$B$22,'Expanded kW'!A5090,'Manual Inputs'!$C$11:$C$22)</f>
        <v>161533.36849951497</v>
      </c>
    </row>
    <row r="5091" spans="1:8" x14ac:dyDescent="0.2">
      <c r="A5091">
        <f t="shared" si="474"/>
        <v>10</v>
      </c>
      <c r="B5091" t="b">
        <f t="shared" si="475"/>
        <v>0</v>
      </c>
      <c r="C5091" t="str">
        <f t="shared" si="476"/>
        <v>OFF</v>
      </c>
      <c r="D5091" s="4">
        <f t="shared" si="478"/>
        <v>43768.041666654324</v>
      </c>
      <c r="E5091" t="str">
        <f t="shared" si="479"/>
        <v>LRKPCIGS</v>
      </c>
      <c r="F5091" s="39">
        <v>10038.560546875</v>
      </c>
      <c r="G5091">
        <f t="shared" si="477"/>
        <v>1.4129298864999237E-3</v>
      </c>
      <c r="H5091" s="38">
        <f>G5091*SUMIF('Manual Inputs'!$B$11:$B$22,'Expanded kW'!A5091,'Manual Inputs'!$C$11:$C$22)</f>
        <v>160813.75354509789</v>
      </c>
    </row>
    <row r="5092" spans="1:8" x14ac:dyDescent="0.2">
      <c r="A5092">
        <f t="shared" si="474"/>
        <v>10</v>
      </c>
      <c r="B5092" t="b">
        <f t="shared" si="475"/>
        <v>0</v>
      </c>
      <c r="C5092" t="str">
        <f t="shared" si="476"/>
        <v>OFF</v>
      </c>
      <c r="D5092" s="4">
        <f t="shared" si="478"/>
        <v>43768.083333320988</v>
      </c>
      <c r="E5092" t="str">
        <f t="shared" si="479"/>
        <v>LRKPCIGS</v>
      </c>
      <c r="F5092" s="39">
        <v>9768.5244140625</v>
      </c>
      <c r="G5092">
        <f t="shared" si="477"/>
        <v>1.374922233838565E-3</v>
      </c>
      <c r="H5092" s="38">
        <f>G5092*SUMIF('Manual Inputs'!$B$11:$B$22,'Expanded kW'!A5092,'Manual Inputs'!$C$11:$C$22)</f>
        <v>156487.88193157269</v>
      </c>
    </row>
    <row r="5093" spans="1:8" x14ac:dyDescent="0.2">
      <c r="A5093">
        <f t="shared" si="474"/>
        <v>10</v>
      </c>
      <c r="B5093" t="b">
        <f t="shared" si="475"/>
        <v>0</v>
      </c>
      <c r="C5093" t="str">
        <f t="shared" si="476"/>
        <v>OFF</v>
      </c>
      <c r="D5093" s="4">
        <f t="shared" si="478"/>
        <v>43768.124999987653</v>
      </c>
      <c r="E5093" t="str">
        <f t="shared" si="479"/>
        <v>LRKPCIGS</v>
      </c>
      <c r="F5093" s="39">
        <v>9648.9453125</v>
      </c>
      <c r="G5093">
        <f t="shared" si="477"/>
        <v>1.3580914456384518E-3</v>
      </c>
      <c r="H5093" s="38">
        <f>G5093*SUMIF('Manual Inputs'!$B$11:$B$22,'Expanded kW'!A5093,'Manual Inputs'!$C$11:$C$22)</f>
        <v>154572.2722106349</v>
      </c>
    </row>
    <row r="5094" spans="1:8" x14ac:dyDescent="0.2">
      <c r="A5094">
        <f t="shared" si="474"/>
        <v>10</v>
      </c>
      <c r="B5094" t="b">
        <f t="shared" si="475"/>
        <v>0</v>
      </c>
      <c r="C5094" t="str">
        <f t="shared" si="476"/>
        <v>OFF</v>
      </c>
      <c r="D5094" s="4">
        <f t="shared" si="478"/>
        <v>43768.166666654317</v>
      </c>
      <c r="E5094" t="str">
        <f t="shared" si="479"/>
        <v>LRKPCIGS</v>
      </c>
      <c r="F5094" s="39">
        <v>9734.6416015625</v>
      </c>
      <c r="G5094">
        <f t="shared" si="477"/>
        <v>1.3701532195763732E-3</v>
      </c>
      <c r="H5094" s="38">
        <f>G5094*SUMIF('Manual Inputs'!$B$11:$B$22,'Expanded kW'!A5094,'Manual Inputs'!$C$11:$C$22)</f>
        <v>155945.09273053668</v>
      </c>
    </row>
    <row r="5095" spans="1:8" x14ac:dyDescent="0.2">
      <c r="A5095">
        <f t="shared" si="474"/>
        <v>10</v>
      </c>
      <c r="B5095" t="b">
        <f t="shared" si="475"/>
        <v>0</v>
      </c>
      <c r="C5095" t="str">
        <f t="shared" si="476"/>
        <v>OFF</v>
      </c>
      <c r="D5095" s="4">
        <f t="shared" si="478"/>
        <v>43768.208333320981</v>
      </c>
      <c r="E5095" t="str">
        <f t="shared" si="479"/>
        <v>LRKPCIGS</v>
      </c>
      <c r="F5095" s="39">
        <v>9668.341796875</v>
      </c>
      <c r="G5095">
        <f t="shared" si="477"/>
        <v>1.3608215056244921E-3</v>
      </c>
      <c r="H5095" s="38">
        <f>G5095*SUMIF('Manual Inputs'!$B$11:$B$22,'Expanded kW'!A5095,'Manual Inputs'!$C$11:$C$22)</f>
        <v>154882.99618777857</v>
      </c>
    </row>
    <row r="5096" spans="1:8" x14ac:dyDescent="0.2">
      <c r="A5096">
        <f t="shared" si="474"/>
        <v>10</v>
      </c>
      <c r="B5096" t="b">
        <f t="shared" si="475"/>
        <v>0</v>
      </c>
      <c r="C5096" t="str">
        <f t="shared" si="476"/>
        <v>OFF</v>
      </c>
      <c r="D5096" s="4">
        <f t="shared" si="478"/>
        <v>43768.249999987645</v>
      </c>
      <c r="E5096" t="str">
        <f t="shared" si="479"/>
        <v>LRKPCIGS</v>
      </c>
      <c r="F5096" s="39">
        <v>9600.380859375</v>
      </c>
      <c r="G5096">
        <f t="shared" si="477"/>
        <v>1.3512559868172965E-3</v>
      </c>
      <c r="H5096" s="38">
        <f>G5096*SUMIF('Manual Inputs'!$B$11:$B$22,'Expanded kW'!A5096,'Manual Inputs'!$C$11:$C$22)</f>
        <v>153794.28895701718</v>
      </c>
    </row>
    <row r="5097" spans="1:8" x14ac:dyDescent="0.2">
      <c r="A5097">
        <f t="shared" si="474"/>
        <v>10</v>
      </c>
      <c r="B5097" t="b">
        <f t="shared" si="475"/>
        <v>0</v>
      </c>
      <c r="C5097" t="str">
        <f t="shared" si="476"/>
        <v>ON</v>
      </c>
      <c r="D5097" s="4">
        <f t="shared" si="478"/>
        <v>43768.29166665431</v>
      </c>
      <c r="E5097" t="str">
        <f t="shared" si="479"/>
        <v>LRKPCIGS</v>
      </c>
      <c r="F5097" s="39">
        <v>9555.9765625</v>
      </c>
      <c r="G5097">
        <f t="shared" si="477"/>
        <v>1.3450060710200329E-3</v>
      </c>
      <c r="H5097" s="38">
        <f>G5097*SUMIF('Manual Inputs'!$B$11:$B$22,'Expanded kW'!A5097,'Manual Inputs'!$C$11:$C$22)</f>
        <v>153082.94975448356</v>
      </c>
    </row>
    <row r="5098" spans="1:8" x14ac:dyDescent="0.2">
      <c r="A5098">
        <f t="shared" si="474"/>
        <v>10</v>
      </c>
      <c r="B5098" t="b">
        <f t="shared" si="475"/>
        <v>0</v>
      </c>
      <c r="C5098" t="str">
        <f t="shared" si="476"/>
        <v>ON</v>
      </c>
      <c r="D5098" s="4">
        <f t="shared" si="478"/>
        <v>43768.333333320974</v>
      </c>
      <c r="E5098" t="str">
        <f t="shared" si="479"/>
        <v>LRKPCIGS</v>
      </c>
      <c r="F5098" s="39">
        <v>9659.2919921875</v>
      </c>
      <c r="G5098">
        <f t="shared" si="477"/>
        <v>1.3595477433704071E-3</v>
      </c>
      <c r="H5098" s="38">
        <f>G5098*SUMIF('Manual Inputs'!$B$11:$B$22,'Expanded kW'!A5098,'Manual Inputs'!$C$11:$C$22)</f>
        <v>154738.02191045551</v>
      </c>
    </row>
    <row r="5099" spans="1:8" x14ac:dyDescent="0.2">
      <c r="A5099">
        <f t="shared" si="474"/>
        <v>10</v>
      </c>
      <c r="B5099" t="b">
        <f t="shared" si="475"/>
        <v>0</v>
      </c>
      <c r="C5099" t="str">
        <f t="shared" si="476"/>
        <v>ON</v>
      </c>
      <c r="D5099" s="4">
        <f t="shared" si="478"/>
        <v>43768.374999987638</v>
      </c>
      <c r="E5099" t="str">
        <f t="shared" si="479"/>
        <v>LRKPCIGS</v>
      </c>
      <c r="F5099" s="39">
        <v>9714.3115234375</v>
      </c>
      <c r="G5099">
        <f t="shared" si="477"/>
        <v>1.3672917560384925E-3</v>
      </c>
      <c r="H5099" s="38">
        <f>G5099*SUMIF('Manual Inputs'!$B$11:$B$22,'Expanded kW'!A5099,'Manual Inputs'!$C$11:$C$22)</f>
        <v>155619.4129522577</v>
      </c>
    </row>
    <row r="5100" spans="1:8" x14ac:dyDescent="0.2">
      <c r="A5100">
        <f t="shared" si="474"/>
        <v>10</v>
      </c>
      <c r="B5100" t="b">
        <f t="shared" si="475"/>
        <v>0</v>
      </c>
      <c r="C5100" t="str">
        <f t="shared" si="476"/>
        <v>ON</v>
      </c>
      <c r="D5100" s="4">
        <f t="shared" si="478"/>
        <v>43768.416666654302</v>
      </c>
      <c r="E5100" t="str">
        <f t="shared" si="479"/>
        <v>LRKPCIGS</v>
      </c>
      <c r="F5100" s="39">
        <v>9737.4833984375</v>
      </c>
      <c r="G5100">
        <f t="shared" si="477"/>
        <v>1.3705532031912848E-3</v>
      </c>
      <c r="H5100" s="38">
        <f>G5100*SUMIF('Manual Inputs'!$B$11:$B$22,'Expanded kW'!A5100,'Manual Inputs'!$C$11:$C$22)</f>
        <v>155990.61718796735</v>
      </c>
    </row>
    <row r="5101" spans="1:8" x14ac:dyDescent="0.2">
      <c r="A5101">
        <f t="shared" si="474"/>
        <v>10</v>
      </c>
      <c r="B5101" t="b">
        <f t="shared" si="475"/>
        <v>0</v>
      </c>
      <c r="C5101" t="str">
        <f t="shared" si="476"/>
        <v>ON</v>
      </c>
      <c r="D5101" s="4">
        <f t="shared" si="478"/>
        <v>43768.458333320967</v>
      </c>
      <c r="E5101" t="str">
        <f t="shared" si="479"/>
        <v>LRKPCIGS</v>
      </c>
      <c r="F5101" s="39">
        <v>9695.9794921875</v>
      </c>
      <c r="G5101">
        <f t="shared" si="477"/>
        <v>1.3647115180937764E-3</v>
      </c>
      <c r="H5101" s="38">
        <f>G5101*SUMIF('Manual Inputs'!$B$11:$B$22,'Expanded kW'!A5101,'Manual Inputs'!$C$11:$C$22)</f>
        <v>155325.74109147122</v>
      </c>
    </row>
    <row r="5102" spans="1:8" x14ac:dyDescent="0.2">
      <c r="A5102">
        <f t="shared" si="474"/>
        <v>10</v>
      </c>
      <c r="B5102" t="b">
        <f t="shared" si="475"/>
        <v>0</v>
      </c>
      <c r="C5102" t="str">
        <f t="shared" si="476"/>
        <v>ON</v>
      </c>
      <c r="D5102" s="4">
        <f t="shared" si="478"/>
        <v>43768.499999987631</v>
      </c>
      <c r="E5102" t="str">
        <f t="shared" si="479"/>
        <v>LRKPCIGS</v>
      </c>
      <c r="F5102" s="39">
        <v>9712.4794921875</v>
      </c>
      <c r="G5102">
        <f t="shared" si="477"/>
        <v>1.3670338971857178E-3</v>
      </c>
      <c r="H5102" s="38">
        <f>G5102*SUMIF('Manual Inputs'!$B$11:$B$22,'Expanded kW'!A5102,'Manual Inputs'!$C$11:$C$22)</f>
        <v>155590.06453915118</v>
      </c>
    </row>
    <row r="5103" spans="1:8" x14ac:dyDescent="0.2">
      <c r="A5103">
        <f t="shared" si="474"/>
        <v>10</v>
      </c>
      <c r="B5103" t="b">
        <f t="shared" si="475"/>
        <v>0</v>
      </c>
      <c r="C5103" t="str">
        <f t="shared" si="476"/>
        <v>ON</v>
      </c>
      <c r="D5103" s="4">
        <f t="shared" si="478"/>
        <v>43768.541666654295</v>
      </c>
      <c r="E5103" t="str">
        <f t="shared" si="479"/>
        <v>LRKPCIGS</v>
      </c>
      <c r="F5103" s="39">
        <v>9695.009765625</v>
      </c>
      <c r="G5103">
        <f t="shared" si="477"/>
        <v>1.3645750288396158E-3</v>
      </c>
      <c r="H5103" s="38">
        <f>G5103*SUMIF('Manual Inputs'!$B$11:$B$22,'Expanded kW'!A5103,'Manual Inputs'!$C$11:$C$22)</f>
        <v>155310.20645702837</v>
      </c>
    </row>
    <row r="5104" spans="1:8" x14ac:dyDescent="0.2">
      <c r="A5104">
        <f t="shared" si="474"/>
        <v>10</v>
      </c>
      <c r="B5104" t="b">
        <f t="shared" si="475"/>
        <v>0</v>
      </c>
      <c r="C5104" t="str">
        <f t="shared" si="476"/>
        <v>ON</v>
      </c>
      <c r="D5104" s="4">
        <f t="shared" si="478"/>
        <v>43768.583333320959</v>
      </c>
      <c r="E5104" t="str">
        <f t="shared" si="479"/>
        <v>LRKPCIGS</v>
      </c>
      <c r="F5104" s="39">
        <v>9720.748046875</v>
      </c>
      <c r="G5104">
        <f t="shared" si="477"/>
        <v>1.3681976983085555E-3</v>
      </c>
      <c r="H5104" s="38">
        <f>G5104*SUMIF('Manual Inputs'!$B$11:$B$22,'Expanded kW'!A5104,'Manual Inputs'!$C$11:$C$22)</f>
        <v>155722.52350171667</v>
      </c>
    </row>
    <row r="5105" spans="1:8" x14ac:dyDescent="0.2">
      <c r="A5105">
        <f t="shared" si="474"/>
        <v>10</v>
      </c>
      <c r="B5105" t="b">
        <f t="shared" si="475"/>
        <v>0</v>
      </c>
      <c r="C5105" t="str">
        <f t="shared" si="476"/>
        <v>ON</v>
      </c>
      <c r="D5105" s="4">
        <f t="shared" si="478"/>
        <v>43768.624999987624</v>
      </c>
      <c r="E5105" t="str">
        <f t="shared" si="479"/>
        <v>LRKPCIGS</v>
      </c>
      <c r="F5105" s="39">
        <v>9675.05078125</v>
      </c>
      <c r="G5105">
        <f t="shared" si="477"/>
        <v>1.3617657968390776E-3</v>
      </c>
      <c r="H5105" s="38">
        <f>G5105*SUMIF('Manual Inputs'!$B$11:$B$22,'Expanded kW'!A5105,'Manual Inputs'!$C$11:$C$22)</f>
        <v>154990.47145325926</v>
      </c>
    </row>
    <row r="5106" spans="1:8" x14ac:dyDescent="0.2">
      <c r="A5106">
        <f t="shared" si="474"/>
        <v>10</v>
      </c>
      <c r="B5106" t="b">
        <f t="shared" si="475"/>
        <v>0</v>
      </c>
      <c r="C5106" t="str">
        <f t="shared" si="476"/>
        <v>ON</v>
      </c>
      <c r="D5106" s="4">
        <f t="shared" si="478"/>
        <v>43768.666666654288</v>
      </c>
      <c r="E5106" t="str">
        <f t="shared" si="479"/>
        <v>LRKPCIGS</v>
      </c>
      <c r="F5106" s="39">
        <v>9685.126953125</v>
      </c>
      <c r="G5106">
        <f t="shared" si="477"/>
        <v>1.3631840205293386E-3</v>
      </c>
      <c r="H5106" s="38">
        <f>G5106*SUMIF('Manual Inputs'!$B$11:$B$22,'Expanded kW'!A5106,'Manual Inputs'!$C$11:$C$22)</f>
        <v>155151.88772534506</v>
      </c>
    </row>
    <row r="5107" spans="1:8" x14ac:dyDescent="0.2">
      <c r="A5107">
        <f t="shared" si="474"/>
        <v>10</v>
      </c>
      <c r="B5107" t="b">
        <f t="shared" si="475"/>
        <v>0</v>
      </c>
      <c r="C5107" t="str">
        <f t="shared" si="476"/>
        <v>ON</v>
      </c>
      <c r="D5107" s="4">
        <f t="shared" si="478"/>
        <v>43768.708333320952</v>
      </c>
      <c r="E5107" t="str">
        <f t="shared" si="479"/>
        <v>LRKPCIGS</v>
      </c>
      <c r="F5107" s="39">
        <v>9704.4853515625</v>
      </c>
      <c r="G5107">
        <f t="shared" si="477"/>
        <v>1.3659087199102305E-3</v>
      </c>
      <c r="H5107" s="38">
        <f>G5107*SUMIF('Manual Inputs'!$B$11:$B$22,'Expanded kW'!A5107,'Manual Inputs'!$C$11:$C$22)</f>
        <v>155462.00158089428</v>
      </c>
    </row>
    <row r="5108" spans="1:8" x14ac:dyDescent="0.2">
      <c r="A5108">
        <f t="shared" si="474"/>
        <v>10</v>
      </c>
      <c r="B5108" t="b">
        <f t="shared" si="475"/>
        <v>0</v>
      </c>
      <c r="C5108" t="str">
        <f t="shared" si="476"/>
        <v>ON</v>
      </c>
      <c r="D5108" s="4">
        <f t="shared" si="478"/>
        <v>43768.749999987616</v>
      </c>
      <c r="E5108" t="str">
        <f t="shared" si="479"/>
        <v>LRKPCIGS</v>
      </c>
      <c r="F5108" s="39">
        <v>9671.90234375</v>
      </c>
      <c r="G5108">
        <f t="shared" si="477"/>
        <v>1.3613226534801512E-3</v>
      </c>
      <c r="H5108" s="38">
        <f>G5108*SUMIF('Manual Inputs'!$B$11:$B$22,'Expanded kW'!A5108,'Manual Inputs'!$C$11:$C$22)</f>
        <v>154940.0347347862</v>
      </c>
    </row>
    <row r="5109" spans="1:8" x14ac:dyDescent="0.2">
      <c r="A5109">
        <f t="shared" si="474"/>
        <v>10</v>
      </c>
      <c r="B5109" t="b">
        <f t="shared" si="475"/>
        <v>0</v>
      </c>
      <c r="C5109" t="str">
        <f t="shared" si="476"/>
        <v>ON</v>
      </c>
      <c r="D5109" s="4">
        <f t="shared" si="478"/>
        <v>43768.791666654281</v>
      </c>
      <c r="E5109" t="str">
        <f t="shared" si="479"/>
        <v>LRKPCIGS</v>
      </c>
      <c r="F5109" s="39">
        <v>9674.314453125</v>
      </c>
      <c r="G5109">
        <f t="shared" si="477"/>
        <v>1.361662158472877E-3</v>
      </c>
      <c r="H5109" s="38">
        <f>G5109*SUMIF('Manual Inputs'!$B$11:$B$22,'Expanded kW'!A5109,'Manual Inputs'!$C$11:$C$22)</f>
        <v>154978.67576910023</v>
      </c>
    </row>
    <row r="5110" spans="1:8" x14ac:dyDescent="0.2">
      <c r="A5110">
        <f t="shared" si="474"/>
        <v>10</v>
      </c>
      <c r="B5110" t="b">
        <f t="shared" si="475"/>
        <v>0</v>
      </c>
      <c r="C5110" t="str">
        <f t="shared" si="476"/>
        <v>ON</v>
      </c>
      <c r="D5110" s="4">
        <f t="shared" si="478"/>
        <v>43768.833333320945</v>
      </c>
      <c r="E5110" t="str">
        <f t="shared" si="479"/>
        <v>LRKPCIGS</v>
      </c>
      <c r="F5110" s="39">
        <v>9673.6396484375</v>
      </c>
      <c r="G5110">
        <f t="shared" si="477"/>
        <v>1.3615671795457623E-3</v>
      </c>
      <c r="H5110" s="38">
        <f>G5110*SUMIF('Manual Inputs'!$B$11:$B$22,'Expanded kW'!A5110,'Manual Inputs'!$C$11:$C$22)</f>
        <v>154967.86566597837</v>
      </c>
    </row>
    <row r="5111" spans="1:8" x14ac:dyDescent="0.2">
      <c r="A5111">
        <f t="shared" si="474"/>
        <v>10</v>
      </c>
      <c r="B5111" t="b">
        <f t="shared" si="475"/>
        <v>0</v>
      </c>
      <c r="C5111" t="str">
        <f t="shared" si="476"/>
        <v>OFF</v>
      </c>
      <c r="D5111" s="4">
        <f t="shared" si="478"/>
        <v>43768.874999987609</v>
      </c>
      <c r="E5111" t="str">
        <f t="shared" si="479"/>
        <v>LRKPCIGS</v>
      </c>
      <c r="F5111" s="39">
        <v>9861.9052734375</v>
      </c>
      <c r="G5111">
        <f t="shared" si="477"/>
        <v>1.3880656129537168E-3</v>
      </c>
      <c r="H5111" s="38">
        <f>G5111*SUMIF('Manual Inputs'!$B$11:$B$22,'Expanded kW'!A5111,'Manual Inputs'!$C$11:$C$22)</f>
        <v>157983.80621625861</v>
      </c>
    </row>
    <row r="5112" spans="1:8" x14ac:dyDescent="0.2">
      <c r="A5112">
        <f t="shared" si="474"/>
        <v>10</v>
      </c>
      <c r="B5112" t="b">
        <f t="shared" si="475"/>
        <v>0</v>
      </c>
      <c r="C5112" t="str">
        <f t="shared" si="476"/>
        <v>OFF</v>
      </c>
      <c r="D5112" s="4">
        <f t="shared" si="478"/>
        <v>43768.916666654273</v>
      </c>
      <c r="E5112" t="str">
        <f t="shared" si="479"/>
        <v>LRKPCIGS</v>
      </c>
      <c r="F5112" s="39">
        <v>10033.0712890625</v>
      </c>
      <c r="G5112">
        <f t="shared" si="477"/>
        <v>1.4121572721014978E-3</v>
      </c>
      <c r="H5112" s="38">
        <f>G5112*SUMIF('Manual Inputs'!$B$11:$B$22,'Expanded kW'!A5112,'Manual Inputs'!$C$11:$C$22)</f>
        <v>160725.81781478247</v>
      </c>
    </row>
    <row r="5113" spans="1:8" x14ac:dyDescent="0.2">
      <c r="A5113">
        <f t="shared" si="474"/>
        <v>10</v>
      </c>
      <c r="B5113" t="b">
        <f t="shared" si="475"/>
        <v>0</v>
      </c>
      <c r="C5113" t="str">
        <f t="shared" si="476"/>
        <v>OFF</v>
      </c>
      <c r="D5113" s="4">
        <f t="shared" si="478"/>
        <v>43768.958333320938</v>
      </c>
      <c r="E5113" t="str">
        <f t="shared" si="479"/>
        <v>LRKPCIGS</v>
      </c>
      <c r="F5113" s="39">
        <v>9990.2900390625</v>
      </c>
      <c r="G5113">
        <f t="shared" si="477"/>
        <v>1.4061358005544003E-3</v>
      </c>
      <c r="H5113" s="38">
        <f>G5113*SUMIF('Manual Inputs'!$B$11:$B$22,'Expanded kW'!A5113,'Manual Inputs'!$C$11:$C$22)</f>
        <v>160040.4791786577</v>
      </c>
    </row>
    <row r="5114" spans="1:8" x14ac:dyDescent="0.2">
      <c r="A5114">
        <f t="shared" si="474"/>
        <v>10</v>
      </c>
      <c r="B5114" t="b">
        <f t="shared" si="475"/>
        <v>0</v>
      </c>
      <c r="C5114" t="str">
        <f t="shared" si="476"/>
        <v>OFF</v>
      </c>
      <c r="D5114" s="4">
        <f t="shared" si="478"/>
        <v>43768.999999987602</v>
      </c>
      <c r="E5114" t="str">
        <f t="shared" si="479"/>
        <v>LRKPCIGS</v>
      </c>
      <c r="F5114" s="39">
        <v>9965.3115234375</v>
      </c>
      <c r="G5114">
        <f t="shared" si="477"/>
        <v>1.4026200682855986E-3</v>
      </c>
      <c r="H5114" s="38">
        <f>G5114*SUMIF('Manual Inputs'!$B$11:$B$22,'Expanded kW'!A5114,'Manual Inputs'!$C$11:$C$22)</f>
        <v>159640.33327757116</v>
      </c>
    </row>
    <row r="5115" spans="1:8" x14ac:dyDescent="0.2">
      <c r="A5115">
        <f t="shared" si="474"/>
        <v>10</v>
      </c>
      <c r="B5115" t="b">
        <f t="shared" si="475"/>
        <v>0</v>
      </c>
      <c r="C5115" t="str">
        <f t="shared" si="476"/>
        <v>OFF</v>
      </c>
      <c r="D5115" s="4">
        <f t="shared" si="478"/>
        <v>43769.041666654266</v>
      </c>
      <c r="E5115" t="str">
        <f t="shared" si="479"/>
        <v>LRKPCIGS</v>
      </c>
      <c r="F5115" s="39">
        <v>9817.6298828125</v>
      </c>
      <c r="G5115">
        <f t="shared" si="477"/>
        <v>1.3818338407431089E-3</v>
      </c>
      <c r="H5115" s="38">
        <f>G5115*SUMIF('Manual Inputs'!$B$11:$B$22,'Expanded kW'!A5115,'Manual Inputs'!$C$11:$C$22)</f>
        <v>157274.53204066001</v>
      </c>
    </row>
    <row r="5116" spans="1:8" x14ac:dyDescent="0.2">
      <c r="A5116">
        <f t="shared" si="474"/>
        <v>10</v>
      </c>
      <c r="B5116" t="b">
        <f t="shared" si="475"/>
        <v>0</v>
      </c>
      <c r="C5116" t="str">
        <f t="shared" si="476"/>
        <v>OFF</v>
      </c>
      <c r="D5116" s="4">
        <f t="shared" si="478"/>
        <v>43769.08333332093</v>
      </c>
      <c r="E5116" t="str">
        <f t="shared" si="479"/>
        <v>LRKPCIGS</v>
      </c>
      <c r="F5116" s="39">
        <v>9706.13671875</v>
      </c>
      <c r="G5116">
        <f t="shared" si="477"/>
        <v>1.3661411502514044E-3</v>
      </c>
      <c r="H5116" s="38">
        <f>G5116*SUMIF('Manual Inputs'!$B$11:$B$22,'Expanded kW'!A5116,'Manual Inputs'!$C$11:$C$22)</f>
        <v>155488.45582746313</v>
      </c>
    </row>
    <row r="5117" spans="1:8" x14ac:dyDescent="0.2">
      <c r="A5117">
        <f t="shared" si="474"/>
        <v>10</v>
      </c>
      <c r="B5117" t="b">
        <f t="shared" si="475"/>
        <v>0</v>
      </c>
      <c r="C5117" t="str">
        <f t="shared" si="476"/>
        <v>OFF</v>
      </c>
      <c r="D5117" s="4">
        <f t="shared" si="478"/>
        <v>43769.124999987594</v>
      </c>
      <c r="E5117" t="str">
        <f t="shared" si="479"/>
        <v>LRKPCIGS</v>
      </c>
      <c r="F5117" s="39">
        <v>9634.9013671875</v>
      </c>
      <c r="G5117">
        <f t="shared" si="477"/>
        <v>1.3561147568528691E-3</v>
      </c>
      <c r="H5117" s="38">
        <f>G5117*SUMIF('Manual Inputs'!$B$11:$B$22,'Expanded kW'!A5117,'Manual Inputs'!$C$11:$C$22)</f>
        <v>154347.29378372408</v>
      </c>
    </row>
    <row r="5118" spans="1:8" x14ac:dyDescent="0.2">
      <c r="A5118">
        <f t="shared" si="474"/>
        <v>10</v>
      </c>
      <c r="B5118" t="b">
        <f t="shared" si="475"/>
        <v>0</v>
      </c>
      <c r="C5118" t="str">
        <f t="shared" si="476"/>
        <v>OFF</v>
      </c>
      <c r="D5118" s="4">
        <f t="shared" si="478"/>
        <v>43769.166666654259</v>
      </c>
      <c r="E5118" t="str">
        <f t="shared" si="479"/>
        <v>LRKPCIGS</v>
      </c>
      <c r="F5118" s="39">
        <v>9707.6904296875</v>
      </c>
      <c r="G5118">
        <f t="shared" si="477"/>
        <v>1.3663598354511722E-3</v>
      </c>
      <c r="H5118" s="38">
        <f>G5118*SUMIF('Manual Inputs'!$B$11:$B$22,'Expanded kW'!A5118,'Manual Inputs'!$C$11:$C$22)</f>
        <v>155513.34565968724</v>
      </c>
    </row>
    <row r="5119" spans="1:8" x14ac:dyDescent="0.2">
      <c r="A5119">
        <f t="shared" si="474"/>
        <v>10</v>
      </c>
      <c r="B5119" t="b">
        <f t="shared" si="475"/>
        <v>0</v>
      </c>
      <c r="C5119" t="str">
        <f t="shared" si="476"/>
        <v>OFF</v>
      </c>
      <c r="D5119" s="4">
        <f t="shared" si="478"/>
        <v>43769.208333320923</v>
      </c>
      <c r="E5119" t="str">
        <f t="shared" si="479"/>
        <v>LRKPCIGS</v>
      </c>
      <c r="F5119" s="39">
        <v>9712.4951171875</v>
      </c>
      <c r="G5119">
        <f t="shared" si="477"/>
        <v>1.3670360964083428E-3</v>
      </c>
      <c r="H5119" s="38">
        <f>G5119*SUMIF('Manual Inputs'!$B$11:$B$22,'Expanded kW'!A5119,'Manual Inputs'!$C$11:$C$22)</f>
        <v>155590.31484544635</v>
      </c>
    </row>
    <row r="5120" spans="1:8" x14ac:dyDescent="0.2">
      <c r="A5120">
        <f t="shared" si="474"/>
        <v>10</v>
      </c>
      <c r="B5120" t="b">
        <f t="shared" si="475"/>
        <v>0</v>
      </c>
      <c r="C5120" t="str">
        <f t="shared" si="476"/>
        <v>OFF</v>
      </c>
      <c r="D5120" s="4">
        <f t="shared" si="478"/>
        <v>43769.249999987587</v>
      </c>
      <c r="E5120" t="str">
        <f t="shared" si="479"/>
        <v>LRKPCIGS</v>
      </c>
      <c r="F5120" s="39">
        <v>9602.9189453125</v>
      </c>
      <c r="G5120">
        <f t="shared" si="477"/>
        <v>1.3516132230424361E-3</v>
      </c>
      <c r="H5120" s="38">
        <f>G5120*SUMIF('Manual Inputs'!$B$11:$B$22,'Expanded kW'!A5120,'Manual Inputs'!$C$11:$C$22)</f>
        <v>153834.94808583587</v>
      </c>
    </row>
    <row r="5121" spans="1:8" x14ac:dyDescent="0.2">
      <c r="A5121">
        <f t="shared" si="474"/>
        <v>10</v>
      </c>
      <c r="B5121" t="b">
        <f t="shared" si="475"/>
        <v>0</v>
      </c>
      <c r="C5121" t="str">
        <f t="shared" si="476"/>
        <v>ON</v>
      </c>
      <c r="D5121" s="4">
        <f t="shared" si="478"/>
        <v>43769.291666654251</v>
      </c>
      <c r="E5121" t="str">
        <f t="shared" si="479"/>
        <v>LRKPCIGS</v>
      </c>
      <c r="F5121" s="39">
        <v>9497.1533203125</v>
      </c>
      <c r="G5121">
        <f t="shared" si="477"/>
        <v>1.3367266850941876E-3</v>
      </c>
      <c r="H5121" s="38">
        <f>G5121*SUMIF('Manual Inputs'!$B$11:$B$22,'Expanded kW'!A5121,'Manual Inputs'!$C$11:$C$22)</f>
        <v>152140.62477395547</v>
      </c>
    </row>
    <row r="5122" spans="1:8" x14ac:dyDescent="0.2">
      <c r="A5122">
        <f t="shared" ref="A5122:A5185" si="480">MONTH(D5122)</f>
        <v>10</v>
      </c>
      <c r="B5122" t="b">
        <f t="shared" ref="B5122:B5185" si="481">IF(ISNA(VLOOKUP(DATE(YEAR(D5122),MONTH(D5122),DAY(D5122)),Holidays,1,FALSE)),FALSE,TRUE)</f>
        <v>0</v>
      </c>
      <c r="C5122" t="str">
        <f t="shared" ref="C5122:C5185" si="482">IF(OR(HOUR(D5122)&lt;PkStart,HOUR(D5122)&gt;OPkStart-1,WEEKDAY(D5122,2)&gt;5,B5122)=TRUE,"OFF","ON")</f>
        <v>ON</v>
      </c>
      <c r="D5122" s="4">
        <f t="shared" si="478"/>
        <v>43769.333333320916</v>
      </c>
      <c r="E5122" t="str">
        <f t="shared" si="479"/>
        <v>LRKPCIGS</v>
      </c>
      <c r="F5122" s="39">
        <v>9702.8056640625</v>
      </c>
      <c r="G5122">
        <f t="shared" ref="G5122:G5185" si="483">IF(SUMIF($A$2:$A$8785,A5122,$F$2:$F$8785)=0,0,F5122/SUMIF($A$2:$A$8785,A5122,$F$2:$F$8785))</f>
        <v>1.365672303478049E-3</v>
      </c>
      <c r="H5122" s="38">
        <f>G5122*SUMIF('Manual Inputs'!$B$11:$B$22,'Expanded kW'!A5122,'Manual Inputs'!$C$11:$C$22)</f>
        <v>155435.09365416551</v>
      </c>
    </row>
    <row r="5123" spans="1:8" x14ac:dyDescent="0.2">
      <c r="A5123">
        <f t="shared" si="480"/>
        <v>10</v>
      </c>
      <c r="B5123" t="b">
        <f t="shared" si="481"/>
        <v>0</v>
      </c>
      <c r="C5123" t="str">
        <f t="shared" si="482"/>
        <v>ON</v>
      </c>
      <c r="D5123" s="4">
        <f t="shared" si="478"/>
        <v>43769.37499998758</v>
      </c>
      <c r="E5123" t="str">
        <f t="shared" si="479"/>
        <v>LRKPCIGS</v>
      </c>
      <c r="F5123" s="39">
        <v>9611.607421875</v>
      </c>
      <c r="G5123">
        <f t="shared" si="483"/>
        <v>1.3528361282733191E-3</v>
      </c>
      <c r="H5123" s="38">
        <f>G5123*SUMIF('Manual Inputs'!$B$11:$B$22,'Expanded kW'!A5123,'Manual Inputs'!$C$11:$C$22)</f>
        <v>153974.13403008354</v>
      </c>
    </row>
    <row r="5124" spans="1:8" x14ac:dyDescent="0.2">
      <c r="A5124">
        <f t="shared" si="480"/>
        <v>10</v>
      </c>
      <c r="B5124" t="b">
        <f t="shared" si="481"/>
        <v>0</v>
      </c>
      <c r="C5124" t="str">
        <f t="shared" si="482"/>
        <v>ON</v>
      </c>
      <c r="D5124" s="4">
        <f t="shared" ref="D5124:D5187" si="484">+D5123+1/24</f>
        <v>43769.416666654244</v>
      </c>
      <c r="E5124" t="str">
        <f t="shared" ref="E5124:E5187" si="485">+E5123</f>
        <v>LRKPCIGS</v>
      </c>
      <c r="F5124" s="39">
        <v>9624.2578125</v>
      </c>
      <c r="G5124">
        <f t="shared" si="483"/>
        <v>1.3546166738910397E-3</v>
      </c>
      <c r="H5124" s="38">
        <f>G5124*SUMIF('Manual Inputs'!$B$11:$B$22,'Expanded kW'!A5124,'Manual Inputs'!$C$11:$C$22)</f>
        <v>154176.78826429555</v>
      </c>
    </row>
    <row r="5125" spans="1:8" x14ac:dyDescent="0.2">
      <c r="A5125">
        <f t="shared" si="480"/>
        <v>10</v>
      </c>
      <c r="B5125" t="b">
        <f t="shared" si="481"/>
        <v>0</v>
      </c>
      <c r="C5125" t="str">
        <f t="shared" si="482"/>
        <v>ON</v>
      </c>
      <c r="D5125" s="4">
        <f t="shared" si="484"/>
        <v>43769.458333320908</v>
      </c>
      <c r="E5125" t="str">
        <f t="shared" si="485"/>
        <v>LRKPCIGS</v>
      </c>
      <c r="F5125" s="39">
        <v>9674.64453125</v>
      </c>
      <c r="G5125">
        <f t="shared" si="483"/>
        <v>1.3617086170508289E-3</v>
      </c>
      <c r="H5125" s="38">
        <f>G5125*SUMIF('Manual Inputs'!$B$11:$B$22,'Expanded kW'!A5125,'Manual Inputs'!$C$11:$C$22)</f>
        <v>154983.96348958529</v>
      </c>
    </row>
    <row r="5126" spans="1:8" x14ac:dyDescent="0.2">
      <c r="A5126">
        <f t="shared" si="480"/>
        <v>10</v>
      </c>
      <c r="B5126" t="b">
        <f t="shared" si="481"/>
        <v>0</v>
      </c>
      <c r="C5126" t="str">
        <f t="shared" si="482"/>
        <v>ON</v>
      </c>
      <c r="D5126" s="4">
        <f t="shared" si="484"/>
        <v>43769.499999987573</v>
      </c>
      <c r="E5126" t="str">
        <f t="shared" si="485"/>
        <v>LRKPCIGS</v>
      </c>
      <c r="F5126" s="39">
        <v>9745.6455078125</v>
      </c>
      <c r="G5126">
        <f t="shared" si="483"/>
        <v>1.3717020221099903E-3</v>
      </c>
      <c r="H5126" s="38">
        <f>G5126*SUMIF('Manual Inputs'!$B$11:$B$22,'Expanded kW'!A5126,'Manual Inputs'!$C$11:$C$22)</f>
        <v>156121.3709388971</v>
      </c>
    </row>
    <row r="5127" spans="1:8" x14ac:dyDescent="0.2">
      <c r="A5127">
        <f t="shared" si="480"/>
        <v>10</v>
      </c>
      <c r="B5127" t="b">
        <f t="shared" si="481"/>
        <v>0</v>
      </c>
      <c r="C5127" t="str">
        <f t="shared" si="482"/>
        <v>ON</v>
      </c>
      <c r="D5127" s="4">
        <f t="shared" si="484"/>
        <v>43769.541666654237</v>
      </c>
      <c r="E5127" t="str">
        <f t="shared" si="485"/>
        <v>LRKPCIGS</v>
      </c>
      <c r="F5127" s="39">
        <v>9851.0634765625</v>
      </c>
      <c r="G5127">
        <f t="shared" si="483"/>
        <v>1.3865396273548337E-3</v>
      </c>
      <c r="H5127" s="38">
        <f>G5127*SUMIF('Manual Inputs'!$B$11:$B$22,'Expanded kW'!A5127,'Manual Inputs'!$C$11:$C$22)</f>
        <v>157810.1249357104</v>
      </c>
    </row>
    <row r="5128" spans="1:8" x14ac:dyDescent="0.2">
      <c r="A5128">
        <f t="shared" si="480"/>
        <v>10</v>
      </c>
      <c r="B5128" t="b">
        <f t="shared" si="481"/>
        <v>0</v>
      </c>
      <c r="C5128" t="str">
        <f t="shared" si="482"/>
        <v>ON</v>
      </c>
      <c r="D5128" s="4">
        <f t="shared" si="484"/>
        <v>43769.583333320901</v>
      </c>
      <c r="E5128" t="str">
        <f t="shared" si="485"/>
        <v>LRKPCIGS</v>
      </c>
      <c r="F5128" s="39">
        <v>9877.130859375</v>
      </c>
      <c r="G5128">
        <f t="shared" si="483"/>
        <v>1.3902086179503111E-3</v>
      </c>
      <c r="H5128" s="38">
        <f>G5128*SUMIF('Manual Inputs'!$B$11:$B$22,'Expanded kW'!A5128,'Manual Inputs'!$C$11:$C$22)</f>
        <v>158227.71405674031</v>
      </c>
    </row>
    <row r="5129" spans="1:8" x14ac:dyDescent="0.2">
      <c r="A5129">
        <f t="shared" si="480"/>
        <v>10</v>
      </c>
      <c r="B5129" t="b">
        <f t="shared" si="481"/>
        <v>0</v>
      </c>
      <c r="C5129" t="str">
        <f t="shared" si="482"/>
        <v>ON</v>
      </c>
      <c r="D5129" s="4">
        <f t="shared" si="484"/>
        <v>43769.624999987565</v>
      </c>
      <c r="E5129" t="str">
        <f t="shared" si="485"/>
        <v>LRKPCIGS</v>
      </c>
      <c r="F5129" s="39">
        <v>9856.2587890625</v>
      </c>
      <c r="G5129">
        <f t="shared" si="483"/>
        <v>1.3872708688776275E-3</v>
      </c>
      <c r="H5129" s="38">
        <f>G5129*SUMIF('Manual Inputs'!$B$11:$B$22,'Expanded kW'!A5129,'Manual Inputs'!$C$11:$C$22)</f>
        <v>157893.35177884827</v>
      </c>
    </row>
    <row r="5130" spans="1:8" x14ac:dyDescent="0.2">
      <c r="A5130">
        <f t="shared" si="480"/>
        <v>10</v>
      </c>
      <c r="B5130" t="b">
        <f t="shared" si="481"/>
        <v>0</v>
      </c>
      <c r="C5130" t="str">
        <f t="shared" si="482"/>
        <v>ON</v>
      </c>
      <c r="D5130" s="4">
        <f t="shared" si="484"/>
        <v>43769.66666665423</v>
      </c>
      <c r="E5130" t="str">
        <f t="shared" si="485"/>
        <v>LRKPCIGS</v>
      </c>
      <c r="F5130" s="39">
        <v>9689.8408203125</v>
      </c>
      <c r="G5130">
        <f t="shared" si="483"/>
        <v>1.3638474985050014E-3</v>
      </c>
      <c r="H5130" s="38">
        <f>G5130*SUMIF('Manual Inputs'!$B$11:$B$22,'Expanded kW'!A5130,'Manual Inputs'!$C$11:$C$22)</f>
        <v>155227.40200576358</v>
      </c>
    </row>
    <row r="5131" spans="1:8" x14ac:dyDescent="0.2">
      <c r="A5131">
        <f t="shared" si="480"/>
        <v>10</v>
      </c>
      <c r="B5131" t="b">
        <f t="shared" si="481"/>
        <v>0</v>
      </c>
      <c r="C5131" t="str">
        <f t="shared" si="482"/>
        <v>ON</v>
      </c>
      <c r="D5131" s="4">
        <f t="shared" si="484"/>
        <v>43769.708333320894</v>
      </c>
      <c r="E5131" t="str">
        <f t="shared" si="485"/>
        <v>LRKPCIGS</v>
      </c>
      <c r="F5131" s="39">
        <v>9715.2431640625</v>
      </c>
      <c r="G5131">
        <f t="shared" si="483"/>
        <v>1.3674228846875048E-3</v>
      </c>
      <c r="H5131" s="38">
        <f>G5131*SUMIF('Manual Inputs'!$B$11:$B$22,'Expanded kW'!A5131,'Manual Inputs'!$C$11:$C$22)</f>
        <v>155634.3374651061</v>
      </c>
    </row>
    <row r="5132" spans="1:8" x14ac:dyDescent="0.2">
      <c r="A5132">
        <f t="shared" si="480"/>
        <v>10</v>
      </c>
      <c r="B5132" t="b">
        <f t="shared" si="481"/>
        <v>0</v>
      </c>
      <c r="C5132" t="str">
        <f t="shared" si="482"/>
        <v>ON</v>
      </c>
      <c r="D5132" s="4">
        <f t="shared" si="484"/>
        <v>43769.749999987558</v>
      </c>
      <c r="E5132" t="str">
        <f t="shared" si="485"/>
        <v>LRKPCIGS</v>
      </c>
      <c r="F5132" s="39">
        <v>9644.076171875</v>
      </c>
      <c r="G5132">
        <f t="shared" si="483"/>
        <v>1.3574061128879536E-3</v>
      </c>
      <c r="H5132" s="38">
        <f>G5132*SUMIF('Manual Inputs'!$B$11:$B$22,'Expanded kW'!A5132,'Manual Inputs'!$C$11:$C$22)</f>
        <v>154494.27051140834</v>
      </c>
    </row>
    <row r="5133" spans="1:8" x14ac:dyDescent="0.2">
      <c r="A5133">
        <f t="shared" si="480"/>
        <v>10</v>
      </c>
      <c r="B5133" t="b">
        <f t="shared" si="481"/>
        <v>0</v>
      </c>
      <c r="C5133" t="str">
        <f t="shared" si="482"/>
        <v>ON</v>
      </c>
      <c r="D5133" s="4">
        <f t="shared" si="484"/>
        <v>43769.791666654222</v>
      </c>
      <c r="E5133" t="str">
        <f t="shared" si="485"/>
        <v>LRKPCIGS</v>
      </c>
      <c r="F5133" s="39">
        <v>9628.228515625</v>
      </c>
      <c r="G5133">
        <f t="shared" si="483"/>
        <v>1.3551755513406037E-3</v>
      </c>
      <c r="H5133" s="38">
        <f>G5133*SUMIF('Manual Inputs'!$B$11:$B$22,'Expanded kW'!A5133,'Manual Inputs'!$C$11:$C$22)</f>
        <v>154240.39735155093</v>
      </c>
    </row>
    <row r="5134" spans="1:8" x14ac:dyDescent="0.2">
      <c r="A5134">
        <f t="shared" si="480"/>
        <v>10</v>
      </c>
      <c r="B5134" t="b">
        <f t="shared" si="481"/>
        <v>0</v>
      </c>
      <c r="C5134" t="str">
        <f t="shared" si="482"/>
        <v>ON</v>
      </c>
      <c r="D5134" s="4">
        <f t="shared" si="484"/>
        <v>43769.833333320887</v>
      </c>
      <c r="E5134" t="str">
        <f t="shared" si="485"/>
        <v>LRKPCIGS</v>
      </c>
      <c r="F5134" s="39">
        <v>9578.546875</v>
      </c>
      <c r="G5134">
        <f t="shared" si="483"/>
        <v>1.3481828481017649E-3</v>
      </c>
      <c r="H5134" s="38">
        <f>G5134*SUMIF('Manual Inputs'!$B$11:$B$22,'Expanded kW'!A5134,'Manual Inputs'!$C$11:$C$22)</f>
        <v>153444.51719782987</v>
      </c>
    </row>
    <row r="5135" spans="1:8" x14ac:dyDescent="0.2">
      <c r="A5135">
        <f t="shared" si="480"/>
        <v>10</v>
      </c>
      <c r="B5135" t="b">
        <f t="shared" si="481"/>
        <v>0</v>
      </c>
      <c r="C5135" t="str">
        <f t="shared" si="482"/>
        <v>OFF</v>
      </c>
      <c r="D5135" s="4">
        <f t="shared" si="484"/>
        <v>43769.874999987551</v>
      </c>
      <c r="E5135" t="str">
        <f t="shared" si="485"/>
        <v>LRKPCIGS</v>
      </c>
      <c r="F5135" s="39">
        <v>9831.3603515625</v>
      </c>
      <c r="G5135">
        <f t="shared" si="483"/>
        <v>1.3837664076247788E-3</v>
      </c>
      <c r="H5135" s="38">
        <f>G5135*SUMIF('Manual Inputs'!$B$11:$B$22,'Expanded kW'!A5135,'Manual Inputs'!$C$11:$C$22)</f>
        <v>157494.48869752439</v>
      </c>
    </row>
    <row r="5136" spans="1:8" x14ac:dyDescent="0.2">
      <c r="A5136">
        <f t="shared" si="480"/>
        <v>10</v>
      </c>
      <c r="B5136" t="b">
        <f t="shared" si="481"/>
        <v>0</v>
      </c>
      <c r="C5136" t="str">
        <f t="shared" si="482"/>
        <v>OFF</v>
      </c>
      <c r="D5136" s="4">
        <f t="shared" si="484"/>
        <v>43769.916666654215</v>
      </c>
      <c r="E5136" t="str">
        <f t="shared" si="485"/>
        <v>LRKPCIGS</v>
      </c>
      <c r="F5136" s="39">
        <v>9980.5302734375</v>
      </c>
      <c r="G5136">
        <f t="shared" si="483"/>
        <v>1.4047621111222945E-3</v>
      </c>
      <c r="H5136" s="38">
        <f>G5136*SUMIF('Manual Inputs'!$B$11:$B$22,'Expanded kW'!A5136,'Manual Inputs'!$C$11:$C$22)</f>
        <v>159884.13160904872</v>
      </c>
    </row>
    <row r="5137" spans="1:8" x14ac:dyDescent="0.2">
      <c r="A5137">
        <f t="shared" si="480"/>
        <v>10</v>
      </c>
      <c r="B5137" t="b">
        <f t="shared" si="481"/>
        <v>0</v>
      </c>
      <c r="C5137" t="str">
        <f t="shared" si="482"/>
        <v>OFF</v>
      </c>
      <c r="D5137" s="4">
        <f t="shared" si="484"/>
        <v>43769.958333320879</v>
      </c>
      <c r="E5137" t="str">
        <f t="shared" si="485"/>
        <v>LRKPCIGS</v>
      </c>
      <c r="F5137" s="39">
        <v>10105.4384765625</v>
      </c>
      <c r="G5137">
        <f t="shared" si="483"/>
        <v>1.4223429716889277E-3</v>
      </c>
      <c r="H5137" s="38">
        <f>G5137*SUMIF('Manual Inputs'!$B$11:$B$22,'Expanded kW'!A5137,'Manual Inputs'!$C$11:$C$22)</f>
        <v>161885.11142077658</v>
      </c>
    </row>
    <row r="5138" spans="1:8" x14ac:dyDescent="0.2">
      <c r="A5138">
        <f t="shared" si="480"/>
        <v>11</v>
      </c>
      <c r="B5138" t="b">
        <f t="shared" si="481"/>
        <v>0</v>
      </c>
      <c r="C5138" t="str">
        <f t="shared" si="482"/>
        <v>OFF</v>
      </c>
      <c r="D5138" s="4">
        <f t="shared" si="484"/>
        <v>43769.999999987544</v>
      </c>
      <c r="E5138" t="str">
        <f t="shared" si="485"/>
        <v>LRKPCIGS</v>
      </c>
      <c r="F5138" s="39">
        <v>10040.1884765625</v>
      </c>
      <c r="G5138">
        <f t="shared" si="483"/>
        <v>1.5025521356070825E-3</v>
      </c>
      <c r="H5138" s="38">
        <f>G5138*SUMIF('Manual Inputs'!$B$11:$B$22,'Expanded kW'!A5138,'Manual Inputs'!$C$11:$C$22)</f>
        <v>169164.35594340583</v>
      </c>
    </row>
    <row r="5139" spans="1:8" x14ac:dyDescent="0.2">
      <c r="A5139">
        <f t="shared" si="480"/>
        <v>11</v>
      </c>
      <c r="B5139" t="b">
        <f t="shared" si="481"/>
        <v>0</v>
      </c>
      <c r="C5139" t="str">
        <f t="shared" si="482"/>
        <v>OFF</v>
      </c>
      <c r="D5139" s="4">
        <f t="shared" si="484"/>
        <v>43770.041666654208</v>
      </c>
      <c r="E5139" t="str">
        <f t="shared" si="485"/>
        <v>LRKPCIGS</v>
      </c>
      <c r="F5139" s="39">
        <v>9918.2373046875</v>
      </c>
      <c r="G5139">
        <f t="shared" si="483"/>
        <v>1.4843016820256271E-3</v>
      </c>
      <c r="H5139" s="38">
        <f>G5139*SUMIF('Manual Inputs'!$B$11:$B$22,'Expanded kW'!A5139,'Manual Inputs'!$C$11:$C$22)</f>
        <v>167109.63441154061</v>
      </c>
    </row>
    <row r="5140" spans="1:8" x14ac:dyDescent="0.2">
      <c r="A5140">
        <f t="shared" si="480"/>
        <v>11</v>
      </c>
      <c r="B5140" t="b">
        <f t="shared" si="481"/>
        <v>0</v>
      </c>
      <c r="C5140" t="str">
        <f t="shared" si="482"/>
        <v>OFF</v>
      </c>
      <c r="D5140" s="4">
        <f t="shared" si="484"/>
        <v>43770.083333320872</v>
      </c>
      <c r="E5140" t="str">
        <f t="shared" si="485"/>
        <v>LRKPCIGS</v>
      </c>
      <c r="F5140" s="39">
        <v>9794.630859375</v>
      </c>
      <c r="G5140">
        <f t="shared" si="483"/>
        <v>1.4658035105209141E-3</v>
      </c>
      <c r="H5140" s="38">
        <f>G5140*SUMIF('Manual Inputs'!$B$11:$B$22,'Expanded kW'!A5140,'Manual Inputs'!$C$11:$C$22)</f>
        <v>165027.02363580131</v>
      </c>
    </row>
    <row r="5141" spans="1:8" x14ac:dyDescent="0.2">
      <c r="A5141">
        <f t="shared" si="480"/>
        <v>11</v>
      </c>
      <c r="B5141" t="b">
        <f t="shared" si="481"/>
        <v>0</v>
      </c>
      <c r="C5141" t="str">
        <f t="shared" si="482"/>
        <v>OFF</v>
      </c>
      <c r="D5141" s="4">
        <f t="shared" si="484"/>
        <v>43770.124999987536</v>
      </c>
      <c r="E5141" t="str">
        <f t="shared" si="485"/>
        <v>LRKPCIGS</v>
      </c>
      <c r="F5141" s="39">
        <v>9786.1015625</v>
      </c>
      <c r="G5141">
        <f t="shared" si="483"/>
        <v>1.4645270690213669E-3</v>
      </c>
      <c r="H5141" s="38">
        <f>G5141*SUMIF('Manual Inputs'!$B$11:$B$22,'Expanded kW'!A5141,'Manual Inputs'!$C$11:$C$22)</f>
        <v>164883.31587415142</v>
      </c>
    </row>
    <row r="5142" spans="1:8" x14ac:dyDescent="0.2">
      <c r="A5142">
        <f t="shared" si="480"/>
        <v>11</v>
      </c>
      <c r="B5142" t="b">
        <f t="shared" si="481"/>
        <v>0</v>
      </c>
      <c r="C5142" t="str">
        <f t="shared" si="482"/>
        <v>OFF</v>
      </c>
      <c r="D5142" s="4">
        <f t="shared" si="484"/>
        <v>43770.166666654201</v>
      </c>
      <c r="E5142" t="str">
        <f t="shared" si="485"/>
        <v>LRKPCIGS</v>
      </c>
      <c r="F5142" s="39">
        <v>9762.4951171875</v>
      </c>
      <c r="G5142">
        <f t="shared" si="483"/>
        <v>1.4609942752992981E-3</v>
      </c>
      <c r="H5142" s="38">
        <f>G5142*SUMIF('Manual Inputs'!$B$11:$B$22,'Expanded kW'!A5142,'Manual Inputs'!$C$11:$C$22)</f>
        <v>164485.57741269484</v>
      </c>
    </row>
    <row r="5143" spans="1:8" x14ac:dyDescent="0.2">
      <c r="A5143">
        <f t="shared" si="480"/>
        <v>11</v>
      </c>
      <c r="B5143" t="b">
        <f t="shared" si="481"/>
        <v>0</v>
      </c>
      <c r="C5143" t="str">
        <f t="shared" si="482"/>
        <v>OFF</v>
      </c>
      <c r="D5143" s="4">
        <f t="shared" si="484"/>
        <v>43770.208333320865</v>
      </c>
      <c r="E5143" t="str">
        <f t="shared" si="485"/>
        <v>LRKPCIGS</v>
      </c>
      <c r="F5143" s="39">
        <v>9711.39453125</v>
      </c>
      <c r="G5143">
        <f t="shared" si="483"/>
        <v>1.4533468795646064E-3</v>
      </c>
      <c r="H5143" s="38">
        <f>G5143*SUMIF('Manual Inputs'!$B$11:$B$22,'Expanded kW'!A5143,'Manual Inputs'!$C$11:$C$22)</f>
        <v>163624.59778779763</v>
      </c>
    </row>
    <row r="5144" spans="1:8" x14ac:dyDescent="0.2">
      <c r="A5144">
        <f t="shared" si="480"/>
        <v>11</v>
      </c>
      <c r="B5144" t="b">
        <f t="shared" si="481"/>
        <v>0</v>
      </c>
      <c r="C5144" t="str">
        <f t="shared" si="482"/>
        <v>OFF</v>
      </c>
      <c r="D5144" s="4">
        <f t="shared" si="484"/>
        <v>43770.249999987529</v>
      </c>
      <c r="E5144" t="str">
        <f t="shared" si="485"/>
        <v>LRKPCIGS</v>
      </c>
      <c r="F5144" s="39">
        <v>9509.83203125</v>
      </c>
      <c r="G5144">
        <f t="shared" si="483"/>
        <v>1.4231822899714644E-3</v>
      </c>
      <c r="H5144" s="38">
        <f>G5144*SUMIF('Manual Inputs'!$B$11:$B$22,'Expanded kW'!A5144,'Manual Inputs'!$C$11:$C$22)</f>
        <v>160228.52702932153</v>
      </c>
    </row>
    <row r="5145" spans="1:8" x14ac:dyDescent="0.2">
      <c r="A5145">
        <f t="shared" si="480"/>
        <v>11</v>
      </c>
      <c r="B5145" t="b">
        <f t="shared" si="481"/>
        <v>0</v>
      </c>
      <c r="C5145" t="str">
        <f t="shared" si="482"/>
        <v>ON</v>
      </c>
      <c r="D5145" s="4">
        <f t="shared" si="484"/>
        <v>43770.291666654193</v>
      </c>
      <c r="E5145" t="str">
        <f t="shared" si="485"/>
        <v>LRKPCIGS</v>
      </c>
      <c r="F5145" s="39">
        <v>9349.712890625</v>
      </c>
      <c r="G5145">
        <f t="shared" si="483"/>
        <v>1.3992198556746099E-3</v>
      </c>
      <c r="H5145" s="38">
        <f>G5145*SUMIF('Manual Inputs'!$B$11:$B$22,'Expanded kW'!A5145,'Manual Inputs'!$C$11:$C$22)</f>
        <v>157530.7239590635</v>
      </c>
    </row>
    <row r="5146" spans="1:8" x14ac:dyDescent="0.2">
      <c r="A5146">
        <f t="shared" si="480"/>
        <v>11</v>
      </c>
      <c r="B5146" t="b">
        <f t="shared" si="481"/>
        <v>0</v>
      </c>
      <c r="C5146" t="str">
        <f t="shared" si="482"/>
        <v>ON</v>
      </c>
      <c r="D5146" s="4">
        <f t="shared" si="484"/>
        <v>43770.333333320857</v>
      </c>
      <c r="E5146" t="str">
        <f t="shared" si="485"/>
        <v>LRKPCIGS</v>
      </c>
      <c r="F5146" s="39">
        <v>9519.568359375</v>
      </c>
      <c r="G5146">
        <f t="shared" si="483"/>
        <v>1.4246393682575285E-3</v>
      </c>
      <c r="H5146" s="38">
        <f>G5146*SUMIF('Manual Inputs'!$B$11:$B$22,'Expanded kW'!A5146,'Manual Inputs'!$C$11:$C$22)</f>
        <v>160392.57172632738</v>
      </c>
    </row>
    <row r="5147" spans="1:8" x14ac:dyDescent="0.2">
      <c r="A5147">
        <f t="shared" si="480"/>
        <v>11</v>
      </c>
      <c r="B5147" t="b">
        <f t="shared" si="481"/>
        <v>0</v>
      </c>
      <c r="C5147" t="str">
        <f t="shared" si="482"/>
        <v>ON</v>
      </c>
      <c r="D5147" s="4">
        <f t="shared" si="484"/>
        <v>43770.374999987522</v>
      </c>
      <c r="E5147" t="str">
        <f t="shared" si="485"/>
        <v>LRKPCIGS</v>
      </c>
      <c r="F5147" s="39">
        <v>9551.7373046875</v>
      </c>
      <c r="G5147">
        <f t="shared" si="483"/>
        <v>1.4294535724522362E-3</v>
      </c>
      <c r="H5147" s="38">
        <f>G5147*SUMIF('Manual Inputs'!$B$11:$B$22,'Expanded kW'!A5147,'Manual Inputs'!$C$11:$C$22)</f>
        <v>160934.57737969444</v>
      </c>
    </row>
    <row r="5148" spans="1:8" x14ac:dyDescent="0.2">
      <c r="A5148">
        <f t="shared" si="480"/>
        <v>11</v>
      </c>
      <c r="B5148" t="b">
        <f t="shared" si="481"/>
        <v>0</v>
      </c>
      <c r="C5148" t="str">
        <f t="shared" si="482"/>
        <v>ON</v>
      </c>
      <c r="D5148" s="4">
        <f t="shared" si="484"/>
        <v>43770.416666654186</v>
      </c>
      <c r="E5148" t="str">
        <f t="shared" si="485"/>
        <v>LRKPCIGS</v>
      </c>
      <c r="F5148" s="39">
        <v>9515.8916015625</v>
      </c>
      <c r="G5148">
        <f t="shared" si="483"/>
        <v>1.4240891275607349E-3</v>
      </c>
      <c r="H5148" s="38">
        <f>G5148*SUMIF('Manual Inputs'!$B$11:$B$22,'Expanded kW'!A5148,'Manual Inputs'!$C$11:$C$22)</f>
        <v>160330.62305188132</v>
      </c>
    </row>
    <row r="5149" spans="1:8" x14ac:dyDescent="0.2">
      <c r="A5149">
        <f t="shared" si="480"/>
        <v>11</v>
      </c>
      <c r="B5149" t="b">
        <f t="shared" si="481"/>
        <v>0</v>
      </c>
      <c r="C5149" t="str">
        <f t="shared" si="482"/>
        <v>ON</v>
      </c>
      <c r="D5149" s="4">
        <f t="shared" si="484"/>
        <v>43770.45833332085</v>
      </c>
      <c r="E5149" t="str">
        <f t="shared" si="485"/>
        <v>LRKPCIGS</v>
      </c>
      <c r="F5149" s="39">
        <v>9478.1416015625</v>
      </c>
      <c r="G5149">
        <f t="shared" si="483"/>
        <v>1.4184396974477867E-3</v>
      </c>
      <c r="H5149" s="38">
        <f>G5149*SUMIF('Manual Inputs'!$B$11:$B$22,'Expanded kW'!A5149,'Manual Inputs'!$C$11:$C$22)</f>
        <v>159694.5837532396</v>
      </c>
    </row>
    <row r="5150" spans="1:8" x14ac:dyDescent="0.2">
      <c r="A5150">
        <f t="shared" si="480"/>
        <v>11</v>
      </c>
      <c r="B5150" t="b">
        <f t="shared" si="481"/>
        <v>0</v>
      </c>
      <c r="C5150" t="str">
        <f t="shared" si="482"/>
        <v>ON</v>
      </c>
      <c r="D5150" s="4">
        <f t="shared" si="484"/>
        <v>43770.499999987514</v>
      </c>
      <c r="E5150" t="str">
        <f t="shared" si="485"/>
        <v>LRKPCIGS</v>
      </c>
      <c r="F5150" s="39">
        <v>9461.7841796875</v>
      </c>
      <c r="G5150">
        <f t="shared" si="483"/>
        <v>1.4159917474686921E-3</v>
      </c>
      <c r="H5150" s="38">
        <f>G5150*SUMIF('Manual Inputs'!$B$11:$B$22,'Expanded kW'!A5150,'Manual Inputs'!$C$11:$C$22)</f>
        <v>159418.9820807373</v>
      </c>
    </row>
    <row r="5151" spans="1:8" x14ac:dyDescent="0.2">
      <c r="A5151">
        <f t="shared" si="480"/>
        <v>11</v>
      </c>
      <c r="B5151" t="b">
        <f t="shared" si="481"/>
        <v>0</v>
      </c>
      <c r="C5151" t="str">
        <f t="shared" si="482"/>
        <v>ON</v>
      </c>
      <c r="D5151" s="4">
        <f t="shared" si="484"/>
        <v>43770.541666654179</v>
      </c>
      <c r="E5151" t="str">
        <f t="shared" si="485"/>
        <v>LRKPCIGS</v>
      </c>
      <c r="F5151" s="39">
        <v>9403.408203125</v>
      </c>
      <c r="G5151">
        <f t="shared" si="483"/>
        <v>1.4072555620418062E-3</v>
      </c>
      <c r="H5151" s="38">
        <f>G5151*SUMIF('Manual Inputs'!$B$11:$B$22,'Expanded kW'!A5151,'Manual Inputs'!$C$11:$C$22)</f>
        <v>158435.42141344358</v>
      </c>
    </row>
    <row r="5152" spans="1:8" x14ac:dyDescent="0.2">
      <c r="A5152">
        <f t="shared" si="480"/>
        <v>11</v>
      </c>
      <c r="B5152" t="b">
        <f t="shared" si="481"/>
        <v>0</v>
      </c>
      <c r="C5152" t="str">
        <f t="shared" si="482"/>
        <v>ON</v>
      </c>
      <c r="D5152" s="4">
        <f t="shared" si="484"/>
        <v>43770.583333320843</v>
      </c>
      <c r="E5152" t="str">
        <f t="shared" si="485"/>
        <v>LRKPCIGS</v>
      </c>
      <c r="F5152" s="39">
        <v>9328.2705078125</v>
      </c>
      <c r="G5152">
        <f t="shared" si="483"/>
        <v>1.3960109220811185E-3</v>
      </c>
      <c r="H5152" s="38">
        <f>G5152*SUMIF('Manual Inputs'!$B$11:$B$22,'Expanded kW'!A5152,'Manual Inputs'!$C$11:$C$22)</f>
        <v>157169.44718753317</v>
      </c>
    </row>
    <row r="5153" spans="1:8" x14ac:dyDescent="0.2">
      <c r="A5153">
        <f t="shared" si="480"/>
        <v>11</v>
      </c>
      <c r="B5153" t="b">
        <f t="shared" si="481"/>
        <v>0</v>
      </c>
      <c r="C5153" t="str">
        <f t="shared" si="482"/>
        <v>ON</v>
      </c>
      <c r="D5153" s="4">
        <f t="shared" si="484"/>
        <v>43770.624999987507</v>
      </c>
      <c r="E5153" t="str">
        <f t="shared" si="485"/>
        <v>LRKPCIGS</v>
      </c>
      <c r="F5153" s="39">
        <v>9248.189453125</v>
      </c>
      <c r="G5153">
        <f t="shared" si="483"/>
        <v>1.3840264897148082E-3</v>
      </c>
      <c r="H5153" s="38">
        <f>G5153*SUMIF('Manual Inputs'!$B$11:$B$22,'Expanded kW'!A5153,'Manual Inputs'!$C$11:$C$22)</f>
        <v>155820.18366811785</v>
      </c>
    </row>
    <row r="5154" spans="1:8" x14ac:dyDescent="0.2">
      <c r="A5154">
        <f t="shared" si="480"/>
        <v>11</v>
      </c>
      <c r="B5154" t="b">
        <f t="shared" si="481"/>
        <v>0</v>
      </c>
      <c r="C5154" t="str">
        <f t="shared" si="482"/>
        <v>ON</v>
      </c>
      <c r="D5154" s="4">
        <f t="shared" si="484"/>
        <v>43770.666666654171</v>
      </c>
      <c r="E5154" t="str">
        <f t="shared" si="485"/>
        <v>LRKPCIGS</v>
      </c>
      <c r="F5154" s="39">
        <v>9221.751953125</v>
      </c>
      <c r="G5154">
        <f t="shared" si="483"/>
        <v>1.3800700179635217E-3</v>
      </c>
      <c r="H5154" s="38">
        <f>G5154*SUMIF('Manual Inputs'!$B$11:$B$22,'Expanded kW'!A5154,'Manual Inputs'!$C$11:$C$22)</f>
        <v>155374.74555002936</v>
      </c>
    </row>
    <row r="5155" spans="1:8" x14ac:dyDescent="0.2">
      <c r="A5155">
        <f t="shared" si="480"/>
        <v>11</v>
      </c>
      <c r="B5155" t="b">
        <f t="shared" si="481"/>
        <v>0</v>
      </c>
      <c r="C5155" t="str">
        <f t="shared" si="482"/>
        <v>ON</v>
      </c>
      <c r="D5155" s="4">
        <f t="shared" si="484"/>
        <v>43770.708333320836</v>
      </c>
      <c r="E5155" t="str">
        <f t="shared" si="485"/>
        <v>LRKPCIGS</v>
      </c>
      <c r="F5155" s="39">
        <v>9237.482421875</v>
      </c>
      <c r="G5155">
        <f t="shared" si="483"/>
        <v>1.38242414203894E-3</v>
      </c>
      <c r="H5155" s="38">
        <f>G5155*SUMIF('Manual Inputs'!$B$11:$B$22,'Expanded kW'!A5155,'Manual Inputs'!$C$11:$C$22)</f>
        <v>155639.78386290502</v>
      </c>
    </row>
    <row r="5156" spans="1:8" x14ac:dyDescent="0.2">
      <c r="A5156">
        <f t="shared" si="480"/>
        <v>11</v>
      </c>
      <c r="B5156" t="b">
        <f t="shared" si="481"/>
        <v>0</v>
      </c>
      <c r="C5156" t="str">
        <f t="shared" si="482"/>
        <v>ON</v>
      </c>
      <c r="D5156" s="4">
        <f t="shared" si="484"/>
        <v>43770.7499999875</v>
      </c>
      <c r="E5156" t="str">
        <f t="shared" si="485"/>
        <v>LRKPCIGS</v>
      </c>
      <c r="F5156" s="39">
        <v>9223.77734375</v>
      </c>
      <c r="G5156">
        <f t="shared" si="483"/>
        <v>1.3803731253221273E-3</v>
      </c>
      <c r="H5156" s="38">
        <f>G5156*SUMIF('Manual Inputs'!$B$11:$B$22,'Expanded kW'!A5156,'Manual Inputs'!$C$11:$C$22)</f>
        <v>155408.87079592608</v>
      </c>
    </row>
    <row r="5157" spans="1:8" x14ac:dyDescent="0.2">
      <c r="A5157">
        <f t="shared" si="480"/>
        <v>11</v>
      </c>
      <c r="B5157" t="b">
        <f t="shared" si="481"/>
        <v>0</v>
      </c>
      <c r="C5157" t="str">
        <f t="shared" si="482"/>
        <v>ON</v>
      </c>
      <c r="D5157" s="4">
        <f t="shared" si="484"/>
        <v>43770.791666654164</v>
      </c>
      <c r="E5157" t="str">
        <f t="shared" si="485"/>
        <v>LRKPCIGS</v>
      </c>
      <c r="F5157" s="39">
        <v>9256.791015625</v>
      </c>
      <c r="G5157">
        <f t="shared" si="483"/>
        <v>1.3853137460381436E-3</v>
      </c>
      <c r="H5157" s="38">
        <f>G5157*SUMIF('Manual Inputs'!$B$11:$B$22,'Expanded kW'!A5157,'Manual Inputs'!$C$11:$C$22)</f>
        <v>155965.10901327609</v>
      </c>
    </row>
    <row r="5158" spans="1:8" x14ac:dyDescent="0.2">
      <c r="A5158">
        <f t="shared" si="480"/>
        <v>11</v>
      </c>
      <c r="B5158" t="b">
        <f t="shared" si="481"/>
        <v>0</v>
      </c>
      <c r="C5158" t="str">
        <f t="shared" si="482"/>
        <v>ON</v>
      </c>
      <c r="D5158" s="4">
        <f t="shared" si="484"/>
        <v>43770.833333320828</v>
      </c>
      <c r="E5158" t="str">
        <f t="shared" si="485"/>
        <v>LRKPCIGS</v>
      </c>
      <c r="F5158" s="39">
        <v>9232.3583984375</v>
      </c>
      <c r="G5158">
        <f t="shared" si="483"/>
        <v>1.3816573125738469E-3</v>
      </c>
      <c r="H5158" s="38">
        <f>G5158*SUMIF('Manual Inputs'!$B$11:$B$22,'Expanded kW'!A5158,'Manual Inputs'!$C$11:$C$22)</f>
        <v>155553.45061062922</v>
      </c>
    </row>
    <row r="5159" spans="1:8" x14ac:dyDescent="0.2">
      <c r="A5159">
        <f t="shared" si="480"/>
        <v>11</v>
      </c>
      <c r="B5159" t="b">
        <f t="shared" si="481"/>
        <v>0</v>
      </c>
      <c r="C5159" t="str">
        <f t="shared" si="482"/>
        <v>OFF</v>
      </c>
      <c r="D5159" s="4">
        <f t="shared" si="484"/>
        <v>43770.874999987493</v>
      </c>
      <c r="E5159" t="str">
        <f t="shared" si="485"/>
        <v>LRKPCIGS</v>
      </c>
      <c r="F5159" s="39">
        <v>9239.4287109375</v>
      </c>
      <c r="G5159">
        <f t="shared" si="483"/>
        <v>1.3827154115498854E-3</v>
      </c>
      <c r="H5159" s="38">
        <f>G5159*SUMIF('Manual Inputs'!$B$11:$B$22,'Expanded kW'!A5159,'Manual Inputs'!$C$11:$C$22)</f>
        <v>155672.57634847498</v>
      </c>
    </row>
    <row r="5160" spans="1:8" x14ac:dyDescent="0.2">
      <c r="A5160">
        <f t="shared" si="480"/>
        <v>11</v>
      </c>
      <c r="B5160" t="b">
        <f t="shared" si="481"/>
        <v>0</v>
      </c>
      <c r="C5160" t="str">
        <f t="shared" si="482"/>
        <v>OFF</v>
      </c>
      <c r="D5160" s="4">
        <f t="shared" si="484"/>
        <v>43770.916666654157</v>
      </c>
      <c r="E5160" t="str">
        <f t="shared" si="485"/>
        <v>LRKPCIGS</v>
      </c>
      <c r="F5160" s="39">
        <v>9549.810546875</v>
      </c>
      <c r="G5160">
        <f t="shared" si="483"/>
        <v>1.429165225866639E-3</v>
      </c>
      <c r="H5160" s="38">
        <f>G5160*SUMIF('Manual Inputs'!$B$11:$B$22,'Expanded kW'!A5160,'Manual Inputs'!$C$11:$C$22)</f>
        <v>160902.11397074835</v>
      </c>
    </row>
    <row r="5161" spans="1:8" x14ac:dyDescent="0.2">
      <c r="A5161">
        <f t="shared" si="480"/>
        <v>11</v>
      </c>
      <c r="B5161" t="b">
        <f t="shared" si="481"/>
        <v>0</v>
      </c>
      <c r="C5161" t="str">
        <f t="shared" si="482"/>
        <v>OFF</v>
      </c>
      <c r="D5161" s="4">
        <f t="shared" si="484"/>
        <v>43770.958333320821</v>
      </c>
      <c r="E5161" t="str">
        <f t="shared" si="485"/>
        <v>LRKPCIGS</v>
      </c>
      <c r="F5161" s="39">
        <v>9714.6787109375</v>
      </c>
      <c r="G5161">
        <f t="shared" si="483"/>
        <v>1.4538383694619017E-3</v>
      </c>
      <c r="H5161" s="38">
        <f>G5161*SUMIF('Manual Inputs'!$B$11:$B$22,'Expanded kW'!A5161,'Manual Inputs'!$C$11:$C$22)</f>
        <v>163679.93202210363</v>
      </c>
    </row>
    <row r="5162" spans="1:8" x14ac:dyDescent="0.2">
      <c r="A5162">
        <f t="shared" si="480"/>
        <v>11</v>
      </c>
      <c r="B5162" t="b">
        <f t="shared" si="481"/>
        <v>0</v>
      </c>
      <c r="C5162" t="str">
        <f t="shared" si="482"/>
        <v>OFF</v>
      </c>
      <c r="D5162" s="4">
        <f t="shared" si="484"/>
        <v>43770.999999987485</v>
      </c>
      <c r="E5162" t="str">
        <f t="shared" si="485"/>
        <v>LRKPCIGS</v>
      </c>
      <c r="F5162" s="39">
        <v>9649</v>
      </c>
      <c r="G5162">
        <f t="shared" si="483"/>
        <v>1.4440093022473339E-3</v>
      </c>
      <c r="H5162" s="38">
        <f>G5162*SUMIF('Manual Inputs'!$B$11:$B$22,'Expanded kW'!A5162,'Manual Inputs'!$C$11:$C$22)</f>
        <v>162573.32960513991</v>
      </c>
    </row>
    <row r="5163" spans="1:8" x14ac:dyDescent="0.2">
      <c r="A5163">
        <f t="shared" si="480"/>
        <v>11</v>
      </c>
      <c r="B5163" t="b">
        <f t="shared" si="481"/>
        <v>0</v>
      </c>
      <c r="C5163" t="str">
        <f t="shared" si="482"/>
        <v>OFF</v>
      </c>
      <c r="D5163" s="4">
        <f t="shared" si="484"/>
        <v>43771.04166665415</v>
      </c>
      <c r="E5163" t="str">
        <f t="shared" si="485"/>
        <v>LRKPCIGS</v>
      </c>
      <c r="F5163" s="39">
        <v>9572.740234375</v>
      </c>
      <c r="G5163">
        <f t="shared" si="483"/>
        <v>1.4325967402253937E-3</v>
      </c>
      <c r="H5163" s="38">
        <f>G5163*SUMIF('Manual Inputs'!$B$11:$B$22,'Expanded kW'!A5163,'Manual Inputs'!$C$11:$C$22)</f>
        <v>161288.44992718738</v>
      </c>
    </row>
    <row r="5164" spans="1:8" x14ac:dyDescent="0.2">
      <c r="A5164">
        <f t="shared" si="480"/>
        <v>11</v>
      </c>
      <c r="B5164" t="b">
        <f t="shared" si="481"/>
        <v>0</v>
      </c>
      <c r="C5164" t="str">
        <f t="shared" si="482"/>
        <v>OFF</v>
      </c>
      <c r="D5164" s="4">
        <f t="shared" si="484"/>
        <v>43771.083333320814</v>
      </c>
      <c r="E5164" t="str">
        <f t="shared" si="485"/>
        <v>LRKPCIGS</v>
      </c>
      <c r="F5164" s="39">
        <v>9542.4091796875</v>
      </c>
      <c r="G5164">
        <f t="shared" si="483"/>
        <v>1.4280575833059491E-3</v>
      </c>
      <c r="H5164" s="38">
        <f>G5164*SUMIF('Manual Inputs'!$B$11:$B$22,'Expanded kW'!A5164,'Manual Inputs'!$C$11:$C$22)</f>
        <v>160777.41038412775</v>
      </c>
    </row>
    <row r="5165" spans="1:8" x14ac:dyDescent="0.2">
      <c r="A5165">
        <f t="shared" si="480"/>
        <v>11</v>
      </c>
      <c r="B5165" t="b">
        <f t="shared" si="481"/>
        <v>0</v>
      </c>
      <c r="C5165" t="str">
        <f t="shared" si="482"/>
        <v>OFF</v>
      </c>
      <c r="D5165" s="4">
        <f t="shared" si="484"/>
        <v>43771.124999987478</v>
      </c>
      <c r="E5165" t="str">
        <f t="shared" si="485"/>
        <v>LRKPCIGS</v>
      </c>
      <c r="F5165" s="39">
        <v>9501.4248046875</v>
      </c>
      <c r="G5165">
        <f t="shared" si="483"/>
        <v>1.4219241167553434E-3</v>
      </c>
      <c r="H5165" s="38">
        <f>G5165*SUMIF('Manual Inputs'!$B$11:$B$22,'Expanded kW'!A5165,'Manual Inputs'!$C$11:$C$22)</f>
        <v>160086.87599657095</v>
      </c>
    </row>
    <row r="5166" spans="1:8" x14ac:dyDescent="0.2">
      <c r="A5166">
        <f t="shared" si="480"/>
        <v>11</v>
      </c>
      <c r="B5166" t="b">
        <f t="shared" si="481"/>
        <v>0</v>
      </c>
      <c r="C5166" t="str">
        <f t="shared" si="482"/>
        <v>OFF</v>
      </c>
      <c r="D5166" s="4">
        <f t="shared" si="484"/>
        <v>43771.166666654142</v>
      </c>
      <c r="E5166" t="str">
        <f t="shared" si="485"/>
        <v>LRKPCIGS</v>
      </c>
      <c r="F5166" s="39">
        <v>9504.7978515625</v>
      </c>
      <c r="G5166">
        <f t="shared" si="483"/>
        <v>1.4224289059629729E-3</v>
      </c>
      <c r="H5166" s="38">
        <f>G5166*SUMIF('Manual Inputs'!$B$11:$B$22,'Expanded kW'!A5166,'Manual Inputs'!$C$11:$C$22)</f>
        <v>160143.70752951561</v>
      </c>
    </row>
    <row r="5167" spans="1:8" x14ac:dyDescent="0.2">
      <c r="A5167">
        <f t="shared" si="480"/>
        <v>11</v>
      </c>
      <c r="B5167" t="b">
        <f t="shared" si="481"/>
        <v>0</v>
      </c>
      <c r="C5167" t="str">
        <f t="shared" si="482"/>
        <v>OFF</v>
      </c>
      <c r="D5167" s="4">
        <f t="shared" si="484"/>
        <v>43771.208333320807</v>
      </c>
      <c r="E5167" t="str">
        <f t="shared" si="485"/>
        <v>LRKPCIGS</v>
      </c>
      <c r="F5167" s="39">
        <v>9514.4453125</v>
      </c>
      <c r="G5167">
        <f t="shared" si="483"/>
        <v>1.4238726849387028E-3</v>
      </c>
      <c r="H5167" s="38">
        <f>G5167*SUMIF('Manual Inputs'!$B$11:$B$22,'Expanded kW'!A5167,'Manual Inputs'!$C$11:$C$22)</f>
        <v>160306.25492788278</v>
      </c>
    </row>
    <row r="5168" spans="1:8" x14ac:dyDescent="0.2">
      <c r="A5168">
        <f t="shared" si="480"/>
        <v>11</v>
      </c>
      <c r="B5168" t="b">
        <f t="shared" si="481"/>
        <v>0</v>
      </c>
      <c r="C5168" t="str">
        <f t="shared" si="482"/>
        <v>OFF</v>
      </c>
      <c r="D5168" s="4">
        <f t="shared" si="484"/>
        <v>43771.249999987471</v>
      </c>
      <c r="E5168" t="str">
        <f t="shared" si="485"/>
        <v>LRKPCIGS</v>
      </c>
      <c r="F5168" s="39">
        <v>9622.4169921875</v>
      </c>
      <c r="G5168">
        <f t="shared" si="483"/>
        <v>1.4400310547022035E-3</v>
      </c>
      <c r="H5168" s="38">
        <f>G5168*SUMIF('Manual Inputs'!$B$11:$B$22,'Expanded kW'!A5168,'Manual Inputs'!$C$11:$C$22)</f>
        <v>162125.43986620347</v>
      </c>
    </row>
    <row r="5169" spans="1:8" x14ac:dyDescent="0.2">
      <c r="A5169">
        <f t="shared" si="480"/>
        <v>11</v>
      </c>
      <c r="B5169" t="b">
        <f t="shared" si="481"/>
        <v>0</v>
      </c>
      <c r="C5169" t="str">
        <f t="shared" si="482"/>
        <v>OFF</v>
      </c>
      <c r="D5169" s="4">
        <f t="shared" si="484"/>
        <v>43771.291666654135</v>
      </c>
      <c r="E5169" t="str">
        <f t="shared" si="485"/>
        <v>LRKPCIGS</v>
      </c>
      <c r="F5169" s="39">
        <v>9634.3828125</v>
      </c>
      <c r="G5169">
        <f t="shared" si="483"/>
        <v>1.4418217849167616E-3</v>
      </c>
      <c r="H5169" s="38">
        <f>G5169*SUMIF('Manual Inputs'!$B$11:$B$22,'Expanded kW'!A5169,'Manual Inputs'!$C$11:$C$22)</f>
        <v>162327.04865982561</v>
      </c>
    </row>
    <row r="5170" spans="1:8" x14ac:dyDescent="0.2">
      <c r="A5170">
        <f t="shared" si="480"/>
        <v>11</v>
      </c>
      <c r="B5170" t="b">
        <f t="shared" si="481"/>
        <v>0</v>
      </c>
      <c r="C5170" t="str">
        <f t="shared" si="482"/>
        <v>OFF</v>
      </c>
      <c r="D5170" s="4">
        <f t="shared" si="484"/>
        <v>43771.333333320799</v>
      </c>
      <c r="E5170" t="str">
        <f t="shared" si="485"/>
        <v>LRKPCIGS</v>
      </c>
      <c r="F5170" s="39">
        <v>9631.396484375</v>
      </c>
      <c r="G5170">
        <f t="shared" si="483"/>
        <v>1.4413748696310259E-3</v>
      </c>
      <c r="H5170" s="38">
        <f>G5170*SUMIF('Manual Inputs'!$B$11:$B$22,'Expanded kW'!A5170,'Manual Inputs'!$C$11:$C$22)</f>
        <v>162276.73284403383</v>
      </c>
    </row>
    <row r="5171" spans="1:8" x14ac:dyDescent="0.2">
      <c r="A5171">
        <f t="shared" si="480"/>
        <v>11</v>
      </c>
      <c r="B5171" t="b">
        <f t="shared" si="481"/>
        <v>0</v>
      </c>
      <c r="C5171" t="str">
        <f t="shared" si="482"/>
        <v>OFF</v>
      </c>
      <c r="D5171" s="4">
        <f t="shared" si="484"/>
        <v>43771.374999987464</v>
      </c>
      <c r="E5171" t="str">
        <f t="shared" si="485"/>
        <v>LRKPCIGS</v>
      </c>
      <c r="F5171" s="39">
        <v>9614.6708984375</v>
      </c>
      <c r="G5171">
        <f t="shared" si="483"/>
        <v>1.4388718225091183E-3</v>
      </c>
      <c r="H5171" s="38">
        <f>G5171*SUMIF('Manual Inputs'!$B$11:$B$22,'Expanded kW'!A5171,'Manual Inputs'!$C$11:$C$22)</f>
        <v>161994.92807717135</v>
      </c>
    </row>
    <row r="5172" spans="1:8" x14ac:dyDescent="0.2">
      <c r="A5172">
        <f t="shared" si="480"/>
        <v>11</v>
      </c>
      <c r="B5172" t="b">
        <f t="shared" si="481"/>
        <v>0</v>
      </c>
      <c r="C5172" t="str">
        <f t="shared" si="482"/>
        <v>OFF</v>
      </c>
      <c r="D5172" s="4">
        <f t="shared" si="484"/>
        <v>43771.416666654128</v>
      </c>
      <c r="E5172" t="str">
        <f t="shared" si="485"/>
        <v>LRKPCIGS</v>
      </c>
      <c r="F5172" s="39">
        <v>9504.7861328125</v>
      </c>
      <c r="G5172">
        <f t="shared" si="483"/>
        <v>1.422427152207764E-3</v>
      </c>
      <c r="H5172" s="38">
        <f>G5172*SUMIF('Manual Inputs'!$B$11:$B$22,'Expanded kW'!A5172,'Manual Inputs'!$C$11:$C$22)</f>
        <v>160143.51008354127</v>
      </c>
    </row>
    <row r="5173" spans="1:8" x14ac:dyDescent="0.2">
      <c r="A5173">
        <f t="shared" si="480"/>
        <v>11</v>
      </c>
      <c r="B5173" t="b">
        <f t="shared" si="481"/>
        <v>0</v>
      </c>
      <c r="C5173" t="str">
        <f t="shared" si="482"/>
        <v>OFF</v>
      </c>
      <c r="D5173" s="4">
        <f t="shared" si="484"/>
        <v>43771.458333320792</v>
      </c>
      <c r="E5173" t="str">
        <f t="shared" si="485"/>
        <v>LRKPCIGS</v>
      </c>
      <c r="F5173" s="39">
        <v>9399.1953125</v>
      </c>
      <c r="G5173">
        <f t="shared" si="483"/>
        <v>1.4066250870442053E-3</v>
      </c>
      <c r="H5173" s="38">
        <f>G5173*SUMIF('Manual Inputs'!$B$11:$B$22,'Expanded kW'!A5173,'Manual Inputs'!$C$11:$C$22)</f>
        <v>158364.43958567193</v>
      </c>
    </row>
    <row r="5174" spans="1:8" x14ac:dyDescent="0.2">
      <c r="A5174">
        <f t="shared" si="480"/>
        <v>11</v>
      </c>
      <c r="B5174" t="b">
        <f t="shared" si="481"/>
        <v>0</v>
      </c>
      <c r="C5174" t="str">
        <f t="shared" si="482"/>
        <v>OFF</v>
      </c>
      <c r="D5174" s="4">
        <f t="shared" si="484"/>
        <v>43771.499999987456</v>
      </c>
      <c r="E5174" t="str">
        <f t="shared" si="485"/>
        <v>LRKPCIGS</v>
      </c>
      <c r="F5174" s="39">
        <v>9343.0078125</v>
      </c>
      <c r="G5174">
        <f t="shared" si="483"/>
        <v>1.3982164154025822E-3</v>
      </c>
      <c r="H5174" s="38">
        <f>G5174*SUMIF('Manual Inputs'!$B$11:$B$22,'Expanded kW'!A5174,'Manual Inputs'!$C$11:$C$22)</f>
        <v>157417.75195408432</v>
      </c>
    </row>
    <row r="5175" spans="1:8" x14ac:dyDescent="0.2">
      <c r="A5175">
        <f t="shared" si="480"/>
        <v>11</v>
      </c>
      <c r="B5175" t="b">
        <f t="shared" si="481"/>
        <v>0</v>
      </c>
      <c r="C5175" t="str">
        <f t="shared" si="482"/>
        <v>OFF</v>
      </c>
      <c r="D5175" s="4">
        <f t="shared" si="484"/>
        <v>43771.54166665412</v>
      </c>
      <c r="E5175" t="str">
        <f t="shared" si="485"/>
        <v>LRKPCIGS</v>
      </c>
      <c r="F5175" s="39">
        <v>9373.2763671875</v>
      </c>
      <c r="G5175">
        <f t="shared" si="483"/>
        <v>1.4027462189609128E-3</v>
      </c>
      <c r="H5175" s="38">
        <f>G5175*SUMIF('Manual Inputs'!$B$11:$B$22,'Expanded kW'!A5175,'Manual Inputs'!$C$11:$C$22)</f>
        <v>157927.73845194755</v>
      </c>
    </row>
    <row r="5176" spans="1:8" x14ac:dyDescent="0.2">
      <c r="A5176">
        <f t="shared" si="480"/>
        <v>11</v>
      </c>
      <c r="B5176" t="b">
        <f t="shared" si="481"/>
        <v>0</v>
      </c>
      <c r="C5176" t="str">
        <f t="shared" si="482"/>
        <v>OFF</v>
      </c>
      <c r="D5176" s="4">
        <f t="shared" si="484"/>
        <v>43771.583333320785</v>
      </c>
      <c r="E5176" t="str">
        <f t="shared" si="485"/>
        <v>LRKPCIGS</v>
      </c>
      <c r="F5176" s="39">
        <v>9388.6318359375</v>
      </c>
      <c r="G5176">
        <f t="shared" si="483"/>
        <v>1.4050442228696462E-3</v>
      </c>
      <c r="H5176" s="38">
        <f>G5176*SUMIF('Manual Inputs'!$B$11:$B$22,'Expanded kW'!A5176,'Manual Inputs'!$C$11:$C$22)</f>
        <v>158186.45849364463</v>
      </c>
    </row>
    <row r="5177" spans="1:8" x14ac:dyDescent="0.2">
      <c r="A5177">
        <f t="shared" si="480"/>
        <v>11</v>
      </c>
      <c r="B5177" t="b">
        <f t="shared" si="481"/>
        <v>0</v>
      </c>
      <c r="C5177" t="str">
        <f t="shared" si="482"/>
        <v>OFF</v>
      </c>
      <c r="D5177" s="4">
        <f t="shared" si="484"/>
        <v>43771.624999987449</v>
      </c>
      <c r="E5177" t="str">
        <f t="shared" si="485"/>
        <v>LRKPCIGS</v>
      </c>
      <c r="F5177" s="39">
        <v>9342.3505859375</v>
      </c>
      <c r="G5177">
        <f t="shared" si="483"/>
        <v>1.3981180589646162E-3</v>
      </c>
      <c r="H5177" s="38">
        <f>G5177*SUMIF('Manual Inputs'!$B$11:$B$22,'Expanded kW'!A5177,'Manual Inputs'!$C$11:$C$22)</f>
        <v>157406.67852569066</v>
      </c>
    </row>
    <row r="5178" spans="1:8" x14ac:dyDescent="0.2">
      <c r="A5178">
        <f t="shared" si="480"/>
        <v>11</v>
      </c>
      <c r="B5178" t="b">
        <f t="shared" si="481"/>
        <v>0</v>
      </c>
      <c r="C5178" t="str">
        <f t="shared" si="482"/>
        <v>OFF</v>
      </c>
      <c r="D5178" s="4">
        <f t="shared" si="484"/>
        <v>43771.666666654113</v>
      </c>
      <c r="E5178" t="str">
        <f t="shared" si="485"/>
        <v>LRKPCIGS</v>
      </c>
      <c r="F5178" s="39">
        <v>9347.966796875</v>
      </c>
      <c r="G5178">
        <f t="shared" si="483"/>
        <v>1.3989585461484833E-3</v>
      </c>
      <c r="H5178" s="38">
        <f>G5178*SUMIF('Manual Inputs'!$B$11:$B$22,'Expanded kW'!A5178,'Manual Inputs'!$C$11:$C$22)</f>
        <v>157501.30450888831</v>
      </c>
    </row>
    <row r="5179" spans="1:8" x14ac:dyDescent="0.2">
      <c r="A5179">
        <f t="shared" si="480"/>
        <v>11</v>
      </c>
      <c r="B5179" t="b">
        <f t="shared" si="481"/>
        <v>0</v>
      </c>
      <c r="C5179" t="str">
        <f t="shared" si="482"/>
        <v>OFF</v>
      </c>
      <c r="D5179" s="4">
        <f t="shared" si="484"/>
        <v>43771.708333320777</v>
      </c>
      <c r="E5179" t="str">
        <f t="shared" si="485"/>
        <v>LRKPCIGS</v>
      </c>
      <c r="F5179" s="39">
        <v>9346.4541015625</v>
      </c>
      <c r="G5179">
        <f t="shared" si="483"/>
        <v>1.3987321655802673E-3</v>
      </c>
      <c r="H5179" s="38">
        <f>G5179*SUMIF('Manual Inputs'!$B$11:$B$22,'Expanded kW'!A5179,'Manual Inputs'!$C$11:$C$22)</f>
        <v>157475.81752436855</v>
      </c>
    </row>
    <row r="5180" spans="1:8" x14ac:dyDescent="0.2">
      <c r="A5180">
        <f t="shared" si="480"/>
        <v>11</v>
      </c>
      <c r="B5180" t="b">
        <f t="shared" si="481"/>
        <v>0</v>
      </c>
      <c r="C5180" t="str">
        <f t="shared" si="482"/>
        <v>OFF</v>
      </c>
      <c r="D5180" s="4">
        <f t="shared" si="484"/>
        <v>43771.749999987442</v>
      </c>
      <c r="E5180" t="str">
        <f t="shared" si="485"/>
        <v>LRKPCIGS</v>
      </c>
      <c r="F5180" s="39">
        <v>9316.4638671875</v>
      </c>
      <c r="G5180">
        <f t="shared" si="483"/>
        <v>1.3942440137081481E-3</v>
      </c>
      <c r="H5180" s="38">
        <f>G5180*SUMIF('Manual Inputs'!$B$11:$B$22,'Expanded kW'!A5180,'Manual Inputs'!$C$11:$C$22)</f>
        <v>156970.52036839566</v>
      </c>
    </row>
    <row r="5181" spans="1:8" x14ac:dyDescent="0.2">
      <c r="A5181">
        <f t="shared" si="480"/>
        <v>11</v>
      </c>
      <c r="B5181" t="b">
        <f t="shared" si="481"/>
        <v>0</v>
      </c>
      <c r="C5181" t="str">
        <f t="shared" si="482"/>
        <v>OFF</v>
      </c>
      <c r="D5181" s="4">
        <f t="shared" si="484"/>
        <v>43771.791666654106</v>
      </c>
      <c r="E5181" t="str">
        <f t="shared" si="485"/>
        <v>LRKPCIGS</v>
      </c>
      <c r="F5181" s="39">
        <v>9482.712890625</v>
      </c>
      <c r="G5181">
        <f t="shared" si="483"/>
        <v>1.4191238081255266E-3</v>
      </c>
      <c r="H5181" s="38">
        <f>G5181*SUMIF('Manual Inputs'!$B$11:$B$22,'Expanded kW'!A5181,'Manual Inputs'!$C$11:$C$22)</f>
        <v>159771.6041370595</v>
      </c>
    </row>
    <row r="5182" spans="1:8" x14ac:dyDescent="0.2">
      <c r="A5182">
        <f t="shared" si="480"/>
        <v>11</v>
      </c>
      <c r="B5182" t="b">
        <f t="shared" si="481"/>
        <v>0</v>
      </c>
      <c r="C5182" t="str">
        <f t="shared" si="482"/>
        <v>OFF</v>
      </c>
      <c r="D5182" s="4">
        <f t="shared" si="484"/>
        <v>43771.83333332077</v>
      </c>
      <c r="E5182" t="str">
        <f t="shared" si="485"/>
        <v>LRKPCIGS</v>
      </c>
      <c r="F5182" s="39">
        <v>9465.630859375</v>
      </c>
      <c r="G5182">
        <f t="shared" si="483"/>
        <v>1.4165674176160148E-3</v>
      </c>
      <c r="H5182" s="38">
        <f>G5182*SUMIF('Manual Inputs'!$B$11:$B$22,'Expanded kW'!A5182,'Manual Inputs'!$C$11:$C$22)</f>
        <v>159483.79372181115</v>
      </c>
    </row>
    <row r="5183" spans="1:8" x14ac:dyDescent="0.2">
      <c r="A5183">
        <f t="shared" si="480"/>
        <v>11</v>
      </c>
      <c r="B5183" t="b">
        <f t="shared" si="481"/>
        <v>0</v>
      </c>
      <c r="C5183" t="str">
        <f t="shared" si="482"/>
        <v>OFF</v>
      </c>
      <c r="D5183" s="4">
        <f t="shared" si="484"/>
        <v>43771.874999987434</v>
      </c>
      <c r="E5183" t="str">
        <f t="shared" si="485"/>
        <v>LRKPCIGS</v>
      </c>
      <c r="F5183" s="39">
        <v>9534.783203125</v>
      </c>
      <c r="G5183">
        <f t="shared" si="483"/>
        <v>1.426916327103755E-3</v>
      </c>
      <c r="H5183" s="38">
        <f>G5183*SUMIF('Manual Inputs'!$B$11:$B$22,'Expanded kW'!A5183,'Manual Inputs'!$C$11:$C$22)</f>
        <v>160648.9224163325</v>
      </c>
    </row>
    <row r="5184" spans="1:8" x14ac:dyDescent="0.2">
      <c r="A5184">
        <f t="shared" si="480"/>
        <v>11</v>
      </c>
      <c r="B5184" t="b">
        <f t="shared" si="481"/>
        <v>0</v>
      </c>
      <c r="C5184" t="str">
        <f t="shared" si="482"/>
        <v>OFF</v>
      </c>
      <c r="D5184" s="4">
        <f t="shared" si="484"/>
        <v>43771.916666654099</v>
      </c>
      <c r="E5184" t="str">
        <f t="shared" si="485"/>
        <v>LRKPCIGS</v>
      </c>
      <c r="F5184" s="39">
        <v>9510.8369140625</v>
      </c>
      <c r="G5184">
        <f t="shared" si="483"/>
        <v>1.4233326744806278E-3</v>
      </c>
      <c r="H5184" s="38">
        <f>G5184*SUMIF('Manual Inputs'!$B$11:$B$22,'Expanded kW'!A5184,'Manual Inputs'!$C$11:$C$22)</f>
        <v>160245.45802162032</v>
      </c>
    </row>
    <row r="5185" spans="1:8" x14ac:dyDescent="0.2">
      <c r="A5185">
        <f t="shared" si="480"/>
        <v>11</v>
      </c>
      <c r="B5185" t="b">
        <f t="shared" si="481"/>
        <v>0</v>
      </c>
      <c r="C5185" t="str">
        <f t="shared" si="482"/>
        <v>OFF</v>
      </c>
      <c r="D5185" s="4">
        <f t="shared" si="484"/>
        <v>43771.958333320763</v>
      </c>
      <c r="E5185" t="str">
        <f t="shared" si="485"/>
        <v>LRKPCIGS</v>
      </c>
      <c r="F5185" s="39">
        <v>9541.572265625</v>
      </c>
      <c r="G5185">
        <f t="shared" si="483"/>
        <v>1.4279323359547799E-3</v>
      </c>
      <c r="H5185" s="38">
        <f>G5185*SUMIF('Manual Inputs'!$B$11:$B$22,'Expanded kW'!A5185,'Manual Inputs'!$C$11:$C$22)</f>
        <v>160763.30945079436</v>
      </c>
    </row>
    <row r="5186" spans="1:8" x14ac:dyDescent="0.2">
      <c r="A5186">
        <f t="shared" ref="A5186:A5249" si="486">MONTH(D5186)</f>
        <v>11</v>
      </c>
      <c r="B5186" t="b">
        <f t="shared" ref="B5186:B5249" si="487">IF(ISNA(VLOOKUP(DATE(YEAR(D5186),MONTH(D5186),DAY(D5186)),Holidays,1,FALSE)),FALSE,TRUE)</f>
        <v>0</v>
      </c>
      <c r="C5186" t="str">
        <f t="shared" ref="C5186:C5249" si="488">IF(OR(HOUR(D5186)&lt;PkStart,HOUR(D5186)&gt;OPkStart-1,WEEKDAY(D5186,2)&gt;5,B5186)=TRUE,"OFF","ON")</f>
        <v>OFF</v>
      </c>
      <c r="D5186" s="4">
        <f t="shared" si="484"/>
        <v>43771.999999987427</v>
      </c>
      <c r="E5186" t="str">
        <f t="shared" si="485"/>
        <v>LRKPCIGS</v>
      </c>
      <c r="F5186" s="39">
        <v>9511.6962890625</v>
      </c>
      <c r="G5186">
        <f t="shared" ref="G5186:G5249" si="489">IF(SUMIF($A$2:$A$8785,A5186,$F$2:$F$8785)=0,0,F5186/SUMIF($A$2:$A$8785,A5186,$F$2:$F$8785))</f>
        <v>1.4234612831959474E-3</v>
      </c>
      <c r="H5186" s="38">
        <f>G5186*SUMIF('Manual Inputs'!$B$11:$B$22,'Expanded kW'!A5186,'Manual Inputs'!$C$11:$C$22)</f>
        <v>160259.93739307119</v>
      </c>
    </row>
    <row r="5187" spans="1:8" x14ac:dyDescent="0.2">
      <c r="A5187">
        <f t="shared" si="486"/>
        <v>11</v>
      </c>
      <c r="B5187" t="b">
        <f t="shared" si="487"/>
        <v>0</v>
      </c>
      <c r="C5187" t="str">
        <f t="shared" si="488"/>
        <v>OFF</v>
      </c>
      <c r="D5187" s="4">
        <f t="shared" si="484"/>
        <v>43772.041666654091</v>
      </c>
      <c r="E5187" t="str">
        <f t="shared" si="485"/>
        <v>LRKPCIGS</v>
      </c>
      <c r="F5187" s="39">
        <v>9414.486328125</v>
      </c>
      <c r="G5187">
        <f t="shared" si="489"/>
        <v>1.4089134452992898E-3</v>
      </c>
      <c r="H5187" s="38">
        <f>G5187*SUMIF('Manual Inputs'!$B$11:$B$22,'Expanded kW'!A5187,'Manual Inputs'!$C$11:$C$22)</f>
        <v>158622.0736745102</v>
      </c>
    </row>
    <row r="5188" spans="1:8" x14ac:dyDescent="0.2">
      <c r="A5188">
        <f t="shared" si="486"/>
        <v>11</v>
      </c>
      <c r="B5188" t="b">
        <f t="shared" si="487"/>
        <v>0</v>
      </c>
      <c r="C5188" t="str">
        <f t="shared" si="488"/>
        <v>OFF</v>
      </c>
      <c r="D5188" s="4">
        <f t="shared" ref="D5188:D5251" si="490">+D5187+1/24</f>
        <v>43772.083333320756</v>
      </c>
      <c r="E5188" t="str">
        <f t="shared" ref="E5188:E5251" si="491">+E5187</f>
        <v>LRKPCIGS</v>
      </c>
      <c r="F5188" s="39">
        <v>9082.9951171875</v>
      </c>
      <c r="G5188">
        <f t="shared" si="489"/>
        <v>1.3593045332662311E-3</v>
      </c>
      <c r="H5188" s="38">
        <f>G5188*SUMIF('Manual Inputs'!$B$11:$B$22,'Expanded kW'!A5188,'Manual Inputs'!$C$11:$C$22)</f>
        <v>153036.87003714373</v>
      </c>
    </row>
    <row r="5189" spans="1:8" x14ac:dyDescent="0.2">
      <c r="A5189">
        <f t="shared" si="486"/>
        <v>11</v>
      </c>
      <c r="B5189" t="b">
        <f t="shared" si="487"/>
        <v>0</v>
      </c>
      <c r="C5189" t="str">
        <f t="shared" si="488"/>
        <v>OFF</v>
      </c>
      <c r="D5189" s="4">
        <f t="shared" si="490"/>
        <v>43772.12499998742</v>
      </c>
      <c r="E5189" t="str">
        <f t="shared" si="491"/>
        <v>LRKPCIGS</v>
      </c>
      <c r="F5189" s="39">
        <v>9090.06640625</v>
      </c>
      <c r="G5189">
        <f t="shared" si="489"/>
        <v>1.3603627783885369E-3</v>
      </c>
      <c r="H5189" s="38">
        <f>G5189*SUMIF('Manual Inputs'!$B$11:$B$22,'Expanded kW'!A5189,'Manual Inputs'!$C$11:$C$22)</f>
        <v>153156.01222882068</v>
      </c>
    </row>
    <row r="5190" spans="1:8" x14ac:dyDescent="0.2">
      <c r="A5190">
        <f t="shared" si="486"/>
        <v>11</v>
      </c>
      <c r="B5190" t="b">
        <f t="shared" si="487"/>
        <v>0</v>
      </c>
      <c r="C5190" t="str">
        <f t="shared" si="488"/>
        <v>OFF</v>
      </c>
      <c r="D5190" s="4">
        <f t="shared" si="490"/>
        <v>43772.166666654084</v>
      </c>
      <c r="E5190" t="str">
        <f t="shared" si="491"/>
        <v>LRKPCIGS</v>
      </c>
      <c r="F5190" s="39">
        <v>9100.43359375</v>
      </c>
      <c r="G5190">
        <f t="shared" si="489"/>
        <v>1.3619142671633471E-3</v>
      </c>
      <c r="H5190" s="38">
        <f>G5190*SUMIF('Manual Inputs'!$B$11:$B$22,'Expanded kW'!A5190,'Manual Inputs'!$C$11:$C$22)</f>
        <v>153330.68610077797</v>
      </c>
    </row>
    <row r="5191" spans="1:8" x14ac:dyDescent="0.2">
      <c r="A5191">
        <f t="shared" si="486"/>
        <v>11</v>
      </c>
      <c r="B5191" t="b">
        <f t="shared" si="487"/>
        <v>0</v>
      </c>
      <c r="C5191" t="str">
        <f t="shared" si="488"/>
        <v>OFF</v>
      </c>
      <c r="D5191" s="4">
        <f t="shared" si="490"/>
        <v>43772.208333320748</v>
      </c>
      <c r="E5191" t="str">
        <f t="shared" si="491"/>
        <v>LRKPCIGS</v>
      </c>
      <c r="F5191" s="39">
        <v>9089.728515625</v>
      </c>
      <c r="G5191">
        <f t="shared" si="489"/>
        <v>1.3603122117800137E-3</v>
      </c>
      <c r="H5191" s="38">
        <f>G5191*SUMIF('Manual Inputs'!$B$11:$B$22,'Expanded kW'!A5191,'Manual Inputs'!$C$11:$C$22)</f>
        <v>153150.31920322753</v>
      </c>
    </row>
    <row r="5192" spans="1:8" x14ac:dyDescent="0.2">
      <c r="A5192">
        <f t="shared" si="486"/>
        <v>11</v>
      </c>
      <c r="B5192" t="b">
        <f t="shared" si="487"/>
        <v>0</v>
      </c>
      <c r="C5192" t="str">
        <f t="shared" si="488"/>
        <v>OFF</v>
      </c>
      <c r="D5192" s="4">
        <f t="shared" si="490"/>
        <v>43772.249999987413</v>
      </c>
      <c r="E5192" t="str">
        <f t="shared" si="491"/>
        <v>LRKPCIGS</v>
      </c>
      <c r="F5192" s="39">
        <v>9116.865234375</v>
      </c>
      <c r="G5192">
        <f t="shared" si="489"/>
        <v>1.3643733242587647E-3</v>
      </c>
      <c r="H5192" s="38">
        <f>G5192*SUMIF('Manual Inputs'!$B$11:$B$22,'Expanded kW'!A5192,'Manual Inputs'!$C$11:$C$22)</f>
        <v>153607.53826445102</v>
      </c>
    </row>
    <row r="5193" spans="1:8" x14ac:dyDescent="0.2">
      <c r="A5193">
        <f t="shared" si="486"/>
        <v>11</v>
      </c>
      <c r="B5193" t="b">
        <f t="shared" si="487"/>
        <v>0</v>
      </c>
      <c r="C5193" t="str">
        <f t="shared" si="488"/>
        <v>OFF</v>
      </c>
      <c r="D5193" s="4">
        <f t="shared" si="490"/>
        <v>43772.291666654077</v>
      </c>
      <c r="E5193" t="str">
        <f t="shared" si="491"/>
        <v>LRKPCIGS</v>
      </c>
      <c r="F5193" s="39">
        <v>9095.6064453125</v>
      </c>
      <c r="G5193">
        <f t="shared" si="489"/>
        <v>1.3611918661635461E-3</v>
      </c>
      <c r="H5193" s="38">
        <f>G5193*SUMIF('Manual Inputs'!$B$11:$B$22,'Expanded kW'!A5193,'Manual Inputs'!$C$11:$C$22)</f>
        <v>153249.3548131852</v>
      </c>
    </row>
    <row r="5194" spans="1:8" x14ac:dyDescent="0.2">
      <c r="A5194">
        <f t="shared" si="486"/>
        <v>11</v>
      </c>
      <c r="B5194" t="b">
        <f t="shared" si="487"/>
        <v>0</v>
      </c>
      <c r="C5194" t="str">
        <f t="shared" si="488"/>
        <v>OFF</v>
      </c>
      <c r="D5194" s="4">
        <f t="shared" si="490"/>
        <v>43772.333333320741</v>
      </c>
      <c r="E5194" t="str">
        <f t="shared" si="491"/>
        <v>LRKPCIGS</v>
      </c>
      <c r="F5194" s="39">
        <v>9075.1943359375</v>
      </c>
      <c r="G5194">
        <f t="shared" si="489"/>
        <v>1.358137116882171E-3</v>
      </c>
      <c r="H5194" s="38">
        <f>G5194*SUMIF('Manual Inputs'!$B$11:$B$22,'Expanded kW'!A5194,'Manual Inputs'!$C$11:$C$22)</f>
        <v>152905.43683356472</v>
      </c>
    </row>
    <row r="5195" spans="1:8" x14ac:dyDescent="0.2">
      <c r="A5195">
        <f t="shared" si="486"/>
        <v>11</v>
      </c>
      <c r="B5195" t="b">
        <f t="shared" si="487"/>
        <v>0</v>
      </c>
      <c r="C5195" t="str">
        <f t="shared" si="488"/>
        <v>OFF</v>
      </c>
      <c r="D5195" s="4">
        <f t="shared" si="490"/>
        <v>43772.374999987405</v>
      </c>
      <c r="E5195" t="str">
        <f t="shared" si="491"/>
        <v>LRKPCIGS</v>
      </c>
      <c r="F5195" s="39">
        <v>9008.7412109375</v>
      </c>
      <c r="G5195">
        <f t="shared" si="489"/>
        <v>1.3481921556775481E-3</v>
      </c>
      <c r="H5195" s="38">
        <f>G5195*SUMIF('Manual Inputs'!$B$11:$B$22,'Expanded kW'!A5195,'Manual Inputs'!$C$11:$C$22)</f>
        <v>151785.78652846403</v>
      </c>
    </row>
    <row r="5196" spans="1:8" x14ac:dyDescent="0.2">
      <c r="A5196">
        <f t="shared" si="486"/>
        <v>11</v>
      </c>
      <c r="B5196" t="b">
        <f t="shared" si="487"/>
        <v>0</v>
      </c>
      <c r="C5196" t="str">
        <f t="shared" si="488"/>
        <v>OFF</v>
      </c>
      <c r="D5196" s="4">
        <f t="shared" si="490"/>
        <v>43772.41666665407</v>
      </c>
      <c r="E5196" t="str">
        <f t="shared" si="491"/>
        <v>LRKPCIGS</v>
      </c>
      <c r="F5196" s="39">
        <v>8968.6025390625</v>
      </c>
      <c r="G5196">
        <f t="shared" si="489"/>
        <v>1.3421852517945185E-3</v>
      </c>
      <c r="H5196" s="38">
        <f>G5196*SUMIF('Manual Inputs'!$B$11:$B$22,'Expanded kW'!A5196,'Manual Inputs'!$C$11:$C$22)</f>
        <v>151109.50115872137</v>
      </c>
    </row>
    <row r="5197" spans="1:8" x14ac:dyDescent="0.2">
      <c r="A5197">
        <f t="shared" si="486"/>
        <v>11</v>
      </c>
      <c r="B5197" t="b">
        <f t="shared" si="487"/>
        <v>0</v>
      </c>
      <c r="C5197" t="str">
        <f t="shared" si="488"/>
        <v>OFF</v>
      </c>
      <c r="D5197" s="4">
        <f t="shared" si="490"/>
        <v>43772.458333320734</v>
      </c>
      <c r="E5197" t="str">
        <f t="shared" si="491"/>
        <v>LRKPCIGS</v>
      </c>
      <c r="F5197" s="39">
        <v>8955.943359375</v>
      </c>
      <c r="G5197">
        <f t="shared" si="489"/>
        <v>1.3402907577301003E-3</v>
      </c>
      <c r="H5197" s="38">
        <f>G5197*SUMIF('Manual Inputs'!$B$11:$B$22,'Expanded kW'!A5197,'Manual Inputs'!$C$11:$C$22)</f>
        <v>150896.21014495139</v>
      </c>
    </row>
    <row r="5198" spans="1:8" x14ac:dyDescent="0.2">
      <c r="A5198">
        <f t="shared" si="486"/>
        <v>11</v>
      </c>
      <c r="B5198" t="b">
        <f t="shared" si="487"/>
        <v>0</v>
      </c>
      <c r="C5198" t="str">
        <f t="shared" si="488"/>
        <v>OFF</v>
      </c>
      <c r="D5198" s="4">
        <f t="shared" si="490"/>
        <v>43772.499999987398</v>
      </c>
      <c r="E5198" t="str">
        <f t="shared" si="491"/>
        <v>LRKPCIGS</v>
      </c>
      <c r="F5198" s="39">
        <v>8913.3603515625</v>
      </c>
      <c r="G5198">
        <f t="shared" si="489"/>
        <v>1.333918049739747E-3</v>
      </c>
      <c r="H5198" s="38">
        <f>G5198*SUMIF('Manual Inputs'!$B$11:$B$22,'Expanded kW'!A5198,'Manual Inputs'!$C$11:$C$22)</f>
        <v>150178.74083572972</v>
      </c>
    </row>
    <row r="5199" spans="1:8" x14ac:dyDescent="0.2">
      <c r="A5199">
        <f t="shared" si="486"/>
        <v>11</v>
      </c>
      <c r="B5199" t="b">
        <f t="shared" si="487"/>
        <v>0</v>
      </c>
      <c r="C5199" t="str">
        <f t="shared" si="488"/>
        <v>OFF</v>
      </c>
      <c r="D5199" s="4">
        <f t="shared" si="490"/>
        <v>43772.541666654062</v>
      </c>
      <c r="E5199" t="str">
        <f t="shared" si="491"/>
        <v>LRKPCIGS</v>
      </c>
      <c r="F5199" s="39">
        <v>8940.408203125</v>
      </c>
      <c r="G5199">
        <f t="shared" si="489"/>
        <v>1.3379658629081637E-3</v>
      </c>
      <c r="H5199" s="38">
        <f>G5199*SUMIF('Manual Inputs'!$B$11:$B$22,'Expanded kW'!A5199,'Manual Inputs'!$C$11:$C$22)</f>
        <v>150634.46259831457</v>
      </c>
    </row>
    <row r="5200" spans="1:8" x14ac:dyDescent="0.2">
      <c r="A5200">
        <f t="shared" si="486"/>
        <v>11</v>
      </c>
      <c r="B5200" t="b">
        <f t="shared" si="487"/>
        <v>0</v>
      </c>
      <c r="C5200" t="str">
        <f t="shared" si="488"/>
        <v>OFF</v>
      </c>
      <c r="D5200" s="4">
        <f t="shared" si="490"/>
        <v>43772.583333320727</v>
      </c>
      <c r="E5200" t="str">
        <f t="shared" si="491"/>
        <v>LRKPCIGS</v>
      </c>
      <c r="F5200" s="39">
        <v>8923.056640625</v>
      </c>
      <c r="G5200">
        <f t="shared" si="489"/>
        <v>1.3353691360288471E-3</v>
      </c>
      <c r="H5200" s="38">
        <f>G5200*SUMIF('Manual Inputs'!$B$11:$B$22,'Expanded kW'!A5200,'Manual Inputs'!$C$11:$C$22)</f>
        <v>150342.1109256566</v>
      </c>
    </row>
    <row r="5201" spans="1:8" x14ac:dyDescent="0.2">
      <c r="A5201">
        <f t="shared" si="486"/>
        <v>11</v>
      </c>
      <c r="B5201" t="b">
        <f t="shared" si="487"/>
        <v>0</v>
      </c>
      <c r="C5201" t="str">
        <f t="shared" si="488"/>
        <v>OFF</v>
      </c>
      <c r="D5201" s="4">
        <f t="shared" si="490"/>
        <v>43772.624999987391</v>
      </c>
      <c r="E5201" t="str">
        <f t="shared" si="491"/>
        <v>LRKPCIGS</v>
      </c>
      <c r="F5201" s="39">
        <v>8931.4345703125</v>
      </c>
      <c r="G5201">
        <f t="shared" si="489"/>
        <v>1.3366229248569458E-3</v>
      </c>
      <c r="H5201" s="38">
        <f>G5201*SUMIF('Manual Inputs'!$B$11:$B$22,'Expanded kW'!A5201,'Manual Inputs'!$C$11:$C$22)</f>
        <v>150483.26834347137</v>
      </c>
    </row>
    <row r="5202" spans="1:8" x14ac:dyDescent="0.2">
      <c r="A5202">
        <f t="shared" si="486"/>
        <v>11</v>
      </c>
      <c r="B5202" t="b">
        <f t="shared" si="487"/>
        <v>0</v>
      </c>
      <c r="C5202" t="str">
        <f t="shared" si="488"/>
        <v>OFF</v>
      </c>
      <c r="D5202" s="4">
        <f t="shared" si="490"/>
        <v>43772.666666654055</v>
      </c>
      <c r="E5202" t="str">
        <f t="shared" si="491"/>
        <v>LRKPCIGS</v>
      </c>
      <c r="F5202" s="39">
        <v>8925.13671875</v>
      </c>
      <c r="G5202">
        <f t="shared" si="489"/>
        <v>1.3356804275784276E-3</v>
      </c>
      <c r="H5202" s="38">
        <f>G5202*SUMIF('Manual Inputs'!$B$11:$B$22,'Expanded kW'!A5202,'Manual Inputs'!$C$11:$C$22)</f>
        <v>150377.15758610019</v>
      </c>
    </row>
    <row r="5203" spans="1:8" x14ac:dyDescent="0.2">
      <c r="A5203">
        <f t="shared" si="486"/>
        <v>11</v>
      </c>
      <c r="B5203" t="b">
        <f t="shared" si="487"/>
        <v>0</v>
      </c>
      <c r="C5203" t="str">
        <f t="shared" si="488"/>
        <v>OFF</v>
      </c>
      <c r="D5203" s="4">
        <f t="shared" si="490"/>
        <v>43772.708333320719</v>
      </c>
      <c r="E5203" t="str">
        <f t="shared" si="491"/>
        <v>LRKPCIGS</v>
      </c>
      <c r="F5203" s="39">
        <v>8945.1904296875</v>
      </c>
      <c r="G5203">
        <f t="shared" si="489"/>
        <v>1.3386815411796638E-3</v>
      </c>
      <c r="H5203" s="38">
        <f>G5203*SUMIF('Manual Inputs'!$B$11:$B$22,'Expanded kW'!A5203,'Manual Inputs'!$C$11:$C$22)</f>
        <v>150715.03700967241</v>
      </c>
    </row>
    <row r="5204" spans="1:8" x14ac:dyDescent="0.2">
      <c r="A5204">
        <f t="shared" si="486"/>
        <v>11</v>
      </c>
      <c r="B5204" t="b">
        <f t="shared" si="487"/>
        <v>0</v>
      </c>
      <c r="C5204" t="str">
        <f t="shared" si="488"/>
        <v>OFF</v>
      </c>
      <c r="D5204" s="4">
        <f t="shared" si="490"/>
        <v>43772.749999987383</v>
      </c>
      <c r="E5204" t="str">
        <f t="shared" si="491"/>
        <v>LRKPCIGS</v>
      </c>
      <c r="F5204" s="39">
        <v>8996.638671875</v>
      </c>
      <c r="G5204">
        <f t="shared" si="489"/>
        <v>1.3463809649855529E-3</v>
      </c>
      <c r="H5204" s="38">
        <f>G5204*SUMIF('Manual Inputs'!$B$11:$B$22,'Expanded kW'!A5204,'Manual Inputs'!$C$11:$C$22)</f>
        <v>151581.87419847472</v>
      </c>
    </row>
    <row r="5205" spans="1:8" x14ac:dyDescent="0.2">
      <c r="A5205">
        <f t="shared" si="486"/>
        <v>11</v>
      </c>
      <c r="B5205" t="b">
        <f t="shared" si="487"/>
        <v>0</v>
      </c>
      <c r="C5205" t="str">
        <f t="shared" si="488"/>
        <v>OFF</v>
      </c>
      <c r="D5205" s="4">
        <f t="shared" si="490"/>
        <v>43772.791666654048</v>
      </c>
      <c r="E5205" t="str">
        <f t="shared" si="491"/>
        <v>LRKPCIGS</v>
      </c>
      <c r="F5205" s="39">
        <v>9013.8544921875</v>
      </c>
      <c r="G5205">
        <f t="shared" si="489"/>
        <v>1.3489573775336999E-3</v>
      </c>
      <c r="H5205" s="38">
        <f>G5205*SUMIF('Manual Inputs'!$B$11:$B$22,'Expanded kW'!A5205,'Manual Inputs'!$C$11:$C$22)</f>
        <v>151871.93878859669</v>
      </c>
    </row>
    <row r="5206" spans="1:8" x14ac:dyDescent="0.2">
      <c r="A5206">
        <f t="shared" si="486"/>
        <v>11</v>
      </c>
      <c r="B5206" t="b">
        <f t="shared" si="487"/>
        <v>0</v>
      </c>
      <c r="C5206" t="str">
        <f t="shared" si="488"/>
        <v>OFF</v>
      </c>
      <c r="D5206" s="4">
        <f t="shared" si="490"/>
        <v>43772.833333320712</v>
      </c>
      <c r="E5206" t="str">
        <f t="shared" si="491"/>
        <v>LRKPCIGS</v>
      </c>
      <c r="F5206" s="39">
        <v>8997.6357421875</v>
      </c>
      <c r="G5206">
        <f t="shared" si="489"/>
        <v>1.3465301803245772E-3</v>
      </c>
      <c r="H5206" s="38">
        <f>G5206*SUMIF('Manual Inputs'!$B$11:$B$22,'Expanded kW'!A5206,'Manual Inputs'!$C$11:$C$22)</f>
        <v>151598.67356012395</v>
      </c>
    </row>
    <row r="5207" spans="1:8" x14ac:dyDescent="0.2">
      <c r="A5207">
        <f t="shared" si="486"/>
        <v>11</v>
      </c>
      <c r="B5207" t="b">
        <f t="shared" si="487"/>
        <v>0</v>
      </c>
      <c r="C5207" t="str">
        <f t="shared" si="488"/>
        <v>OFF</v>
      </c>
      <c r="D5207" s="4">
        <f t="shared" si="490"/>
        <v>43772.874999987376</v>
      </c>
      <c r="E5207" t="str">
        <f t="shared" si="491"/>
        <v>LRKPCIGS</v>
      </c>
      <c r="F5207" s="39">
        <v>9035.8505859375</v>
      </c>
      <c r="G5207">
        <f t="shared" si="489"/>
        <v>1.3522491760608118E-3</v>
      </c>
      <c r="H5207" s="38">
        <f>G5207*SUMIF('Manual Inputs'!$B$11:$B$22,'Expanded kW'!A5207,'Manual Inputs'!$C$11:$C$22)</f>
        <v>152242.54488241411</v>
      </c>
    </row>
    <row r="5208" spans="1:8" x14ac:dyDescent="0.2">
      <c r="A5208">
        <f t="shared" si="486"/>
        <v>11</v>
      </c>
      <c r="B5208" t="b">
        <f t="shared" si="487"/>
        <v>0</v>
      </c>
      <c r="C5208" t="str">
        <f t="shared" si="488"/>
        <v>OFF</v>
      </c>
      <c r="D5208" s="4">
        <f t="shared" si="490"/>
        <v>43772.91666665404</v>
      </c>
      <c r="E5208" t="str">
        <f t="shared" si="491"/>
        <v>LRKPCIGS</v>
      </c>
      <c r="F5208" s="39">
        <v>9014.607421875</v>
      </c>
      <c r="G5208">
        <f t="shared" si="489"/>
        <v>1.3490700563058718E-3</v>
      </c>
      <c r="H5208" s="38">
        <f>G5208*SUMIF('Manual Inputs'!$B$11:$B$22,'Expanded kW'!A5208,'Manual Inputs'!$C$11:$C$22)</f>
        <v>151884.6246924474</v>
      </c>
    </row>
    <row r="5209" spans="1:8" x14ac:dyDescent="0.2">
      <c r="A5209">
        <f t="shared" si="486"/>
        <v>11</v>
      </c>
      <c r="B5209" t="b">
        <f t="shared" si="487"/>
        <v>0</v>
      </c>
      <c r="C5209" t="str">
        <f t="shared" si="488"/>
        <v>OFF</v>
      </c>
      <c r="D5209" s="4">
        <f t="shared" si="490"/>
        <v>43772.958333320705</v>
      </c>
      <c r="E5209" t="str">
        <f t="shared" si="491"/>
        <v>LRKPCIGS</v>
      </c>
      <c r="F5209" s="39">
        <v>9013.798828125</v>
      </c>
      <c r="G5209">
        <f t="shared" si="489"/>
        <v>1.3489490471964576E-3</v>
      </c>
      <c r="H5209" s="38">
        <f>G5209*SUMIF('Manual Inputs'!$B$11:$B$22,'Expanded kW'!A5209,'Manual Inputs'!$C$11:$C$22)</f>
        <v>151871.00092021862</v>
      </c>
    </row>
    <row r="5210" spans="1:8" x14ac:dyDescent="0.2">
      <c r="A5210">
        <f t="shared" si="486"/>
        <v>11</v>
      </c>
      <c r="B5210" t="b">
        <f t="shared" si="487"/>
        <v>0</v>
      </c>
      <c r="C5210" t="str">
        <f t="shared" si="488"/>
        <v>OFF</v>
      </c>
      <c r="D5210" s="4">
        <f t="shared" si="490"/>
        <v>43772.999999987369</v>
      </c>
      <c r="E5210" t="str">
        <f t="shared" si="491"/>
        <v>LRKPCIGS</v>
      </c>
      <c r="F5210" s="39">
        <v>9021.3984375</v>
      </c>
      <c r="G5210">
        <f t="shared" si="489"/>
        <v>1.3500863574494315E-3</v>
      </c>
      <c r="H5210" s="38">
        <f>G5210*SUMIF('Manual Inputs'!$B$11:$B$22,'Expanded kW'!A5210,'Manual Inputs'!$C$11:$C$22)</f>
        <v>151999.04463457165</v>
      </c>
    </row>
    <row r="5211" spans="1:8" x14ac:dyDescent="0.2">
      <c r="A5211">
        <f t="shared" si="486"/>
        <v>11</v>
      </c>
      <c r="B5211" t="b">
        <f t="shared" si="487"/>
        <v>0</v>
      </c>
      <c r="C5211" t="str">
        <f t="shared" si="488"/>
        <v>OFF</v>
      </c>
      <c r="D5211" s="4">
        <f t="shared" si="490"/>
        <v>43773.041666654033</v>
      </c>
      <c r="E5211" t="str">
        <f t="shared" si="491"/>
        <v>LRKPCIGS</v>
      </c>
      <c r="F5211" s="39">
        <v>9116.189453125</v>
      </c>
      <c r="G5211">
        <f t="shared" si="489"/>
        <v>1.364272191041718E-3</v>
      </c>
      <c r="H5211" s="38">
        <f>G5211*SUMIF('Manual Inputs'!$B$11:$B$22,'Expanded kW'!A5211,'Manual Inputs'!$C$11:$C$22)</f>
        <v>153596.15221326466</v>
      </c>
    </row>
    <row r="5212" spans="1:8" x14ac:dyDescent="0.2">
      <c r="A5212">
        <f t="shared" si="486"/>
        <v>11</v>
      </c>
      <c r="B5212" t="b">
        <f t="shared" si="487"/>
        <v>0</v>
      </c>
      <c r="C5212" t="str">
        <f t="shared" si="488"/>
        <v>OFF</v>
      </c>
      <c r="D5212" s="4">
        <f t="shared" si="490"/>
        <v>43773.083333320697</v>
      </c>
      <c r="E5212" t="str">
        <f t="shared" si="491"/>
        <v>LRKPCIGS</v>
      </c>
      <c r="F5212" s="39">
        <v>9163.9365234375</v>
      </c>
      <c r="G5212">
        <f t="shared" si="489"/>
        <v>1.3714177204941283E-3</v>
      </c>
      <c r="H5212" s="38">
        <f>G5212*SUMIF('Manual Inputs'!$B$11:$B$22,'Expanded kW'!A5212,'Manual Inputs'!$C$11:$C$22)</f>
        <v>154400.62938184108</v>
      </c>
    </row>
    <row r="5213" spans="1:8" x14ac:dyDescent="0.2">
      <c r="A5213">
        <f t="shared" si="486"/>
        <v>11</v>
      </c>
      <c r="B5213" t="b">
        <f t="shared" si="487"/>
        <v>0</v>
      </c>
      <c r="C5213" t="str">
        <f t="shared" si="488"/>
        <v>OFF</v>
      </c>
      <c r="D5213" s="4">
        <f t="shared" si="490"/>
        <v>43773.124999987362</v>
      </c>
      <c r="E5213" t="str">
        <f t="shared" si="491"/>
        <v>LRKPCIGS</v>
      </c>
      <c r="F5213" s="39">
        <v>9278.4052734375</v>
      </c>
      <c r="G5213">
        <f t="shared" si="489"/>
        <v>1.3885484013746988E-3</v>
      </c>
      <c r="H5213" s="38">
        <f>G5213*SUMIF('Manual Inputs'!$B$11:$B$22,'Expanded kW'!A5213,'Manual Inputs'!$C$11:$C$22)</f>
        <v>156329.2816590966</v>
      </c>
    </row>
    <row r="5214" spans="1:8" x14ac:dyDescent="0.2">
      <c r="A5214">
        <f t="shared" si="486"/>
        <v>11</v>
      </c>
      <c r="B5214" t="b">
        <f t="shared" si="487"/>
        <v>0</v>
      </c>
      <c r="C5214" t="str">
        <f t="shared" si="488"/>
        <v>OFF</v>
      </c>
      <c r="D5214" s="4">
        <f t="shared" si="490"/>
        <v>43773.166666654026</v>
      </c>
      <c r="E5214" t="str">
        <f t="shared" si="491"/>
        <v>LRKPCIGS</v>
      </c>
      <c r="F5214" s="39">
        <v>9164.0810546875</v>
      </c>
      <c r="G5214">
        <f t="shared" si="489"/>
        <v>1.3714393501417048E-3</v>
      </c>
      <c r="H5214" s="38">
        <f>G5214*SUMIF('Manual Inputs'!$B$11:$B$22,'Expanded kW'!A5214,'Manual Inputs'!$C$11:$C$22)</f>
        <v>154403.06454885783</v>
      </c>
    </row>
    <row r="5215" spans="1:8" x14ac:dyDescent="0.2">
      <c r="A5215">
        <f t="shared" si="486"/>
        <v>11</v>
      </c>
      <c r="B5215" t="b">
        <f t="shared" si="487"/>
        <v>0</v>
      </c>
      <c r="C5215" t="str">
        <f t="shared" si="488"/>
        <v>OFF</v>
      </c>
      <c r="D5215" s="4">
        <f t="shared" si="490"/>
        <v>43773.20833332069</v>
      </c>
      <c r="E5215" t="str">
        <f t="shared" si="491"/>
        <v>LRKPCIGS</v>
      </c>
      <c r="F5215" s="39">
        <v>9151.5556640625</v>
      </c>
      <c r="G5215">
        <f t="shared" si="489"/>
        <v>1.3695648781159218E-3</v>
      </c>
      <c r="H5215" s="38">
        <f>G5215*SUMIF('Manual Inputs'!$B$11:$B$22,'Expanded kW'!A5215,'Manual Inputs'!$C$11:$C$22)</f>
        <v>154192.02770996143</v>
      </c>
    </row>
    <row r="5216" spans="1:8" x14ac:dyDescent="0.2">
      <c r="A5216">
        <f t="shared" si="486"/>
        <v>11</v>
      </c>
      <c r="B5216" t="b">
        <f t="shared" si="487"/>
        <v>0</v>
      </c>
      <c r="C5216" t="str">
        <f t="shared" si="488"/>
        <v>OFF</v>
      </c>
      <c r="D5216" s="4">
        <f t="shared" si="490"/>
        <v>43773.249999987354</v>
      </c>
      <c r="E5216" t="str">
        <f t="shared" si="491"/>
        <v>LRKPCIGS</v>
      </c>
      <c r="F5216" s="39">
        <v>9139.88671875</v>
      </c>
      <c r="G5216">
        <f t="shared" si="489"/>
        <v>1.3678185763666558E-3</v>
      </c>
      <c r="H5216" s="38">
        <f>G5216*SUMIF('Manual Inputs'!$B$11:$B$22,'Expanded kW'!A5216,'Manual Inputs'!$C$11:$C$22)</f>
        <v>153995.42088102232</v>
      </c>
    </row>
    <row r="5217" spans="1:8" x14ac:dyDescent="0.2">
      <c r="A5217">
        <f t="shared" si="486"/>
        <v>11</v>
      </c>
      <c r="B5217" t="b">
        <f t="shared" si="487"/>
        <v>0</v>
      </c>
      <c r="C5217" t="str">
        <f t="shared" si="488"/>
        <v>ON</v>
      </c>
      <c r="D5217" s="4">
        <f t="shared" si="490"/>
        <v>43773.291666654019</v>
      </c>
      <c r="E5217" t="str">
        <f t="shared" si="491"/>
        <v>LRKPCIGS</v>
      </c>
      <c r="F5217" s="39">
        <v>9063.5234375</v>
      </c>
      <c r="G5217">
        <f t="shared" si="489"/>
        <v>1.3563905228403702E-3</v>
      </c>
      <c r="H5217" s="38">
        <f>G5217*SUMIF('Manual Inputs'!$B$11:$B$22,'Expanded kW'!A5217,'Manual Inputs'!$C$11:$C$22)</f>
        <v>152708.79709696322</v>
      </c>
    </row>
    <row r="5218" spans="1:8" x14ac:dyDescent="0.2">
      <c r="A5218">
        <f t="shared" si="486"/>
        <v>11</v>
      </c>
      <c r="B5218" t="b">
        <f t="shared" si="487"/>
        <v>0</v>
      </c>
      <c r="C5218" t="str">
        <f t="shared" si="488"/>
        <v>ON</v>
      </c>
      <c r="D5218" s="4">
        <f t="shared" si="490"/>
        <v>43773.333333320683</v>
      </c>
      <c r="E5218" t="str">
        <f t="shared" si="491"/>
        <v>LRKPCIGS</v>
      </c>
      <c r="F5218" s="39">
        <v>9154.0185546875</v>
      </c>
      <c r="G5218">
        <f t="shared" si="489"/>
        <v>1.3699334590023262E-3</v>
      </c>
      <c r="H5218" s="38">
        <f>G5218*SUMIF('Manual Inputs'!$B$11:$B$22,'Expanded kW'!A5218,'Manual Inputs'!$C$11:$C$22)</f>
        <v>154233.52427223313</v>
      </c>
    </row>
    <row r="5219" spans="1:8" x14ac:dyDescent="0.2">
      <c r="A5219">
        <f t="shared" si="486"/>
        <v>11</v>
      </c>
      <c r="B5219" t="b">
        <f t="shared" si="487"/>
        <v>0</v>
      </c>
      <c r="C5219" t="str">
        <f t="shared" si="488"/>
        <v>ON</v>
      </c>
      <c r="D5219" s="4">
        <f t="shared" si="490"/>
        <v>43773.374999987347</v>
      </c>
      <c r="E5219" t="str">
        <f t="shared" si="491"/>
        <v>LRKPCIGS</v>
      </c>
      <c r="F5219" s="39">
        <v>9189.7275390625</v>
      </c>
      <c r="G5219">
        <f t="shared" si="489"/>
        <v>1.3752774434163902E-3</v>
      </c>
      <c r="H5219" s="38">
        <f>G5219*SUMIF('Manual Inputs'!$B$11:$B$22,'Expanded kW'!A5219,'Manual Inputs'!$C$11:$C$22)</f>
        <v>154835.17506367902</v>
      </c>
    </row>
    <row r="5220" spans="1:8" x14ac:dyDescent="0.2">
      <c r="A5220">
        <f t="shared" si="486"/>
        <v>11</v>
      </c>
      <c r="B5220" t="b">
        <f t="shared" si="487"/>
        <v>0</v>
      </c>
      <c r="C5220" t="str">
        <f t="shared" si="488"/>
        <v>ON</v>
      </c>
      <c r="D5220" s="4">
        <f t="shared" si="490"/>
        <v>43773.416666654011</v>
      </c>
      <c r="E5220" t="str">
        <f t="shared" si="491"/>
        <v>LRKPCIGS</v>
      </c>
      <c r="F5220" s="39">
        <v>9177.0009765625</v>
      </c>
      <c r="G5220">
        <f t="shared" si="489"/>
        <v>1.373372865259521E-3</v>
      </c>
      <c r="H5220" s="38">
        <f>G5220*SUMIF('Manual Inputs'!$B$11:$B$22,'Expanded kW'!A5220,'Manual Inputs'!$C$11:$C$22)</f>
        <v>154620.74873555664</v>
      </c>
    </row>
    <row r="5221" spans="1:8" x14ac:dyDescent="0.2">
      <c r="A5221">
        <f t="shared" si="486"/>
        <v>11</v>
      </c>
      <c r="B5221" t="b">
        <f t="shared" si="487"/>
        <v>0</v>
      </c>
      <c r="C5221" t="str">
        <f t="shared" si="488"/>
        <v>ON</v>
      </c>
      <c r="D5221" s="4">
        <f t="shared" si="490"/>
        <v>43773.458333320676</v>
      </c>
      <c r="E5221" t="str">
        <f t="shared" si="491"/>
        <v>LRKPCIGS</v>
      </c>
      <c r="F5221" s="39">
        <v>9236.7275390625</v>
      </c>
      <c r="G5221">
        <f t="shared" si="489"/>
        <v>1.382311170974233E-3</v>
      </c>
      <c r="H5221" s="38">
        <f>G5221*SUMIF('Manual Inputs'!$B$11:$B$22,'Expanded kW'!A5221,'Manual Inputs'!$C$11:$C$22)</f>
        <v>155627.06505139192</v>
      </c>
    </row>
    <row r="5222" spans="1:8" x14ac:dyDescent="0.2">
      <c r="A5222">
        <f t="shared" si="486"/>
        <v>11</v>
      </c>
      <c r="B5222" t="b">
        <f t="shared" si="487"/>
        <v>0</v>
      </c>
      <c r="C5222" t="str">
        <f t="shared" si="488"/>
        <v>ON</v>
      </c>
      <c r="D5222" s="4">
        <f t="shared" si="490"/>
        <v>43773.49999998734</v>
      </c>
      <c r="E5222" t="str">
        <f t="shared" si="491"/>
        <v>LRKPCIGS</v>
      </c>
      <c r="F5222" s="39">
        <v>9215.546875</v>
      </c>
      <c r="G5222">
        <f t="shared" si="489"/>
        <v>1.3791414045804073E-3</v>
      </c>
      <c r="H5222" s="38">
        <f>G5222*SUMIF('Manual Inputs'!$B$11:$B$22,'Expanded kW'!A5222,'Manual Inputs'!$C$11:$C$22)</f>
        <v>155270.19790662164</v>
      </c>
    </row>
    <row r="5223" spans="1:8" x14ac:dyDescent="0.2">
      <c r="A5223">
        <f t="shared" si="486"/>
        <v>11</v>
      </c>
      <c r="B5223" t="b">
        <f t="shared" si="487"/>
        <v>0</v>
      </c>
      <c r="C5223" t="str">
        <f t="shared" si="488"/>
        <v>ON</v>
      </c>
      <c r="D5223" s="4">
        <f t="shared" si="490"/>
        <v>43773.541666654004</v>
      </c>
      <c r="E5223" t="str">
        <f t="shared" si="491"/>
        <v>LRKPCIGS</v>
      </c>
      <c r="F5223" s="39">
        <v>9230.798828125</v>
      </c>
      <c r="G5223">
        <f t="shared" si="489"/>
        <v>1.3814239169847953E-3</v>
      </c>
      <c r="H5223" s="38">
        <f>G5223*SUMIF('Manual Inputs'!$B$11:$B$22,'Expanded kW'!A5223,'Manual Inputs'!$C$11:$C$22)</f>
        <v>155527.17384221213</v>
      </c>
    </row>
    <row r="5224" spans="1:8" x14ac:dyDescent="0.2">
      <c r="A5224">
        <f t="shared" si="486"/>
        <v>11</v>
      </c>
      <c r="B5224" t="b">
        <f t="shared" si="487"/>
        <v>0</v>
      </c>
      <c r="C5224" t="str">
        <f t="shared" si="488"/>
        <v>ON</v>
      </c>
      <c r="D5224" s="4">
        <f t="shared" si="490"/>
        <v>43773.583333320668</v>
      </c>
      <c r="E5224" t="str">
        <f t="shared" si="491"/>
        <v>LRKPCIGS</v>
      </c>
      <c r="F5224" s="39">
        <v>9184.845703125</v>
      </c>
      <c r="G5224">
        <f t="shared" si="489"/>
        <v>1.3745468582256146E-3</v>
      </c>
      <c r="H5224" s="38">
        <f>G5224*SUMIF('Manual Inputs'!$B$11:$B$22,'Expanded kW'!A5224,'Manual Inputs'!$C$11:$C$22)</f>
        <v>154752.92236153941</v>
      </c>
    </row>
    <row r="5225" spans="1:8" x14ac:dyDescent="0.2">
      <c r="A5225">
        <f t="shared" si="486"/>
        <v>11</v>
      </c>
      <c r="B5225" t="b">
        <f t="shared" si="487"/>
        <v>0</v>
      </c>
      <c r="C5225" t="str">
        <f t="shared" si="488"/>
        <v>ON</v>
      </c>
      <c r="D5225" s="4">
        <f t="shared" si="490"/>
        <v>43773.624999987333</v>
      </c>
      <c r="E5225" t="str">
        <f t="shared" si="491"/>
        <v>LRKPCIGS</v>
      </c>
      <c r="F5225" s="39">
        <v>9158.978515625</v>
      </c>
      <c r="G5225">
        <f t="shared" si="489"/>
        <v>1.3706757358944947E-3</v>
      </c>
      <c r="H5225" s="38">
        <f>G5225*SUMIF('Manual Inputs'!$B$11:$B$22,'Expanded kW'!A5225,'Manual Inputs'!$C$11:$C$22)</f>
        <v>154317.09328086828</v>
      </c>
    </row>
    <row r="5226" spans="1:8" x14ac:dyDescent="0.2">
      <c r="A5226">
        <f t="shared" si="486"/>
        <v>11</v>
      </c>
      <c r="B5226" t="b">
        <f t="shared" si="487"/>
        <v>0</v>
      </c>
      <c r="C5226" t="str">
        <f t="shared" si="488"/>
        <v>ON</v>
      </c>
      <c r="D5226" s="4">
        <f t="shared" si="490"/>
        <v>43773.666666653997</v>
      </c>
      <c r="E5226" t="str">
        <f t="shared" si="491"/>
        <v>LRKPCIGS</v>
      </c>
      <c r="F5226" s="39">
        <v>9108.0771484375</v>
      </c>
      <c r="G5226">
        <f t="shared" si="489"/>
        <v>1.3630581539983545E-3</v>
      </c>
      <c r="H5226" s="38">
        <f>G5226*SUMIF('Manual Inputs'!$B$11:$B$22,'Expanded kW'!A5226,'Manual Inputs'!$C$11:$C$22)</f>
        <v>153459.47023753473</v>
      </c>
    </row>
    <row r="5227" spans="1:8" x14ac:dyDescent="0.2">
      <c r="A5227">
        <f t="shared" si="486"/>
        <v>11</v>
      </c>
      <c r="B5227" t="b">
        <f t="shared" si="487"/>
        <v>0</v>
      </c>
      <c r="C5227" t="str">
        <f t="shared" si="488"/>
        <v>ON</v>
      </c>
      <c r="D5227" s="4">
        <f t="shared" si="490"/>
        <v>43773.708333320661</v>
      </c>
      <c r="E5227" t="str">
        <f t="shared" si="491"/>
        <v>LRKPCIGS</v>
      </c>
      <c r="F5227" s="39">
        <v>9091.8720703125</v>
      </c>
      <c r="G5227">
        <f t="shared" si="489"/>
        <v>1.3606330028369756E-3</v>
      </c>
      <c r="H5227" s="38">
        <f>G5227*SUMIF('Manual Inputs'!$B$11:$B$22,'Expanded kW'!A5227,'Manual Inputs'!$C$11:$C$22)</f>
        <v>153186.43536269871</v>
      </c>
    </row>
    <row r="5228" spans="1:8" x14ac:dyDescent="0.2">
      <c r="A5228">
        <f t="shared" si="486"/>
        <v>11</v>
      </c>
      <c r="B5228" t="b">
        <f t="shared" si="487"/>
        <v>0</v>
      </c>
      <c r="C5228" t="str">
        <f t="shared" si="488"/>
        <v>ON</v>
      </c>
      <c r="D5228" s="4">
        <f t="shared" si="490"/>
        <v>43773.749999987325</v>
      </c>
      <c r="E5228" t="str">
        <f t="shared" si="491"/>
        <v>LRKPCIGS</v>
      </c>
      <c r="F5228" s="39">
        <v>9062.6279296875</v>
      </c>
      <c r="G5228">
        <f t="shared" si="489"/>
        <v>1.3562565067131566E-3</v>
      </c>
      <c r="H5228" s="38">
        <f>G5228*SUMIF('Manual Inputs'!$B$11:$B$22,'Expanded kW'!A5228,'Manual Inputs'!$C$11:$C$22)</f>
        <v>152693.70893375817</v>
      </c>
    </row>
    <row r="5229" spans="1:8" x14ac:dyDescent="0.2">
      <c r="A5229">
        <f t="shared" si="486"/>
        <v>11</v>
      </c>
      <c r="B5229" t="b">
        <f t="shared" si="487"/>
        <v>0</v>
      </c>
      <c r="C5229" t="str">
        <f t="shared" si="488"/>
        <v>ON</v>
      </c>
      <c r="D5229" s="4">
        <f t="shared" si="490"/>
        <v>43773.79166665399</v>
      </c>
      <c r="E5229" t="str">
        <f t="shared" si="491"/>
        <v>LRKPCIGS</v>
      </c>
      <c r="F5229" s="39">
        <v>8988.9462890625</v>
      </c>
      <c r="G5229">
        <f t="shared" si="489"/>
        <v>1.3452297708371752E-3</v>
      </c>
      <c r="H5229" s="38">
        <f>G5229*SUMIF('Manual Inputs'!$B$11:$B$22,'Expanded kW'!A5229,'Manual Inputs'!$C$11:$C$22)</f>
        <v>151452.26737015825</v>
      </c>
    </row>
    <row r="5230" spans="1:8" x14ac:dyDescent="0.2">
      <c r="A5230">
        <f t="shared" si="486"/>
        <v>11</v>
      </c>
      <c r="B5230" t="b">
        <f t="shared" si="487"/>
        <v>0</v>
      </c>
      <c r="C5230" t="str">
        <f t="shared" si="488"/>
        <v>ON</v>
      </c>
      <c r="D5230" s="4">
        <f t="shared" si="490"/>
        <v>43773.833333320654</v>
      </c>
      <c r="E5230" t="str">
        <f t="shared" si="491"/>
        <v>LRKPCIGS</v>
      </c>
      <c r="F5230" s="39">
        <v>9007.158203125</v>
      </c>
      <c r="G5230">
        <f t="shared" si="489"/>
        <v>1.3479552525780788E-3</v>
      </c>
      <c r="H5230" s="38">
        <f>G5230*SUMIF('Manual Inputs'!$B$11:$B$22,'Expanded kW'!A5230,'Manual Inputs'!$C$11:$C$22)</f>
        <v>151759.11486809829</v>
      </c>
    </row>
    <row r="5231" spans="1:8" x14ac:dyDescent="0.2">
      <c r="A5231">
        <f t="shared" si="486"/>
        <v>11</v>
      </c>
      <c r="B5231" t="b">
        <f t="shared" si="487"/>
        <v>0</v>
      </c>
      <c r="C5231" t="str">
        <f t="shared" si="488"/>
        <v>OFF</v>
      </c>
      <c r="D5231" s="4">
        <f t="shared" si="490"/>
        <v>43773.874999987318</v>
      </c>
      <c r="E5231" t="str">
        <f t="shared" si="491"/>
        <v>LRKPCIGS</v>
      </c>
      <c r="F5231" s="39">
        <v>9166.6435546875</v>
      </c>
      <c r="G5231">
        <f t="shared" si="489"/>
        <v>1.3718228379473851E-3</v>
      </c>
      <c r="H5231" s="38">
        <f>G5231*SUMIF('Manual Inputs'!$B$11:$B$22,'Expanded kW'!A5231,'Manual Inputs'!$C$11:$C$22)</f>
        <v>154446.23940191133</v>
      </c>
    </row>
    <row r="5232" spans="1:8" x14ac:dyDescent="0.2">
      <c r="A5232">
        <f t="shared" si="486"/>
        <v>11</v>
      </c>
      <c r="B5232" t="b">
        <f t="shared" si="487"/>
        <v>0</v>
      </c>
      <c r="C5232" t="str">
        <f t="shared" si="488"/>
        <v>OFF</v>
      </c>
      <c r="D5232" s="4">
        <f t="shared" si="490"/>
        <v>43773.916666653982</v>
      </c>
      <c r="E5232" t="str">
        <f t="shared" si="491"/>
        <v>LRKPCIGS</v>
      </c>
      <c r="F5232" s="39">
        <v>9354.0322265625</v>
      </c>
      <c r="G5232">
        <f t="shared" si="489"/>
        <v>1.3998662606153583E-3</v>
      </c>
      <c r="H5232" s="38">
        <f>G5232*SUMIF('Manual Inputs'!$B$11:$B$22,'Expanded kW'!A5232,'Manual Inputs'!$C$11:$C$22)</f>
        <v>157603.4992544353</v>
      </c>
    </row>
    <row r="5233" spans="1:8" x14ac:dyDescent="0.2">
      <c r="A5233">
        <f t="shared" si="486"/>
        <v>11</v>
      </c>
      <c r="B5233" t="b">
        <f t="shared" si="487"/>
        <v>0</v>
      </c>
      <c r="C5233" t="str">
        <f t="shared" si="488"/>
        <v>OFF</v>
      </c>
      <c r="D5233" s="4">
        <f t="shared" si="490"/>
        <v>43773.958333320646</v>
      </c>
      <c r="E5233" t="str">
        <f t="shared" si="491"/>
        <v>LRKPCIGS</v>
      </c>
      <c r="F5233" s="39">
        <v>9395.8720703125</v>
      </c>
      <c r="G5233">
        <f t="shared" si="489"/>
        <v>1.4061277512962137E-3</v>
      </c>
      <c r="H5233" s="38">
        <f>G5233*SUMIF('Manual Inputs'!$B$11:$B$22,'Expanded kW'!A5233,'Manual Inputs'!$C$11:$C$22)</f>
        <v>158308.44719811817</v>
      </c>
    </row>
    <row r="5234" spans="1:8" x14ac:dyDescent="0.2">
      <c r="A5234">
        <f t="shared" si="486"/>
        <v>11</v>
      </c>
      <c r="B5234" t="b">
        <f t="shared" si="487"/>
        <v>0</v>
      </c>
      <c r="C5234" t="str">
        <f t="shared" si="488"/>
        <v>OFF</v>
      </c>
      <c r="D5234" s="4">
        <f t="shared" si="490"/>
        <v>43773.999999987311</v>
      </c>
      <c r="E5234" t="str">
        <f t="shared" si="491"/>
        <v>LRKPCIGS</v>
      </c>
      <c r="F5234" s="39">
        <v>9450.7578125</v>
      </c>
      <c r="G5234">
        <f t="shared" si="489"/>
        <v>1.4143416099633812E-3</v>
      </c>
      <c r="H5234" s="38">
        <f>G5234*SUMIF('Manual Inputs'!$B$11:$B$22,'Expanded kW'!A5234,'Manual Inputs'!$C$11:$C$22)</f>
        <v>159233.20187272396</v>
      </c>
    </row>
    <row r="5235" spans="1:8" x14ac:dyDescent="0.2">
      <c r="A5235">
        <f t="shared" si="486"/>
        <v>11</v>
      </c>
      <c r="B5235" t="b">
        <f t="shared" si="487"/>
        <v>0</v>
      </c>
      <c r="C5235" t="str">
        <f t="shared" si="488"/>
        <v>OFF</v>
      </c>
      <c r="D5235" s="4">
        <f t="shared" si="490"/>
        <v>43774.041666653975</v>
      </c>
      <c r="E5235" t="str">
        <f t="shared" si="491"/>
        <v>LRKPCIGS</v>
      </c>
      <c r="F5235" s="39">
        <v>9390.7890625</v>
      </c>
      <c r="G5235">
        <f t="shared" si="489"/>
        <v>1.4053670599743519E-3</v>
      </c>
      <c r="H5235" s="38">
        <f>G5235*SUMIF('Manual Inputs'!$B$11:$B$22,'Expanded kW'!A5235,'Manual Inputs'!$C$11:$C$22)</f>
        <v>158222.80500675255</v>
      </c>
    </row>
    <row r="5236" spans="1:8" x14ac:dyDescent="0.2">
      <c r="A5236">
        <f t="shared" si="486"/>
        <v>11</v>
      </c>
      <c r="B5236" t="b">
        <f t="shared" si="487"/>
        <v>0</v>
      </c>
      <c r="C5236" t="str">
        <f t="shared" si="488"/>
        <v>OFF</v>
      </c>
      <c r="D5236" s="4">
        <f t="shared" si="490"/>
        <v>43774.083333320639</v>
      </c>
      <c r="E5236" t="str">
        <f t="shared" si="491"/>
        <v>LRKPCIGS</v>
      </c>
      <c r="F5236" s="39">
        <v>9379.8330078125</v>
      </c>
      <c r="G5236">
        <f t="shared" si="489"/>
        <v>1.4037274450002944E-3</v>
      </c>
      <c r="H5236" s="38">
        <f>G5236*SUMIF('Manual Inputs'!$B$11:$B$22,'Expanded kW'!A5236,'Manual Inputs'!$C$11:$C$22)</f>
        <v>158038.20947458519</v>
      </c>
    </row>
    <row r="5237" spans="1:8" x14ac:dyDescent="0.2">
      <c r="A5237">
        <f t="shared" si="486"/>
        <v>11</v>
      </c>
      <c r="B5237" t="b">
        <f t="shared" si="487"/>
        <v>0</v>
      </c>
      <c r="C5237" t="str">
        <f t="shared" si="488"/>
        <v>OFF</v>
      </c>
      <c r="D5237" s="4">
        <f t="shared" si="490"/>
        <v>43774.124999987303</v>
      </c>
      <c r="E5237" t="str">
        <f t="shared" si="491"/>
        <v>LRKPCIGS</v>
      </c>
      <c r="F5237" s="39">
        <v>9278.5751953125</v>
      </c>
      <c r="G5237">
        <f t="shared" si="489"/>
        <v>1.388573830825228E-3</v>
      </c>
      <c r="H5237" s="38">
        <f>G5237*SUMIF('Manual Inputs'!$B$11:$B$22,'Expanded kW'!A5237,'Manual Inputs'!$C$11:$C$22)</f>
        <v>156332.14462572438</v>
      </c>
    </row>
    <row r="5238" spans="1:8" x14ac:dyDescent="0.2">
      <c r="A5238">
        <f t="shared" si="486"/>
        <v>11</v>
      </c>
      <c r="B5238" t="b">
        <f t="shared" si="487"/>
        <v>0</v>
      </c>
      <c r="C5238" t="str">
        <f t="shared" si="488"/>
        <v>OFF</v>
      </c>
      <c r="D5238" s="4">
        <f t="shared" si="490"/>
        <v>43774.166666653968</v>
      </c>
      <c r="E5238" t="str">
        <f t="shared" si="491"/>
        <v>LRKPCIGS</v>
      </c>
      <c r="F5238" s="39">
        <v>9210.41015625</v>
      </c>
      <c r="G5238">
        <f t="shared" si="489"/>
        <v>1.3783726752138379E-3</v>
      </c>
      <c r="H5238" s="38">
        <f>G5238*SUMIF('Manual Inputs'!$B$11:$B$22,'Expanded kW'!A5238,'Manual Inputs'!$C$11:$C$22)</f>
        <v>155183.65075454031</v>
      </c>
    </row>
    <row r="5239" spans="1:8" x14ac:dyDescent="0.2">
      <c r="A5239">
        <f t="shared" si="486"/>
        <v>11</v>
      </c>
      <c r="B5239" t="b">
        <f t="shared" si="487"/>
        <v>0</v>
      </c>
      <c r="C5239" t="str">
        <f t="shared" si="488"/>
        <v>OFF</v>
      </c>
      <c r="D5239" s="4">
        <f t="shared" si="490"/>
        <v>43774.208333320632</v>
      </c>
      <c r="E5239" t="str">
        <f t="shared" si="491"/>
        <v>LRKPCIGS</v>
      </c>
      <c r="F5239" s="39">
        <v>9201.939453125</v>
      </c>
      <c r="G5239">
        <f t="shared" si="489"/>
        <v>1.3771050024903354E-3</v>
      </c>
      <c r="H5239" s="38">
        <f>G5239*SUMIF('Manual Inputs'!$B$11:$B$22,'Expanded kW'!A5239,'Manual Inputs'!$C$11:$C$22)</f>
        <v>155040.93022276211</v>
      </c>
    </row>
    <row r="5240" spans="1:8" x14ac:dyDescent="0.2">
      <c r="A5240">
        <f t="shared" si="486"/>
        <v>11</v>
      </c>
      <c r="B5240" t="b">
        <f t="shared" si="487"/>
        <v>0</v>
      </c>
      <c r="C5240" t="str">
        <f t="shared" si="488"/>
        <v>OFF</v>
      </c>
      <c r="D5240" s="4">
        <f t="shared" si="490"/>
        <v>43774.249999987296</v>
      </c>
      <c r="E5240" t="str">
        <f t="shared" si="491"/>
        <v>LRKPCIGS</v>
      </c>
      <c r="F5240" s="39">
        <v>9214.75</v>
      </c>
      <c r="G5240">
        <f t="shared" si="489"/>
        <v>1.3790221492262019E-3</v>
      </c>
      <c r="H5240" s="38">
        <f>G5240*SUMIF('Manual Inputs'!$B$11:$B$22,'Expanded kW'!A5240,'Manual Inputs'!$C$11:$C$22)</f>
        <v>155256.7715803672</v>
      </c>
    </row>
    <row r="5241" spans="1:8" x14ac:dyDescent="0.2">
      <c r="A5241">
        <f t="shared" si="486"/>
        <v>11</v>
      </c>
      <c r="B5241" t="b">
        <f t="shared" si="487"/>
        <v>0</v>
      </c>
      <c r="C5241" t="str">
        <f t="shared" si="488"/>
        <v>ON</v>
      </c>
      <c r="D5241" s="4">
        <f t="shared" si="490"/>
        <v>43774.29166665396</v>
      </c>
      <c r="E5241" t="str">
        <f t="shared" si="491"/>
        <v>LRKPCIGS</v>
      </c>
      <c r="F5241" s="39">
        <v>9094.7275390625</v>
      </c>
      <c r="G5241">
        <f t="shared" si="489"/>
        <v>1.3610603345228785E-3</v>
      </c>
      <c r="H5241" s="38">
        <f>G5241*SUMIF('Manual Inputs'!$B$11:$B$22,'Expanded kW'!A5241,'Manual Inputs'!$C$11:$C$22)</f>
        <v>153234.54636511047</v>
      </c>
    </row>
    <row r="5242" spans="1:8" x14ac:dyDescent="0.2">
      <c r="A5242">
        <f t="shared" si="486"/>
        <v>11</v>
      </c>
      <c r="B5242" t="b">
        <f t="shared" si="487"/>
        <v>0</v>
      </c>
      <c r="C5242" t="str">
        <f t="shared" si="488"/>
        <v>ON</v>
      </c>
      <c r="D5242" s="4">
        <f t="shared" si="490"/>
        <v>43774.333333320625</v>
      </c>
      <c r="E5242" t="str">
        <f t="shared" si="491"/>
        <v>LRKPCIGS</v>
      </c>
      <c r="F5242" s="39">
        <v>9289.916015625</v>
      </c>
      <c r="G5242">
        <f t="shared" si="489"/>
        <v>1.3902710274286444E-3</v>
      </c>
      <c r="H5242" s="38">
        <f>G5242*SUMIF('Manual Inputs'!$B$11:$B$22,'Expanded kW'!A5242,'Manual Inputs'!$C$11:$C$22)</f>
        <v>156523.22296738223</v>
      </c>
    </row>
    <row r="5243" spans="1:8" x14ac:dyDescent="0.2">
      <c r="A5243">
        <f t="shared" si="486"/>
        <v>11</v>
      </c>
      <c r="B5243" t="b">
        <f t="shared" si="487"/>
        <v>0</v>
      </c>
      <c r="C5243" t="str">
        <f t="shared" si="488"/>
        <v>ON</v>
      </c>
      <c r="D5243" s="4">
        <f t="shared" si="490"/>
        <v>43774.374999987289</v>
      </c>
      <c r="E5243" t="str">
        <f t="shared" si="491"/>
        <v>LRKPCIGS</v>
      </c>
      <c r="F5243" s="39">
        <v>9282.48828125</v>
      </c>
      <c r="G5243">
        <f t="shared" si="489"/>
        <v>1.3891594389187343E-3</v>
      </c>
      <c r="H5243" s="38">
        <f>G5243*SUMIF('Manual Inputs'!$B$11:$B$22,'Expanded kW'!A5243,'Manual Inputs'!$C$11:$C$22)</f>
        <v>156398.0751273194</v>
      </c>
    </row>
    <row r="5244" spans="1:8" x14ac:dyDescent="0.2">
      <c r="A5244">
        <f t="shared" si="486"/>
        <v>11</v>
      </c>
      <c r="B5244" t="b">
        <f t="shared" si="487"/>
        <v>0</v>
      </c>
      <c r="C5244" t="str">
        <f t="shared" si="488"/>
        <v>ON</v>
      </c>
      <c r="D5244" s="4">
        <f t="shared" si="490"/>
        <v>43774.416666653953</v>
      </c>
      <c r="E5244" t="str">
        <f t="shared" si="491"/>
        <v>LRKPCIGS</v>
      </c>
      <c r="F5244" s="39">
        <v>9219.9296875</v>
      </c>
      <c r="G5244">
        <f t="shared" si="489"/>
        <v>1.3797973090285372E-3</v>
      </c>
      <c r="H5244" s="38">
        <f>G5244*SUMIF('Manual Inputs'!$B$11:$B$22,'Expanded kW'!A5244,'Manual Inputs'!$C$11:$C$22)</f>
        <v>155344.04270102104</v>
      </c>
    </row>
    <row r="5245" spans="1:8" x14ac:dyDescent="0.2">
      <c r="A5245">
        <f t="shared" si="486"/>
        <v>11</v>
      </c>
      <c r="B5245" t="b">
        <f t="shared" si="487"/>
        <v>0</v>
      </c>
      <c r="C5245" t="str">
        <f t="shared" si="488"/>
        <v>ON</v>
      </c>
      <c r="D5245" s="4">
        <f t="shared" si="490"/>
        <v>43774.458333320617</v>
      </c>
      <c r="E5245" t="str">
        <f t="shared" si="491"/>
        <v>LRKPCIGS</v>
      </c>
      <c r="F5245" s="39">
        <v>9268.1474609375</v>
      </c>
      <c r="G5245">
        <f t="shared" si="489"/>
        <v>1.3870132809818386E-3</v>
      </c>
      <c r="H5245" s="38">
        <f>G5245*SUMIF('Manual Inputs'!$B$11:$B$22,'Expanded kW'!A5245,'Manual Inputs'!$C$11:$C$22)</f>
        <v>156156.45061623305</v>
      </c>
    </row>
    <row r="5246" spans="1:8" x14ac:dyDescent="0.2">
      <c r="A5246">
        <f t="shared" si="486"/>
        <v>11</v>
      </c>
      <c r="B5246" t="b">
        <f t="shared" si="487"/>
        <v>0</v>
      </c>
      <c r="C5246" t="str">
        <f t="shared" si="488"/>
        <v>ON</v>
      </c>
      <c r="D5246" s="4">
        <f t="shared" si="490"/>
        <v>43774.499999987282</v>
      </c>
      <c r="E5246" t="str">
        <f t="shared" si="491"/>
        <v>LRKPCIGS</v>
      </c>
      <c r="F5246" s="39">
        <v>9196.6181640625</v>
      </c>
      <c r="G5246">
        <f t="shared" si="489"/>
        <v>1.3763086514792257E-3</v>
      </c>
      <c r="H5246" s="38">
        <f>G5246*SUMIF('Manual Inputs'!$B$11:$B$22,'Expanded kW'!A5246,'Manual Inputs'!$C$11:$C$22)</f>
        <v>154951.2732965851</v>
      </c>
    </row>
    <row r="5247" spans="1:8" x14ac:dyDescent="0.2">
      <c r="A5247">
        <f t="shared" si="486"/>
        <v>11</v>
      </c>
      <c r="B5247" t="b">
        <f t="shared" si="487"/>
        <v>0</v>
      </c>
      <c r="C5247" t="str">
        <f t="shared" si="488"/>
        <v>ON</v>
      </c>
      <c r="D5247" s="4">
        <f t="shared" si="490"/>
        <v>43774.541666653946</v>
      </c>
      <c r="E5247" t="str">
        <f t="shared" si="491"/>
        <v>LRKPCIGS</v>
      </c>
      <c r="F5247" s="39">
        <v>9282.80859375</v>
      </c>
      <c r="G5247">
        <f t="shared" si="489"/>
        <v>1.3892073748944444E-3</v>
      </c>
      <c r="H5247" s="38">
        <f>G5247*SUMIF('Manual Inputs'!$B$11:$B$22,'Expanded kW'!A5247,'Manual Inputs'!$C$11:$C$22)</f>
        <v>156403.47198395111</v>
      </c>
    </row>
    <row r="5248" spans="1:8" x14ac:dyDescent="0.2">
      <c r="A5248">
        <f t="shared" si="486"/>
        <v>11</v>
      </c>
      <c r="B5248" t="b">
        <f t="shared" si="487"/>
        <v>0</v>
      </c>
      <c r="C5248" t="str">
        <f t="shared" si="488"/>
        <v>ON</v>
      </c>
      <c r="D5248" s="4">
        <f t="shared" si="490"/>
        <v>43774.58333332061</v>
      </c>
      <c r="E5248" t="str">
        <f t="shared" si="491"/>
        <v>LRKPCIGS</v>
      </c>
      <c r="F5248" s="39">
        <v>9302.9375</v>
      </c>
      <c r="G5248">
        <f t="shared" si="489"/>
        <v>1.392219741758271E-3</v>
      </c>
      <c r="H5248" s="38">
        <f>G5248*SUMIF('Manual Inputs'!$B$11:$B$22,'Expanded kW'!A5248,'Manual Inputs'!$C$11:$C$22)</f>
        <v>156742.61835252526</v>
      </c>
    </row>
    <row r="5249" spans="1:8" x14ac:dyDescent="0.2">
      <c r="A5249">
        <f t="shared" si="486"/>
        <v>11</v>
      </c>
      <c r="B5249" t="b">
        <f t="shared" si="487"/>
        <v>0</v>
      </c>
      <c r="C5249" t="str">
        <f t="shared" si="488"/>
        <v>ON</v>
      </c>
      <c r="D5249" s="4">
        <f t="shared" si="490"/>
        <v>43774.624999987274</v>
      </c>
      <c r="E5249" t="str">
        <f t="shared" si="491"/>
        <v>LRKPCIGS</v>
      </c>
      <c r="F5249" s="39">
        <v>9296.13671875</v>
      </c>
      <c r="G5249">
        <f t="shared" si="489"/>
        <v>1.3912019791520373E-3</v>
      </c>
      <c r="H5249" s="38">
        <f>G5249*SUMIF('Manual Inputs'!$B$11:$B$22,'Expanded kW'!A5249,'Manual Inputs'!$C$11:$C$22)</f>
        <v>156628.03387208909</v>
      </c>
    </row>
    <row r="5250" spans="1:8" x14ac:dyDescent="0.2">
      <c r="A5250">
        <f t="shared" ref="A5250:A5313" si="492">MONTH(D5250)</f>
        <v>11</v>
      </c>
      <c r="B5250" t="b">
        <f t="shared" ref="B5250:B5313" si="493">IF(ISNA(VLOOKUP(DATE(YEAR(D5250),MONTH(D5250),DAY(D5250)),Holidays,1,FALSE)),FALSE,TRUE)</f>
        <v>0</v>
      </c>
      <c r="C5250" t="str">
        <f t="shared" ref="C5250:C5313" si="494">IF(OR(HOUR(D5250)&lt;PkStart,HOUR(D5250)&gt;OPkStart-1,WEEKDAY(D5250,2)&gt;5,B5250)=TRUE,"OFF","ON")</f>
        <v>ON</v>
      </c>
      <c r="D5250" s="4">
        <f t="shared" si="490"/>
        <v>43774.666666653939</v>
      </c>
      <c r="E5250" t="str">
        <f t="shared" si="491"/>
        <v>LRKPCIGS</v>
      </c>
      <c r="F5250" s="39">
        <v>9073.0771484375</v>
      </c>
      <c r="G5250">
        <f t="shared" ref="G5250:G5313" si="495">IF(SUMIF($A$2:$A$8785,A5250,$F$2:$F$8785)=0,0,F5250/SUMIF($A$2:$A$8785,A5250,$F$2:$F$8785))</f>
        <v>1.357820271774429E-3</v>
      </c>
      <c r="H5250" s="38">
        <f>G5250*SUMIF('Manual Inputs'!$B$11:$B$22,'Expanded kW'!A5250,'Manual Inputs'!$C$11:$C$22)</f>
        <v>152869.76492753575</v>
      </c>
    </row>
    <row r="5251" spans="1:8" x14ac:dyDescent="0.2">
      <c r="A5251">
        <f t="shared" si="492"/>
        <v>11</v>
      </c>
      <c r="B5251" t="b">
        <f t="shared" si="493"/>
        <v>0</v>
      </c>
      <c r="C5251" t="str">
        <f t="shared" si="494"/>
        <v>ON</v>
      </c>
      <c r="D5251" s="4">
        <f t="shared" si="490"/>
        <v>43774.708333320603</v>
      </c>
      <c r="E5251" t="str">
        <f t="shared" si="491"/>
        <v>LRKPCIGS</v>
      </c>
      <c r="F5251" s="39">
        <v>9081.2060546875</v>
      </c>
      <c r="G5251">
        <f t="shared" si="495"/>
        <v>1.3590367933043386E-3</v>
      </c>
      <c r="H5251" s="38">
        <f>G5251*SUMIF('Manual Inputs'!$B$11:$B$22,'Expanded kW'!A5251,'Manual Inputs'!$C$11:$C$22)</f>
        <v>153006.72661839603</v>
      </c>
    </row>
    <row r="5252" spans="1:8" x14ac:dyDescent="0.2">
      <c r="A5252">
        <f t="shared" si="492"/>
        <v>11</v>
      </c>
      <c r="B5252" t="b">
        <f t="shared" si="493"/>
        <v>0</v>
      </c>
      <c r="C5252" t="str">
        <f t="shared" si="494"/>
        <v>ON</v>
      </c>
      <c r="D5252" s="4">
        <f t="shared" ref="D5252:D5315" si="496">+D5251+1/24</f>
        <v>43774.749999987267</v>
      </c>
      <c r="E5252" t="str">
        <f t="shared" ref="E5252:E5315" si="497">+E5251</f>
        <v>LRKPCIGS</v>
      </c>
      <c r="F5252" s="39">
        <v>9014.8935546875</v>
      </c>
      <c r="G5252">
        <f t="shared" si="495"/>
        <v>1.3491128771622226E-3</v>
      </c>
      <c r="H5252" s="38">
        <f>G5252*SUMIF('Manual Inputs'!$B$11:$B$22,'Expanded kW'!A5252,'Manual Inputs'!$C$11:$C$22)</f>
        <v>151889.44566498729</v>
      </c>
    </row>
    <row r="5253" spans="1:8" x14ac:dyDescent="0.2">
      <c r="A5253">
        <f t="shared" si="492"/>
        <v>11</v>
      </c>
      <c r="B5253" t="b">
        <f t="shared" si="493"/>
        <v>0</v>
      </c>
      <c r="C5253" t="str">
        <f t="shared" si="494"/>
        <v>ON</v>
      </c>
      <c r="D5253" s="4">
        <f t="shared" si="496"/>
        <v>43774.791666653931</v>
      </c>
      <c r="E5253" t="str">
        <f t="shared" si="497"/>
        <v>LRKPCIGS</v>
      </c>
      <c r="F5253" s="39">
        <v>8946.1181640625</v>
      </c>
      <c r="G5253">
        <f t="shared" si="495"/>
        <v>1.338820380133702E-3</v>
      </c>
      <c r="H5253" s="38">
        <f>G5253*SUMIF('Manual Inputs'!$B$11:$B$22,'Expanded kW'!A5253,'Manual Inputs'!$C$11:$C$22)</f>
        <v>150730.66814930685</v>
      </c>
    </row>
    <row r="5254" spans="1:8" x14ac:dyDescent="0.2">
      <c r="A5254">
        <f t="shared" si="492"/>
        <v>11</v>
      </c>
      <c r="B5254" t="b">
        <f t="shared" si="493"/>
        <v>0</v>
      </c>
      <c r="C5254" t="str">
        <f t="shared" si="494"/>
        <v>ON</v>
      </c>
      <c r="D5254" s="4">
        <f t="shared" si="496"/>
        <v>43774.833333320596</v>
      </c>
      <c r="E5254" t="str">
        <f t="shared" si="497"/>
        <v>LRKPCIGS</v>
      </c>
      <c r="F5254" s="39">
        <v>8972.9609375</v>
      </c>
      <c r="G5254">
        <f t="shared" si="495"/>
        <v>1.3428375025859632E-3</v>
      </c>
      <c r="H5254" s="38">
        <f>G5254*SUMIF('Manual Inputs'!$B$11:$B$22,'Expanded kW'!A5254,'Manual Inputs'!$C$11:$C$22)</f>
        <v>151182.93460734095</v>
      </c>
    </row>
    <row r="5255" spans="1:8" x14ac:dyDescent="0.2">
      <c r="A5255">
        <f t="shared" si="492"/>
        <v>11</v>
      </c>
      <c r="B5255" t="b">
        <f t="shared" si="493"/>
        <v>0</v>
      </c>
      <c r="C5255" t="str">
        <f t="shared" si="494"/>
        <v>OFF</v>
      </c>
      <c r="D5255" s="4">
        <f t="shared" si="496"/>
        <v>43774.87499998726</v>
      </c>
      <c r="E5255" t="str">
        <f t="shared" si="497"/>
        <v>LRKPCIGS</v>
      </c>
      <c r="F5255" s="39">
        <v>9140.87890625</v>
      </c>
      <c r="G5255">
        <f t="shared" si="495"/>
        <v>1.3679670609743431E-3</v>
      </c>
      <c r="H5255" s="38">
        <f>G5255*SUMIF('Manual Inputs'!$B$11:$B$22,'Expanded kW'!A5255,'Manual Inputs'!$C$11:$C$22)</f>
        <v>154012.13797351561</v>
      </c>
    </row>
    <row r="5256" spans="1:8" x14ac:dyDescent="0.2">
      <c r="A5256">
        <f t="shared" si="492"/>
        <v>11</v>
      </c>
      <c r="B5256" t="b">
        <f t="shared" si="493"/>
        <v>0</v>
      </c>
      <c r="C5256" t="str">
        <f t="shared" si="494"/>
        <v>OFF</v>
      </c>
      <c r="D5256" s="4">
        <f t="shared" si="496"/>
        <v>43774.916666653924</v>
      </c>
      <c r="E5256" t="str">
        <f t="shared" si="497"/>
        <v>LRKPCIGS</v>
      </c>
      <c r="F5256" s="39">
        <v>9200.5234375</v>
      </c>
      <c r="G5256">
        <f t="shared" si="495"/>
        <v>1.3768930904025929E-3</v>
      </c>
      <c r="H5256" s="38">
        <f>G5256*SUMIF('Manual Inputs'!$B$11:$B$22,'Expanded kW'!A5256,'Manual Inputs'!$C$11:$C$22)</f>
        <v>155017.07216753057</v>
      </c>
    </row>
    <row r="5257" spans="1:8" x14ac:dyDescent="0.2">
      <c r="A5257">
        <f t="shared" si="492"/>
        <v>11</v>
      </c>
      <c r="B5257" t="b">
        <f t="shared" si="493"/>
        <v>0</v>
      </c>
      <c r="C5257" t="str">
        <f t="shared" si="494"/>
        <v>OFF</v>
      </c>
      <c r="D5257" s="4">
        <f t="shared" si="496"/>
        <v>43774.958333320588</v>
      </c>
      <c r="E5257" t="str">
        <f t="shared" si="497"/>
        <v>LRKPCIGS</v>
      </c>
      <c r="F5257" s="39">
        <v>9216.7275390625</v>
      </c>
      <c r="G5257">
        <f t="shared" si="495"/>
        <v>1.3793180954177044E-3</v>
      </c>
      <c r="H5257" s="38">
        <f>G5257*SUMIF('Manual Inputs'!$B$11:$B$22,'Expanded kW'!A5257,'Manual Inputs'!$C$11:$C$22)</f>
        <v>155290.09058853539</v>
      </c>
    </row>
    <row r="5258" spans="1:8" x14ac:dyDescent="0.2">
      <c r="A5258">
        <f t="shared" si="492"/>
        <v>11</v>
      </c>
      <c r="B5258" t="b">
        <f t="shared" si="493"/>
        <v>0</v>
      </c>
      <c r="C5258" t="str">
        <f t="shared" si="494"/>
        <v>OFF</v>
      </c>
      <c r="D5258" s="4">
        <f t="shared" si="496"/>
        <v>43774.999999987253</v>
      </c>
      <c r="E5258" t="str">
        <f t="shared" si="497"/>
        <v>LRKPCIGS</v>
      </c>
      <c r="F5258" s="39">
        <v>9301.078125</v>
      </c>
      <c r="G5258">
        <f t="shared" si="495"/>
        <v>1.391941479265125E-3</v>
      </c>
      <c r="H5258" s="38">
        <f>G5258*SUMIF('Manual Inputs'!$B$11:$B$22,'Expanded kW'!A5258,'Manual Inputs'!$C$11:$C$22)</f>
        <v>156711.29025793157</v>
      </c>
    </row>
    <row r="5259" spans="1:8" x14ac:dyDescent="0.2">
      <c r="A5259">
        <f t="shared" si="492"/>
        <v>11</v>
      </c>
      <c r="B5259" t="b">
        <f t="shared" si="493"/>
        <v>0</v>
      </c>
      <c r="C5259" t="str">
        <f t="shared" si="494"/>
        <v>OFF</v>
      </c>
      <c r="D5259" s="4">
        <f t="shared" si="496"/>
        <v>43775.041666653917</v>
      </c>
      <c r="E5259" t="str">
        <f t="shared" si="497"/>
        <v>LRKPCIGS</v>
      </c>
      <c r="F5259" s="39">
        <v>9198.5224609375</v>
      </c>
      <c r="G5259">
        <f t="shared" si="495"/>
        <v>1.3765936367006726E-3</v>
      </c>
      <c r="H5259" s="38">
        <f>G5259*SUMIF('Manual Inputs'!$B$11:$B$22,'Expanded kW'!A5259,'Manual Inputs'!$C$11:$C$22)</f>
        <v>154983.35826741371</v>
      </c>
    </row>
    <row r="5260" spans="1:8" x14ac:dyDescent="0.2">
      <c r="A5260">
        <f t="shared" si="492"/>
        <v>11</v>
      </c>
      <c r="B5260" t="b">
        <f t="shared" si="493"/>
        <v>0</v>
      </c>
      <c r="C5260" t="str">
        <f t="shared" si="494"/>
        <v>OFF</v>
      </c>
      <c r="D5260" s="4">
        <f t="shared" si="496"/>
        <v>43775.083333320581</v>
      </c>
      <c r="E5260" t="str">
        <f t="shared" si="497"/>
        <v>LRKPCIGS</v>
      </c>
      <c r="F5260" s="39">
        <v>9288.501953125</v>
      </c>
      <c r="G5260">
        <f t="shared" si="495"/>
        <v>1.3900594076334367E-3</v>
      </c>
      <c r="H5260" s="38">
        <f>G5260*SUMIF('Manual Inputs'!$B$11:$B$22,'Expanded kW'!A5260,'Manual Inputs'!$C$11:$C$22)</f>
        <v>156499.39781981308</v>
      </c>
    </row>
    <row r="5261" spans="1:8" x14ac:dyDescent="0.2">
      <c r="A5261">
        <f t="shared" si="492"/>
        <v>11</v>
      </c>
      <c r="B5261" t="b">
        <f t="shared" si="493"/>
        <v>0</v>
      </c>
      <c r="C5261" t="str">
        <f t="shared" si="494"/>
        <v>OFF</v>
      </c>
      <c r="D5261" s="4">
        <f t="shared" si="496"/>
        <v>43775.124999987245</v>
      </c>
      <c r="E5261" t="str">
        <f t="shared" si="497"/>
        <v>LRKPCIGS</v>
      </c>
      <c r="F5261" s="39">
        <v>9084.94921875</v>
      </c>
      <c r="G5261">
        <f t="shared" si="495"/>
        <v>1.3595969719473158E-3</v>
      </c>
      <c r="H5261" s="38">
        <f>G5261*SUMIF('Manual Inputs'!$B$11:$B$22,'Expanded kW'!A5261,'Manual Inputs'!$C$11:$C$22)</f>
        <v>153069.79415336327</v>
      </c>
    </row>
    <row r="5262" spans="1:8" x14ac:dyDescent="0.2">
      <c r="A5262">
        <f t="shared" si="492"/>
        <v>11</v>
      </c>
      <c r="B5262" t="b">
        <f t="shared" si="493"/>
        <v>0</v>
      </c>
      <c r="C5262" t="str">
        <f t="shared" si="494"/>
        <v>OFF</v>
      </c>
      <c r="D5262" s="4">
        <f t="shared" si="496"/>
        <v>43775.166666653909</v>
      </c>
      <c r="E5262" t="str">
        <f t="shared" si="497"/>
        <v>LRKPCIGS</v>
      </c>
      <c r="F5262" s="39">
        <v>8986.4150390625</v>
      </c>
      <c r="G5262">
        <f t="shared" si="495"/>
        <v>1.3448509597120519E-3</v>
      </c>
      <c r="H5262" s="38">
        <f>G5262*SUMIF('Manual Inputs'!$B$11:$B$22,'Expanded kW'!A5262,'Manual Inputs'!$C$11:$C$22)</f>
        <v>151409.61903970296</v>
      </c>
    </row>
    <row r="5263" spans="1:8" x14ac:dyDescent="0.2">
      <c r="A5263">
        <f t="shared" si="492"/>
        <v>11</v>
      </c>
      <c r="B5263" t="b">
        <f t="shared" si="493"/>
        <v>0</v>
      </c>
      <c r="C5263" t="str">
        <f t="shared" si="494"/>
        <v>OFF</v>
      </c>
      <c r="D5263" s="4">
        <f t="shared" si="496"/>
        <v>43775.208333320574</v>
      </c>
      <c r="E5263" t="str">
        <f t="shared" si="497"/>
        <v>LRKPCIGS</v>
      </c>
      <c r="F5263" s="39">
        <v>9058.3056640625</v>
      </c>
      <c r="G5263">
        <f t="shared" si="495"/>
        <v>1.3556096633336059E-3</v>
      </c>
      <c r="H5263" s="38">
        <f>G5263*SUMIF('Manual Inputs'!$B$11:$B$22,'Expanded kW'!A5263,'Manual Inputs'!$C$11:$C$22)</f>
        <v>152620.88427689279</v>
      </c>
    </row>
    <row r="5264" spans="1:8" x14ac:dyDescent="0.2">
      <c r="A5264">
        <f t="shared" si="492"/>
        <v>11</v>
      </c>
      <c r="B5264" t="b">
        <f t="shared" si="493"/>
        <v>0</v>
      </c>
      <c r="C5264" t="str">
        <f t="shared" si="494"/>
        <v>OFF</v>
      </c>
      <c r="D5264" s="4">
        <f t="shared" si="496"/>
        <v>43775.249999987238</v>
      </c>
      <c r="E5264" t="str">
        <f t="shared" si="497"/>
        <v>LRKPCIGS</v>
      </c>
      <c r="F5264" s="39">
        <v>8976.8544921875</v>
      </c>
      <c r="G5264">
        <f t="shared" si="495"/>
        <v>1.3434201877541214E-3</v>
      </c>
      <c r="H5264" s="38">
        <f>G5264*SUMIF('Manual Inputs'!$B$11:$B$22,'Expanded kW'!A5264,'Manual Inputs'!$C$11:$C$22)</f>
        <v>151248.53603231208</v>
      </c>
    </row>
    <row r="5265" spans="1:8" x14ac:dyDescent="0.2">
      <c r="A5265">
        <f t="shared" si="492"/>
        <v>11</v>
      </c>
      <c r="B5265" t="b">
        <f t="shared" si="493"/>
        <v>0</v>
      </c>
      <c r="C5265" t="str">
        <f t="shared" si="494"/>
        <v>ON</v>
      </c>
      <c r="D5265" s="4">
        <f t="shared" si="496"/>
        <v>43775.291666653902</v>
      </c>
      <c r="E5265" t="str">
        <f t="shared" si="497"/>
        <v>LRKPCIGS</v>
      </c>
      <c r="F5265" s="39">
        <v>8902.876953125</v>
      </c>
      <c r="G5265">
        <f t="shared" si="495"/>
        <v>1.3323491695591153E-3</v>
      </c>
      <c r="H5265" s="38">
        <f>G5265*SUMIF('Manual Inputs'!$B$11:$B$22,'Expanded kW'!A5265,'Manual Inputs'!$C$11:$C$22)</f>
        <v>150002.10895786036</v>
      </c>
    </row>
    <row r="5266" spans="1:8" x14ac:dyDescent="0.2">
      <c r="A5266">
        <f t="shared" si="492"/>
        <v>11</v>
      </c>
      <c r="B5266" t="b">
        <f t="shared" si="493"/>
        <v>0</v>
      </c>
      <c r="C5266" t="str">
        <f t="shared" si="494"/>
        <v>ON</v>
      </c>
      <c r="D5266" s="4">
        <f t="shared" si="496"/>
        <v>43775.333333320566</v>
      </c>
      <c r="E5266" t="str">
        <f t="shared" si="497"/>
        <v>LRKPCIGS</v>
      </c>
      <c r="F5266" s="39">
        <v>8979.3916015625</v>
      </c>
      <c r="G5266">
        <f t="shared" si="495"/>
        <v>1.3437998757568491E-3</v>
      </c>
      <c r="H5266" s="38">
        <f>G5266*SUMIF('Manual Inputs'!$B$11:$B$22,'Expanded kW'!A5266,'Manual Inputs'!$C$11:$C$22)</f>
        <v>151291.28308575452</v>
      </c>
    </row>
    <row r="5267" spans="1:8" x14ac:dyDescent="0.2">
      <c r="A5267">
        <f t="shared" si="492"/>
        <v>11</v>
      </c>
      <c r="B5267" t="b">
        <f t="shared" si="493"/>
        <v>0</v>
      </c>
      <c r="C5267" t="str">
        <f t="shared" si="494"/>
        <v>ON</v>
      </c>
      <c r="D5267" s="4">
        <f t="shared" si="496"/>
        <v>43775.374999987231</v>
      </c>
      <c r="E5267" t="str">
        <f t="shared" si="497"/>
        <v>LRKPCIGS</v>
      </c>
      <c r="F5267" s="39">
        <v>9009.2431640625</v>
      </c>
      <c r="G5267">
        <f t="shared" si="495"/>
        <v>1.3482672748589962E-3</v>
      </c>
      <c r="H5267" s="38">
        <f>G5267*SUMIF('Manual Inputs'!$B$11:$B$22,'Expanded kW'!A5267,'Manual Inputs'!$C$11:$C$22)</f>
        <v>151794.24379769783</v>
      </c>
    </row>
    <row r="5268" spans="1:8" x14ac:dyDescent="0.2">
      <c r="A5268">
        <f t="shared" si="492"/>
        <v>11</v>
      </c>
      <c r="B5268" t="b">
        <f t="shared" si="493"/>
        <v>0</v>
      </c>
      <c r="C5268" t="str">
        <f t="shared" si="494"/>
        <v>ON</v>
      </c>
      <c r="D5268" s="4">
        <f t="shared" si="496"/>
        <v>43775.416666653895</v>
      </c>
      <c r="E5268" t="str">
        <f t="shared" si="497"/>
        <v>LRKPCIGS</v>
      </c>
      <c r="F5268" s="39">
        <v>9015.1650390625</v>
      </c>
      <c r="G5268">
        <f t="shared" si="495"/>
        <v>1.3491535058245622E-3</v>
      </c>
      <c r="H5268" s="38">
        <f>G5268*SUMIF('Manual Inputs'!$B$11:$B$22,'Expanded kW'!A5268,'Manual Inputs'!$C$11:$C$22)</f>
        <v>151894.01983005926</v>
      </c>
    </row>
    <row r="5269" spans="1:8" x14ac:dyDescent="0.2">
      <c r="A5269">
        <f t="shared" si="492"/>
        <v>11</v>
      </c>
      <c r="B5269" t="b">
        <f t="shared" si="493"/>
        <v>0</v>
      </c>
      <c r="C5269" t="str">
        <f t="shared" si="494"/>
        <v>ON</v>
      </c>
      <c r="D5269" s="4">
        <f t="shared" si="496"/>
        <v>43775.458333320559</v>
      </c>
      <c r="E5269" t="str">
        <f t="shared" si="497"/>
        <v>LRKPCIGS</v>
      </c>
      <c r="F5269" s="39">
        <v>8963.9443359375</v>
      </c>
      <c r="G5269">
        <f t="shared" si="495"/>
        <v>1.3414881340989794E-3</v>
      </c>
      <c r="H5269" s="38">
        <f>G5269*SUMIF('Manual Inputs'!$B$11:$B$22,'Expanded kW'!A5269,'Manual Inputs'!$C$11:$C$22)</f>
        <v>151031.01638392519</v>
      </c>
    </row>
    <row r="5270" spans="1:8" x14ac:dyDescent="0.2">
      <c r="A5270">
        <f t="shared" si="492"/>
        <v>11</v>
      </c>
      <c r="B5270" t="b">
        <f t="shared" si="493"/>
        <v>0</v>
      </c>
      <c r="C5270" t="str">
        <f t="shared" si="494"/>
        <v>ON</v>
      </c>
      <c r="D5270" s="4">
        <f t="shared" si="496"/>
        <v>43775.499999987223</v>
      </c>
      <c r="E5270" t="str">
        <f t="shared" si="497"/>
        <v>LRKPCIGS</v>
      </c>
      <c r="F5270" s="39">
        <v>8938.4072265625</v>
      </c>
      <c r="G5270">
        <f t="shared" si="495"/>
        <v>1.3376664092062435E-3</v>
      </c>
      <c r="H5270" s="38">
        <f>G5270*SUMIF('Manual Inputs'!$B$11:$B$22,'Expanded kW'!A5270,'Manual Inputs'!$C$11:$C$22)</f>
        <v>150600.74869819771</v>
      </c>
    </row>
    <row r="5271" spans="1:8" x14ac:dyDescent="0.2">
      <c r="A5271">
        <f t="shared" si="492"/>
        <v>11</v>
      </c>
      <c r="B5271" t="b">
        <f t="shared" si="493"/>
        <v>0</v>
      </c>
      <c r="C5271" t="str">
        <f t="shared" si="494"/>
        <v>ON</v>
      </c>
      <c r="D5271" s="4">
        <f t="shared" si="496"/>
        <v>43775.541666653888</v>
      </c>
      <c r="E5271" t="str">
        <f t="shared" si="497"/>
        <v>LRKPCIGS</v>
      </c>
      <c r="F5271" s="39">
        <v>8915.9970703125</v>
      </c>
      <c r="G5271">
        <f t="shared" si="495"/>
        <v>1.3343126446617502E-3</v>
      </c>
      <c r="H5271" s="38">
        <f>G5271*SUMIF('Manual Inputs'!$B$11:$B$22,'Expanded kW'!A5271,'Manual Inputs'!$C$11:$C$22)</f>
        <v>150223.16617995399</v>
      </c>
    </row>
    <row r="5272" spans="1:8" x14ac:dyDescent="0.2">
      <c r="A5272">
        <f t="shared" si="492"/>
        <v>11</v>
      </c>
      <c r="B5272" t="b">
        <f t="shared" si="493"/>
        <v>0</v>
      </c>
      <c r="C5272" t="str">
        <f t="shared" si="494"/>
        <v>ON</v>
      </c>
      <c r="D5272" s="4">
        <f t="shared" si="496"/>
        <v>43775.583333320552</v>
      </c>
      <c r="E5272" t="str">
        <f t="shared" si="497"/>
        <v>LRKPCIGS</v>
      </c>
      <c r="F5272" s="39">
        <v>8808.22265625</v>
      </c>
      <c r="G5272">
        <f t="shared" si="495"/>
        <v>1.3181837964442659E-3</v>
      </c>
      <c r="H5272" s="38">
        <f>G5272*SUMIF('Manual Inputs'!$B$11:$B$22,'Expanded kW'!A5272,'Manual Inputs'!$C$11:$C$22)</f>
        <v>148407.30491553448</v>
      </c>
    </row>
    <row r="5273" spans="1:8" x14ac:dyDescent="0.2">
      <c r="A5273">
        <f t="shared" si="492"/>
        <v>11</v>
      </c>
      <c r="B5273" t="b">
        <f t="shared" si="493"/>
        <v>0</v>
      </c>
      <c r="C5273" t="str">
        <f t="shared" si="494"/>
        <v>ON</v>
      </c>
      <c r="D5273" s="4">
        <f t="shared" si="496"/>
        <v>43775.624999987216</v>
      </c>
      <c r="E5273" t="str">
        <f t="shared" si="497"/>
        <v>LRKPCIGS</v>
      </c>
      <c r="F5273" s="39">
        <v>8776.73828125</v>
      </c>
      <c r="G5273">
        <f t="shared" si="495"/>
        <v>1.3134720407830115E-3</v>
      </c>
      <c r="H5273" s="38">
        <f>G5273*SUMIF('Manual Inputs'!$B$11:$B$22,'Expanded kW'!A5273,'Manual Inputs'!$C$11:$C$22)</f>
        <v>147876.83339783453</v>
      </c>
    </row>
    <row r="5274" spans="1:8" x14ac:dyDescent="0.2">
      <c r="A5274">
        <f t="shared" si="492"/>
        <v>11</v>
      </c>
      <c r="B5274" t="b">
        <f t="shared" si="493"/>
        <v>0</v>
      </c>
      <c r="C5274" t="str">
        <f t="shared" si="494"/>
        <v>ON</v>
      </c>
      <c r="D5274" s="4">
        <f t="shared" si="496"/>
        <v>43775.66666665388</v>
      </c>
      <c r="E5274" t="str">
        <f t="shared" si="497"/>
        <v>LRKPCIGS</v>
      </c>
      <c r="F5274" s="39">
        <v>8738.0029296875</v>
      </c>
      <c r="G5274">
        <f t="shared" si="495"/>
        <v>1.307675149086248E-3</v>
      </c>
      <c r="H5274" s="38">
        <f>G5274*SUMIF('Manual Inputs'!$B$11:$B$22,'Expanded kW'!A5274,'Manual Inputs'!$C$11:$C$22)</f>
        <v>147224.19218351788</v>
      </c>
    </row>
    <row r="5275" spans="1:8" x14ac:dyDescent="0.2">
      <c r="A5275">
        <f t="shared" si="492"/>
        <v>11</v>
      </c>
      <c r="B5275" t="b">
        <f t="shared" si="493"/>
        <v>0</v>
      </c>
      <c r="C5275" t="str">
        <f t="shared" si="494"/>
        <v>ON</v>
      </c>
      <c r="D5275" s="4">
        <f t="shared" si="496"/>
        <v>43775.708333320545</v>
      </c>
      <c r="E5275" t="str">
        <f t="shared" si="497"/>
        <v>LRKPCIGS</v>
      </c>
      <c r="F5275" s="39">
        <v>8730.2783203125</v>
      </c>
      <c r="G5275">
        <f t="shared" si="495"/>
        <v>1.3065191321110458E-3</v>
      </c>
      <c r="H5275" s="38">
        <f>G5275*SUMIF('Manual Inputs'!$B$11:$B$22,'Expanded kW'!A5275,'Manual Inputs'!$C$11:$C$22)</f>
        <v>147094.04237877202</v>
      </c>
    </row>
    <row r="5276" spans="1:8" x14ac:dyDescent="0.2">
      <c r="A5276">
        <f t="shared" si="492"/>
        <v>11</v>
      </c>
      <c r="B5276" t="b">
        <f t="shared" si="493"/>
        <v>0</v>
      </c>
      <c r="C5276" t="str">
        <f t="shared" si="494"/>
        <v>ON</v>
      </c>
      <c r="D5276" s="4">
        <f t="shared" si="496"/>
        <v>43775.749999987209</v>
      </c>
      <c r="E5276" t="str">
        <f t="shared" si="497"/>
        <v>LRKPCIGS</v>
      </c>
      <c r="F5276" s="39">
        <v>8726.1669921875</v>
      </c>
      <c r="G5276">
        <f t="shared" si="495"/>
        <v>1.3059038563252555E-3</v>
      </c>
      <c r="H5276" s="38">
        <f>G5276*SUMIF('Manual Inputs'!$B$11:$B$22,'Expanded kW'!A5276,'Manual Inputs'!$C$11:$C$22)</f>
        <v>147024.7717494446</v>
      </c>
    </row>
    <row r="5277" spans="1:8" x14ac:dyDescent="0.2">
      <c r="A5277">
        <f t="shared" si="492"/>
        <v>11</v>
      </c>
      <c r="B5277" t="b">
        <f t="shared" si="493"/>
        <v>0</v>
      </c>
      <c r="C5277" t="str">
        <f t="shared" si="494"/>
        <v>ON</v>
      </c>
      <c r="D5277" s="4">
        <f t="shared" si="496"/>
        <v>43775.791666653873</v>
      </c>
      <c r="E5277" t="str">
        <f t="shared" si="497"/>
        <v>LRKPCIGS</v>
      </c>
      <c r="F5277" s="39">
        <v>8851.3857421875</v>
      </c>
      <c r="G5277">
        <f t="shared" si="495"/>
        <v>1.3246433153174602E-3</v>
      </c>
      <c r="H5277" s="38">
        <f>G5277*SUMIF('Manual Inputs'!$B$11:$B$22,'Expanded kW'!A5277,'Manual Inputs'!$C$11:$C$22)</f>
        <v>149134.54780048548</v>
      </c>
    </row>
    <row r="5278" spans="1:8" x14ac:dyDescent="0.2">
      <c r="A5278">
        <f t="shared" si="492"/>
        <v>11</v>
      </c>
      <c r="B5278" t="b">
        <f t="shared" si="493"/>
        <v>0</v>
      </c>
      <c r="C5278" t="str">
        <f t="shared" si="494"/>
        <v>ON</v>
      </c>
      <c r="D5278" s="4">
        <f t="shared" si="496"/>
        <v>43775.833333320537</v>
      </c>
      <c r="E5278" t="str">
        <f t="shared" si="497"/>
        <v>LRKPCIGS</v>
      </c>
      <c r="F5278" s="39">
        <v>8961.4423828125</v>
      </c>
      <c r="G5278">
        <f t="shared" si="495"/>
        <v>1.3411137073618784E-3</v>
      </c>
      <c r="H5278" s="38">
        <f>G5278*SUMIF('Manual Inputs'!$B$11:$B$22,'Expanded kW'!A5278,'Manual Inputs'!$C$11:$C$22)</f>
        <v>150988.86166840573</v>
      </c>
    </row>
    <row r="5279" spans="1:8" x14ac:dyDescent="0.2">
      <c r="A5279">
        <f t="shared" si="492"/>
        <v>11</v>
      </c>
      <c r="B5279" t="b">
        <f t="shared" si="493"/>
        <v>0</v>
      </c>
      <c r="C5279" t="str">
        <f t="shared" si="494"/>
        <v>OFF</v>
      </c>
      <c r="D5279" s="4">
        <f t="shared" si="496"/>
        <v>43775.874999987202</v>
      </c>
      <c r="E5279" t="str">
        <f t="shared" si="497"/>
        <v>LRKPCIGS</v>
      </c>
      <c r="F5279" s="39">
        <v>9174.7158203125</v>
      </c>
      <c r="G5279">
        <f t="shared" si="495"/>
        <v>1.3730308829937848E-3</v>
      </c>
      <c r="H5279" s="38">
        <f>G5279*SUMIF('Manual Inputs'!$B$11:$B$22,'Expanded kW'!A5279,'Manual Inputs'!$C$11:$C$22)</f>
        <v>154582.24677056228</v>
      </c>
    </row>
    <row r="5280" spans="1:8" x14ac:dyDescent="0.2">
      <c r="A5280">
        <f t="shared" si="492"/>
        <v>11</v>
      </c>
      <c r="B5280" t="b">
        <f t="shared" si="493"/>
        <v>0</v>
      </c>
      <c r="C5280" t="str">
        <f t="shared" si="494"/>
        <v>OFF</v>
      </c>
      <c r="D5280" s="4">
        <f t="shared" si="496"/>
        <v>43775.916666653866</v>
      </c>
      <c r="E5280" t="str">
        <f t="shared" si="497"/>
        <v>LRKPCIGS</v>
      </c>
      <c r="F5280" s="39">
        <v>9378.818359375</v>
      </c>
      <c r="G5280">
        <f t="shared" si="495"/>
        <v>1.4035755990284568E-3</v>
      </c>
      <c r="H5280" s="38">
        <f>G5280*SUMIF('Manual Inputs'!$B$11:$B$22,'Expanded kW'!A5280,'Manual Inputs'!$C$11:$C$22)</f>
        <v>158021.11394397446</v>
      </c>
    </row>
    <row r="5281" spans="1:8" x14ac:dyDescent="0.2">
      <c r="A5281">
        <f t="shared" si="492"/>
        <v>11</v>
      </c>
      <c r="B5281" t="b">
        <f t="shared" si="493"/>
        <v>0</v>
      </c>
      <c r="C5281" t="str">
        <f t="shared" si="494"/>
        <v>OFF</v>
      </c>
      <c r="D5281" s="4">
        <f t="shared" si="496"/>
        <v>43775.95833332053</v>
      </c>
      <c r="E5281" t="str">
        <f t="shared" si="497"/>
        <v>LRKPCIGS</v>
      </c>
      <c r="F5281" s="39">
        <v>9402.357421875</v>
      </c>
      <c r="G5281">
        <f t="shared" si="495"/>
        <v>1.4070983086580744E-3</v>
      </c>
      <c r="H5281" s="38">
        <f>G5281*SUMIF('Manual Inputs'!$B$11:$B$22,'Expanded kW'!A5281,'Manual Inputs'!$C$11:$C$22)</f>
        <v>158417.71709107864</v>
      </c>
    </row>
    <row r="5282" spans="1:8" x14ac:dyDescent="0.2">
      <c r="A5282">
        <f t="shared" si="492"/>
        <v>11</v>
      </c>
      <c r="B5282" t="b">
        <f t="shared" si="493"/>
        <v>0</v>
      </c>
      <c r="C5282" t="str">
        <f t="shared" si="494"/>
        <v>OFF</v>
      </c>
      <c r="D5282" s="4">
        <f t="shared" si="496"/>
        <v>43775.999999987194</v>
      </c>
      <c r="E5282" t="str">
        <f t="shared" si="497"/>
        <v>LRKPCIGS</v>
      </c>
      <c r="F5282" s="39">
        <v>9374.8203125</v>
      </c>
      <c r="G5282">
        <f t="shared" si="495"/>
        <v>1.4029772762096859E-3</v>
      </c>
      <c r="H5282" s="38">
        <f>G5282*SUMIF('Manual Inputs'!$B$11:$B$22,'Expanded kW'!A5282,'Manual Inputs'!$C$11:$C$22)</f>
        <v>157953.75195906553</v>
      </c>
    </row>
    <row r="5283" spans="1:8" x14ac:dyDescent="0.2">
      <c r="A5283">
        <f t="shared" si="492"/>
        <v>11</v>
      </c>
      <c r="B5283" t="b">
        <f t="shared" si="493"/>
        <v>0</v>
      </c>
      <c r="C5283" t="str">
        <f t="shared" si="494"/>
        <v>OFF</v>
      </c>
      <c r="D5283" s="4">
        <f t="shared" si="496"/>
        <v>43776.041666653859</v>
      </c>
      <c r="E5283" t="str">
        <f t="shared" si="497"/>
        <v>LRKPCIGS</v>
      </c>
      <c r="F5283" s="39">
        <v>9314.3662109375</v>
      </c>
      <c r="G5283">
        <f t="shared" si="495"/>
        <v>1.3939300915257542E-3</v>
      </c>
      <c r="H5283" s="38">
        <f>G5283*SUMIF('Manual Inputs'!$B$11:$B$22,'Expanded kW'!A5283,'Manual Inputs'!$C$11:$C$22)</f>
        <v>156935.1775389906</v>
      </c>
    </row>
    <row r="5284" spans="1:8" x14ac:dyDescent="0.2">
      <c r="A5284">
        <f t="shared" si="492"/>
        <v>11</v>
      </c>
      <c r="B5284" t="b">
        <f t="shared" si="493"/>
        <v>0</v>
      </c>
      <c r="C5284" t="str">
        <f t="shared" si="494"/>
        <v>OFF</v>
      </c>
      <c r="D5284" s="4">
        <f t="shared" si="496"/>
        <v>43776.083333320523</v>
      </c>
      <c r="E5284" t="str">
        <f t="shared" si="497"/>
        <v>LRKPCIGS</v>
      </c>
      <c r="F5284" s="39">
        <v>9264.19140625</v>
      </c>
      <c r="G5284">
        <f t="shared" si="495"/>
        <v>1.3864212424525661E-3</v>
      </c>
      <c r="H5284" s="38">
        <f>G5284*SUMIF('Manual Inputs'!$B$11:$B$22,'Expanded kW'!A5284,'Manual Inputs'!$C$11:$C$22)</f>
        <v>156089.79614606549</v>
      </c>
    </row>
    <row r="5285" spans="1:8" x14ac:dyDescent="0.2">
      <c r="A5285">
        <f t="shared" si="492"/>
        <v>11</v>
      </c>
      <c r="B5285" t="b">
        <f t="shared" si="493"/>
        <v>0</v>
      </c>
      <c r="C5285" t="str">
        <f t="shared" si="494"/>
        <v>OFF</v>
      </c>
      <c r="D5285" s="4">
        <f t="shared" si="496"/>
        <v>43776.124999987187</v>
      </c>
      <c r="E5285" t="str">
        <f t="shared" si="497"/>
        <v>LRKPCIGS</v>
      </c>
      <c r="F5285" s="39">
        <v>9249.5244140625</v>
      </c>
      <c r="G5285">
        <f t="shared" si="495"/>
        <v>1.3842262716623559E-3</v>
      </c>
      <c r="H5285" s="38">
        <f>G5285*SUMIF('Manual Inputs'!$B$11:$B$22,'Expanded kW'!A5285,'Manual Inputs'!$C$11:$C$22)</f>
        <v>155842.67605536029</v>
      </c>
    </row>
    <row r="5286" spans="1:8" x14ac:dyDescent="0.2">
      <c r="A5286">
        <f t="shared" si="492"/>
        <v>11</v>
      </c>
      <c r="B5286" t="b">
        <f t="shared" si="493"/>
        <v>0</v>
      </c>
      <c r="C5286" t="str">
        <f t="shared" si="494"/>
        <v>OFF</v>
      </c>
      <c r="D5286" s="4">
        <f t="shared" si="496"/>
        <v>43776.166666653851</v>
      </c>
      <c r="E5286" t="str">
        <f t="shared" si="497"/>
        <v>LRKPCIGS</v>
      </c>
      <c r="F5286" s="39">
        <v>9226.5751953125</v>
      </c>
      <c r="G5286">
        <f t="shared" si="495"/>
        <v>1.380791834378253E-3</v>
      </c>
      <c r="H5286" s="38">
        <f>G5286*SUMIF('Manual Inputs'!$B$11:$B$22,'Expanded kW'!A5286,'Manual Inputs'!$C$11:$C$22)</f>
        <v>155456.01102229737</v>
      </c>
    </row>
    <row r="5287" spans="1:8" x14ac:dyDescent="0.2">
      <c r="A5287">
        <f t="shared" si="492"/>
        <v>11</v>
      </c>
      <c r="B5287" t="b">
        <f t="shared" si="493"/>
        <v>0</v>
      </c>
      <c r="C5287" t="str">
        <f t="shared" si="494"/>
        <v>OFF</v>
      </c>
      <c r="D5287" s="4">
        <f t="shared" si="496"/>
        <v>43776.208333320516</v>
      </c>
      <c r="E5287" t="str">
        <f t="shared" si="497"/>
        <v>LRKPCIGS</v>
      </c>
      <c r="F5287" s="39">
        <v>9328.724609375</v>
      </c>
      <c r="G5287">
        <f t="shared" si="495"/>
        <v>1.3960788800954636E-3</v>
      </c>
      <c r="H5287" s="38">
        <f>G5287*SUMIF('Manual Inputs'!$B$11:$B$22,'Expanded kW'!A5287,'Manual Inputs'!$C$11:$C$22)</f>
        <v>157177.09821903845</v>
      </c>
    </row>
    <row r="5288" spans="1:8" x14ac:dyDescent="0.2">
      <c r="A5288">
        <f t="shared" si="492"/>
        <v>11</v>
      </c>
      <c r="B5288" t="b">
        <f t="shared" si="493"/>
        <v>0</v>
      </c>
      <c r="C5288" t="str">
        <f t="shared" si="494"/>
        <v>OFF</v>
      </c>
      <c r="D5288" s="4">
        <f t="shared" si="496"/>
        <v>43776.24999998718</v>
      </c>
      <c r="E5288" t="str">
        <f t="shared" si="497"/>
        <v>LRKPCIGS</v>
      </c>
      <c r="F5288" s="39">
        <v>9340.0029296875</v>
      </c>
      <c r="G5288">
        <f t="shared" si="495"/>
        <v>1.3977667233377657E-3</v>
      </c>
      <c r="H5288" s="38">
        <f>G5288*SUMIF('Manual Inputs'!$B$11:$B$22,'Expanded kW'!A5288,'Manual Inputs'!$C$11:$C$22)</f>
        <v>157367.12351549987</v>
      </c>
    </row>
    <row r="5289" spans="1:8" x14ac:dyDescent="0.2">
      <c r="A5289">
        <f t="shared" si="492"/>
        <v>11</v>
      </c>
      <c r="B5289" t="b">
        <f t="shared" si="493"/>
        <v>0</v>
      </c>
      <c r="C5289" t="str">
        <f t="shared" si="494"/>
        <v>ON</v>
      </c>
      <c r="D5289" s="4">
        <f t="shared" si="496"/>
        <v>43776.291666653844</v>
      </c>
      <c r="E5289" t="str">
        <f t="shared" si="497"/>
        <v>LRKPCIGS</v>
      </c>
      <c r="F5289" s="39">
        <v>9221.712890625</v>
      </c>
      <c r="G5289">
        <f t="shared" si="495"/>
        <v>1.3800641721128254E-3</v>
      </c>
      <c r="H5289" s="38">
        <f>G5289*SUMIF('Manual Inputs'!$B$11:$B$22,'Expanded kW'!A5289,'Manual Inputs'!$C$11:$C$22)</f>
        <v>155374.0873967816</v>
      </c>
    </row>
    <row r="5290" spans="1:8" x14ac:dyDescent="0.2">
      <c r="A5290">
        <f t="shared" si="492"/>
        <v>11</v>
      </c>
      <c r="B5290" t="b">
        <f t="shared" si="493"/>
        <v>0</v>
      </c>
      <c r="C5290" t="str">
        <f t="shared" si="494"/>
        <v>ON</v>
      </c>
      <c r="D5290" s="4">
        <f t="shared" si="496"/>
        <v>43776.333333320508</v>
      </c>
      <c r="E5290" t="str">
        <f t="shared" si="497"/>
        <v>LRKPCIGS</v>
      </c>
      <c r="F5290" s="39">
        <v>9283.107421875</v>
      </c>
      <c r="G5290">
        <f t="shared" si="495"/>
        <v>1.3892520956522714E-3</v>
      </c>
      <c r="H5290" s="38">
        <f>G5290*SUMIF('Manual Inputs'!$B$11:$B$22,'Expanded kW'!A5290,'Manual Inputs'!$C$11:$C$22)</f>
        <v>156408.5068562965</v>
      </c>
    </row>
    <row r="5291" spans="1:8" x14ac:dyDescent="0.2">
      <c r="A5291">
        <f t="shared" si="492"/>
        <v>11</v>
      </c>
      <c r="B5291" t="b">
        <f t="shared" si="493"/>
        <v>0</v>
      </c>
      <c r="C5291" t="str">
        <f t="shared" si="494"/>
        <v>ON</v>
      </c>
      <c r="D5291" s="4">
        <f t="shared" si="496"/>
        <v>43776.374999987172</v>
      </c>
      <c r="E5291" t="str">
        <f t="shared" si="497"/>
        <v>LRKPCIGS</v>
      </c>
      <c r="F5291" s="39">
        <v>9277.02734375</v>
      </c>
      <c r="G5291">
        <f t="shared" si="495"/>
        <v>1.3883421889913851E-3</v>
      </c>
      <c r="H5291" s="38">
        <f>G5291*SUMIF('Manual Inputs'!$B$11:$B$22,'Expanded kW'!A5291,'Manual Inputs'!$C$11:$C$22)</f>
        <v>156306.06530328162</v>
      </c>
    </row>
    <row r="5292" spans="1:8" x14ac:dyDescent="0.2">
      <c r="A5292">
        <f t="shared" si="492"/>
        <v>11</v>
      </c>
      <c r="B5292" t="b">
        <f t="shared" si="493"/>
        <v>0</v>
      </c>
      <c r="C5292" t="str">
        <f t="shared" si="494"/>
        <v>ON</v>
      </c>
      <c r="D5292" s="4">
        <f t="shared" si="496"/>
        <v>43776.416666653837</v>
      </c>
      <c r="E5292" t="str">
        <f t="shared" si="497"/>
        <v>LRKPCIGS</v>
      </c>
      <c r="F5292" s="39">
        <v>9326.7431640625</v>
      </c>
      <c r="G5292">
        <f t="shared" si="495"/>
        <v>1.3957823493188914E-3</v>
      </c>
      <c r="H5292" s="38">
        <f>G5292*SUMIF('Manual Inputs'!$B$11:$B$22,'Expanded kW'!A5292,'Manual Inputs'!$C$11:$C$22)</f>
        <v>157143.71339554549</v>
      </c>
    </row>
    <row r="5293" spans="1:8" x14ac:dyDescent="0.2">
      <c r="A5293">
        <f t="shared" si="492"/>
        <v>11</v>
      </c>
      <c r="B5293" t="b">
        <f t="shared" si="493"/>
        <v>0</v>
      </c>
      <c r="C5293" t="str">
        <f t="shared" si="494"/>
        <v>ON</v>
      </c>
      <c r="D5293" s="4">
        <f t="shared" si="496"/>
        <v>43776.458333320501</v>
      </c>
      <c r="E5293" t="str">
        <f t="shared" si="497"/>
        <v>LRKPCIGS</v>
      </c>
      <c r="F5293" s="39">
        <v>9331.078125</v>
      </c>
      <c r="G5293">
        <f t="shared" si="495"/>
        <v>1.3964310925999182E-3</v>
      </c>
      <c r="H5293" s="38">
        <f>G5293*SUMIF('Manual Inputs'!$B$11:$B$22,'Expanded kW'!A5293,'Manual Inputs'!$C$11:$C$22)</f>
        <v>157216.75195221638</v>
      </c>
    </row>
    <row r="5294" spans="1:8" x14ac:dyDescent="0.2">
      <c r="A5294">
        <f t="shared" si="492"/>
        <v>11</v>
      </c>
      <c r="B5294" t="b">
        <f t="shared" si="493"/>
        <v>0</v>
      </c>
      <c r="C5294" t="str">
        <f t="shared" si="494"/>
        <v>ON</v>
      </c>
      <c r="D5294" s="4">
        <f t="shared" si="496"/>
        <v>43776.499999987165</v>
      </c>
      <c r="E5294" t="str">
        <f t="shared" si="497"/>
        <v>LRKPCIGS</v>
      </c>
      <c r="F5294" s="39">
        <v>9284.9296875</v>
      </c>
      <c r="G5294">
        <f t="shared" si="495"/>
        <v>1.3895248045872558E-3</v>
      </c>
      <c r="H5294" s="38">
        <f>G5294*SUMIF('Manual Inputs'!$B$11:$B$22,'Expanded kW'!A5294,'Manual Inputs'!$C$11:$C$22)</f>
        <v>156439.20970530482</v>
      </c>
    </row>
    <row r="5295" spans="1:8" x14ac:dyDescent="0.2">
      <c r="A5295">
        <f t="shared" si="492"/>
        <v>11</v>
      </c>
      <c r="B5295" t="b">
        <f t="shared" si="493"/>
        <v>0</v>
      </c>
      <c r="C5295" t="str">
        <f t="shared" si="494"/>
        <v>ON</v>
      </c>
      <c r="D5295" s="4">
        <f t="shared" si="496"/>
        <v>43776.541666653829</v>
      </c>
      <c r="E5295" t="str">
        <f t="shared" si="497"/>
        <v>LRKPCIGS</v>
      </c>
      <c r="F5295" s="39">
        <v>9209.4345703125</v>
      </c>
      <c r="G5295">
        <f t="shared" si="495"/>
        <v>1.3782266750926966E-3</v>
      </c>
      <c r="H5295" s="38">
        <f>G5295*SUMIF('Manual Inputs'!$B$11:$B$22,'Expanded kW'!A5295,'Manual Inputs'!$C$11:$C$22)</f>
        <v>155167.21337717734</v>
      </c>
    </row>
    <row r="5296" spans="1:8" x14ac:dyDescent="0.2">
      <c r="A5296">
        <f t="shared" si="492"/>
        <v>11</v>
      </c>
      <c r="B5296" t="b">
        <f t="shared" si="493"/>
        <v>0</v>
      </c>
      <c r="C5296" t="str">
        <f t="shared" si="494"/>
        <v>ON</v>
      </c>
      <c r="D5296" s="4">
        <f t="shared" si="496"/>
        <v>43776.583333320494</v>
      </c>
      <c r="E5296" t="str">
        <f t="shared" si="497"/>
        <v>LRKPCIGS</v>
      </c>
      <c r="F5296" s="39">
        <v>9068.908203125</v>
      </c>
      <c r="G5296">
        <f t="shared" si="495"/>
        <v>1.3571963733588616E-3</v>
      </c>
      <c r="H5296" s="38">
        <f>G5296*SUMIF('Manual Inputs'!$B$11:$B$22,'Expanded kW'!A5296,'Manual Inputs'!$C$11:$C$22)</f>
        <v>152799.52352216787</v>
      </c>
    </row>
    <row r="5297" spans="1:8" x14ac:dyDescent="0.2">
      <c r="A5297">
        <f t="shared" si="492"/>
        <v>11</v>
      </c>
      <c r="B5297" t="b">
        <f t="shared" si="493"/>
        <v>0</v>
      </c>
      <c r="C5297" t="str">
        <f t="shared" si="494"/>
        <v>ON</v>
      </c>
      <c r="D5297" s="4">
        <f t="shared" si="496"/>
        <v>43776.624999987158</v>
      </c>
      <c r="E5297" t="str">
        <f t="shared" si="497"/>
        <v>LRKPCIGS</v>
      </c>
      <c r="F5297" s="39">
        <v>9041.55078125</v>
      </c>
      <c r="G5297">
        <f t="shared" si="495"/>
        <v>1.353102231823676E-3</v>
      </c>
      <c r="H5297" s="38">
        <f>G5297*SUMIF('Manual Inputs'!$B$11:$B$22,'Expanded kW'!A5297,'Manual Inputs'!$C$11:$C$22)</f>
        <v>152338.58589509447</v>
      </c>
    </row>
    <row r="5298" spans="1:8" x14ac:dyDescent="0.2">
      <c r="A5298">
        <f t="shared" si="492"/>
        <v>11</v>
      </c>
      <c r="B5298" t="b">
        <f t="shared" si="493"/>
        <v>0</v>
      </c>
      <c r="C5298" t="str">
        <f t="shared" si="494"/>
        <v>ON</v>
      </c>
      <c r="D5298" s="4">
        <f t="shared" si="496"/>
        <v>43776.666666653822</v>
      </c>
      <c r="E5298" t="str">
        <f t="shared" si="497"/>
        <v>LRKPCIGS</v>
      </c>
      <c r="F5298" s="39">
        <v>8921.17578125</v>
      </c>
      <c r="G5298">
        <f t="shared" si="495"/>
        <v>1.3350876583178182E-3</v>
      </c>
      <c r="H5298" s="38">
        <f>G5298*SUMIF('Manual Inputs'!$B$11:$B$22,'Expanded kW'!A5298,'Manual Inputs'!$C$11:$C$22)</f>
        <v>150310.42084677666</v>
      </c>
    </row>
    <row r="5299" spans="1:8" x14ac:dyDescent="0.2">
      <c r="A5299">
        <f t="shared" si="492"/>
        <v>11</v>
      </c>
      <c r="B5299" t="b">
        <f t="shared" si="493"/>
        <v>0</v>
      </c>
      <c r="C5299" t="str">
        <f t="shared" si="494"/>
        <v>ON</v>
      </c>
      <c r="D5299" s="4">
        <f t="shared" si="496"/>
        <v>43776.708333320486</v>
      </c>
      <c r="E5299" t="str">
        <f t="shared" si="497"/>
        <v>LRKPCIGS</v>
      </c>
      <c r="F5299" s="39">
        <v>8846.5732421875</v>
      </c>
      <c r="G5299">
        <f t="shared" si="495"/>
        <v>1.3239231065116704E-3</v>
      </c>
      <c r="H5299" s="38">
        <f>G5299*SUMIF('Manual Inputs'!$B$11:$B$22,'Expanded kW'!A5299,'Manual Inputs'!$C$11:$C$22)</f>
        <v>149053.46332036064</v>
      </c>
    </row>
    <row r="5300" spans="1:8" x14ac:dyDescent="0.2">
      <c r="A5300">
        <f t="shared" si="492"/>
        <v>11</v>
      </c>
      <c r="B5300" t="b">
        <f t="shared" si="493"/>
        <v>0</v>
      </c>
      <c r="C5300" t="str">
        <f t="shared" si="494"/>
        <v>ON</v>
      </c>
      <c r="D5300" s="4">
        <f t="shared" si="496"/>
        <v>43776.749999987151</v>
      </c>
      <c r="E5300" t="str">
        <f t="shared" si="497"/>
        <v>LRKPCIGS</v>
      </c>
      <c r="F5300" s="39">
        <v>8862.8896484375</v>
      </c>
      <c r="G5300">
        <f t="shared" si="495"/>
        <v>1.3263649183475339E-3</v>
      </c>
      <c r="H5300" s="38">
        <f>G5300*SUMIF('Manual Inputs'!$B$11:$B$22,'Expanded kW'!A5300,'Manual Inputs'!$C$11:$C$22)</f>
        <v>149328.37393195278</v>
      </c>
    </row>
    <row r="5301" spans="1:8" x14ac:dyDescent="0.2">
      <c r="A5301">
        <f t="shared" si="492"/>
        <v>11</v>
      </c>
      <c r="B5301" t="b">
        <f t="shared" si="493"/>
        <v>0</v>
      </c>
      <c r="C5301" t="str">
        <f t="shared" si="494"/>
        <v>ON</v>
      </c>
      <c r="D5301" s="4">
        <f t="shared" si="496"/>
        <v>43776.791666653815</v>
      </c>
      <c r="E5301" t="str">
        <f t="shared" si="497"/>
        <v>LRKPCIGS</v>
      </c>
      <c r="F5301" s="39">
        <v>8935.845703125</v>
      </c>
      <c r="G5301">
        <f t="shared" si="495"/>
        <v>1.3372830675468306E-3</v>
      </c>
      <c r="H5301" s="38">
        <f>G5301*SUMIF('Manual Inputs'!$B$11:$B$22,'Expanded kW'!A5301,'Manual Inputs'!$C$11:$C$22)</f>
        <v>150557.59029897541</v>
      </c>
    </row>
    <row r="5302" spans="1:8" x14ac:dyDescent="0.2">
      <c r="A5302">
        <f t="shared" si="492"/>
        <v>11</v>
      </c>
      <c r="B5302" t="b">
        <f t="shared" si="493"/>
        <v>0</v>
      </c>
      <c r="C5302" t="str">
        <f t="shared" si="494"/>
        <v>ON</v>
      </c>
      <c r="D5302" s="4">
        <f t="shared" si="496"/>
        <v>43776.833333320479</v>
      </c>
      <c r="E5302" t="str">
        <f t="shared" si="497"/>
        <v>LRKPCIGS</v>
      </c>
      <c r="F5302" s="39">
        <v>8946.0341796875</v>
      </c>
      <c r="G5302">
        <f t="shared" si="495"/>
        <v>1.338807811554705E-3</v>
      </c>
      <c r="H5302" s="38">
        <f>G5302*SUMIF('Manual Inputs'!$B$11:$B$22,'Expanded kW'!A5302,'Manual Inputs'!$C$11:$C$22)</f>
        <v>150729.25311982416</v>
      </c>
    </row>
    <row r="5303" spans="1:8" x14ac:dyDescent="0.2">
      <c r="A5303">
        <f t="shared" si="492"/>
        <v>11</v>
      </c>
      <c r="B5303" t="b">
        <f t="shared" si="493"/>
        <v>0</v>
      </c>
      <c r="C5303" t="str">
        <f t="shared" si="494"/>
        <v>OFF</v>
      </c>
      <c r="D5303" s="4">
        <f t="shared" si="496"/>
        <v>43776.874999987143</v>
      </c>
      <c r="E5303" t="str">
        <f t="shared" si="497"/>
        <v>LRKPCIGS</v>
      </c>
      <c r="F5303" s="39">
        <v>9083.5908203125</v>
      </c>
      <c r="G5303">
        <f t="shared" si="495"/>
        <v>1.3593936824893504E-3</v>
      </c>
      <c r="H5303" s="38">
        <f>G5303*SUMIF('Manual Inputs'!$B$11:$B$22,'Expanded kW'!A5303,'Manual Inputs'!$C$11:$C$22)</f>
        <v>153046.90687417219</v>
      </c>
    </row>
    <row r="5304" spans="1:8" x14ac:dyDescent="0.2">
      <c r="A5304">
        <f t="shared" si="492"/>
        <v>11</v>
      </c>
      <c r="B5304" t="b">
        <f t="shared" si="493"/>
        <v>0</v>
      </c>
      <c r="C5304" t="str">
        <f t="shared" si="494"/>
        <v>OFF</v>
      </c>
      <c r="D5304" s="4">
        <f t="shared" si="496"/>
        <v>43776.916666653808</v>
      </c>
      <c r="E5304" t="str">
        <f t="shared" si="497"/>
        <v>LRKPCIGS</v>
      </c>
      <c r="F5304" s="39">
        <v>9302.61328125</v>
      </c>
      <c r="G5304">
        <f t="shared" si="495"/>
        <v>1.3921712211974915E-3</v>
      </c>
      <c r="H5304" s="38">
        <f>G5304*SUMIF('Manual Inputs'!$B$11:$B$22,'Expanded kW'!A5304,'Manual Inputs'!$C$11:$C$22)</f>
        <v>156737.1556805688</v>
      </c>
    </row>
    <row r="5305" spans="1:8" x14ac:dyDescent="0.2">
      <c r="A5305">
        <f t="shared" si="492"/>
        <v>11</v>
      </c>
      <c r="B5305" t="b">
        <f t="shared" si="493"/>
        <v>0</v>
      </c>
      <c r="C5305" t="str">
        <f t="shared" si="494"/>
        <v>OFF</v>
      </c>
      <c r="D5305" s="4">
        <f t="shared" si="496"/>
        <v>43776.958333320472</v>
      </c>
      <c r="E5305" t="str">
        <f t="shared" si="497"/>
        <v>LRKPCIGS</v>
      </c>
      <c r="F5305" s="39">
        <v>9309.5791015625</v>
      </c>
      <c r="G5305">
        <f t="shared" si="495"/>
        <v>1.3932136825229172E-3</v>
      </c>
      <c r="H5305" s="38">
        <f>G5305*SUMIF('Manual Inputs'!$B$11:$B$22,'Expanded kW'!A5305,'Manual Inputs'!$C$11:$C$22)</f>
        <v>156854.52085847678</v>
      </c>
    </row>
    <row r="5306" spans="1:8" x14ac:dyDescent="0.2">
      <c r="A5306">
        <f t="shared" si="492"/>
        <v>11</v>
      </c>
      <c r="B5306" t="b">
        <f t="shared" si="493"/>
        <v>0</v>
      </c>
      <c r="C5306" t="str">
        <f t="shared" si="494"/>
        <v>OFF</v>
      </c>
      <c r="D5306" s="4">
        <f t="shared" si="496"/>
        <v>43776.999999987136</v>
      </c>
      <c r="E5306" t="str">
        <f t="shared" si="497"/>
        <v>LRKPCIGS</v>
      </c>
      <c r="F5306" s="39">
        <v>9267.2265625</v>
      </c>
      <c r="G5306">
        <f t="shared" si="495"/>
        <v>1.3868754650516722E-3</v>
      </c>
      <c r="H5306" s="38">
        <f>G5306*SUMIF('Manual Inputs'!$B$11:$B$22,'Expanded kW'!A5306,'Manual Inputs'!$C$11:$C$22)</f>
        <v>156140.93465341695</v>
      </c>
    </row>
    <row r="5307" spans="1:8" x14ac:dyDescent="0.2">
      <c r="A5307">
        <f t="shared" si="492"/>
        <v>11</v>
      </c>
      <c r="B5307" t="b">
        <f t="shared" si="493"/>
        <v>0</v>
      </c>
      <c r="C5307" t="str">
        <f t="shared" si="494"/>
        <v>OFF</v>
      </c>
      <c r="D5307" s="4">
        <f t="shared" si="496"/>
        <v>43777.0416666538</v>
      </c>
      <c r="E5307" t="str">
        <f t="shared" si="497"/>
        <v>LRKPCIGS</v>
      </c>
      <c r="F5307" s="39">
        <v>9239.9384765625</v>
      </c>
      <c r="G5307">
        <f t="shared" si="495"/>
        <v>1.3827916999014727E-3</v>
      </c>
      <c r="H5307" s="38">
        <f>G5307*SUMIF('Manual Inputs'!$B$11:$B$22,'Expanded kW'!A5307,'Manual Inputs'!$C$11:$C$22)</f>
        <v>155681.16524835833</v>
      </c>
    </row>
    <row r="5308" spans="1:8" x14ac:dyDescent="0.2">
      <c r="A5308">
        <f t="shared" si="492"/>
        <v>11</v>
      </c>
      <c r="B5308" t="b">
        <f t="shared" si="493"/>
        <v>0</v>
      </c>
      <c r="C5308" t="str">
        <f t="shared" si="494"/>
        <v>OFF</v>
      </c>
      <c r="D5308" s="4">
        <f t="shared" si="496"/>
        <v>43777.083333320465</v>
      </c>
      <c r="E5308" t="str">
        <f t="shared" si="497"/>
        <v>LRKPCIGS</v>
      </c>
      <c r="F5308" s="39">
        <v>9307.1787109375</v>
      </c>
      <c r="G5308">
        <f t="shared" si="495"/>
        <v>1.3928544549976268E-3</v>
      </c>
      <c r="H5308" s="38">
        <f>G5308*SUMIF('Manual Inputs'!$B$11:$B$22,'Expanded kW'!A5308,'Manual Inputs'!$C$11:$C$22)</f>
        <v>156814.07734140154</v>
      </c>
    </row>
    <row r="5309" spans="1:8" x14ac:dyDescent="0.2">
      <c r="A5309">
        <f t="shared" si="492"/>
        <v>11</v>
      </c>
      <c r="B5309" t="b">
        <f t="shared" si="493"/>
        <v>0</v>
      </c>
      <c r="C5309" t="str">
        <f t="shared" si="494"/>
        <v>OFF</v>
      </c>
      <c r="D5309" s="4">
        <f t="shared" si="496"/>
        <v>43777.124999987129</v>
      </c>
      <c r="E5309" t="str">
        <f t="shared" si="497"/>
        <v>LRKPCIGS</v>
      </c>
      <c r="F5309" s="39">
        <v>9314.171875</v>
      </c>
      <c r="G5309">
        <f t="shared" si="495"/>
        <v>1.3939010084185401E-3</v>
      </c>
      <c r="H5309" s="38">
        <f>G5309*SUMIF('Manual Inputs'!$B$11:$B$22,'Expanded kW'!A5309,'Manual Inputs'!$C$11:$C$22)</f>
        <v>156931.90322658297</v>
      </c>
    </row>
    <row r="5310" spans="1:8" x14ac:dyDescent="0.2">
      <c r="A5310">
        <f t="shared" si="492"/>
        <v>11</v>
      </c>
      <c r="B5310" t="b">
        <f t="shared" si="493"/>
        <v>0</v>
      </c>
      <c r="C5310" t="str">
        <f t="shared" si="494"/>
        <v>OFF</v>
      </c>
      <c r="D5310" s="4">
        <f t="shared" si="496"/>
        <v>43777.166666653793</v>
      </c>
      <c r="E5310" t="str">
        <f t="shared" si="497"/>
        <v>LRKPCIGS</v>
      </c>
      <c r="F5310" s="39">
        <v>9378.3974609375</v>
      </c>
      <c r="G5310">
        <f t="shared" si="495"/>
        <v>1.4035126099872037E-3</v>
      </c>
      <c r="H5310" s="38">
        <f>G5310*SUMIF('Manual Inputs'!$B$11:$B$22,'Expanded kW'!A5310,'Manual Inputs'!$C$11:$C$22)</f>
        <v>158014.02234272976</v>
      </c>
    </row>
    <row r="5311" spans="1:8" x14ac:dyDescent="0.2">
      <c r="A5311">
        <f t="shared" si="492"/>
        <v>11</v>
      </c>
      <c r="B5311" t="b">
        <f t="shared" si="493"/>
        <v>0</v>
      </c>
      <c r="C5311" t="str">
        <f t="shared" si="494"/>
        <v>OFF</v>
      </c>
      <c r="D5311" s="4">
        <f t="shared" si="496"/>
        <v>43777.208333320457</v>
      </c>
      <c r="E5311" t="str">
        <f t="shared" si="497"/>
        <v>LRKPCIGS</v>
      </c>
      <c r="F5311" s="39">
        <v>9525.9541015625</v>
      </c>
      <c r="G5311">
        <f t="shared" si="495"/>
        <v>1.4255950187001135E-3</v>
      </c>
      <c r="H5311" s="38">
        <f>G5311*SUMIF('Manual Inputs'!$B$11:$B$22,'Expanded kW'!A5311,'Manual Inputs'!$C$11:$C$22)</f>
        <v>160500.16332850602</v>
      </c>
    </row>
    <row r="5312" spans="1:8" x14ac:dyDescent="0.2">
      <c r="A5312">
        <f t="shared" si="492"/>
        <v>11</v>
      </c>
      <c r="B5312" t="b">
        <f t="shared" si="493"/>
        <v>0</v>
      </c>
      <c r="C5312" t="str">
        <f t="shared" si="494"/>
        <v>OFF</v>
      </c>
      <c r="D5312" s="4">
        <f t="shared" si="496"/>
        <v>43777.249999987122</v>
      </c>
      <c r="E5312" t="str">
        <f t="shared" si="497"/>
        <v>LRKPCIGS</v>
      </c>
      <c r="F5312" s="39">
        <v>9379.8046875</v>
      </c>
      <c r="G5312">
        <f t="shared" si="495"/>
        <v>1.4037232067585395E-3</v>
      </c>
      <c r="H5312" s="38">
        <f>G5312*SUMIF('Manual Inputs'!$B$11:$B$22,'Expanded kW'!A5312,'Manual Inputs'!$C$11:$C$22)</f>
        <v>158037.73231348055</v>
      </c>
    </row>
    <row r="5313" spans="1:8" x14ac:dyDescent="0.2">
      <c r="A5313">
        <f t="shared" si="492"/>
        <v>11</v>
      </c>
      <c r="B5313" t="b">
        <f t="shared" si="493"/>
        <v>0</v>
      </c>
      <c r="C5313" t="str">
        <f t="shared" si="494"/>
        <v>ON</v>
      </c>
      <c r="D5313" s="4">
        <f t="shared" si="496"/>
        <v>43777.291666653786</v>
      </c>
      <c r="E5313" t="str">
        <f t="shared" si="497"/>
        <v>LRKPCIGS</v>
      </c>
      <c r="F5313" s="39">
        <v>9328.298828125</v>
      </c>
      <c r="G5313">
        <f t="shared" si="495"/>
        <v>1.3960151603228733E-3</v>
      </c>
      <c r="H5313" s="38">
        <f>G5313*SUMIF('Manual Inputs'!$B$11:$B$22,'Expanded kW'!A5313,'Manual Inputs'!$C$11:$C$22)</f>
        <v>157169.92434863778</v>
      </c>
    </row>
    <row r="5314" spans="1:8" x14ac:dyDescent="0.2">
      <c r="A5314">
        <f t="shared" ref="A5314:A5377" si="498">MONTH(D5314)</f>
        <v>11</v>
      </c>
      <c r="B5314" t="b">
        <f t="shared" ref="B5314:B5377" si="499">IF(ISNA(VLOOKUP(DATE(YEAR(D5314),MONTH(D5314),DAY(D5314)),Holidays,1,FALSE)),FALSE,TRUE)</f>
        <v>0</v>
      </c>
      <c r="C5314" t="str">
        <f t="shared" ref="C5314:C5377" si="500">IF(OR(HOUR(D5314)&lt;PkStart,HOUR(D5314)&gt;OPkStart-1,WEEKDAY(D5314,2)&gt;5,B5314)=TRUE,"OFF","ON")</f>
        <v>ON</v>
      </c>
      <c r="D5314" s="4">
        <f t="shared" si="496"/>
        <v>43777.33333332045</v>
      </c>
      <c r="E5314" t="str">
        <f t="shared" si="497"/>
        <v>LRKPCIGS</v>
      </c>
      <c r="F5314" s="39">
        <v>9281.73828125</v>
      </c>
      <c r="G5314">
        <f t="shared" ref="G5314:G5377" si="501">IF(SUMIF($A$2:$A$8785,A5314,$F$2:$F$8785)=0,0,F5314/SUMIF($A$2:$A$8785,A5314,$F$2:$F$8785))</f>
        <v>1.3890471985853645E-3</v>
      </c>
      <c r="H5314" s="38">
        <f>G5314*SUMIF('Manual Inputs'!$B$11:$B$22,'Expanded kW'!A5314,'Manual Inputs'!$C$11:$C$22)</f>
        <v>156385.43858496228</v>
      </c>
    </row>
    <row r="5315" spans="1:8" x14ac:dyDescent="0.2">
      <c r="A5315">
        <f t="shared" si="498"/>
        <v>11</v>
      </c>
      <c r="B5315" t="b">
        <f t="shared" si="499"/>
        <v>0</v>
      </c>
      <c r="C5315" t="str">
        <f t="shared" si="500"/>
        <v>ON</v>
      </c>
      <c r="D5315" s="4">
        <f t="shared" si="496"/>
        <v>43777.374999987114</v>
      </c>
      <c r="E5315" t="str">
        <f t="shared" si="497"/>
        <v>LRKPCIGS</v>
      </c>
      <c r="F5315" s="39">
        <v>9142.2197265625</v>
      </c>
      <c r="G5315">
        <f t="shared" si="501"/>
        <v>1.3681677197994952E-3</v>
      </c>
      <c r="H5315" s="38">
        <f>G5315*SUMIF('Manual Inputs'!$B$11:$B$22,'Expanded kW'!A5315,'Manual Inputs'!$C$11:$C$22)</f>
        <v>154034.72908374519</v>
      </c>
    </row>
    <row r="5316" spans="1:8" x14ac:dyDescent="0.2">
      <c r="A5316">
        <f t="shared" si="498"/>
        <v>11</v>
      </c>
      <c r="B5316" t="b">
        <f t="shared" si="499"/>
        <v>0</v>
      </c>
      <c r="C5316" t="str">
        <f t="shared" si="500"/>
        <v>ON</v>
      </c>
      <c r="D5316" s="4">
        <f t="shared" ref="D5316:D5379" si="502">+D5315+1/24</f>
        <v>43777.416666653779</v>
      </c>
      <c r="E5316" t="str">
        <f t="shared" ref="E5316:E5379" si="503">+E5315</f>
        <v>LRKPCIGS</v>
      </c>
      <c r="F5316" s="39">
        <v>9185.689453125</v>
      </c>
      <c r="G5316">
        <f t="shared" si="501"/>
        <v>1.3746731286006556E-3</v>
      </c>
      <c r="H5316" s="38">
        <f>G5316*SUMIF('Manual Inputs'!$B$11:$B$22,'Expanded kW'!A5316,'Manual Inputs'!$C$11:$C$22)</f>
        <v>154767.13847169114</v>
      </c>
    </row>
    <row r="5317" spans="1:8" x14ac:dyDescent="0.2">
      <c r="A5317">
        <f t="shared" si="498"/>
        <v>11</v>
      </c>
      <c r="B5317" t="b">
        <f t="shared" si="499"/>
        <v>0</v>
      </c>
      <c r="C5317" t="str">
        <f t="shared" si="500"/>
        <v>ON</v>
      </c>
      <c r="D5317" s="4">
        <f t="shared" si="502"/>
        <v>43777.458333320443</v>
      </c>
      <c r="E5317" t="str">
        <f t="shared" si="503"/>
        <v>LRKPCIGS</v>
      </c>
      <c r="F5317" s="39">
        <v>9157.5908203125</v>
      </c>
      <c r="G5317">
        <f t="shared" si="501"/>
        <v>1.3704680620485071E-3</v>
      </c>
      <c r="H5317" s="38">
        <f>G5317*SUMIF('Manual Inputs'!$B$11:$B$22,'Expanded kW'!A5317,'Manual Inputs'!$C$11:$C$22)</f>
        <v>154293.71238674139</v>
      </c>
    </row>
    <row r="5318" spans="1:8" x14ac:dyDescent="0.2">
      <c r="A5318">
        <f t="shared" si="498"/>
        <v>11</v>
      </c>
      <c r="B5318" t="b">
        <f t="shared" si="499"/>
        <v>0</v>
      </c>
      <c r="C5318" t="str">
        <f t="shared" si="500"/>
        <v>ON</v>
      </c>
      <c r="D5318" s="4">
        <f t="shared" si="502"/>
        <v>43777.499999987107</v>
      </c>
      <c r="E5318" t="str">
        <f t="shared" si="503"/>
        <v>LRKPCIGS</v>
      </c>
      <c r="F5318" s="39">
        <v>9090.0859375</v>
      </c>
      <c r="G5318">
        <f t="shared" si="501"/>
        <v>1.3603657013138851E-3</v>
      </c>
      <c r="H5318" s="38">
        <f>G5318*SUMIF('Manual Inputs'!$B$11:$B$22,'Expanded kW'!A5318,'Manual Inputs'!$C$11:$C$22)</f>
        <v>153156.34130544457</v>
      </c>
    </row>
    <row r="5319" spans="1:8" x14ac:dyDescent="0.2">
      <c r="A5319">
        <f t="shared" si="498"/>
        <v>11</v>
      </c>
      <c r="B5319" t="b">
        <f t="shared" si="499"/>
        <v>0</v>
      </c>
      <c r="C5319" t="str">
        <f t="shared" si="500"/>
        <v>ON</v>
      </c>
      <c r="D5319" s="4">
        <f t="shared" si="502"/>
        <v>43777.541666653771</v>
      </c>
      <c r="E5319" t="str">
        <f t="shared" si="503"/>
        <v>LRKPCIGS</v>
      </c>
      <c r="F5319" s="39">
        <v>9042.5712890625</v>
      </c>
      <c r="G5319">
        <f t="shared" si="501"/>
        <v>1.353254954673118E-3</v>
      </c>
      <c r="H5319" s="38">
        <f>G5319*SUMIF('Manual Inputs'!$B$11:$B$22,'Expanded kW'!A5319,'Manual Inputs'!$C$11:$C$22)</f>
        <v>152355.78014869237</v>
      </c>
    </row>
    <row r="5320" spans="1:8" x14ac:dyDescent="0.2">
      <c r="A5320">
        <f t="shared" si="498"/>
        <v>11</v>
      </c>
      <c r="B5320" t="b">
        <f t="shared" si="499"/>
        <v>0</v>
      </c>
      <c r="C5320" t="str">
        <f t="shared" si="500"/>
        <v>ON</v>
      </c>
      <c r="D5320" s="4">
        <f t="shared" si="502"/>
        <v>43777.583333320435</v>
      </c>
      <c r="E5320" t="str">
        <f t="shared" si="503"/>
        <v>LRKPCIGS</v>
      </c>
      <c r="F5320" s="39">
        <v>9002.7919921875</v>
      </c>
      <c r="G5320">
        <f t="shared" si="501"/>
        <v>1.3473018326164948E-3</v>
      </c>
      <c r="H5320" s="38">
        <f>G5320*SUMIF('Manual Inputs'!$B$11:$B$22,'Expanded kW'!A5320,'Manual Inputs'!$C$11:$C$22)</f>
        <v>151685.54978882917</v>
      </c>
    </row>
    <row r="5321" spans="1:8" x14ac:dyDescent="0.2">
      <c r="A5321">
        <f t="shared" si="498"/>
        <v>11</v>
      </c>
      <c r="B5321" t="b">
        <f t="shared" si="499"/>
        <v>0</v>
      </c>
      <c r="C5321" t="str">
        <f t="shared" si="500"/>
        <v>ON</v>
      </c>
      <c r="D5321" s="4">
        <f t="shared" si="502"/>
        <v>43777.6249999871</v>
      </c>
      <c r="E5321" t="str">
        <f t="shared" si="503"/>
        <v>LRKPCIGS</v>
      </c>
      <c r="F5321" s="39">
        <v>9033.7822265625</v>
      </c>
      <c r="G5321">
        <f t="shared" si="501"/>
        <v>1.3519396382664403E-3</v>
      </c>
      <c r="H5321" s="38">
        <f>G5321*SUMIF('Manual Inputs'!$B$11:$B$22,'Expanded kW'!A5321,'Manual Inputs'!$C$11:$C$22)</f>
        <v>152207.69566794485</v>
      </c>
    </row>
    <row r="5322" spans="1:8" x14ac:dyDescent="0.2">
      <c r="A5322">
        <f t="shared" si="498"/>
        <v>11</v>
      </c>
      <c r="B5322" t="b">
        <f t="shared" si="499"/>
        <v>0</v>
      </c>
      <c r="C5322" t="str">
        <f t="shared" si="500"/>
        <v>ON</v>
      </c>
      <c r="D5322" s="4">
        <f t="shared" si="502"/>
        <v>43777.666666653764</v>
      </c>
      <c r="E5322" t="str">
        <f t="shared" si="503"/>
        <v>LRKPCIGS</v>
      </c>
      <c r="F5322" s="39">
        <v>8988.9677734375</v>
      </c>
      <c r="G5322">
        <f t="shared" si="501"/>
        <v>1.3452329860550582E-3</v>
      </c>
      <c r="H5322" s="38">
        <f>G5322*SUMIF('Manual Inputs'!$B$11:$B$22,'Expanded kW'!A5322,'Manual Inputs'!$C$11:$C$22)</f>
        <v>151452.62935444454</v>
      </c>
    </row>
    <row r="5323" spans="1:8" x14ac:dyDescent="0.2">
      <c r="A5323">
        <f t="shared" si="498"/>
        <v>11</v>
      </c>
      <c r="B5323" t="b">
        <f t="shared" si="499"/>
        <v>0</v>
      </c>
      <c r="C5323" t="str">
        <f t="shared" si="500"/>
        <v>ON</v>
      </c>
      <c r="D5323" s="4">
        <f t="shared" si="502"/>
        <v>43777.708333320428</v>
      </c>
      <c r="E5323" t="str">
        <f t="shared" si="503"/>
        <v>LRKPCIGS</v>
      </c>
      <c r="F5323" s="39">
        <v>9034.8232421875</v>
      </c>
      <c r="G5323">
        <f t="shared" si="501"/>
        <v>1.352095430187498E-3</v>
      </c>
      <c r="H5323" s="38">
        <f>G5323*SUMIF('Manual Inputs'!$B$11:$B$22,'Expanded kW'!A5323,'Manual Inputs'!$C$11:$C$22)</f>
        <v>152225.23545199787</v>
      </c>
    </row>
    <row r="5324" spans="1:8" x14ac:dyDescent="0.2">
      <c r="A5324">
        <f t="shared" si="498"/>
        <v>11</v>
      </c>
      <c r="B5324" t="b">
        <f t="shared" si="499"/>
        <v>0</v>
      </c>
      <c r="C5324" t="str">
        <f t="shared" si="500"/>
        <v>ON</v>
      </c>
      <c r="D5324" s="4">
        <f t="shared" si="502"/>
        <v>43777.749999987092</v>
      </c>
      <c r="E5324" t="str">
        <f t="shared" si="503"/>
        <v>LRKPCIGS</v>
      </c>
      <c r="F5324" s="39">
        <v>8914.0771484375</v>
      </c>
      <c r="G5324">
        <f t="shared" si="501"/>
        <v>1.3340253211000248E-3</v>
      </c>
      <c r="H5324" s="38">
        <f>G5324*SUMIF('Manual Inputs'!$B$11:$B$22,'Expanded kW'!A5324,'Manual Inputs'!$C$11:$C$22)</f>
        <v>150190.81794782623</v>
      </c>
    </row>
    <row r="5325" spans="1:8" x14ac:dyDescent="0.2">
      <c r="A5325">
        <f t="shared" si="498"/>
        <v>11</v>
      </c>
      <c r="B5325" t="b">
        <f t="shared" si="499"/>
        <v>0</v>
      </c>
      <c r="C5325" t="str">
        <f t="shared" si="500"/>
        <v>ON</v>
      </c>
      <c r="D5325" s="4">
        <f t="shared" si="502"/>
        <v>43777.791666653757</v>
      </c>
      <c r="E5325" t="str">
        <f t="shared" si="503"/>
        <v>LRKPCIGS</v>
      </c>
      <c r="F5325" s="39">
        <v>8899.005859375</v>
      </c>
      <c r="G5325">
        <f t="shared" si="501"/>
        <v>1.3317698457551072E-3</v>
      </c>
      <c r="H5325" s="38">
        <f>G5325*SUMIF('Manual Inputs'!$B$11:$B$22,'Expanded kW'!A5325,'Manual Inputs'!$C$11:$C$22)</f>
        <v>149936.88597100665</v>
      </c>
    </row>
    <row r="5326" spans="1:8" x14ac:dyDescent="0.2">
      <c r="A5326">
        <f t="shared" si="498"/>
        <v>11</v>
      </c>
      <c r="B5326" t="b">
        <f t="shared" si="499"/>
        <v>0</v>
      </c>
      <c r="C5326" t="str">
        <f t="shared" si="500"/>
        <v>ON</v>
      </c>
      <c r="D5326" s="4">
        <f t="shared" si="502"/>
        <v>43777.833333320421</v>
      </c>
      <c r="E5326" t="str">
        <f t="shared" si="503"/>
        <v>LRKPCIGS</v>
      </c>
      <c r="F5326" s="39">
        <v>8886.6728515625</v>
      </c>
      <c r="G5326">
        <f t="shared" si="501"/>
        <v>1.3299241645440038E-3</v>
      </c>
      <c r="H5326" s="38">
        <f>G5326*SUMIF('Manual Inputs'!$B$11:$B$22,'Expanded kW'!A5326,'Manual Inputs'!$C$11:$C$22)</f>
        <v>149729.09053685551</v>
      </c>
    </row>
    <row r="5327" spans="1:8" x14ac:dyDescent="0.2">
      <c r="A5327">
        <f t="shared" si="498"/>
        <v>11</v>
      </c>
      <c r="B5327" t="b">
        <f t="shared" si="499"/>
        <v>0</v>
      </c>
      <c r="C5327" t="str">
        <f t="shared" si="500"/>
        <v>OFF</v>
      </c>
      <c r="D5327" s="4">
        <f t="shared" si="502"/>
        <v>43777.874999987085</v>
      </c>
      <c r="E5327" t="str">
        <f t="shared" si="503"/>
        <v>LRKPCIGS</v>
      </c>
      <c r="F5327" s="39">
        <v>9058.068359375</v>
      </c>
      <c r="G5327">
        <f t="shared" si="501"/>
        <v>1.3555741497906257E-3</v>
      </c>
      <c r="H5327" s="38">
        <f>G5327*SUMIF('Manual Inputs'!$B$11:$B$22,'Expanded kW'!A5327,'Manual Inputs'!$C$11:$C$22)</f>
        <v>152616.8859959126</v>
      </c>
    </row>
    <row r="5328" spans="1:8" x14ac:dyDescent="0.2">
      <c r="A5328">
        <f t="shared" si="498"/>
        <v>11</v>
      </c>
      <c r="B5328" t="b">
        <f t="shared" si="499"/>
        <v>0</v>
      </c>
      <c r="C5328" t="str">
        <f t="shared" si="500"/>
        <v>OFF</v>
      </c>
      <c r="D5328" s="4">
        <f t="shared" si="502"/>
        <v>43777.916666653749</v>
      </c>
      <c r="E5328" t="str">
        <f t="shared" si="503"/>
        <v>LRKPCIGS</v>
      </c>
      <c r="F5328" s="39">
        <v>9227.904296875</v>
      </c>
      <c r="G5328">
        <f t="shared" si="501"/>
        <v>1.3809907394481962E-3</v>
      </c>
      <c r="H5328" s="38">
        <f>G5328*SUMIF('Manual Inputs'!$B$11:$B$22,'Expanded kW'!A5328,'Manual Inputs'!$C$11:$C$22)</f>
        <v>155478.40468655262</v>
      </c>
    </row>
    <row r="5329" spans="1:8" x14ac:dyDescent="0.2">
      <c r="A5329">
        <f t="shared" si="498"/>
        <v>11</v>
      </c>
      <c r="B5329" t="b">
        <f t="shared" si="499"/>
        <v>0</v>
      </c>
      <c r="C5329" t="str">
        <f t="shared" si="500"/>
        <v>OFF</v>
      </c>
      <c r="D5329" s="4">
        <f t="shared" si="502"/>
        <v>43777.958333320414</v>
      </c>
      <c r="E5329" t="str">
        <f t="shared" si="503"/>
        <v>LRKPCIGS</v>
      </c>
      <c r="F5329" s="39">
        <v>9222.2509765625</v>
      </c>
      <c r="G5329">
        <f t="shared" si="501"/>
        <v>1.3801446987061676E-3</v>
      </c>
      <c r="H5329" s="38">
        <f>G5329*SUMIF('Manual Inputs'!$B$11:$B$22,'Expanded kW'!A5329,'Manual Inputs'!$C$11:$C$22)</f>
        <v>155383.1534577696</v>
      </c>
    </row>
    <row r="5330" spans="1:8" x14ac:dyDescent="0.2">
      <c r="A5330">
        <f t="shared" si="498"/>
        <v>11</v>
      </c>
      <c r="B5330" t="b">
        <f t="shared" si="499"/>
        <v>0</v>
      </c>
      <c r="C5330" t="str">
        <f t="shared" si="500"/>
        <v>OFF</v>
      </c>
      <c r="D5330" s="4">
        <f t="shared" si="502"/>
        <v>43777.999999987078</v>
      </c>
      <c r="E5330" t="str">
        <f t="shared" si="503"/>
        <v>LRKPCIGS</v>
      </c>
      <c r="F5330" s="39">
        <v>9145.80859375</v>
      </c>
      <c r="G5330">
        <f t="shared" si="501"/>
        <v>1.3687048073322218E-3</v>
      </c>
      <c r="H5330" s="38">
        <f>G5330*SUMIF('Manual Inputs'!$B$11:$B$22,'Expanded kW'!A5330,'Manual Inputs'!$C$11:$C$22)</f>
        <v>154095.19691338376</v>
      </c>
    </row>
    <row r="5331" spans="1:8" x14ac:dyDescent="0.2">
      <c r="A5331">
        <f t="shared" si="498"/>
        <v>11</v>
      </c>
      <c r="B5331" t="b">
        <f t="shared" si="499"/>
        <v>0</v>
      </c>
      <c r="C5331" t="str">
        <f t="shared" si="500"/>
        <v>OFF</v>
      </c>
      <c r="D5331" s="4">
        <f t="shared" si="502"/>
        <v>43778.041666653742</v>
      </c>
      <c r="E5331" t="str">
        <f t="shared" si="503"/>
        <v>LRKPCIGS</v>
      </c>
      <c r="F5331" s="39">
        <v>9162.1357421875</v>
      </c>
      <c r="G5331">
        <f t="shared" si="501"/>
        <v>1.3711482267770268E-3</v>
      </c>
      <c r="H5331" s="38">
        <f>G5331*SUMIF('Manual Inputs'!$B$11:$B$22,'Expanded kW'!A5331,'Manual Inputs'!$C$11:$C$22)</f>
        <v>154370.28851711904</v>
      </c>
    </row>
    <row r="5332" spans="1:8" x14ac:dyDescent="0.2">
      <c r="A5332">
        <f t="shared" si="498"/>
        <v>11</v>
      </c>
      <c r="B5332" t="b">
        <f t="shared" si="499"/>
        <v>0</v>
      </c>
      <c r="C5332" t="str">
        <f t="shared" si="500"/>
        <v>OFF</v>
      </c>
      <c r="D5332" s="4">
        <f t="shared" si="502"/>
        <v>43778.083333320406</v>
      </c>
      <c r="E5332" t="str">
        <f t="shared" si="503"/>
        <v>LRKPCIGS</v>
      </c>
      <c r="F5332" s="39">
        <v>9094.13671875</v>
      </c>
      <c r="G5332">
        <f t="shared" si="501"/>
        <v>1.3609719160310961E-3</v>
      </c>
      <c r="H5332" s="38">
        <f>G5332*SUMIF('Manual Inputs'!$B$11:$B$22,'Expanded kW'!A5332,'Manual Inputs'!$C$11:$C$22)</f>
        <v>153224.59179723798</v>
      </c>
    </row>
    <row r="5333" spans="1:8" x14ac:dyDescent="0.2">
      <c r="A5333">
        <f t="shared" si="498"/>
        <v>11</v>
      </c>
      <c r="B5333" t="b">
        <f t="shared" si="499"/>
        <v>0</v>
      </c>
      <c r="C5333" t="str">
        <f t="shared" si="500"/>
        <v>OFF</v>
      </c>
      <c r="D5333" s="4">
        <f t="shared" si="502"/>
        <v>43778.124999987071</v>
      </c>
      <c r="E5333" t="str">
        <f t="shared" si="503"/>
        <v>LRKPCIGS</v>
      </c>
      <c r="F5333" s="39">
        <v>9017.5263671875</v>
      </c>
      <c r="G5333">
        <f t="shared" si="501"/>
        <v>1.3495068874991563E-3</v>
      </c>
      <c r="H5333" s="38">
        <f>G5333*SUMIF('Manual Inputs'!$B$11:$B$22,'Expanded kW'!A5333,'Manual Inputs'!$C$11:$C$22)</f>
        <v>151933.80519388677</v>
      </c>
    </row>
    <row r="5334" spans="1:8" x14ac:dyDescent="0.2">
      <c r="A5334">
        <f t="shared" si="498"/>
        <v>11</v>
      </c>
      <c r="B5334" t="b">
        <f t="shared" si="499"/>
        <v>0</v>
      </c>
      <c r="C5334" t="str">
        <f t="shared" si="500"/>
        <v>OFF</v>
      </c>
      <c r="D5334" s="4">
        <f t="shared" si="502"/>
        <v>43778.166666653735</v>
      </c>
      <c r="E5334" t="str">
        <f t="shared" si="503"/>
        <v>LRKPCIGS</v>
      </c>
      <c r="F5334" s="39">
        <v>9041.61328125</v>
      </c>
      <c r="G5334">
        <f t="shared" si="501"/>
        <v>1.3531115851847901E-3</v>
      </c>
      <c r="H5334" s="38">
        <f>G5334*SUMIF('Manual Inputs'!$B$11:$B$22,'Expanded kW'!A5334,'Manual Inputs'!$C$11:$C$22)</f>
        <v>152339.63894029087</v>
      </c>
    </row>
    <row r="5335" spans="1:8" x14ac:dyDescent="0.2">
      <c r="A5335">
        <f t="shared" si="498"/>
        <v>11</v>
      </c>
      <c r="B5335" t="b">
        <f t="shared" si="499"/>
        <v>0</v>
      </c>
      <c r="C5335" t="str">
        <f t="shared" si="500"/>
        <v>OFF</v>
      </c>
      <c r="D5335" s="4">
        <f t="shared" si="502"/>
        <v>43778.208333320399</v>
      </c>
      <c r="E5335" t="str">
        <f t="shared" si="503"/>
        <v>LRKPCIGS</v>
      </c>
      <c r="F5335" s="39">
        <v>9063.65234375</v>
      </c>
      <c r="G5335">
        <f t="shared" si="501"/>
        <v>1.3564098141476682E-3</v>
      </c>
      <c r="H5335" s="38">
        <f>G5335*SUMIF('Manual Inputs'!$B$11:$B$22,'Expanded kW'!A5335,'Manual Inputs'!$C$11:$C$22)</f>
        <v>152710.96900268085</v>
      </c>
    </row>
    <row r="5336" spans="1:8" x14ac:dyDescent="0.2">
      <c r="A5336">
        <f t="shared" si="498"/>
        <v>11</v>
      </c>
      <c r="B5336" t="b">
        <f t="shared" si="499"/>
        <v>0</v>
      </c>
      <c r="C5336" t="str">
        <f t="shared" si="500"/>
        <v>OFF</v>
      </c>
      <c r="D5336" s="4">
        <f t="shared" si="502"/>
        <v>43778.249999987063</v>
      </c>
      <c r="E5336" t="str">
        <f t="shared" si="503"/>
        <v>LRKPCIGS</v>
      </c>
      <c r="F5336" s="39">
        <v>9010.0263671875</v>
      </c>
      <c r="G5336">
        <f t="shared" si="501"/>
        <v>1.3483844841654579E-3</v>
      </c>
      <c r="H5336" s="38">
        <f>G5336*SUMIF('Manual Inputs'!$B$11:$B$22,'Expanded kW'!A5336,'Manual Inputs'!$C$11:$C$22)</f>
        <v>151807.43977031557</v>
      </c>
    </row>
    <row r="5337" spans="1:8" x14ac:dyDescent="0.2">
      <c r="A5337">
        <f t="shared" si="498"/>
        <v>11</v>
      </c>
      <c r="B5337" t="b">
        <f t="shared" si="499"/>
        <v>0</v>
      </c>
      <c r="C5337" t="str">
        <f t="shared" si="500"/>
        <v>OFF</v>
      </c>
      <c r="D5337" s="4">
        <f t="shared" si="502"/>
        <v>43778.291666653728</v>
      </c>
      <c r="E5337" t="str">
        <f t="shared" si="503"/>
        <v>LRKPCIGS</v>
      </c>
      <c r="F5337" s="39">
        <v>9000.9462890625</v>
      </c>
      <c r="G5337">
        <f t="shared" si="501"/>
        <v>1.3470256161710924E-3</v>
      </c>
      <c r="H5337" s="38">
        <f>G5337*SUMIF('Manual Inputs'!$B$11:$B$22,'Expanded kW'!A5337,'Manual Inputs'!$C$11:$C$22)</f>
        <v>151654.45204787218</v>
      </c>
    </row>
    <row r="5338" spans="1:8" x14ac:dyDescent="0.2">
      <c r="A5338">
        <f t="shared" si="498"/>
        <v>11</v>
      </c>
      <c r="B5338" t="b">
        <f t="shared" si="499"/>
        <v>0</v>
      </c>
      <c r="C5338" t="str">
        <f t="shared" si="500"/>
        <v>OFF</v>
      </c>
      <c r="D5338" s="4">
        <f t="shared" si="502"/>
        <v>43778.333333320392</v>
      </c>
      <c r="E5338" t="str">
        <f t="shared" si="503"/>
        <v>LRKPCIGS</v>
      </c>
      <c r="F5338" s="39">
        <v>8962.8154296875</v>
      </c>
      <c r="G5338">
        <f t="shared" si="501"/>
        <v>1.3413191890138548E-3</v>
      </c>
      <c r="H5338" s="38">
        <f>G5338*SUMIF('Manual Inputs'!$B$11:$B$22,'Expanded kW'!A5338,'Manual Inputs'!$C$11:$C$22)</f>
        <v>151011.99575506471</v>
      </c>
    </row>
    <row r="5339" spans="1:8" x14ac:dyDescent="0.2">
      <c r="A5339">
        <f t="shared" si="498"/>
        <v>11</v>
      </c>
      <c r="B5339" t="b">
        <f t="shared" si="499"/>
        <v>0</v>
      </c>
      <c r="C5339" t="str">
        <f t="shared" si="500"/>
        <v>OFF</v>
      </c>
      <c r="D5339" s="4">
        <f t="shared" si="502"/>
        <v>43778.374999987056</v>
      </c>
      <c r="E5339" t="str">
        <f t="shared" si="503"/>
        <v>LRKPCIGS</v>
      </c>
      <c r="F5339" s="39">
        <v>8968.6474609375</v>
      </c>
      <c r="G5339">
        <f t="shared" si="501"/>
        <v>1.3421919745228192E-3</v>
      </c>
      <c r="H5339" s="38">
        <f>G5339*SUMIF('Manual Inputs'!$B$11:$B$22,'Expanded kW'!A5339,'Manual Inputs'!$C$11:$C$22)</f>
        <v>151110.25803495629</v>
      </c>
    </row>
    <row r="5340" spans="1:8" x14ac:dyDescent="0.2">
      <c r="A5340">
        <f t="shared" si="498"/>
        <v>11</v>
      </c>
      <c r="B5340" t="b">
        <f t="shared" si="499"/>
        <v>0</v>
      </c>
      <c r="C5340" t="str">
        <f t="shared" si="500"/>
        <v>OFF</v>
      </c>
      <c r="D5340" s="4">
        <f t="shared" si="502"/>
        <v>43778.41666665372</v>
      </c>
      <c r="E5340" t="str">
        <f t="shared" si="503"/>
        <v>LRKPCIGS</v>
      </c>
      <c r="F5340" s="39">
        <v>8962.283203125</v>
      </c>
      <c r="G5340">
        <f t="shared" si="501"/>
        <v>1.3412395392981172E-3</v>
      </c>
      <c r="H5340" s="38">
        <f>G5340*SUMIF('Manual Inputs'!$B$11:$B$22,'Expanded kW'!A5340,'Manual Inputs'!$C$11:$C$22)</f>
        <v>151003.02841706391</v>
      </c>
    </row>
    <row r="5341" spans="1:8" x14ac:dyDescent="0.2">
      <c r="A5341">
        <f t="shared" si="498"/>
        <v>11</v>
      </c>
      <c r="B5341" t="b">
        <f t="shared" si="499"/>
        <v>0</v>
      </c>
      <c r="C5341" t="str">
        <f t="shared" si="500"/>
        <v>OFF</v>
      </c>
      <c r="D5341" s="4">
        <f t="shared" si="502"/>
        <v>43778.458333320385</v>
      </c>
      <c r="E5341" t="str">
        <f t="shared" si="503"/>
        <v>LRKPCIGS</v>
      </c>
      <c r="F5341" s="39">
        <v>8937.6328125</v>
      </c>
      <c r="G5341">
        <f t="shared" si="501"/>
        <v>1.3375505152161884E-3</v>
      </c>
      <c r="H5341" s="38">
        <f>G5341*SUMIF('Manual Inputs'!$B$11:$B$22,'Expanded kW'!A5341,'Manual Inputs'!$C$11:$C$22)</f>
        <v>150587.70081006072</v>
      </c>
    </row>
    <row r="5342" spans="1:8" x14ac:dyDescent="0.2">
      <c r="A5342">
        <f t="shared" si="498"/>
        <v>11</v>
      </c>
      <c r="B5342" t="b">
        <f t="shared" si="499"/>
        <v>0</v>
      </c>
      <c r="C5342" t="str">
        <f t="shared" si="500"/>
        <v>OFF</v>
      </c>
      <c r="D5342" s="4">
        <f t="shared" si="502"/>
        <v>43778.499999987049</v>
      </c>
      <c r="E5342" t="str">
        <f t="shared" si="503"/>
        <v>LRKPCIGS</v>
      </c>
      <c r="F5342" s="39">
        <v>8851.1650390625</v>
      </c>
      <c r="G5342">
        <f t="shared" si="501"/>
        <v>1.3246102862610257E-3</v>
      </c>
      <c r="H5342" s="38">
        <f>G5342*SUMIF('Manual Inputs'!$B$11:$B$22,'Expanded kW'!A5342,'Manual Inputs'!$C$11:$C$22)</f>
        <v>149130.82923463557</v>
      </c>
    </row>
    <row r="5343" spans="1:8" x14ac:dyDescent="0.2">
      <c r="A5343">
        <f t="shared" si="498"/>
        <v>11</v>
      </c>
      <c r="B5343" t="b">
        <f t="shared" si="499"/>
        <v>0</v>
      </c>
      <c r="C5343" t="str">
        <f t="shared" si="500"/>
        <v>OFF</v>
      </c>
      <c r="D5343" s="4">
        <f t="shared" si="502"/>
        <v>43778.541666653713</v>
      </c>
      <c r="E5343" t="str">
        <f t="shared" si="503"/>
        <v>LRKPCIGS</v>
      </c>
      <c r="F5343" s="39">
        <v>8817.6796875</v>
      </c>
      <c r="G5343">
        <f t="shared" si="501"/>
        <v>1.319599076897851E-3</v>
      </c>
      <c r="H5343" s="38">
        <f>G5343*SUMIF('Manual Inputs'!$B$11:$B$22,'Expanded kW'!A5343,'Manual Inputs'!$C$11:$C$22)</f>
        <v>148566.64381681877</v>
      </c>
    </row>
    <row r="5344" spans="1:8" x14ac:dyDescent="0.2">
      <c r="A5344">
        <f t="shared" si="498"/>
        <v>11</v>
      </c>
      <c r="B5344" t="b">
        <f t="shared" si="499"/>
        <v>0</v>
      </c>
      <c r="C5344" t="str">
        <f t="shared" si="500"/>
        <v>OFF</v>
      </c>
      <c r="D5344" s="4">
        <f t="shared" si="502"/>
        <v>43778.583333320377</v>
      </c>
      <c r="E5344" t="str">
        <f t="shared" si="503"/>
        <v>LRKPCIGS</v>
      </c>
      <c r="F5344" s="39">
        <v>8834.806640625</v>
      </c>
      <c r="G5344">
        <f t="shared" si="501"/>
        <v>1.3221621901356637E-3</v>
      </c>
      <c r="H5344" s="38">
        <f>G5344*SUMIF('Manual Inputs'!$B$11:$B$22,'Expanded kW'!A5344,'Manual Inputs'!$C$11:$C$22)</f>
        <v>148855.21110830212</v>
      </c>
    </row>
    <row r="5345" spans="1:8" x14ac:dyDescent="0.2">
      <c r="A5345">
        <f t="shared" si="498"/>
        <v>11</v>
      </c>
      <c r="B5345" t="b">
        <f t="shared" si="499"/>
        <v>0</v>
      </c>
      <c r="C5345" t="str">
        <f t="shared" si="500"/>
        <v>OFF</v>
      </c>
      <c r="D5345" s="4">
        <f t="shared" si="502"/>
        <v>43778.624999987042</v>
      </c>
      <c r="E5345" t="str">
        <f t="shared" si="503"/>
        <v>LRKPCIGS</v>
      </c>
      <c r="F5345" s="39">
        <v>8874.603515625</v>
      </c>
      <c r="G5345">
        <f t="shared" si="501"/>
        <v>1.3281179428251003E-3</v>
      </c>
      <c r="H5345" s="38">
        <f>G5345*SUMIF('Manual Inputs'!$B$11:$B$22,'Expanded kW'!A5345,'Manual Inputs'!$C$11:$C$22)</f>
        <v>149525.73763712679</v>
      </c>
    </row>
    <row r="5346" spans="1:8" x14ac:dyDescent="0.2">
      <c r="A5346">
        <f t="shared" si="498"/>
        <v>11</v>
      </c>
      <c r="B5346" t="b">
        <f t="shared" si="499"/>
        <v>0</v>
      </c>
      <c r="C5346" t="str">
        <f t="shared" si="500"/>
        <v>OFF</v>
      </c>
      <c r="D5346" s="4">
        <f t="shared" si="502"/>
        <v>43778.666666653706</v>
      </c>
      <c r="E5346" t="str">
        <f t="shared" si="503"/>
        <v>LRKPCIGS</v>
      </c>
      <c r="F5346" s="39">
        <v>8883.54296875</v>
      </c>
      <c r="G5346">
        <f t="shared" si="501"/>
        <v>1.3294557657569589E-3</v>
      </c>
      <c r="H5346" s="38">
        <f>G5346*SUMIF('Manual Inputs'!$B$11:$B$22,'Expanded kW'!A5346,'Manual Inputs'!$C$11:$C$22)</f>
        <v>149676.3560078782</v>
      </c>
    </row>
    <row r="5347" spans="1:8" x14ac:dyDescent="0.2">
      <c r="A5347">
        <f t="shared" si="498"/>
        <v>11</v>
      </c>
      <c r="B5347" t="b">
        <f t="shared" si="499"/>
        <v>0</v>
      </c>
      <c r="C5347" t="str">
        <f t="shared" si="500"/>
        <v>OFF</v>
      </c>
      <c r="D5347" s="4">
        <f t="shared" si="502"/>
        <v>43778.70833332037</v>
      </c>
      <c r="E5347" t="str">
        <f t="shared" si="503"/>
        <v>LRKPCIGS</v>
      </c>
      <c r="F5347" s="39">
        <v>8926.2119140625</v>
      </c>
      <c r="G5347">
        <f t="shared" si="501"/>
        <v>1.3358413346188445E-3</v>
      </c>
      <c r="H5347" s="38">
        <f>G5347*SUMIF('Manual Inputs'!$B$11:$B$22,'Expanded kW'!A5347,'Manual Inputs'!$C$11:$C$22)</f>
        <v>150395.27325424497</v>
      </c>
    </row>
    <row r="5348" spans="1:8" x14ac:dyDescent="0.2">
      <c r="A5348">
        <f t="shared" si="498"/>
        <v>11</v>
      </c>
      <c r="B5348" t="b">
        <f t="shared" si="499"/>
        <v>0</v>
      </c>
      <c r="C5348" t="str">
        <f t="shared" si="500"/>
        <v>OFF</v>
      </c>
      <c r="D5348" s="4">
        <f t="shared" si="502"/>
        <v>43778.749999987034</v>
      </c>
      <c r="E5348" t="str">
        <f t="shared" si="503"/>
        <v>LRKPCIGS</v>
      </c>
      <c r="F5348" s="39">
        <v>8891.818359375</v>
      </c>
      <c r="G5348">
        <f t="shared" si="501"/>
        <v>1.3306942092269798E-3</v>
      </c>
      <c r="H5348" s="38">
        <f>G5348*SUMIF('Manual Inputs'!$B$11:$B$22,'Expanded kW'!A5348,'Manual Inputs'!$C$11:$C$22)</f>
        <v>149815.78577341759</v>
      </c>
    </row>
    <row r="5349" spans="1:8" x14ac:dyDescent="0.2">
      <c r="A5349">
        <f t="shared" si="498"/>
        <v>11</v>
      </c>
      <c r="B5349" t="b">
        <f t="shared" si="499"/>
        <v>0</v>
      </c>
      <c r="C5349" t="str">
        <f t="shared" si="500"/>
        <v>OFF</v>
      </c>
      <c r="D5349" s="4">
        <f t="shared" si="502"/>
        <v>43778.791666653698</v>
      </c>
      <c r="E5349" t="str">
        <f t="shared" si="503"/>
        <v>LRKPCIGS</v>
      </c>
      <c r="F5349" s="39">
        <v>8910.1611328125</v>
      </c>
      <c r="G5349">
        <f t="shared" si="501"/>
        <v>1.3334392745677161E-3</v>
      </c>
      <c r="H5349" s="38">
        <f>G5349*SUMIF('Manual Inputs'!$B$11:$B$22,'Expanded kW'!A5349,'Manual Inputs'!$C$11:$C$22)</f>
        <v>150124.83808473762</v>
      </c>
    </row>
    <row r="5350" spans="1:8" x14ac:dyDescent="0.2">
      <c r="A5350">
        <f t="shared" si="498"/>
        <v>11</v>
      </c>
      <c r="B5350" t="b">
        <f t="shared" si="499"/>
        <v>0</v>
      </c>
      <c r="C5350" t="str">
        <f t="shared" si="500"/>
        <v>OFF</v>
      </c>
      <c r="D5350" s="4">
        <f t="shared" si="502"/>
        <v>43778.833333320363</v>
      </c>
      <c r="E5350" t="str">
        <f t="shared" si="503"/>
        <v>LRKPCIGS</v>
      </c>
      <c r="F5350" s="39">
        <v>8949.759765625</v>
      </c>
      <c r="G5350">
        <f t="shared" si="501"/>
        <v>1.3393653595648689E-3</v>
      </c>
      <c r="H5350" s="38">
        <f>G5350*SUMIF('Manual Inputs'!$B$11:$B$22,'Expanded kW'!A5350,'Manual Inputs'!$C$11:$C$22)</f>
        <v>150792.02448582993</v>
      </c>
    </row>
    <row r="5351" spans="1:8" x14ac:dyDescent="0.2">
      <c r="A5351">
        <f t="shared" si="498"/>
        <v>11</v>
      </c>
      <c r="B5351" t="b">
        <f t="shared" si="499"/>
        <v>0</v>
      </c>
      <c r="C5351" t="str">
        <f t="shared" si="500"/>
        <v>OFF</v>
      </c>
      <c r="D5351" s="4">
        <f t="shared" si="502"/>
        <v>43778.874999987027</v>
      </c>
      <c r="E5351" t="str">
        <f t="shared" si="503"/>
        <v>LRKPCIGS</v>
      </c>
      <c r="F5351" s="39">
        <v>9020.6884765625</v>
      </c>
      <c r="G5351">
        <f t="shared" si="501"/>
        <v>1.3499801091130254E-3</v>
      </c>
      <c r="H5351" s="38">
        <f>G5351*SUMIF('Manual Inputs'!$B$11:$B$22,'Expanded kW'!A5351,'Manual Inputs'!$C$11:$C$22)</f>
        <v>151987.08269929347</v>
      </c>
    </row>
    <row r="5352" spans="1:8" x14ac:dyDescent="0.2">
      <c r="A5352">
        <f t="shared" si="498"/>
        <v>11</v>
      </c>
      <c r="B5352" t="b">
        <f t="shared" si="499"/>
        <v>0</v>
      </c>
      <c r="C5352" t="str">
        <f t="shared" si="500"/>
        <v>OFF</v>
      </c>
      <c r="D5352" s="4">
        <f t="shared" si="502"/>
        <v>43778.916666653691</v>
      </c>
      <c r="E5352" t="str">
        <f t="shared" si="503"/>
        <v>LRKPCIGS</v>
      </c>
      <c r="F5352" s="39">
        <v>9044.4794921875</v>
      </c>
      <c r="G5352">
        <f t="shared" si="501"/>
        <v>1.3535405244796345E-3</v>
      </c>
      <c r="H5352" s="38">
        <f>G5352*SUMIF('Manual Inputs'!$B$11:$B$22,'Expanded kW'!A5352,'Manual Inputs'!$C$11:$C$22)</f>
        <v>152387.93093484576</v>
      </c>
    </row>
    <row r="5353" spans="1:8" x14ac:dyDescent="0.2">
      <c r="A5353">
        <f t="shared" si="498"/>
        <v>11</v>
      </c>
      <c r="B5353" t="b">
        <f t="shared" si="499"/>
        <v>0</v>
      </c>
      <c r="C5353" t="str">
        <f t="shared" si="500"/>
        <v>OFF</v>
      </c>
      <c r="D5353" s="4">
        <f t="shared" si="502"/>
        <v>43778.958333320355</v>
      </c>
      <c r="E5353" t="str">
        <f t="shared" si="503"/>
        <v>LRKPCIGS</v>
      </c>
      <c r="F5353" s="39">
        <v>9040.30078125</v>
      </c>
      <c r="G5353">
        <f t="shared" si="501"/>
        <v>1.352915164601393E-3</v>
      </c>
      <c r="H5353" s="38">
        <f>G5353*SUMIF('Manual Inputs'!$B$11:$B$22,'Expanded kW'!A5353,'Manual Inputs'!$C$11:$C$22)</f>
        <v>152317.52499116593</v>
      </c>
    </row>
    <row r="5354" spans="1:8" x14ac:dyDescent="0.2">
      <c r="A5354">
        <f t="shared" si="498"/>
        <v>11</v>
      </c>
      <c r="B5354" t="b">
        <f t="shared" si="499"/>
        <v>0</v>
      </c>
      <c r="C5354" t="str">
        <f t="shared" si="500"/>
        <v>OFF</v>
      </c>
      <c r="D5354" s="4">
        <f t="shared" si="502"/>
        <v>43778.99999998702</v>
      </c>
      <c r="E5354" t="str">
        <f t="shared" si="503"/>
        <v>LRKPCIGS</v>
      </c>
      <c r="F5354" s="39">
        <v>9011.2275390625</v>
      </c>
      <c r="G5354">
        <f t="shared" si="501"/>
        <v>1.3485642440743705E-3</v>
      </c>
      <c r="H5354" s="38">
        <f>G5354*SUMIF('Manual Inputs'!$B$11:$B$22,'Expanded kW'!A5354,'Manual Inputs'!$C$11:$C$22)</f>
        <v>151827.67798268437</v>
      </c>
    </row>
    <row r="5355" spans="1:8" x14ac:dyDescent="0.2">
      <c r="A5355">
        <f t="shared" si="498"/>
        <v>11</v>
      </c>
      <c r="B5355" t="b">
        <f t="shared" si="499"/>
        <v>0</v>
      </c>
      <c r="C5355" t="str">
        <f t="shared" si="500"/>
        <v>OFF</v>
      </c>
      <c r="D5355" s="4">
        <f t="shared" si="502"/>
        <v>43779.041666653684</v>
      </c>
      <c r="E5355" t="str">
        <f t="shared" si="503"/>
        <v>LRKPCIGS</v>
      </c>
      <c r="F5355" s="39">
        <v>9021.84765625</v>
      </c>
      <c r="G5355">
        <f t="shared" si="501"/>
        <v>1.3501535847324395E-3</v>
      </c>
      <c r="H5355" s="38">
        <f>G5355*SUMIF('Manual Inputs'!$B$11:$B$22,'Expanded kW'!A5355,'Manual Inputs'!$C$11:$C$22)</f>
        <v>152006.61339692096</v>
      </c>
    </row>
    <row r="5356" spans="1:8" x14ac:dyDescent="0.2">
      <c r="A5356">
        <f t="shared" si="498"/>
        <v>11</v>
      </c>
      <c r="B5356" t="b">
        <f t="shared" si="499"/>
        <v>0</v>
      </c>
      <c r="C5356" t="str">
        <f t="shared" si="500"/>
        <v>OFF</v>
      </c>
      <c r="D5356" s="4">
        <f t="shared" si="502"/>
        <v>43779.083333320348</v>
      </c>
      <c r="E5356" t="str">
        <f t="shared" si="503"/>
        <v>LRKPCIGS</v>
      </c>
      <c r="F5356" s="39">
        <v>8997.4736328125</v>
      </c>
      <c r="G5356">
        <f t="shared" si="501"/>
        <v>1.3465059200441873E-3</v>
      </c>
      <c r="H5356" s="38">
        <f>G5356*SUMIF('Manual Inputs'!$B$11:$B$22,'Expanded kW'!A5356,'Manual Inputs'!$C$11:$C$22)</f>
        <v>151595.94222414572</v>
      </c>
    </row>
    <row r="5357" spans="1:8" x14ac:dyDescent="0.2">
      <c r="A5357">
        <f t="shared" si="498"/>
        <v>11</v>
      </c>
      <c r="B5357" t="b">
        <f t="shared" si="499"/>
        <v>0</v>
      </c>
      <c r="C5357" t="str">
        <f t="shared" si="500"/>
        <v>OFF</v>
      </c>
      <c r="D5357" s="4">
        <f t="shared" si="502"/>
        <v>43779.124999987012</v>
      </c>
      <c r="E5357" t="str">
        <f t="shared" si="503"/>
        <v>LRKPCIGS</v>
      </c>
      <c r="F5357" s="39">
        <v>9006.0673828125</v>
      </c>
      <c r="G5357">
        <f t="shared" si="501"/>
        <v>1.3477920071973833E-3</v>
      </c>
      <c r="H5357" s="38">
        <f>G5357*SUMIF('Manual Inputs'!$B$11:$B$22,'Expanded kW'!A5357,'Manual Inputs'!$C$11:$C$22)</f>
        <v>151740.7359386544</v>
      </c>
    </row>
    <row r="5358" spans="1:8" x14ac:dyDescent="0.2">
      <c r="A5358">
        <f t="shared" si="498"/>
        <v>11</v>
      </c>
      <c r="B5358" t="b">
        <f t="shared" si="499"/>
        <v>0</v>
      </c>
      <c r="C5358" t="str">
        <f t="shared" si="500"/>
        <v>OFF</v>
      </c>
      <c r="D5358" s="4">
        <f t="shared" si="502"/>
        <v>43779.166666653677</v>
      </c>
      <c r="E5358" t="str">
        <f t="shared" si="503"/>
        <v>LRKPCIGS</v>
      </c>
      <c r="F5358" s="39">
        <v>8978.8857421875</v>
      </c>
      <c r="G5358">
        <f t="shared" si="501"/>
        <v>1.3437241719903314E-3</v>
      </c>
      <c r="H5358" s="38">
        <f>G5358*SUMIF('Manual Inputs'!$B$11:$B$22,'Expanded kW'!A5358,'Manual Inputs'!$C$11:$C$22)</f>
        <v>151282.76000119594</v>
      </c>
    </row>
    <row r="5359" spans="1:8" x14ac:dyDescent="0.2">
      <c r="A5359">
        <f t="shared" si="498"/>
        <v>11</v>
      </c>
      <c r="B5359" t="b">
        <f t="shared" si="499"/>
        <v>0</v>
      </c>
      <c r="C5359" t="str">
        <f t="shared" si="500"/>
        <v>OFF</v>
      </c>
      <c r="D5359" s="4">
        <f t="shared" si="502"/>
        <v>43779.208333320341</v>
      </c>
      <c r="E5359" t="str">
        <f t="shared" si="503"/>
        <v>LRKPCIGS</v>
      </c>
      <c r="F5359" s="39">
        <v>8965.7509765625</v>
      </c>
      <c r="G5359">
        <f t="shared" si="501"/>
        <v>1.3417585046936853E-3</v>
      </c>
      <c r="H5359" s="38">
        <f>G5359*SUMIF('Manual Inputs'!$B$11:$B$22,'Expanded kW'!A5359,'Manual Inputs'!$C$11:$C$22)</f>
        <v>151061.45597163439</v>
      </c>
    </row>
    <row r="5360" spans="1:8" x14ac:dyDescent="0.2">
      <c r="A5360">
        <f t="shared" si="498"/>
        <v>11</v>
      </c>
      <c r="B5360" t="b">
        <f t="shared" si="499"/>
        <v>0</v>
      </c>
      <c r="C5360" t="str">
        <f t="shared" si="500"/>
        <v>OFF</v>
      </c>
      <c r="D5360" s="4">
        <f t="shared" si="502"/>
        <v>43779.249999987005</v>
      </c>
      <c r="E5360" t="str">
        <f t="shared" si="503"/>
        <v>LRKPCIGS</v>
      </c>
      <c r="F5360" s="39">
        <v>8974.0859375</v>
      </c>
      <c r="G5360">
        <f t="shared" si="501"/>
        <v>1.343005863086018E-3</v>
      </c>
      <c r="H5360" s="38">
        <f>G5360*SUMIF('Manual Inputs'!$B$11:$B$22,'Expanded kW'!A5360,'Manual Inputs'!$C$11:$C$22)</f>
        <v>151201.88942087663</v>
      </c>
    </row>
    <row r="5361" spans="1:8" x14ac:dyDescent="0.2">
      <c r="A5361">
        <f t="shared" si="498"/>
        <v>11</v>
      </c>
      <c r="B5361" t="b">
        <f t="shared" si="499"/>
        <v>0</v>
      </c>
      <c r="C5361" t="str">
        <f t="shared" si="500"/>
        <v>OFF</v>
      </c>
      <c r="D5361" s="4">
        <f t="shared" si="502"/>
        <v>43779.291666653669</v>
      </c>
      <c r="E5361" t="str">
        <f t="shared" si="503"/>
        <v>LRKPCIGS</v>
      </c>
      <c r="F5361" s="39">
        <v>8996.5869140625</v>
      </c>
      <c r="G5361">
        <f t="shared" si="501"/>
        <v>1.3463732192333802E-3</v>
      </c>
      <c r="H5361" s="38">
        <f>G5361*SUMIF('Manual Inputs'!$B$11:$B$22,'Expanded kW'!A5361,'Manual Inputs'!$C$11:$C$22)</f>
        <v>151581.00214542143</v>
      </c>
    </row>
    <row r="5362" spans="1:8" x14ac:dyDescent="0.2">
      <c r="A5362">
        <f t="shared" si="498"/>
        <v>11</v>
      </c>
      <c r="B5362" t="b">
        <f t="shared" si="499"/>
        <v>0</v>
      </c>
      <c r="C5362" t="str">
        <f t="shared" si="500"/>
        <v>OFF</v>
      </c>
      <c r="D5362" s="4">
        <f t="shared" si="502"/>
        <v>43779.333333320334</v>
      </c>
      <c r="E5362" t="str">
        <f t="shared" si="503"/>
        <v>LRKPCIGS</v>
      </c>
      <c r="F5362" s="39">
        <v>8928.365234375</v>
      </c>
      <c r="G5362">
        <f t="shared" si="501"/>
        <v>1.3361635871384804E-3</v>
      </c>
      <c r="H5362" s="38">
        <f>G5362*SUMIF('Manual Inputs'!$B$11:$B$22,'Expanded kW'!A5362,'Manual Inputs'!$C$11:$C$22)</f>
        <v>150431.5539520281</v>
      </c>
    </row>
    <row r="5363" spans="1:8" x14ac:dyDescent="0.2">
      <c r="A5363">
        <f t="shared" si="498"/>
        <v>11</v>
      </c>
      <c r="B5363" t="b">
        <f t="shared" si="499"/>
        <v>0</v>
      </c>
      <c r="C5363" t="str">
        <f t="shared" si="500"/>
        <v>OFF</v>
      </c>
      <c r="D5363" s="4">
        <f t="shared" si="502"/>
        <v>43779.374999986998</v>
      </c>
      <c r="E5363" t="str">
        <f t="shared" si="503"/>
        <v>LRKPCIGS</v>
      </c>
      <c r="F5363" s="39">
        <v>8895.0859375</v>
      </c>
      <c r="G5363">
        <f t="shared" si="501"/>
        <v>1.3311832146377291E-3</v>
      </c>
      <c r="H5363" s="38">
        <f>G5363*SUMIF('Manual Inputs'!$B$11:$B$22,'Expanded kW'!A5363,'Manual Inputs'!$C$11:$C$22)</f>
        <v>149870.84029259326</v>
      </c>
    </row>
    <row r="5364" spans="1:8" x14ac:dyDescent="0.2">
      <c r="A5364">
        <f t="shared" si="498"/>
        <v>11</v>
      </c>
      <c r="B5364" t="b">
        <f t="shared" si="499"/>
        <v>0</v>
      </c>
      <c r="C5364" t="str">
        <f t="shared" si="500"/>
        <v>OFF</v>
      </c>
      <c r="D5364" s="4">
        <f t="shared" si="502"/>
        <v>43779.416666653662</v>
      </c>
      <c r="E5364" t="str">
        <f t="shared" si="503"/>
        <v>LRKPCIGS</v>
      </c>
      <c r="F5364" s="39">
        <v>8943.25390625</v>
      </c>
      <c r="G5364">
        <f t="shared" si="501"/>
        <v>1.3383917331313926E-3</v>
      </c>
      <c r="H5364" s="38">
        <f>G5364*SUMIF('Manual Inputs'!$B$11:$B$22,'Expanded kW'!A5364,'Manual Inputs'!$C$11:$C$22)</f>
        <v>150682.40906241437</v>
      </c>
    </row>
    <row r="5365" spans="1:8" x14ac:dyDescent="0.2">
      <c r="A5365">
        <f t="shared" si="498"/>
        <v>11</v>
      </c>
      <c r="B5365" t="b">
        <f t="shared" si="499"/>
        <v>0</v>
      </c>
      <c r="C5365" t="str">
        <f t="shared" si="500"/>
        <v>OFF</v>
      </c>
      <c r="D5365" s="4">
        <f t="shared" si="502"/>
        <v>43779.458333320326</v>
      </c>
      <c r="E5365" t="str">
        <f t="shared" si="503"/>
        <v>LRKPCIGS</v>
      </c>
      <c r="F5365" s="39">
        <v>8888.8701171875</v>
      </c>
      <c r="G5365">
        <f t="shared" si="501"/>
        <v>1.3302529936456732E-3</v>
      </c>
      <c r="H5365" s="38">
        <f>G5365*SUMIF('Manual Inputs'!$B$11:$B$22,'Expanded kW'!A5365,'Manual Inputs'!$C$11:$C$22)</f>
        <v>149766.11165704241</v>
      </c>
    </row>
    <row r="5366" spans="1:8" x14ac:dyDescent="0.2">
      <c r="A5366">
        <f t="shared" si="498"/>
        <v>11</v>
      </c>
      <c r="B5366" t="b">
        <f t="shared" si="499"/>
        <v>0</v>
      </c>
      <c r="C5366" t="str">
        <f t="shared" si="500"/>
        <v>OFF</v>
      </c>
      <c r="D5366" s="4">
        <f t="shared" si="502"/>
        <v>43779.499999986991</v>
      </c>
      <c r="E5366" t="str">
        <f t="shared" si="503"/>
        <v>LRKPCIGS</v>
      </c>
      <c r="F5366" s="39">
        <v>8850.20703125</v>
      </c>
      <c r="G5366">
        <f t="shared" si="501"/>
        <v>1.324466916772698E-3</v>
      </c>
      <c r="H5366" s="38">
        <f>G5366*SUMIF('Manual Inputs'!$B$11:$B$22,'Expanded kW'!A5366,'Manual Inputs'!$C$11:$C$22)</f>
        <v>149114.68802623413</v>
      </c>
    </row>
    <row r="5367" spans="1:8" x14ac:dyDescent="0.2">
      <c r="A5367">
        <f t="shared" si="498"/>
        <v>11</v>
      </c>
      <c r="B5367" t="b">
        <f t="shared" si="499"/>
        <v>0</v>
      </c>
      <c r="C5367" t="str">
        <f t="shared" si="500"/>
        <v>OFF</v>
      </c>
      <c r="D5367" s="4">
        <f t="shared" si="502"/>
        <v>43779.541666653655</v>
      </c>
      <c r="E5367" t="str">
        <f t="shared" si="503"/>
        <v>LRKPCIGS</v>
      </c>
      <c r="F5367" s="39">
        <v>8873.6298828125</v>
      </c>
      <c r="G5367">
        <f t="shared" si="501"/>
        <v>1.327972234996494E-3</v>
      </c>
      <c r="H5367" s="38">
        <f>G5367*SUMIF('Manual Inputs'!$B$11:$B$22,'Expanded kW'!A5367,'Manual Inputs'!$C$11:$C$22)</f>
        <v>149509.33316742623</v>
      </c>
    </row>
    <row r="5368" spans="1:8" x14ac:dyDescent="0.2">
      <c r="A5368">
        <f t="shared" si="498"/>
        <v>11</v>
      </c>
      <c r="B5368" t="b">
        <f t="shared" si="499"/>
        <v>0</v>
      </c>
      <c r="C5368" t="str">
        <f t="shared" si="500"/>
        <v>OFF</v>
      </c>
      <c r="D5368" s="4">
        <f t="shared" si="502"/>
        <v>43779.583333320319</v>
      </c>
      <c r="E5368" t="str">
        <f t="shared" si="503"/>
        <v>LRKPCIGS</v>
      </c>
      <c r="F5368" s="39">
        <v>8822.6875</v>
      </c>
      <c r="G5368">
        <f t="shared" si="501"/>
        <v>1.3203485149571226E-3</v>
      </c>
      <c r="H5368" s="38">
        <f>G5368*SUMIF('Manual Inputs'!$B$11:$B$22,'Expanded kW'!A5368,'Manual Inputs'!$C$11:$C$22)</f>
        <v>148651.0190631825</v>
      </c>
    </row>
    <row r="5369" spans="1:8" x14ac:dyDescent="0.2">
      <c r="A5369">
        <f t="shared" si="498"/>
        <v>11</v>
      </c>
      <c r="B5369" t="b">
        <f t="shared" si="499"/>
        <v>0</v>
      </c>
      <c r="C5369" t="str">
        <f t="shared" si="500"/>
        <v>OFF</v>
      </c>
      <c r="D5369" s="4">
        <f t="shared" si="502"/>
        <v>43779.624999986983</v>
      </c>
      <c r="E5369" t="str">
        <f t="shared" si="503"/>
        <v>LRKPCIGS</v>
      </c>
      <c r="F5369" s="39">
        <v>8857.95703125</v>
      </c>
      <c r="G5369">
        <f t="shared" si="501"/>
        <v>1.3256267335508528E-3</v>
      </c>
      <c r="H5369" s="38">
        <f>G5369*SUMIF('Manual Inputs'!$B$11:$B$22,'Expanded kW'!A5369,'Manual Inputs'!$C$11:$C$22)</f>
        <v>149245.26563059102</v>
      </c>
    </row>
    <row r="5370" spans="1:8" x14ac:dyDescent="0.2">
      <c r="A5370">
        <f t="shared" si="498"/>
        <v>11</v>
      </c>
      <c r="B5370" t="b">
        <f t="shared" si="499"/>
        <v>0</v>
      </c>
      <c r="C5370" t="str">
        <f t="shared" si="500"/>
        <v>OFF</v>
      </c>
      <c r="D5370" s="4">
        <f t="shared" si="502"/>
        <v>43779.666666653648</v>
      </c>
      <c r="E5370" t="str">
        <f t="shared" si="503"/>
        <v>LRKPCIGS</v>
      </c>
      <c r="F5370" s="39">
        <v>8869.9150390625</v>
      </c>
      <c r="G5370">
        <f t="shared" si="501"/>
        <v>1.3274162945952715E-3</v>
      </c>
      <c r="H5370" s="38">
        <f>G5370*SUMIF('Manual Inputs'!$B$11:$B$22,'Expanded kW'!A5370,'Manual Inputs'!$C$11:$C$22)</f>
        <v>149446.74279356361</v>
      </c>
    </row>
    <row r="5371" spans="1:8" x14ac:dyDescent="0.2">
      <c r="A5371">
        <f t="shared" si="498"/>
        <v>11</v>
      </c>
      <c r="B5371" t="b">
        <f t="shared" si="499"/>
        <v>0</v>
      </c>
      <c r="C5371" t="str">
        <f t="shared" si="500"/>
        <v>OFF</v>
      </c>
      <c r="D5371" s="4">
        <f t="shared" si="502"/>
        <v>43779.708333320312</v>
      </c>
      <c r="E5371" t="str">
        <f t="shared" si="503"/>
        <v>LRKPCIGS</v>
      </c>
      <c r="F5371" s="39">
        <v>8913.126953125</v>
      </c>
      <c r="G5371">
        <f t="shared" si="501"/>
        <v>1.3338831207818363E-3</v>
      </c>
      <c r="H5371" s="38">
        <f>G5371*SUMIF('Manual Inputs'!$B$11:$B$22,'Expanded kW'!A5371,'Manual Inputs'!$C$11:$C$22)</f>
        <v>150174.80837007432</v>
      </c>
    </row>
    <row r="5372" spans="1:8" x14ac:dyDescent="0.2">
      <c r="A5372">
        <f t="shared" si="498"/>
        <v>11</v>
      </c>
      <c r="B5372" t="b">
        <f t="shared" si="499"/>
        <v>0</v>
      </c>
      <c r="C5372" t="str">
        <f t="shared" si="500"/>
        <v>OFF</v>
      </c>
      <c r="D5372" s="4">
        <f t="shared" si="502"/>
        <v>43779.749999986976</v>
      </c>
      <c r="E5372" t="str">
        <f t="shared" si="503"/>
        <v>LRKPCIGS</v>
      </c>
      <c r="F5372" s="39">
        <v>8891.4873046875</v>
      </c>
      <c r="G5372">
        <f t="shared" si="501"/>
        <v>1.3306446656423283E-3</v>
      </c>
      <c r="H5372" s="38">
        <f>G5372*SUMIF('Manual Inputs'!$B$11:$B$22,'Expanded kW'!A5372,'Manual Inputs'!$C$11:$C$22)</f>
        <v>149810.20792464277</v>
      </c>
    </row>
    <row r="5373" spans="1:8" x14ac:dyDescent="0.2">
      <c r="A5373">
        <f t="shared" si="498"/>
        <v>11</v>
      </c>
      <c r="B5373" t="b">
        <f t="shared" si="499"/>
        <v>0</v>
      </c>
      <c r="C5373" t="str">
        <f t="shared" si="500"/>
        <v>OFF</v>
      </c>
      <c r="D5373" s="4">
        <f t="shared" si="502"/>
        <v>43779.79166665364</v>
      </c>
      <c r="E5373" t="str">
        <f t="shared" si="503"/>
        <v>LRKPCIGS</v>
      </c>
      <c r="F5373" s="39">
        <v>8890.4560546875</v>
      </c>
      <c r="G5373">
        <f t="shared" si="501"/>
        <v>1.3304903351839448E-3</v>
      </c>
      <c r="H5373" s="38">
        <f>G5373*SUMIF('Manual Inputs'!$B$11:$B$22,'Expanded kW'!A5373,'Manual Inputs'!$C$11:$C$22)</f>
        <v>149792.83267890173</v>
      </c>
    </row>
    <row r="5374" spans="1:8" x14ac:dyDescent="0.2">
      <c r="A5374">
        <f t="shared" si="498"/>
        <v>11</v>
      </c>
      <c r="B5374" t="b">
        <f t="shared" si="499"/>
        <v>0</v>
      </c>
      <c r="C5374" t="str">
        <f t="shared" si="500"/>
        <v>OFF</v>
      </c>
      <c r="D5374" s="4">
        <f t="shared" si="502"/>
        <v>43779.833333320305</v>
      </c>
      <c r="E5374" t="str">
        <f t="shared" si="503"/>
        <v>LRKPCIGS</v>
      </c>
      <c r="F5374" s="39">
        <v>8877.1689453125</v>
      </c>
      <c r="G5374">
        <f t="shared" si="501"/>
        <v>1.328501869069583E-3</v>
      </c>
      <c r="H5374" s="38">
        <f>G5374*SUMIF('Manual Inputs'!$B$11:$B$22,'Expanded kW'!A5374,'Manual Inputs'!$C$11:$C$22)</f>
        <v>149568.9618516739</v>
      </c>
    </row>
    <row r="5375" spans="1:8" x14ac:dyDescent="0.2">
      <c r="A5375">
        <f t="shared" si="498"/>
        <v>11</v>
      </c>
      <c r="B5375" t="b">
        <f t="shared" si="499"/>
        <v>0</v>
      </c>
      <c r="C5375" t="str">
        <f t="shared" si="500"/>
        <v>OFF</v>
      </c>
      <c r="D5375" s="4">
        <f t="shared" si="502"/>
        <v>43779.874999986969</v>
      </c>
      <c r="E5375" t="str">
        <f t="shared" si="503"/>
        <v>LRKPCIGS</v>
      </c>
      <c r="F5375" s="39">
        <v>8890.2001953125</v>
      </c>
      <c r="G5375">
        <f t="shared" si="501"/>
        <v>1.3304520448618837E-3</v>
      </c>
      <c r="H5375" s="38">
        <f>G5375*SUMIF('Manual Inputs'!$B$11:$B$22,'Expanded kW'!A5375,'Manual Inputs'!$C$11:$C$22)</f>
        <v>149788.52177512884</v>
      </c>
    </row>
    <row r="5376" spans="1:8" x14ac:dyDescent="0.2">
      <c r="A5376">
        <f t="shared" si="498"/>
        <v>11</v>
      </c>
      <c r="B5376" t="b">
        <f t="shared" si="499"/>
        <v>0</v>
      </c>
      <c r="C5376" t="str">
        <f t="shared" si="500"/>
        <v>OFF</v>
      </c>
      <c r="D5376" s="4">
        <f t="shared" si="502"/>
        <v>43779.916666653633</v>
      </c>
      <c r="E5376" t="str">
        <f t="shared" si="503"/>
        <v>LRKPCIGS</v>
      </c>
      <c r="F5376" s="39">
        <v>8947.1279296875</v>
      </c>
      <c r="G5376">
        <f t="shared" si="501"/>
        <v>1.3389714953742026E-3</v>
      </c>
      <c r="H5376" s="38">
        <f>G5376*SUMIF('Manual Inputs'!$B$11:$B$22,'Expanded kW'!A5376,'Manual Inputs'!$C$11:$C$22)</f>
        <v>150747.68141076164</v>
      </c>
    </row>
    <row r="5377" spans="1:8" x14ac:dyDescent="0.2">
      <c r="A5377">
        <f t="shared" si="498"/>
        <v>11</v>
      </c>
      <c r="B5377" t="b">
        <f t="shared" si="499"/>
        <v>0</v>
      </c>
      <c r="C5377" t="str">
        <f t="shared" si="500"/>
        <v>OFF</v>
      </c>
      <c r="D5377" s="4">
        <f t="shared" si="502"/>
        <v>43779.958333320297</v>
      </c>
      <c r="E5377" t="str">
        <f t="shared" si="503"/>
        <v>LRKPCIGS</v>
      </c>
      <c r="F5377" s="39">
        <v>8980.5302734375</v>
      </c>
      <c r="G5377">
        <f t="shared" si="501"/>
        <v>1.3439702823046474E-3</v>
      </c>
      <c r="H5377" s="38">
        <f>G5377*SUMIF('Manual Inputs'!$B$11:$B$22,'Expanded kW'!A5377,'Manual Inputs'!$C$11:$C$22)</f>
        <v>151310.46825292692</v>
      </c>
    </row>
    <row r="5378" spans="1:8" x14ac:dyDescent="0.2">
      <c r="A5378">
        <f t="shared" ref="A5378:A5441" si="504">MONTH(D5378)</f>
        <v>11</v>
      </c>
      <c r="B5378" t="b">
        <f t="shared" ref="B5378:B5441" si="505">IF(ISNA(VLOOKUP(DATE(YEAR(D5378),MONTH(D5378),DAY(D5378)),Holidays,1,FALSE)),FALSE,TRUE)</f>
        <v>0</v>
      </c>
      <c r="C5378" t="str">
        <f t="shared" ref="C5378:C5441" si="506">IF(OR(HOUR(D5378)&lt;PkStart,HOUR(D5378)&gt;OPkStart-1,WEEKDAY(D5378,2)&gt;5,B5378)=TRUE,"OFF","ON")</f>
        <v>OFF</v>
      </c>
      <c r="D5378" s="4">
        <f t="shared" si="502"/>
        <v>43779.999999986961</v>
      </c>
      <c r="E5378" t="str">
        <f t="shared" si="503"/>
        <v>LRKPCIGS</v>
      </c>
      <c r="F5378" s="39">
        <v>9165.013671875</v>
      </c>
      <c r="G5378">
        <f t="shared" ref="G5378:G5441" si="507">IF(SUMIF($A$2:$A$8785,A5378,$F$2:$F$8785)=0,0,F5378/SUMIF($A$2:$A$8785,A5378,$F$2:$F$8785))</f>
        <v>1.37157891982708E-3</v>
      </c>
      <c r="H5378" s="38">
        <f>G5378*SUMIF('Manual Inputs'!$B$11:$B$22,'Expanded kW'!A5378,'Manual Inputs'!$C$11:$C$22)</f>
        <v>154418.77795764824</v>
      </c>
    </row>
    <row r="5379" spans="1:8" x14ac:dyDescent="0.2">
      <c r="A5379">
        <f t="shared" si="504"/>
        <v>11</v>
      </c>
      <c r="B5379" t="b">
        <f t="shared" si="505"/>
        <v>0</v>
      </c>
      <c r="C5379" t="str">
        <f t="shared" si="506"/>
        <v>OFF</v>
      </c>
      <c r="D5379" s="4">
        <f t="shared" si="502"/>
        <v>43780.041666653626</v>
      </c>
      <c r="E5379" t="str">
        <f t="shared" si="503"/>
        <v>LRKPCIGS</v>
      </c>
      <c r="F5379" s="39">
        <v>9301.21875</v>
      </c>
      <c r="G5379">
        <f t="shared" si="507"/>
        <v>1.3919625243276319E-3</v>
      </c>
      <c r="H5379" s="38">
        <f>G5379*SUMIF('Manual Inputs'!$B$11:$B$22,'Expanded kW'!A5379,'Manual Inputs'!$C$11:$C$22)</f>
        <v>156713.65960962354</v>
      </c>
    </row>
    <row r="5380" spans="1:8" x14ac:dyDescent="0.2">
      <c r="A5380">
        <f t="shared" si="504"/>
        <v>11</v>
      </c>
      <c r="B5380" t="b">
        <f t="shared" si="505"/>
        <v>0</v>
      </c>
      <c r="C5380" t="str">
        <f t="shared" si="506"/>
        <v>OFF</v>
      </c>
      <c r="D5380" s="4">
        <f t="shared" ref="D5380:D5443" si="508">+D5379+1/24</f>
        <v>43780.08333332029</v>
      </c>
      <c r="E5380" t="str">
        <f t="shared" ref="E5380:E5443" si="509">+E5379</f>
        <v>LRKPCIGS</v>
      </c>
      <c r="F5380" s="39">
        <v>9250.23046875</v>
      </c>
      <c r="G5380">
        <f t="shared" si="507"/>
        <v>1.3843319354136922E-3</v>
      </c>
      <c r="H5380" s="38">
        <f>G5380*SUMIF('Manual Inputs'!$B$11:$B$22,'Expanded kW'!A5380,'Manual Inputs'!$C$11:$C$22)</f>
        <v>155854.57217531366</v>
      </c>
    </row>
    <row r="5381" spans="1:8" x14ac:dyDescent="0.2">
      <c r="A5381">
        <f t="shared" si="504"/>
        <v>11</v>
      </c>
      <c r="B5381" t="b">
        <f t="shared" si="505"/>
        <v>0</v>
      </c>
      <c r="C5381" t="str">
        <f t="shared" si="506"/>
        <v>OFF</v>
      </c>
      <c r="D5381" s="4">
        <f t="shared" si="508"/>
        <v>43780.124999986954</v>
      </c>
      <c r="E5381" t="str">
        <f t="shared" si="509"/>
        <v>LRKPCIGS</v>
      </c>
      <c r="F5381" s="39">
        <v>9316.962890625</v>
      </c>
      <c r="G5381">
        <f t="shared" si="507"/>
        <v>1.3943186944507938E-3</v>
      </c>
      <c r="H5381" s="38">
        <f>G5381*SUMIF('Manual Inputs'!$B$11:$B$22,'Expanded kW'!A5381,'Manual Inputs'!$C$11:$C$22)</f>
        <v>156978.92827613588</v>
      </c>
    </row>
    <row r="5382" spans="1:8" x14ac:dyDescent="0.2">
      <c r="A5382">
        <f t="shared" si="504"/>
        <v>11</v>
      </c>
      <c r="B5382" t="b">
        <f t="shared" si="505"/>
        <v>0</v>
      </c>
      <c r="C5382" t="str">
        <f t="shared" si="506"/>
        <v>OFF</v>
      </c>
      <c r="D5382" s="4">
        <f t="shared" si="508"/>
        <v>43780.166666653618</v>
      </c>
      <c r="E5382" t="str">
        <f t="shared" si="509"/>
        <v>LRKPCIGS</v>
      </c>
      <c r="F5382" s="39">
        <v>9408.634765625</v>
      </c>
      <c r="G5382">
        <f t="shared" si="507"/>
        <v>1.4080377368649772E-3</v>
      </c>
      <c r="H5382" s="38">
        <f>G5382*SUMIF('Manual Inputs'!$B$11:$B$22,'Expanded kW'!A5382,'Manual Inputs'!$C$11:$C$22)</f>
        <v>158523.48231799476</v>
      </c>
    </row>
    <row r="5383" spans="1:8" x14ac:dyDescent="0.2">
      <c r="A5383">
        <f t="shared" si="504"/>
        <v>11</v>
      </c>
      <c r="B5383" t="b">
        <f t="shared" si="505"/>
        <v>0</v>
      </c>
      <c r="C5383" t="str">
        <f t="shared" si="506"/>
        <v>OFF</v>
      </c>
      <c r="D5383" s="4">
        <f t="shared" si="508"/>
        <v>43780.208333320283</v>
      </c>
      <c r="E5383" t="str">
        <f t="shared" si="509"/>
        <v>LRKPCIGS</v>
      </c>
      <c r="F5383" s="39">
        <v>9393.8916015625</v>
      </c>
      <c r="G5383">
        <f t="shared" si="507"/>
        <v>1.405831366665909E-3</v>
      </c>
      <c r="H5383" s="38">
        <f>G5383*SUMIF('Manual Inputs'!$B$11:$B$22,'Expanded kW'!A5383,'Manual Inputs'!$C$11:$C$22)</f>
        <v>158275.0788284564</v>
      </c>
    </row>
    <row r="5384" spans="1:8" x14ac:dyDescent="0.2">
      <c r="A5384">
        <f t="shared" si="504"/>
        <v>11</v>
      </c>
      <c r="B5384" t="b">
        <f t="shared" si="505"/>
        <v>0</v>
      </c>
      <c r="C5384" t="str">
        <f t="shared" si="506"/>
        <v>OFF</v>
      </c>
      <c r="D5384" s="4">
        <f t="shared" si="508"/>
        <v>43780.249999986947</v>
      </c>
      <c r="E5384" t="str">
        <f t="shared" si="509"/>
        <v>LRKPCIGS</v>
      </c>
      <c r="F5384" s="39">
        <v>9456.7939453125</v>
      </c>
      <c r="G5384">
        <f t="shared" si="507"/>
        <v>1.4152449400422341E-3</v>
      </c>
      <c r="H5384" s="38">
        <f>G5384*SUMIF('Manual Inputs'!$B$11:$B$22,'Expanded kW'!A5384,'Manual Inputs'!$C$11:$C$22)</f>
        <v>159334.90300333512</v>
      </c>
    </row>
    <row r="5385" spans="1:8" x14ac:dyDescent="0.2">
      <c r="A5385">
        <f t="shared" si="504"/>
        <v>11</v>
      </c>
      <c r="B5385" t="b">
        <f t="shared" si="505"/>
        <v>0</v>
      </c>
      <c r="C5385" t="str">
        <f t="shared" si="506"/>
        <v>ON</v>
      </c>
      <c r="D5385" s="4">
        <f t="shared" si="508"/>
        <v>43780.291666653611</v>
      </c>
      <c r="E5385" t="str">
        <f t="shared" si="509"/>
        <v>LRKPCIGS</v>
      </c>
      <c r="F5385" s="39">
        <v>9462.474609375</v>
      </c>
      <c r="G5385">
        <f t="shared" si="507"/>
        <v>1.41609507287975E-3</v>
      </c>
      <c r="H5385" s="38">
        <f>G5385*SUMIF('Manual Inputs'!$B$11:$B$22,'Expanded kW'!A5385,'Manual Inputs'!$C$11:$C$22)</f>
        <v>159430.61493939158</v>
      </c>
    </row>
    <row r="5386" spans="1:8" x14ac:dyDescent="0.2">
      <c r="A5386">
        <f t="shared" si="504"/>
        <v>11</v>
      </c>
      <c r="B5386" t="b">
        <f t="shared" si="505"/>
        <v>0</v>
      </c>
      <c r="C5386" t="str">
        <f t="shared" si="506"/>
        <v>ON</v>
      </c>
      <c r="D5386" s="4">
        <f t="shared" si="508"/>
        <v>43780.333333320275</v>
      </c>
      <c r="E5386" t="str">
        <f t="shared" si="509"/>
        <v>LRKPCIGS</v>
      </c>
      <c r="F5386" s="39">
        <v>9523.939453125</v>
      </c>
      <c r="G5386">
        <f t="shared" si="507"/>
        <v>1.4252935189504495E-3</v>
      </c>
      <c r="H5386" s="38">
        <f>G5386*SUMIF('Manual Inputs'!$B$11:$B$22,'Expanded kW'!A5386,'Manual Inputs'!$C$11:$C$22)</f>
        <v>160466.21907475247</v>
      </c>
    </row>
    <row r="5387" spans="1:8" x14ac:dyDescent="0.2">
      <c r="A5387">
        <f t="shared" si="504"/>
        <v>11</v>
      </c>
      <c r="B5387" t="b">
        <f t="shared" si="505"/>
        <v>0</v>
      </c>
      <c r="C5387" t="str">
        <f t="shared" si="506"/>
        <v>ON</v>
      </c>
      <c r="D5387" s="4">
        <f t="shared" si="508"/>
        <v>43780.37499998694</v>
      </c>
      <c r="E5387" t="str">
        <f t="shared" si="509"/>
        <v>LRKPCIGS</v>
      </c>
      <c r="F5387" s="39">
        <v>9594.2236328125</v>
      </c>
      <c r="G5387">
        <f t="shared" si="507"/>
        <v>1.4358118119621162E-3</v>
      </c>
      <c r="H5387" s="38">
        <f>G5387*SUMIF('Manual Inputs'!$B$11:$B$22,'Expanded kW'!A5387,'Manual Inputs'!$C$11:$C$22)</f>
        <v>161650.41775962786</v>
      </c>
    </row>
    <row r="5388" spans="1:8" x14ac:dyDescent="0.2">
      <c r="A5388">
        <f t="shared" si="504"/>
        <v>11</v>
      </c>
      <c r="B5388" t="b">
        <f t="shared" si="505"/>
        <v>0</v>
      </c>
      <c r="C5388" t="str">
        <f t="shared" si="506"/>
        <v>ON</v>
      </c>
      <c r="D5388" s="4">
        <f t="shared" si="508"/>
        <v>43780.416666653604</v>
      </c>
      <c r="E5388" t="str">
        <f t="shared" si="509"/>
        <v>LRKPCIGS</v>
      </c>
      <c r="F5388" s="39">
        <v>9401.8681640625</v>
      </c>
      <c r="G5388">
        <f t="shared" si="507"/>
        <v>1.4070250893781027E-3</v>
      </c>
      <c r="H5388" s="38">
        <f>G5388*SUMIF('Manual Inputs'!$B$11:$B$22,'Expanded kW'!A5388,'Manual Inputs'!$C$11:$C$22)</f>
        <v>158409.47372165037</v>
      </c>
    </row>
    <row r="5389" spans="1:8" x14ac:dyDescent="0.2">
      <c r="A5389">
        <f t="shared" si="504"/>
        <v>11</v>
      </c>
      <c r="B5389" t="b">
        <f t="shared" si="505"/>
        <v>0</v>
      </c>
      <c r="C5389" t="str">
        <f t="shared" si="506"/>
        <v>ON</v>
      </c>
      <c r="D5389" s="4">
        <f t="shared" si="508"/>
        <v>43780.458333320268</v>
      </c>
      <c r="E5389" t="str">
        <f t="shared" si="509"/>
        <v>LRKPCIGS</v>
      </c>
      <c r="F5389" s="39">
        <v>9388.953125</v>
      </c>
      <c r="G5389">
        <f t="shared" si="507"/>
        <v>1.4050923049916237E-3</v>
      </c>
      <c r="H5389" s="38">
        <f>G5389*SUMIF('Manual Inputs'!$B$11:$B$22,'Expanded kW'!A5389,'Manual Inputs'!$C$11:$C$22)</f>
        <v>158191.87180410753</v>
      </c>
    </row>
    <row r="5390" spans="1:8" x14ac:dyDescent="0.2">
      <c r="A5390">
        <f t="shared" si="504"/>
        <v>11</v>
      </c>
      <c r="B5390" t="b">
        <f t="shared" si="505"/>
        <v>0</v>
      </c>
      <c r="C5390" t="str">
        <f t="shared" si="506"/>
        <v>ON</v>
      </c>
      <c r="D5390" s="4">
        <f t="shared" si="508"/>
        <v>43780.499999986932</v>
      </c>
      <c r="E5390" t="str">
        <f t="shared" si="509"/>
        <v>LRKPCIGS</v>
      </c>
      <c r="F5390" s="39">
        <v>9363.119140625</v>
      </c>
      <c r="G5390">
        <f t="shared" si="507"/>
        <v>1.4012261516335956E-3</v>
      </c>
      <c r="H5390" s="38">
        <f>G5390*SUMIF('Manual Inputs'!$B$11:$B$22,'Expanded kW'!A5390,'Manual Inputs'!$C$11:$C$22)</f>
        <v>157756.60215369702</v>
      </c>
    </row>
    <row r="5391" spans="1:8" x14ac:dyDescent="0.2">
      <c r="A5391">
        <f t="shared" si="504"/>
        <v>11</v>
      </c>
      <c r="B5391" t="b">
        <f t="shared" si="505"/>
        <v>0</v>
      </c>
      <c r="C5391" t="str">
        <f t="shared" si="506"/>
        <v>ON</v>
      </c>
      <c r="D5391" s="4">
        <f t="shared" si="508"/>
        <v>43780.541666653597</v>
      </c>
      <c r="E5391" t="str">
        <f t="shared" si="509"/>
        <v>LRKPCIGS</v>
      </c>
      <c r="F5391" s="39">
        <v>9366.5908203125</v>
      </c>
      <c r="G5391">
        <f t="shared" si="507"/>
        <v>1.4017457016142333E-3</v>
      </c>
      <c r="H5391" s="38">
        <f>G5391*SUMIF('Manual Inputs'!$B$11:$B$22,'Expanded kW'!A5391,'Manual Inputs'!$C$11:$C$22)</f>
        <v>157815.09552359229</v>
      </c>
    </row>
    <row r="5392" spans="1:8" x14ac:dyDescent="0.2">
      <c r="A5392">
        <f t="shared" si="504"/>
        <v>11</v>
      </c>
      <c r="B5392" t="b">
        <f t="shared" si="505"/>
        <v>0</v>
      </c>
      <c r="C5392" t="str">
        <f t="shared" si="506"/>
        <v>ON</v>
      </c>
      <c r="D5392" s="4">
        <f t="shared" si="508"/>
        <v>43780.583333320261</v>
      </c>
      <c r="E5392" t="str">
        <f t="shared" si="509"/>
        <v>LRKPCIGS</v>
      </c>
      <c r="F5392" s="39">
        <v>9424.3828125</v>
      </c>
      <c r="G5392">
        <f t="shared" si="507"/>
        <v>1.4103944915732089E-3</v>
      </c>
      <c r="H5392" s="38">
        <f>G5392*SUMIF('Manual Inputs'!$B$11:$B$22,'Expanded kW'!A5392,'Manual Inputs'!$C$11:$C$22)</f>
        <v>158788.8167998319</v>
      </c>
    </row>
    <row r="5393" spans="1:8" x14ac:dyDescent="0.2">
      <c r="A5393">
        <f t="shared" si="504"/>
        <v>11</v>
      </c>
      <c r="B5393" t="b">
        <f t="shared" si="505"/>
        <v>0</v>
      </c>
      <c r="C5393" t="str">
        <f t="shared" si="506"/>
        <v>ON</v>
      </c>
      <c r="D5393" s="4">
        <f t="shared" si="508"/>
        <v>43780.624999986925</v>
      </c>
      <c r="E5393" t="str">
        <f t="shared" si="509"/>
        <v>LRKPCIGS</v>
      </c>
      <c r="F5393" s="39">
        <v>9423.001953125</v>
      </c>
      <c r="G5393">
        <f t="shared" si="507"/>
        <v>1.4101878407510931E-3</v>
      </c>
      <c r="H5393" s="38">
        <f>G5393*SUMIF('Manual Inputs'!$B$11:$B$22,'Expanded kW'!A5393,'Manual Inputs'!$C$11:$C$22)</f>
        <v>158765.55108252337</v>
      </c>
    </row>
    <row r="5394" spans="1:8" x14ac:dyDescent="0.2">
      <c r="A5394">
        <f t="shared" si="504"/>
        <v>11</v>
      </c>
      <c r="B5394" t="b">
        <f t="shared" si="505"/>
        <v>0</v>
      </c>
      <c r="C5394" t="str">
        <f t="shared" si="506"/>
        <v>ON</v>
      </c>
      <c r="D5394" s="4">
        <f t="shared" si="508"/>
        <v>43780.666666653589</v>
      </c>
      <c r="E5394" t="str">
        <f t="shared" si="509"/>
        <v>LRKPCIGS</v>
      </c>
      <c r="F5394" s="39">
        <v>9157.7841796875</v>
      </c>
      <c r="G5394">
        <f t="shared" si="507"/>
        <v>1.3704969990094538E-3</v>
      </c>
      <c r="H5394" s="38">
        <f>G5394*SUMIF('Manual Inputs'!$B$11:$B$22,'Expanded kW'!A5394,'Manual Inputs'!$C$11:$C$22)</f>
        <v>154296.97024531782</v>
      </c>
    </row>
    <row r="5395" spans="1:8" x14ac:dyDescent="0.2">
      <c r="A5395">
        <f t="shared" si="504"/>
        <v>11</v>
      </c>
      <c r="B5395" t="b">
        <f t="shared" si="505"/>
        <v>0</v>
      </c>
      <c r="C5395" t="str">
        <f t="shared" si="506"/>
        <v>ON</v>
      </c>
      <c r="D5395" s="4">
        <f t="shared" si="508"/>
        <v>43780.708333320254</v>
      </c>
      <c r="E5395" t="str">
        <f t="shared" si="509"/>
        <v>LRKPCIGS</v>
      </c>
      <c r="F5395" s="39">
        <v>9261.3154296875</v>
      </c>
      <c r="G5395">
        <f t="shared" si="507"/>
        <v>1.3859908416950478E-3</v>
      </c>
      <c r="H5395" s="38">
        <f>G5395*SUMIF('Manual Inputs'!$B$11:$B$22,'Expanded kW'!A5395,'Manual Inputs'!$C$11:$C$22)</f>
        <v>156041.33961319868</v>
      </c>
    </row>
    <row r="5396" spans="1:8" x14ac:dyDescent="0.2">
      <c r="A5396">
        <f t="shared" si="504"/>
        <v>11</v>
      </c>
      <c r="B5396" t="b">
        <f t="shared" si="505"/>
        <v>0</v>
      </c>
      <c r="C5396" t="str">
        <f t="shared" si="506"/>
        <v>ON</v>
      </c>
      <c r="D5396" s="4">
        <f t="shared" si="508"/>
        <v>43780.749999986918</v>
      </c>
      <c r="E5396" t="str">
        <f t="shared" si="509"/>
        <v>LRKPCIGS</v>
      </c>
      <c r="F5396" s="39">
        <v>9279.2470703125</v>
      </c>
      <c r="G5396">
        <f t="shared" si="507"/>
        <v>1.3886743794572051E-3</v>
      </c>
      <c r="H5396" s="38">
        <f>G5396*SUMIF('Manual Inputs'!$B$11:$B$22,'Expanded kW'!A5396,'Manual Inputs'!$C$11:$C$22)</f>
        <v>156343.46486158596</v>
      </c>
    </row>
    <row r="5397" spans="1:8" x14ac:dyDescent="0.2">
      <c r="A5397">
        <f t="shared" si="504"/>
        <v>11</v>
      </c>
      <c r="B5397" t="b">
        <f t="shared" si="505"/>
        <v>0</v>
      </c>
      <c r="C5397" t="str">
        <f t="shared" si="506"/>
        <v>ON</v>
      </c>
      <c r="D5397" s="4">
        <f t="shared" si="508"/>
        <v>43780.791666653582</v>
      </c>
      <c r="E5397" t="str">
        <f t="shared" si="509"/>
        <v>LRKPCIGS</v>
      </c>
      <c r="F5397" s="39">
        <v>9221.375</v>
      </c>
      <c r="G5397">
        <f t="shared" si="507"/>
        <v>1.3800136055043019E-3</v>
      </c>
      <c r="H5397" s="38">
        <f>G5397*SUMIF('Manual Inputs'!$B$11:$B$22,'Expanded kW'!A5397,'Manual Inputs'!$C$11:$C$22)</f>
        <v>155368.39437118842</v>
      </c>
    </row>
    <row r="5398" spans="1:8" x14ac:dyDescent="0.2">
      <c r="A5398">
        <f t="shared" si="504"/>
        <v>11</v>
      </c>
      <c r="B5398" t="b">
        <f t="shared" si="505"/>
        <v>0</v>
      </c>
      <c r="C5398" t="str">
        <f t="shared" si="506"/>
        <v>ON</v>
      </c>
      <c r="D5398" s="4">
        <f t="shared" si="508"/>
        <v>43780.833333320246</v>
      </c>
      <c r="E5398" t="str">
        <f t="shared" si="509"/>
        <v>LRKPCIGS</v>
      </c>
      <c r="F5398" s="39">
        <v>9182.595703125</v>
      </c>
      <c r="G5398">
        <f t="shared" si="507"/>
        <v>1.3742101372255051E-3</v>
      </c>
      <c r="H5398" s="38">
        <f>G5398*SUMIF('Manual Inputs'!$B$11:$B$22,'Expanded kW'!A5398,'Manual Inputs'!$C$11:$C$22)</f>
        <v>154715.01273446804</v>
      </c>
    </row>
    <row r="5399" spans="1:8" x14ac:dyDescent="0.2">
      <c r="A5399">
        <f t="shared" si="504"/>
        <v>11</v>
      </c>
      <c r="B5399" t="b">
        <f t="shared" si="505"/>
        <v>0</v>
      </c>
      <c r="C5399" t="str">
        <f t="shared" si="506"/>
        <v>OFF</v>
      </c>
      <c r="D5399" s="4">
        <f t="shared" si="508"/>
        <v>43780.874999986911</v>
      </c>
      <c r="E5399" t="str">
        <f t="shared" si="509"/>
        <v>LRKPCIGS</v>
      </c>
      <c r="F5399" s="39">
        <v>9293.8525390625</v>
      </c>
      <c r="G5399">
        <f t="shared" si="507"/>
        <v>1.3908601430325685E-3</v>
      </c>
      <c r="H5399" s="38">
        <f>G5399*SUMIF('Manual Inputs'!$B$11:$B$22,'Expanded kW'!A5399,'Manual Inputs'!$C$11:$C$22)</f>
        <v>156589.54836092592</v>
      </c>
    </row>
    <row r="5400" spans="1:8" x14ac:dyDescent="0.2">
      <c r="A5400">
        <f t="shared" si="504"/>
        <v>11</v>
      </c>
      <c r="B5400" t="b">
        <f t="shared" si="505"/>
        <v>0</v>
      </c>
      <c r="C5400" t="str">
        <f t="shared" si="506"/>
        <v>OFF</v>
      </c>
      <c r="D5400" s="4">
        <f t="shared" si="508"/>
        <v>43780.916666653575</v>
      </c>
      <c r="E5400" t="str">
        <f t="shared" si="509"/>
        <v>LRKPCIGS</v>
      </c>
      <c r="F5400" s="39">
        <v>9611.4619140625</v>
      </c>
      <c r="G5400">
        <f t="shared" si="507"/>
        <v>1.4383915858744135E-3</v>
      </c>
      <c r="H5400" s="38">
        <f>G5400*SUMIF('Manual Inputs'!$B$11:$B$22,'Expanded kW'!A5400,'Manual Inputs'!$C$11:$C$22)</f>
        <v>161940.86078786731</v>
      </c>
    </row>
    <row r="5401" spans="1:8" x14ac:dyDescent="0.2">
      <c r="A5401">
        <f t="shared" si="504"/>
        <v>11</v>
      </c>
      <c r="B5401" t="b">
        <f t="shared" si="505"/>
        <v>0</v>
      </c>
      <c r="C5401" t="str">
        <f t="shared" si="506"/>
        <v>OFF</v>
      </c>
      <c r="D5401" s="4">
        <f t="shared" si="508"/>
        <v>43780.958333320239</v>
      </c>
      <c r="E5401" t="str">
        <f t="shared" si="509"/>
        <v>LRKPCIGS</v>
      </c>
      <c r="F5401" s="39">
        <v>9640.400390625</v>
      </c>
      <c r="G5401">
        <f t="shared" si="507"/>
        <v>1.4427223382165336E-3</v>
      </c>
      <c r="H5401" s="38">
        <f>G5401*SUMIF('Manual Inputs'!$B$11:$B$22,'Expanded kW'!A5401,'Manual Inputs'!$C$11:$C$22)</f>
        <v>162428.43716764406</v>
      </c>
    </row>
    <row r="5402" spans="1:8" x14ac:dyDescent="0.2">
      <c r="A5402">
        <f t="shared" si="504"/>
        <v>11</v>
      </c>
      <c r="B5402" t="b">
        <f t="shared" si="505"/>
        <v>0</v>
      </c>
      <c r="C5402" t="str">
        <f t="shared" si="506"/>
        <v>OFF</v>
      </c>
      <c r="D5402" s="4">
        <f t="shared" si="508"/>
        <v>43780.999999986903</v>
      </c>
      <c r="E5402" t="str">
        <f t="shared" si="509"/>
        <v>LRKPCIGS</v>
      </c>
      <c r="F5402" s="39">
        <v>9622.423828125</v>
      </c>
      <c r="G5402">
        <f t="shared" si="507"/>
        <v>1.4400320777260755E-3</v>
      </c>
      <c r="H5402" s="38">
        <f>G5402*SUMIF('Manual Inputs'!$B$11:$B$22,'Expanded kW'!A5402,'Manual Inputs'!$C$11:$C$22)</f>
        <v>162125.55504302186</v>
      </c>
    </row>
    <row r="5403" spans="1:8" x14ac:dyDescent="0.2">
      <c r="A5403">
        <f t="shared" si="504"/>
        <v>11</v>
      </c>
      <c r="B5403" t="b">
        <f t="shared" si="505"/>
        <v>0</v>
      </c>
      <c r="C5403" t="str">
        <f t="shared" si="506"/>
        <v>OFF</v>
      </c>
      <c r="D5403" s="4">
        <f t="shared" si="508"/>
        <v>43781.041666653568</v>
      </c>
      <c r="E5403" t="str">
        <f t="shared" si="509"/>
        <v>LRKPCIGS</v>
      </c>
      <c r="F5403" s="39">
        <v>9567.947265625</v>
      </c>
      <c r="G5403">
        <f t="shared" si="507"/>
        <v>1.4318794543449521E-3</v>
      </c>
      <c r="H5403" s="38">
        <f>G5403*SUMIF('Manual Inputs'!$B$11:$B$22,'Expanded kW'!A5403,'Manual Inputs'!$C$11:$C$22)</f>
        <v>161207.6945236864</v>
      </c>
    </row>
    <row r="5404" spans="1:8" x14ac:dyDescent="0.2">
      <c r="A5404">
        <f t="shared" si="504"/>
        <v>11</v>
      </c>
      <c r="B5404" t="b">
        <f t="shared" si="505"/>
        <v>0</v>
      </c>
      <c r="C5404" t="str">
        <f t="shared" si="506"/>
        <v>OFF</v>
      </c>
      <c r="D5404" s="4">
        <f t="shared" si="508"/>
        <v>43781.083333320232</v>
      </c>
      <c r="E5404" t="str">
        <f t="shared" si="509"/>
        <v>LRKPCIGS</v>
      </c>
      <c r="F5404" s="39">
        <v>9445.7861328125</v>
      </c>
      <c r="G5404">
        <f t="shared" si="507"/>
        <v>1.413597579316004E-3</v>
      </c>
      <c r="H5404" s="38">
        <f>G5404*SUMIF('Manual Inputs'!$B$11:$B$22,'Expanded kW'!A5404,'Manual Inputs'!$C$11:$C$22)</f>
        <v>159149.43541811447</v>
      </c>
    </row>
    <row r="5405" spans="1:8" x14ac:dyDescent="0.2">
      <c r="A5405">
        <f t="shared" si="504"/>
        <v>11</v>
      </c>
      <c r="B5405" t="b">
        <f t="shared" si="505"/>
        <v>0</v>
      </c>
      <c r="C5405" t="str">
        <f t="shared" si="506"/>
        <v>OFF</v>
      </c>
      <c r="D5405" s="4">
        <f t="shared" si="508"/>
        <v>43781.124999986896</v>
      </c>
      <c r="E5405" t="str">
        <f t="shared" si="509"/>
        <v>LRKPCIGS</v>
      </c>
      <c r="F5405" s="39">
        <v>9331.51953125</v>
      </c>
      <c r="G5405">
        <f t="shared" si="507"/>
        <v>1.3964971507127871E-3</v>
      </c>
      <c r="H5405" s="38">
        <f>G5405*SUMIF('Manual Inputs'!$B$11:$B$22,'Expanded kW'!A5405,'Manual Inputs'!$C$11:$C$22)</f>
        <v>157224.18908391616</v>
      </c>
    </row>
    <row r="5406" spans="1:8" x14ac:dyDescent="0.2">
      <c r="A5406">
        <f t="shared" si="504"/>
        <v>11</v>
      </c>
      <c r="B5406" t="b">
        <f t="shared" si="505"/>
        <v>0</v>
      </c>
      <c r="C5406" t="str">
        <f t="shared" si="506"/>
        <v>OFF</v>
      </c>
      <c r="D5406" s="4">
        <f t="shared" si="508"/>
        <v>43781.16666665356</v>
      </c>
      <c r="E5406" t="str">
        <f t="shared" si="509"/>
        <v>LRKPCIGS</v>
      </c>
      <c r="F5406" s="39">
        <v>9301.3740234375</v>
      </c>
      <c r="G5406">
        <f t="shared" si="507"/>
        <v>1.3919857615841498E-3</v>
      </c>
      <c r="H5406" s="38">
        <f>G5406*SUMIF('Manual Inputs'!$B$11:$B$22,'Expanded kW'!A5406,'Manual Inputs'!$C$11:$C$22)</f>
        <v>156716.27576878338</v>
      </c>
    </row>
    <row r="5407" spans="1:8" x14ac:dyDescent="0.2">
      <c r="A5407">
        <f t="shared" si="504"/>
        <v>11</v>
      </c>
      <c r="B5407" t="b">
        <f t="shared" si="505"/>
        <v>0</v>
      </c>
      <c r="C5407" t="str">
        <f t="shared" si="506"/>
        <v>OFF</v>
      </c>
      <c r="D5407" s="4">
        <f t="shared" si="508"/>
        <v>43781.208333320224</v>
      </c>
      <c r="E5407" t="str">
        <f t="shared" si="509"/>
        <v>LRKPCIGS</v>
      </c>
      <c r="F5407" s="39">
        <v>9426.8505859375</v>
      </c>
      <c r="G5407">
        <f t="shared" si="507"/>
        <v>1.4107638031909504E-3</v>
      </c>
      <c r="H5407" s="38">
        <f>G5407*SUMIF('Manual Inputs'!$B$11:$B$22,'Expanded kW'!A5407,'Manual Inputs'!$C$11:$C$22)</f>
        <v>158830.39563125954</v>
      </c>
    </row>
    <row r="5408" spans="1:8" x14ac:dyDescent="0.2">
      <c r="A5408">
        <f t="shared" si="504"/>
        <v>11</v>
      </c>
      <c r="B5408" t="b">
        <f t="shared" si="505"/>
        <v>0</v>
      </c>
      <c r="C5408" t="str">
        <f t="shared" si="506"/>
        <v>OFF</v>
      </c>
      <c r="D5408" s="4">
        <f t="shared" si="508"/>
        <v>43781.249999986889</v>
      </c>
      <c r="E5408" t="str">
        <f t="shared" si="509"/>
        <v>LRKPCIGS</v>
      </c>
      <c r="F5408" s="39">
        <v>9391.95703125</v>
      </c>
      <c r="G5408">
        <f t="shared" si="507"/>
        <v>1.4055418509101726E-3</v>
      </c>
      <c r="H5408" s="38">
        <f>G5408*SUMIF('Manual Inputs'!$B$11:$B$22,'Expanded kW'!A5408,'Manual Inputs'!$C$11:$C$22)</f>
        <v>158242.48378886076</v>
      </c>
    </row>
    <row r="5409" spans="1:8" x14ac:dyDescent="0.2">
      <c r="A5409">
        <f t="shared" si="504"/>
        <v>11</v>
      </c>
      <c r="B5409" t="b">
        <f t="shared" si="505"/>
        <v>0</v>
      </c>
      <c r="C5409" t="str">
        <f t="shared" si="506"/>
        <v>ON</v>
      </c>
      <c r="D5409" s="4">
        <f t="shared" si="508"/>
        <v>43781.291666653553</v>
      </c>
      <c r="E5409" t="str">
        <f t="shared" si="509"/>
        <v>LRKPCIGS</v>
      </c>
      <c r="F5409" s="39">
        <v>9378.53125</v>
      </c>
      <c r="G5409">
        <f t="shared" si="507"/>
        <v>1.4035326320258387E-3</v>
      </c>
      <c r="H5409" s="38">
        <f>G5409*SUMIF('Manual Inputs'!$B$11:$B$22,'Expanded kW'!A5409,'Manual Inputs'!$C$11:$C$22)</f>
        <v>158016.27651760334</v>
      </c>
    </row>
    <row r="5410" spans="1:8" x14ac:dyDescent="0.2">
      <c r="A5410">
        <f t="shared" si="504"/>
        <v>11</v>
      </c>
      <c r="B5410" t="b">
        <f t="shared" si="505"/>
        <v>0</v>
      </c>
      <c r="C5410" t="str">
        <f t="shared" si="506"/>
        <v>ON</v>
      </c>
      <c r="D5410" s="4">
        <f t="shared" si="508"/>
        <v>43781.333333320217</v>
      </c>
      <c r="E5410" t="str">
        <f t="shared" si="509"/>
        <v>LRKPCIGS</v>
      </c>
      <c r="F5410" s="39">
        <v>9480.4794921875</v>
      </c>
      <c r="G5410">
        <f t="shared" si="507"/>
        <v>1.418789571611963E-3</v>
      </c>
      <c r="H5410" s="38">
        <f>G5410*SUMIF('Manual Inputs'!$B$11:$B$22,'Expanded kW'!A5410,'Manual Inputs'!$C$11:$C$22)</f>
        <v>159733.97422511844</v>
      </c>
    </row>
    <row r="5411" spans="1:8" x14ac:dyDescent="0.2">
      <c r="A5411">
        <f t="shared" si="504"/>
        <v>11</v>
      </c>
      <c r="B5411" t="b">
        <f t="shared" si="505"/>
        <v>0</v>
      </c>
      <c r="C5411" t="str">
        <f t="shared" si="506"/>
        <v>ON</v>
      </c>
      <c r="D5411" s="4">
        <f t="shared" si="508"/>
        <v>43781.374999986881</v>
      </c>
      <c r="E5411" t="str">
        <f t="shared" si="509"/>
        <v>LRKPCIGS</v>
      </c>
      <c r="F5411" s="39">
        <v>9548.3203125</v>
      </c>
      <c r="G5411">
        <f t="shared" si="507"/>
        <v>1.4289422066625734E-3</v>
      </c>
      <c r="H5411" s="38">
        <f>G5411*SUMIF('Manual Inputs'!$B$11:$B$22,'Expanded kW'!A5411,'Manual Inputs'!$C$11:$C$22)</f>
        <v>160877.00542434605</v>
      </c>
    </row>
    <row r="5412" spans="1:8" x14ac:dyDescent="0.2">
      <c r="A5412">
        <f t="shared" si="504"/>
        <v>11</v>
      </c>
      <c r="B5412" t="b">
        <f t="shared" si="505"/>
        <v>0</v>
      </c>
      <c r="C5412" t="str">
        <f t="shared" si="506"/>
        <v>ON</v>
      </c>
      <c r="D5412" s="4">
        <f t="shared" si="508"/>
        <v>43781.416666653546</v>
      </c>
      <c r="E5412" t="str">
        <f t="shared" si="509"/>
        <v>LRKPCIGS</v>
      </c>
      <c r="F5412" s="39">
        <v>9584.9638671875</v>
      </c>
      <c r="G5412">
        <f t="shared" si="507"/>
        <v>1.4344260530545477E-3</v>
      </c>
      <c r="H5412" s="38">
        <f>G5412*SUMIF('Manual Inputs'!$B$11:$B$22,'Expanded kW'!A5412,'Manual Inputs'!$C$11:$C$22)</f>
        <v>161494.4025322448</v>
      </c>
    </row>
    <row r="5413" spans="1:8" x14ac:dyDescent="0.2">
      <c r="A5413">
        <f t="shared" si="504"/>
        <v>11</v>
      </c>
      <c r="B5413" t="b">
        <f t="shared" si="505"/>
        <v>0</v>
      </c>
      <c r="C5413" t="str">
        <f t="shared" si="506"/>
        <v>ON</v>
      </c>
      <c r="D5413" s="4">
        <f t="shared" si="508"/>
        <v>43781.45833332021</v>
      </c>
      <c r="E5413" t="str">
        <f t="shared" si="509"/>
        <v>LRKPCIGS</v>
      </c>
      <c r="F5413" s="39">
        <v>9602.220703125</v>
      </c>
      <c r="G5413">
        <f t="shared" si="507"/>
        <v>1.4370086037459257E-3</v>
      </c>
      <c r="H5413" s="38">
        <f>G5413*SUMIF('Manual Inputs'!$B$11:$B$22,'Expanded kW'!A5413,'Manual Inputs'!$C$11:$C$22)</f>
        <v>161785.15818327692</v>
      </c>
    </row>
    <row r="5414" spans="1:8" x14ac:dyDescent="0.2">
      <c r="A5414">
        <f t="shared" si="504"/>
        <v>11</v>
      </c>
      <c r="B5414" t="b">
        <f t="shared" si="505"/>
        <v>0</v>
      </c>
      <c r="C5414" t="str">
        <f t="shared" si="506"/>
        <v>ON</v>
      </c>
      <c r="D5414" s="4">
        <f t="shared" si="508"/>
        <v>43781.499999986874</v>
      </c>
      <c r="E5414" t="str">
        <f t="shared" si="509"/>
        <v>LRKPCIGS</v>
      </c>
      <c r="F5414" s="39">
        <v>9658.822265625</v>
      </c>
      <c r="G5414">
        <f t="shared" si="507"/>
        <v>1.4454792414049301E-3</v>
      </c>
      <c r="H5414" s="38">
        <f>G5414*SUMIF('Manual Inputs'!$B$11:$B$22,'Expanded kW'!A5414,'Manual Inputs'!$C$11:$C$22)</f>
        <v>162738.82223929084</v>
      </c>
    </row>
    <row r="5415" spans="1:8" x14ac:dyDescent="0.2">
      <c r="A5415">
        <f t="shared" si="504"/>
        <v>11</v>
      </c>
      <c r="B5415" t="b">
        <f t="shared" si="505"/>
        <v>0</v>
      </c>
      <c r="C5415" t="str">
        <f t="shared" si="506"/>
        <v>ON</v>
      </c>
      <c r="D5415" s="4">
        <f t="shared" si="508"/>
        <v>43781.541666653538</v>
      </c>
      <c r="E5415" t="str">
        <f t="shared" si="509"/>
        <v>LRKPCIGS</v>
      </c>
      <c r="F5415" s="39">
        <v>9653.576171875</v>
      </c>
      <c r="G5415">
        <f t="shared" si="507"/>
        <v>1.4446941436564108E-3</v>
      </c>
      <c r="H5415" s="38">
        <f>G5415*SUMIF('Manual Inputs'!$B$11:$B$22,'Expanded kW'!A5415,'Manual Inputs'!$C$11:$C$22)</f>
        <v>162650.43225811576</v>
      </c>
    </row>
    <row r="5416" spans="1:8" x14ac:dyDescent="0.2">
      <c r="A5416">
        <f t="shared" si="504"/>
        <v>11</v>
      </c>
      <c r="B5416" t="b">
        <f t="shared" si="505"/>
        <v>0</v>
      </c>
      <c r="C5416" t="str">
        <f t="shared" si="506"/>
        <v>ON</v>
      </c>
      <c r="D5416" s="4">
        <f t="shared" si="508"/>
        <v>43781.583333320203</v>
      </c>
      <c r="E5416" t="str">
        <f t="shared" si="509"/>
        <v>LRKPCIGS</v>
      </c>
      <c r="F5416" s="39">
        <v>9661.8134765625</v>
      </c>
      <c r="G5416">
        <f t="shared" si="507"/>
        <v>1.4459268874220028E-3</v>
      </c>
      <c r="H5416" s="38">
        <f>G5416*SUMIF('Manual Inputs'!$B$11:$B$22,'Expanded kW'!A5416,'Manual Inputs'!$C$11:$C$22)</f>
        <v>162789.22032423859</v>
      </c>
    </row>
    <row r="5417" spans="1:8" x14ac:dyDescent="0.2">
      <c r="A5417">
        <f t="shared" si="504"/>
        <v>11</v>
      </c>
      <c r="B5417" t="b">
        <f t="shared" si="505"/>
        <v>0</v>
      </c>
      <c r="C5417" t="str">
        <f t="shared" si="506"/>
        <v>ON</v>
      </c>
      <c r="D5417" s="4">
        <f t="shared" si="508"/>
        <v>43781.624999986867</v>
      </c>
      <c r="E5417" t="str">
        <f t="shared" si="509"/>
        <v>LRKPCIGS</v>
      </c>
      <c r="F5417" s="39">
        <v>9564.96875</v>
      </c>
      <c r="G5417">
        <f t="shared" si="507"/>
        <v>1.4314337082293558E-3</v>
      </c>
      <c r="H5417" s="38">
        <f>G5417*SUMIF('Manual Inputs'!$B$11:$B$22,'Expanded kW'!A5417,'Manual Inputs'!$C$11:$C$22)</f>
        <v>161157.51033854421</v>
      </c>
    </row>
    <row r="5418" spans="1:8" x14ac:dyDescent="0.2">
      <c r="A5418">
        <f t="shared" si="504"/>
        <v>11</v>
      </c>
      <c r="B5418" t="b">
        <f t="shared" si="505"/>
        <v>0</v>
      </c>
      <c r="C5418" t="str">
        <f t="shared" si="506"/>
        <v>ON</v>
      </c>
      <c r="D5418" s="4">
        <f t="shared" si="508"/>
        <v>43781.666666653531</v>
      </c>
      <c r="E5418" t="str">
        <f t="shared" si="509"/>
        <v>LRKPCIGS</v>
      </c>
      <c r="F5418" s="39">
        <v>9443.962890625</v>
      </c>
      <c r="G5418">
        <f t="shared" si="507"/>
        <v>1.4133247242347519E-3</v>
      </c>
      <c r="H5418" s="38">
        <f>G5418*SUMIF('Manual Inputs'!$B$11:$B$22,'Expanded kW'!A5418,'Manual Inputs'!$C$11:$C$22)</f>
        <v>159118.71611527493</v>
      </c>
    </row>
    <row r="5419" spans="1:8" x14ac:dyDescent="0.2">
      <c r="A5419">
        <f t="shared" si="504"/>
        <v>11</v>
      </c>
      <c r="B5419" t="b">
        <f t="shared" si="505"/>
        <v>0</v>
      </c>
      <c r="C5419" t="str">
        <f t="shared" si="506"/>
        <v>ON</v>
      </c>
      <c r="D5419" s="4">
        <f t="shared" si="508"/>
        <v>43781.708333320195</v>
      </c>
      <c r="E5419" t="str">
        <f t="shared" si="509"/>
        <v>LRKPCIGS</v>
      </c>
      <c r="F5419" s="39">
        <v>9500.7822265625</v>
      </c>
      <c r="G5419">
        <f t="shared" si="507"/>
        <v>1.4218279525113886E-3</v>
      </c>
      <c r="H5419" s="38">
        <f>G5419*SUMIF('Manual Inputs'!$B$11:$B$22,'Expanded kW'!A5419,'Manual Inputs'!$C$11:$C$22)</f>
        <v>160076.04937564518</v>
      </c>
    </row>
    <row r="5420" spans="1:8" x14ac:dyDescent="0.2">
      <c r="A5420">
        <f t="shared" si="504"/>
        <v>11</v>
      </c>
      <c r="B5420" t="b">
        <f t="shared" si="505"/>
        <v>0</v>
      </c>
      <c r="C5420" t="str">
        <f t="shared" si="506"/>
        <v>ON</v>
      </c>
      <c r="D5420" s="4">
        <f t="shared" si="508"/>
        <v>43781.74999998686</v>
      </c>
      <c r="E5420" t="str">
        <f t="shared" si="509"/>
        <v>LRKPCIGS</v>
      </c>
      <c r="F5420" s="39">
        <v>9256.3232421875</v>
      </c>
      <c r="G5420">
        <f t="shared" si="507"/>
        <v>1.3852437419760548E-3</v>
      </c>
      <c r="H5420" s="38">
        <f>G5420*SUMIF('Manual Inputs'!$B$11:$B$22,'Expanded kW'!A5420,'Manual Inputs'!$C$11:$C$22)</f>
        <v>155957.22762813407</v>
      </c>
    </row>
    <row r="5421" spans="1:8" x14ac:dyDescent="0.2">
      <c r="A5421">
        <f t="shared" si="504"/>
        <v>11</v>
      </c>
      <c r="B5421" t="b">
        <f t="shared" si="505"/>
        <v>0</v>
      </c>
      <c r="C5421" t="str">
        <f t="shared" si="506"/>
        <v>ON</v>
      </c>
      <c r="D5421" s="4">
        <f t="shared" si="508"/>
        <v>43781.791666653524</v>
      </c>
      <c r="E5421" t="str">
        <f t="shared" si="509"/>
        <v>LRKPCIGS</v>
      </c>
      <c r="F5421" s="39">
        <v>9268.9140625</v>
      </c>
      <c r="G5421">
        <f t="shared" si="507"/>
        <v>1.3871280058017543E-3</v>
      </c>
      <c r="H5421" s="38">
        <f>G5421*SUMIF('Manual Inputs'!$B$11:$B$22,'Expanded kW'!A5421,'Manual Inputs'!$C$11:$C$22)</f>
        <v>156169.36687372049</v>
      </c>
    </row>
    <row r="5422" spans="1:8" x14ac:dyDescent="0.2">
      <c r="A5422">
        <f t="shared" si="504"/>
        <v>11</v>
      </c>
      <c r="B5422" t="b">
        <f t="shared" si="505"/>
        <v>0</v>
      </c>
      <c r="C5422" t="str">
        <f t="shared" si="506"/>
        <v>ON</v>
      </c>
      <c r="D5422" s="4">
        <f t="shared" si="508"/>
        <v>43781.833333320188</v>
      </c>
      <c r="E5422" t="str">
        <f t="shared" si="509"/>
        <v>LRKPCIGS</v>
      </c>
      <c r="F5422" s="39">
        <v>9348.296875</v>
      </c>
      <c r="G5422">
        <f t="shared" si="507"/>
        <v>1.3990079435868674E-3</v>
      </c>
      <c r="H5422" s="38">
        <f>G5422*SUMIF('Manual Inputs'!$B$11:$B$22,'Expanded kW'!A5422,'Manual Inputs'!$C$11:$C$22)</f>
        <v>157506.86590383193</v>
      </c>
    </row>
    <row r="5423" spans="1:8" x14ac:dyDescent="0.2">
      <c r="A5423">
        <f t="shared" si="504"/>
        <v>11</v>
      </c>
      <c r="B5423" t="b">
        <f t="shared" si="505"/>
        <v>0</v>
      </c>
      <c r="C5423" t="str">
        <f t="shared" si="506"/>
        <v>OFF</v>
      </c>
      <c r="D5423" s="4">
        <f t="shared" si="508"/>
        <v>43781.874999986852</v>
      </c>
      <c r="E5423" t="str">
        <f t="shared" si="509"/>
        <v>LRKPCIGS</v>
      </c>
      <c r="F5423" s="39">
        <v>9552.8203125</v>
      </c>
      <c r="G5423">
        <f t="shared" si="507"/>
        <v>1.4296156486627925E-3</v>
      </c>
      <c r="H5423" s="38">
        <f>G5423*SUMIF('Manual Inputs'!$B$11:$B$22,'Expanded kW'!A5423,'Manual Inputs'!$C$11:$C$22)</f>
        <v>160952.82467848877</v>
      </c>
    </row>
    <row r="5424" spans="1:8" x14ac:dyDescent="0.2">
      <c r="A5424">
        <f t="shared" si="504"/>
        <v>11</v>
      </c>
      <c r="B5424" t="b">
        <f t="shared" si="505"/>
        <v>0</v>
      </c>
      <c r="C5424" t="str">
        <f t="shared" si="506"/>
        <v>OFF</v>
      </c>
      <c r="D5424" s="4">
        <f t="shared" si="508"/>
        <v>43781.916666653517</v>
      </c>
      <c r="E5424" t="str">
        <f t="shared" si="509"/>
        <v>LRKPCIGS</v>
      </c>
      <c r="F5424" s="39">
        <v>9733.904296875</v>
      </c>
      <c r="G5424">
        <f t="shared" si="507"/>
        <v>1.4567155510283754E-3</v>
      </c>
      <c r="H5424" s="38">
        <f>G5424*SUMIF('Manual Inputs'!$B$11:$B$22,'Expanded kW'!A5424,'Manual Inputs'!$C$11:$C$22)</f>
        <v>164003.85859682318</v>
      </c>
    </row>
    <row r="5425" spans="1:8" x14ac:dyDescent="0.2">
      <c r="A5425">
        <f t="shared" si="504"/>
        <v>11</v>
      </c>
      <c r="B5425" t="b">
        <f t="shared" si="505"/>
        <v>0</v>
      </c>
      <c r="C5425" t="str">
        <f t="shared" si="506"/>
        <v>OFF</v>
      </c>
      <c r="D5425" s="4">
        <f t="shared" si="508"/>
        <v>43781.958333320181</v>
      </c>
      <c r="E5425" t="str">
        <f t="shared" si="509"/>
        <v>LRKPCIGS</v>
      </c>
      <c r="F5425" s="39">
        <v>9711.150390625</v>
      </c>
      <c r="G5425">
        <f t="shared" si="507"/>
        <v>1.4533103429977543E-3</v>
      </c>
      <c r="H5425" s="38">
        <f>G5425*SUMIF('Manual Inputs'!$B$11:$B$22,'Expanded kW'!A5425,'Manual Inputs'!$C$11:$C$22)</f>
        <v>163620.4843299991</v>
      </c>
    </row>
    <row r="5426" spans="1:8" x14ac:dyDescent="0.2">
      <c r="A5426">
        <f t="shared" si="504"/>
        <v>11</v>
      </c>
      <c r="B5426" t="b">
        <f t="shared" si="505"/>
        <v>0</v>
      </c>
      <c r="C5426" t="str">
        <f t="shared" si="506"/>
        <v>OFF</v>
      </c>
      <c r="D5426" s="4">
        <f t="shared" si="508"/>
        <v>43781.999999986845</v>
      </c>
      <c r="E5426" t="str">
        <f t="shared" si="509"/>
        <v>LRKPCIGS</v>
      </c>
      <c r="F5426" s="39">
        <v>9722.16015625</v>
      </c>
      <c r="G5426">
        <f t="shared" si="507"/>
        <v>1.4549579960165193E-3</v>
      </c>
      <c r="H5426" s="38">
        <f>G5426*SUMIF('Manual Inputs'!$B$11:$B$22,'Expanded kW'!A5426,'Manual Inputs'!$C$11:$C$22)</f>
        <v>163805.98482288214</v>
      </c>
    </row>
    <row r="5427" spans="1:8" x14ac:dyDescent="0.2">
      <c r="A5427">
        <f t="shared" si="504"/>
        <v>11</v>
      </c>
      <c r="B5427" t="b">
        <f t="shared" si="505"/>
        <v>0</v>
      </c>
      <c r="C5427" t="str">
        <f t="shared" si="506"/>
        <v>OFF</v>
      </c>
      <c r="D5427" s="4">
        <f t="shared" si="508"/>
        <v>43782.041666653509</v>
      </c>
      <c r="E5427" t="str">
        <f t="shared" si="509"/>
        <v>LRKPCIGS</v>
      </c>
      <c r="F5427" s="39">
        <v>9668.3447265625</v>
      </c>
      <c r="G5427">
        <f t="shared" si="507"/>
        <v>1.4469043136584316E-3</v>
      </c>
      <c r="H5427" s="38">
        <f>G5427*SUMIF('Manual Inputs'!$B$11:$B$22,'Expanded kW'!A5427,'Manual Inputs'!$C$11:$C$22)</f>
        <v>162899.26354726517</v>
      </c>
    </row>
    <row r="5428" spans="1:8" x14ac:dyDescent="0.2">
      <c r="A5428">
        <f t="shared" si="504"/>
        <v>11</v>
      </c>
      <c r="B5428" t="b">
        <f t="shared" si="505"/>
        <v>0</v>
      </c>
      <c r="C5428" t="str">
        <f t="shared" si="506"/>
        <v>OFF</v>
      </c>
      <c r="D5428" s="4">
        <f t="shared" si="508"/>
        <v>43782.083333320174</v>
      </c>
      <c r="E5428" t="str">
        <f t="shared" si="509"/>
        <v>LRKPCIGS</v>
      </c>
      <c r="F5428" s="39">
        <v>9591.734375</v>
      </c>
      <c r="G5428">
        <f t="shared" si="507"/>
        <v>1.4354392851264916E-3</v>
      </c>
      <c r="H5428" s="38">
        <f>G5428*SUMIF('Manual Inputs'!$B$11:$B$22,'Expanded kW'!A5428,'Manual Inputs'!$C$11:$C$22)</f>
        <v>161608.47694391393</v>
      </c>
    </row>
    <row r="5429" spans="1:8" x14ac:dyDescent="0.2">
      <c r="A5429">
        <f t="shared" si="504"/>
        <v>11</v>
      </c>
      <c r="B5429" t="b">
        <f t="shared" si="505"/>
        <v>0</v>
      </c>
      <c r="C5429" t="str">
        <f t="shared" si="506"/>
        <v>OFF</v>
      </c>
      <c r="D5429" s="4">
        <f t="shared" si="508"/>
        <v>43782.124999986838</v>
      </c>
      <c r="E5429" t="str">
        <f t="shared" si="509"/>
        <v>LRKPCIGS</v>
      </c>
      <c r="F5429" s="39">
        <v>9538.8076171875</v>
      </c>
      <c r="G5429">
        <f t="shared" si="507"/>
        <v>1.4275185958717458E-3</v>
      </c>
      <c r="H5429" s="38">
        <f>G5429*SUMIF('Manual Inputs'!$B$11:$B$22,'Expanded kW'!A5429,'Manual Inputs'!$C$11:$C$22)</f>
        <v>160716.72865468365</v>
      </c>
    </row>
    <row r="5430" spans="1:8" x14ac:dyDescent="0.2">
      <c r="A5430">
        <f t="shared" si="504"/>
        <v>11</v>
      </c>
      <c r="B5430" t="b">
        <f t="shared" si="505"/>
        <v>0</v>
      </c>
      <c r="C5430" t="str">
        <f t="shared" si="506"/>
        <v>OFF</v>
      </c>
      <c r="D5430" s="4">
        <f t="shared" si="508"/>
        <v>43782.166666653502</v>
      </c>
      <c r="E5430" t="str">
        <f t="shared" si="509"/>
        <v>LRKPCIGS</v>
      </c>
      <c r="F5430" s="39">
        <v>9546.154296875</v>
      </c>
      <c r="G5430">
        <f t="shared" si="507"/>
        <v>1.4286180542414611E-3</v>
      </c>
      <c r="H5430" s="38">
        <f>G5430*SUMIF('Manual Inputs'!$B$11:$B$22,'Expanded kW'!A5430,'Manual Inputs'!$C$11:$C$22)</f>
        <v>160840.51082675738</v>
      </c>
    </row>
    <row r="5431" spans="1:8" x14ac:dyDescent="0.2">
      <c r="A5431">
        <f t="shared" si="504"/>
        <v>11</v>
      </c>
      <c r="B5431" t="b">
        <f t="shared" si="505"/>
        <v>0</v>
      </c>
      <c r="C5431" t="str">
        <f t="shared" si="506"/>
        <v>OFF</v>
      </c>
      <c r="D5431" s="4">
        <f t="shared" si="508"/>
        <v>43782.208333320166</v>
      </c>
      <c r="E5431" t="str">
        <f t="shared" si="509"/>
        <v>LRKPCIGS</v>
      </c>
      <c r="F5431" s="39">
        <v>9583.8876953125</v>
      </c>
      <c r="G5431">
        <f t="shared" si="507"/>
        <v>1.4342649998678634E-3</v>
      </c>
      <c r="H5431" s="38">
        <f>G5431*SUMIF('Manual Inputs'!$B$11:$B$22,'Expanded kW'!A5431,'Manual Inputs'!$C$11:$C$22)</f>
        <v>161476.27041026883</v>
      </c>
    </row>
    <row r="5432" spans="1:8" x14ac:dyDescent="0.2">
      <c r="A5432">
        <f t="shared" si="504"/>
        <v>11</v>
      </c>
      <c r="B5432" t="b">
        <f t="shared" si="505"/>
        <v>0</v>
      </c>
      <c r="C5432" t="str">
        <f t="shared" si="506"/>
        <v>OFF</v>
      </c>
      <c r="D5432" s="4">
        <f t="shared" si="508"/>
        <v>43782.249999986831</v>
      </c>
      <c r="E5432" t="str">
        <f t="shared" si="509"/>
        <v>LRKPCIGS</v>
      </c>
      <c r="F5432" s="39">
        <v>9562.4345703125</v>
      </c>
      <c r="G5432">
        <f t="shared" si="507"/>
        <v>1.4310544586654305E-3</v>
      </c>
      <c r="H5432" s="38">
        <f>G5432*SUMIF('Manual Inputs'!$B$11:$B$22,'Expanded kW'!A5432,'Manual Inputs'!$C$11:$C$22)</f>
        <v>161114.81264659535</v>
      </c>
    </row>
    <row r="5433" spans="1:8" x14ac:dyDescent="0.2">
      <c r="A5433">
        <f t="shared" si="504"/>
        <v>11</v>
      </c>
      <c r="B5433" t="b">
        <f t="shared" si="505"/>
        <v>0</v>
      </c>
      <c r="C5433" t="str">
        <f t="shared" si="506"/>
        <v>ON</v>
      </c>
      <c r="D5433" s="4">
        <f t="shared" si="508"/>
        <v>43782.291666653495</v>
      </c>
      <c r="E5433" t="str">
        <f t="shared" si="509"/>
        <v>LRKPCIGS</v>
      </c>
      <c r="F5433" s="39">
        <v>9437.830078125</v>
      </c>
      <c r="G5433">
        <f t="shared" si="507"/>
        <v>1.4124069256754258E-3</v>
      </c>
      <c r="H5433" s="38">
        <f>G5433*SUMIF('Manual Inputs'!$B$11:$B$22,'Expanded kW'!A5433,'Manual Inputs'!$C$11:$C$22)</f>
        <v>159015.38605537559</v>
      </c>
    </row>
    <row r="5434" spans="1:8" x14ac:dyDescent="0.2">
      <c r="A5434">
        <f t="shared" si="504"/>
        <v>11</v>
      </c>
      <c r="B5434" t="b">
        <f t="shared" si="505"/>
        <v>0</v>
      </c>
      <c r="C5434" t="str">
        <f t="shared" si="506"/>
        <v>ON</v>
      </c>
      <c r="D5434" s="4">
        <f t="shared" si="508"/>
        <v>43782.333333320159</v>
      </c>
      <c r="E5434" t="str">
        <f t="shared" si="509"/>
        <v>LRKPCIGS</v>
      </c>
      <c r="F5434" s="39">
        <v>9552.5634765625</v>
      </c>
      <c r="G5434">
        <f t="shared" si="507"/>
        <v>1.4295772121944641E-3</v>
      </c>
      <c r="H5434" s="38">
        <f>G5434*SUMIF('Manual Inputs'!$B$11:$B$22,'Expanded kW'!A5434,'Manual Inputs'!$C$11:$C$22)</f>
        <v>160948.49732088472</v>
      </c>
    </row>
    <row r="5435" spans="1:8" x14ac:dyDescent="0.2">
      <c r="A5435">
        <f t="shared" si="504"/>
        <v>11</v>
      </c>
      <c r="B5435" t="b">
        <f t="shared" si="505"/>
        <v>0</v>
      </c>
      <c r="C5435" t="str">
        <f t="shared" si="506"/>
        <v>ON</v>
      </c>
      <c r="D5435" s="4">
        <f t="shared" si="508"/>
        <v>43782.374999986823</v>
      </c>
      <c r="E5435" t="str">
        <f t="shared" si="509"/>
        <v>LRKPCIGS</v>
      </c>
      <c r="F5435" s="39">
        <v>9525.0458984375</v>
      </c>
      <c r="G5435">
        <f t="shared" si="507"/>
        <v>1.4254591026714235E-3</v>
      </c>
      <c r="H5435" s="38">
        <f>G5435*SUMIF('Manual Inputs'!$B$11:$B$22,'Expanded kW'!A5435,'Manual Inputs'!$C$11:$C$22)</f>
        <v>160484.86126549545</v>
      </c>
    </row>
    <row r="5436" spans="1:8" x14ac:dyDescent="0.2">
      <c r="A5436">
        <f t="shared" si="504"/>
        <v>11</v>
      </c>
      <c r="B5436" t="b">
        <f t="shared" si="505"/>
        <v>0</v>
      </c>
      <c r="C5436" t="str">
        <f t="shared" si="506"/>
        <v>ON</v>
      </c>
      <c r="D5436" s="4">
        <f t="shared" si="508"/>
        <v>43782.416666653487</v>
      </c>
      <c r="E5436" t="str">
        <f t="shared" si="509"/>
        <v>LRKPCIGS</v>
      </c>
      <c r="F5436" s="39">
        <v>9535.1005859375</v>
      </c>
      <c r="G5436">
        <f t="shared" si="507"/>
        <v>1.4269638246406627E-3</v>
      </c>
      <c r="H5436" s="38">
        <f>G5436*SUMIF('Manual Inputs'!$B$11:$B$22,'Expanded kW'!A5436,'Manual Inputs'!$C$11:$C$22)</f>
        <v>160654.26991147059</v>
      </c>
    </row>
    <row r="5437" spans="1:8" x14ac:dyDescent="0.2">
      <c r="A5437">
        <f t="shared" si="504"/>
        <v>11</v>
      </c>
      <c r="B5437" t="b">
        <f t="shared" si="505"/>
        <v>0</v>
      </c>
      <c r="C5437" t="str">
        <f t="shared" si="506"/>
        <v>ON</v>
      </c>
      <c r="D5437" s="4">
        <f t="shared" si="508"/>
        <v>43782.458333320152</v>
      </c>
      <c r="E5437" t="str">
        <f t="shared" si="509"/>
        <v>LRKPCIGS</v>
      </c>
      <c r="F5437" s="39">
        <v>9630.935546875</v>
      </c>
      <c r="G5437">
        <f t="shared" si="507"/>
        <v>1.4413058885928091E-3</v>
      </c>
      <c r="H5437" s="38">
        <f>G5437*SUMIF('Manual Inputs'!$B$11:$B$22,'Expanded kW'!A5437,'Manual Inputs'!$C$11:$C$22)</f>
        <v>162268.96663571021</v>
      </c>
    </row>
    <row r="5438" spans="1:8" x14ac:dyDescent="0.2">
      <c r="A5438">
        <f t="shared" si="504"/>
        <v>11</v>
      </c>
      <c r="B5438" t="b">
        <f t="shared" si="505"/>
        <v>0</v>
      </c>
      <c r="C5438" t="str">
        <f t="shared" si="506"/>
        <v>ON</v>
      </c>
      <c r="D5438" s="4">
        <f t="shared" si="508"/>
        <v>43782.499999986816</v>
      </c>
      <c r="E5438" t="str">
        <f t="shared" si="509"/>
        <v>LRKPCIGS</v>
      </c>
      <c r="F5438" s="39">
        <v>9507.462890625</v>
      </c>
      <c r="G5438">
        <f t="shared" si="507"/>
        <v>1.4228277391267309E-3</v>
      </c>
      <c r="H5438" s="38">
        <f>G5438*SUMIF('Manual Inputs'!$B$11:$B$22,'Expanded kW'!A5438,'Manual Inputs'!$C$11:$C$22)</f>
        <v>160188.61003484446</v>
      </c>
    </row>
    <row r="5439" spans="1:8" x14ac:dyDescent="0.2">
      <c r="A5439">
        <f t="shared" si="504"/>
        <v>11</v>
      </c>
      <c r="B5439" t="b">
        <f t="shared" si="505"/>
        <v>0</v>
      </c>
      <c r="C5439" t="str">
        <f t="shared" si="506"/>
        <v>ON</v>
      </c>
      <c r="D5439" s="4">
        <f t="shared" si="508"/>
        <v>43782.54166665348</v>
      </c>
      <c r="E5439" t="str">
        <f t="shared" si="509"/>
        <v>LRKPCIGS</v>
      </c>
      <c r="F5439" s="39">
        <v>9288.44921875</v>
      </c>
      <c r="G5439">
        <f t="shared" si="507"/>
        <v>1.3900515157349966E-3</v>
      </c>
      <c r="H5439" s="38">
        <f>G5439*SUMIF('Manual Inputs'!$B$11:$B$22,'Expanded kW'!A5439,'Manual Inputs'!$C$11:$C$22)</f>
        <v>156498.5093129286</v>
      </c>
    </row>
    <row r="5440" spans="1:8" x14ac:dyDescent="0.2">
      <c r="A5440">
        <f t="shared" si="504"/>
        <v>11</v>
      </c>
      <c r="B5440" t="b">
        <f t="shared" si="505"/>
        <v>0</v>
      </c>
      <c r="C5440" t="str">
        <f t="shared" si="506"/>
        <v>ON</v>
      </c>
      <c r="D5440" s="4">
        <f t="shared" si="508"/>
        <v>43782.583333320144</v>
      </c>
      <c r="E5440" t="str">
        <f t="shared" si="509"/>
        <v>LRKPCIGS</v>
      </c>
      <c r="F5440" s="39">
        <v>9251.8662109375</v>
      </c>
      <c r="G5440">
        <f t="shared" si="507"/>
        <v>1.3845767304116019E-3</v>
      </c>
      <c r="H5440" s="38">
        <f>G5440*SUMIF('Manual Inputs'!$B$11:$B$22,'Expanded kW'!A5440,'Manual Inputs'!$C$11:$C$22)</f>
        <v>155882.13234256391</v>
      </c>
    </row>
    <row r="5441" spans="1:8" x14ac:dyDescent="0.2">
      <c r="A5441">
        <f t="shared" si="504"/>
        <v>11</v>
      </c>
      <c r="B5441" t="b">
        <f t="shared" si="505"/>
        <v>0</v>
      </c>
      <c r="C5441" t="str">
        <f t="shared" si="506"/>
        <v>ON</v>
      </c>
      <c r="D5441" s="4">
        <f t="shared" si="508"/>
        <v>43782.624999986809</v>
      </c>
      <c r="E5441" t="str">
        <f t="shared" si="509"/>
        <v>LRKPCIGS</v>
      </c>
      <c r="F5441" s="39">
        <v>9279.791015625</v>
      </c>
      <c r="G5441">
        <f t="shared" si="507"/>
        <v>1.3887557829281515E-3</v>
      </c>
      <c r="H5441" s="38">
        <f>G5441*SUMIF('Manual Inputs'!$B$11:$B$22,'Expanded kW'!A5441,'Manual Inputs'!$C$11:$C$22)</f>
        <v>156352.6296455611</v>
      </c>
    </row>
    <row r="5442" spans="1:8" x14ac:dyDescent="0.2">
      <c r="A5442">
        <f t="shared" ref="A5442:A5505" si="510">MONTH(D5442)</f>
        <v>11</v>
      </c>
      <c r="B5442" t="b">
        <f t="shared" ref="B5442:B5505" si="511">IF(ISNA(VLOOKUP(DATE(YEAR(D5442),MONTH(D5442),DAY(D5442)),Holidays,1,FALSE)),FALSE,TRUE)</f>
        <v>0</v>
      </c>
      <c r="C5442" t="str">
        <f t="shared" ref="C5442:C5505" si="512">IF(OR(HOUR(D5442)&lt;PkStart,HOUR(D5442)&gt;OPkStart-1,WEEKDAY(D5442,2)&gt;5,B5442)=TRUE,"OFF","ON")</f>
        <v>ON</v>
      </c>
      <c r="D5442" s="4">
        <f t="shared" si="508"/>
        <v>43782.666666653473</v>
      </c>
      <c r="E5442" t="str">
        <f t="shared" si="509"/>
        <v>LRKPCIGS</v>
      </c>
      <c r="F5442" s="39">
        <v>9188.4912109375</v>
      </c>
      <c r="G5442">
        <f t="shared" ref="G5442:G5505" si="513">IF(SUMIF($A$2:$A$8785,A5442,$F$2:$F$8785)=0,0,F5442/SUMIF($A$2:$A$8785,A5442,$F$2:$F$8785))</f>
        <v>1.3750924222418509E-3</v>
      </c>
      <c r="H5442" s="38">
        <f>G5442*SUMIF('Manual Inputs'!$B$11:$B$22,'Expanded kW'!A5442,'Manual Inputs'!$C$11:$C$22)</f>
        <v>154814.34451338722</v>
      </c>
    </row>
    <row r="5443" spans="1:8" x14ac:dyDescent="0.2">
      <c r="A5443">
        <f t="shared" si="510"/>
        <v>11</v>
      </c>
      <c r="B5443" t="b">
        <f t="shared" si="511"/>
        <v>0</v>
      </c>
      <c r="C5443" t="str">
        <f t="shared" si="512"/>
        <v>ON</v>
      </c>
      <c r="D5443" s="4">
        <f t="shared" si="508"/>
        <v>43782.708333320137</v>
      </c>
      <c r="E5443" t="str">
        <f t="shared" si="509"/>
        <v>LRKPCIGS</v>
      </c>
      <c r="F5443" s="39">
        <v>9295.2705078125</v>
      </c>
      <c r="G5443">
        <f t="shared" si="513"/>
        <v>1.3910723474128458E-3</v>
      </c>
      <c r="H5443" s="38">
        <f>G5443*SUMIF('Manual Inputs'!$B$11:$B$22,'Expanded kW'!A5443,'Manual Inputs'!$C$11:$C$22)</f>
        <v>156613.43932381985</v>
      </c>
    </row>
    <row r="5444" spans="1:8" x14ac:dyDescent="0.2">
      <c r="A5444">
        <f t="shared" si="510"/>
        <v>11</v>
      </c>
      <c r="B5444" t="b">
        <f t="shared" si="511"/>
        <v>0</v>
      </c>
      <c r="C5444" t="str">
        <f t="shared" si="512"/>
        <v>ON</v>
      </c>
      <c r="D5444" s="4">
        <f t="shared" ref="D5444:D5507" si="514">+D5443+1/24</f>
        <v>43782.749999986801</v>
      </c>
      <c r="E5444" t="str">
        <f t="shared" ref="E5444:E5507" si="515">+E5443</f>
        <v>LRKPCIGS</v>
      </c>
      <c r="F5444" s="39">
        <v>9303.4853515625</v>
      </c>
      <c r="G5444">
        <f t="shared" si="513"/>
        <v>1.3923017298142874E-3</v>
      </c>
      <c r="H5444" s="38">
        <f>G5444*SUMIF('Manual Inputs'!$B$11:$B$22,'Expanded kW'!A5444,'Manual Inputs'!$C$11:$C$22)</f>
        <v>156751.8489518252</v>
      </c>
    </row>
    <row r="5445" spans="1:8" x14ac:dyDescent="0.2">
      <c r="A5445">
        <f t="shared" si="510"/>
        <v>11</v>
      </c>
      <c r="B5445" t="b">
        <f t="shared" si="511"/>
        <v>0</v>
      </c>
      <c r="C5445" t="str">
        <f t="shared" si="512"/>
        <v>ON</v>
      </c>
      <c r="D5445" s="4">
        <f t="shared" si="514"/>
        <v>43782.791666653466</v>
      </c>
      <c r="E5445" t="str">
        <f t="shared" si="515"/>
        <v>LRKPCIGS</v>
      </c>
      <c r="F5445" s="39">
        <v>9231.65625</v>
      </c>
      <c r="G5445">
        <f t="shared" si="513"/>
        <v>1.38155223340758E-3</v>
      </c>
      <c r="H5445" s="38">
        <f>G5445*SUMIF('Manual Inputs'!$B$11:$B$22,'Expanded kW'!A5445,'Manual Inputs'!$C$11:$C$22)</f>
        <v>155541.62030600061</v>
      </c>
    </row>
    <row r="5446" spans="1:8" x14ac:dyDescent="0.2">
      <c r="A5446">
        <f t="shared" si="510"/>
        <v>11</v>
      </c>
      <c r="B5446" t="b">
        <f t="shared" si="511"/>
        <v>0</v>
      </c>
      <c r="C5446" t="str">
        <f t="shared" si="512"/>
        <v>ON</v>
      </c>
      <c r="D5446" s="4">
        <f t="shared" si="514"/>
        <v>43782.83333332013</v>
      </c>
      <c r="E5446" t="str">
        <f t="shared" si="515"/>
        <v>LRKPCIGS</v>
      </c>
      <c r="F5446" s="39">
        <v>9141.1669921875</v>
      </c>
      <c r="G5446">
        <f t="shared" si="513"/>
        <v>1.3680101741232287E-3</v>
      </c>
      <c r="H5446" s="38">
        <f>G5446*SUMIF('Manual Inputs'!$B$11:$B$22,'Expanded kW'!A5446,'Manual Inputs'!$C$11:$C$22)</f>
        <v>154016.99185371789</v>
      </c>
    </row>
    <row r="5447" spans="1:8" x14ac:dyDescent="0.2">
      <c r="A5447">
        <f t="shared" si="510"/>
        <v>11</v>
      </c>
      <c r="B5447" t="b">
        <f t="shared" si="511"/>
        <v>0</v>
      </c>
      <c r="C5447" t="str">
        <f t="shared" si="512"/>
        <v>OFF</v>
      </c>
      <c r="D5447" s="4">
        <f t="shared" si="514"/>
        <v>43782.874999986794</v>
      </c>
      <c r="E5447" t="str">
        <f t="shared" si="515"/>
        <v>LRKPCIGS</v>
      </c>
      <c r="F5447" s="39">
        <v>9447.642578125</v>
      </c>
      <c r="G5447">
        <f t="shared" si="513"/>
        <v>1.4138754033703477E-3</v>
      </c>
      <c r="H5447" s="38">
        <f>G5447*SUMIF('Manual Inputs'!$B$11:$B$22,'Expanded kW'!A5447,'Manual Inputs'!$C$11:$C$22)</f>
        <v>159180.71415121458</v>
      </c>
    </row>
    <row r="5448" spans="1:8" x14ac:dyDescent="0.2">
      <c r="A5448">
        <f t="shared" si="510"/>
        <v>11</v>
      </c>
      <c r="B5448" t="b">
        <f t="shared" si="511"/>
        <v>0</v>
      </c>
      <c r="C5448" t="str">
        <f t="shared" si="512"/>
        <v>OFF</v>
      </c>
      <c r="D5448" s="4">
        <f t="shared" si="514"/>
        <v>43782.916666653458</v>
      </c>
      <c r="E5448" t="str">
        <f t="shared" si="515"/>
        <v>LRKPCIGS</v>
      </c>
      <c r="F5448" s="39">
        <v>9621.2109375</v>
      </c>
      <c r="G5448">
        <f t="shared" si="513"/>
        <v>1.4398505640619539E-3</v>
      </c>
      <c r="H5448" s="38">
        <f>G5448*SUMIF('Manual Inputs'!$B$11:$B$22,'Expanded kW'!A5448,'Manual Inputs'!$C$11:$C$22)</f>
        <v>162105.11938467869</v>
      </c>
    </row>
    <row r="5449" spans="1:8" x14ac:dyDescent="0.2">
      <c r="A5449">
        <f t="shared" si="510"/>
        <v>11</v>
      </c>
      <c r="B5449" t="b">
        <f t="shared" si="511"/>
        <v>0</v>
      </c>
      <c r="C5449" t="str">
        <f t="shared" si="512"/>
        <v>OFF</v>
      </c>
      <c r="D5449" s="4">
        <f t="shared" si="514"/>
        <v>43782.958333320123</v>
      </c>
      <c r="E5449" t="str">
        <f t="shared" si="515"/>
        <v>LRKPCIGS</v>
      </c>
      <c r="F5449" s="39">
        <v>9676.5419921875</v>
      </c>
      <c r="G5449">
        <f t="shared" si="513"/>
        <v>1.4481310654270597E-3</v>
      </c>
      <c r="H5449" s="38">
        <f>G5449*SUMIF('Manual Inputs'!$B$11:$B$22,'Expanded kW'!A5449,'Manual Inputs'!$C$11:$C$22)</f>
        <v>163037.37700630899</v>
      </c>
    </row>
    <row r="5450" spans="1:8" x14ac:dyDescent="0.2">
      <c r="A5450">
        <f t="shared" si="510"/>
        <v>11</v>
      </c>
      <c r="B5450" t="b">
        <f t="shared" si="511"/>
        <v>0</v>
      </c>
      <c r="C5450" t="str">
        <f t="shared" si="512"/>
        <v>OFF</v>
      </c>
      <c r="D5450" s="4">
        <f t="shared" si="514"/>
        <v>43782.999999986787</v>
      </c>
      <c r="E5450" t="str">
        <f t="shared" si="515"/>
        <v>LRKPCIGS</v>
      </c>
      <c r="F5450" s="39">
        <v>9667.275390625</v>
      </c>
      <c r="G5450">
        <f t="shared" si="513"/>
        <v>1.4467442834956191E-3</v>
      </c>
      <c r="H5450" s="38">
        <f>G5450*SUMIF('Manual Inputs'!$B$11:$B$22,'Expanded kW'!A5450,'Manual Inputs'!$C$11:$C$22)</f>
        <v>162881.24660210754</v>
      </c>
    </row>
    <row r="5451" spans="1:8" x14ac:dyDescent="0.2">
      <c r="A5451">
        <f t="shared" si="510"/>
        <v>11</v>
      </c>
      <c r="B5451" t="b">
        <f t="shared" si="511"/>
        <v>0</v>
      </c>
      <c r="C5451" t="str">
        <f t="shared" si="512"/>
        <v>OFF</v>
      </c>
      <c r="D5451" s="4">
        <f t="shared" si="514"/>
        <v>43783.041666653451</v>
      </c>
      <c r="E5451" t="str">
        <f t="shared" si="515"/>
        <v>LRKPCIGS</v>
      </c>
      <c r="F5451" s="39">
        <v>9583.671875</v>
      </c>
      <c r="G5451">
        <f t="shared" si="513"/>
        <v>1.4342327015427661E-3</v>
      </c>
      <c r="H5451" s="38">
        <f>G5451*SUMIF('Manual Inputs'!$B$11:$B$22,'Expanded kW'!A5451,'Manual Inputs'!$C$11:$C$22)</f>
        <v>161472.6341135749</v>
      </c>
    </row>
    <row r="5452" spans="1:8" x14ac:dyDescent="0.2">
      <c r="A5452">
        <f t="shared" si="510"/>
        <v>11</v>
      </c>
      <c r="B5452" t="b">
        <f t="shared" si="511"/>
        <v>0</v>
      </c>
      <c r="C5452" t="str">
        <f t="shared" si="512"/>
        <v>OFF</v>
      </c>
      <c r="D5452" s="4">
        <f t="shared" si="514"/>
        <v>43783.083333320115</v>
      </c>
      <c r="E5452" t="str">
        <f t="shared" si="515"/>
        <v>LRKPCIGS</v>
      </c>
      <c r="F5452" s="39">
        <v>9463.1953125</v>
      </c>
      <c r="G5452">
        <f t="shared" si="513"/>
        <v>1.4162029288250976E-3</v>
      </c>
      <c r="H5452" s="38">
        <f>G5452*SUMIF('Manual Inputs'!$B$11:$B$22,'Expanded kW'!A5452,'Manual Inputs'!$C$11:$C$22)</f>
        <v>159442.75786681287</v>
      </c>
    </row>
    <row r="5453" spans="1:8" x14ac:dyDescent="0.2">
      <c r="A5453">
        <f t="shared" si="510"/>
        <v>11</v>
      </c>
      <c r="B5453" t="b">
        <f t="shared" si="511"/>
        <v>0</v>
      </c>
      <c r="C5453" t="str">
        <f t="shared" si="512"/>
        <v>OFF</v>
      </c>
      <c r="D5453" s="4">
        <f t="shared" si="514"/>
        <v>43783.12499998678</v>
      </c>
      <c r="E5453" t="str">
        <f t="shared" si="515"/>
        <v>LRKPCIGS</v>
      </c>
      <c r="F5453" s="39">
        <v>9400.8544921875</v>
      </c>
      <c r="G5453">
        <f t="shared" si="513"/>
        <v>1.4068733895525327E-3</v>
      </c>
      <c r="H5453" s="38">
        <f>G5453*SUMIF('Manual Inputs'!$B$11:$B$22,'Expanded kW'!A5453,'Manual Inputs'!$C$11:$C$22)</f>
        <v>158392.39464487083</v>
      </c>
    </row>
    <row r="5454" spans="1:8" x14ac:dyDescent="0.2">
      <c r="A5454">
        <f t="shared" si="510"/>
        <v>11</v>
      </c>
      <c r="B5454" t="b">
        <f t="shared" si="511"/>
        <v>0</v>
      </c>
      <c r="C5454" t="str">
        <f t="shared" si="512"/>
        <v>OFF</v>
      </c>
      <c r="D5454" s="4">
        <f t="shared" si="514"/>
        <v>43783.166666653444</v>
      </c>
      <c r="E5454" t="str">
        <f t="shared" si="515"/>
        <v>LRKPCIGS</v>
      </c>
      <c r="F5454" s="39">
        <v>9393.2197265625</v>
      </c>
      <c r="G5454">
        <f t="shared" si="513"/>
        <v>1.4057308180339318E-3</v>
      </c>
      <c r="H5454" s="38">
        <f>G5454*SUMIF('Manual Inputs'!$B$11:$B$22,'Expanded kW'!A5454,'Manual Inputs'!$C$11:$C$22)</f>
        <v>158263.75859259482</v>
      </c>
    </row>
    <row r="5455" spans="1:8" x14ac:dyDescent="0.2">
      <c r="A5455">
        <f t="shared" si="510"/>
        <v>11</v>
      </c>
      <c r="B5455" t="b">
        <f t="shared" si="511"/>
        <v>0</v>
      </c>
      <c r="C5455" t="str">
        <f t="shared" si="512"/>
        <v>OFF</v>
      </c>
      <c r="D5455" s="4">
        <f t="shared" si="514"/>
        <v>43783.208333320108</v>
      </c>
      <c r="E5455" t="str">
        <f t="shared" si="515"/>
        <v>LRKPCIGS</v>
      </c>
      <c r="F5455" s="39">
        <v>9394.05078125</v>
      </c>
      <c r="G5455">
        <f t="shared" si="513"/>
        <v>1.4058551885074966E-3</v>
      </c>
      <c r="H5455" s="38">
        <f>G5455*SUMIF('Manual Inputs'!$B$11:$B$22,'Expanded kW'!A5455,'Manual Inputs'!$C$11:$C$22)</f>
        <v>158277.76080294105</v>
      </c>
    </row>
    <row r="5456" spans="1:8" x14ac:dyDescent="0.2">
      <c r="A5456">
        <f t="shared" si="510"/>
        <v>11</v>
      </c>
      <c r="B5456" t="b">
        <f t="shared" si="511"/>
        <v>0</v>
      </c>
      <c r="C5456" t="str">
        <f t="shared" si="512"/>
        <v>OFF</v>
      </c>
      <c r="D5456" s="4">
        <f t="shared" si="514"/>
        <v>43783.249999986772</v>
      </c>
      <c r="E5456" t="str">
        <f t="shared" si="515"/>
        <v>LRKPCIGS</v>
      </c>
      <c r="F5456" s="39">
        <v>9292.7109375</v>
      </c>
      <c r="G5456">
        <f t="shared" si="513"/>
        <v>1.390689298045968E-3</v>
      </c>
      <c r="H5456" s="38">
        <f>G5456*SUMIF('Manual Inputs'!$B$11:$B$22,'Expanded kW'!A5456,'Manual Inputs'!$C$11:$C$22)</f>
        <v>156570.31383225994</v>
      </c>
    </row>
    <row r="5457" spans="1:8" x14ac:dyDescent="0.2">
      <c r="A5457">
        <f t="shared" si="510"/>
        <v>11</v>
      </c>
      <c r="B5457" t="b">
        <f t="shared" si="511"/>
        <v>0</v>
      </c>
      <c r="C5457" t="str">
        <f t="shared" si="512"/>
        <v>ON</v>
      </c>
      <c r="D5457" s="4">
        <f t="shared" si="514"/>
        <v>43783.291666653437</v>
      </c>
      <c r="E5457" t="str">
        <f t="shared" si="515"/>
        <v>LRKPCIGS</v>
      </c>
      <c r="F5457" s="39">
        <v>9301.86328125</v>
      </c>
      <c r="G5457">
        <f t="shared" si="513"/>
        <v>1.3920589808641215E-3</v>
      </c>
      <c r="H5457" s="38">
        <f>G5457*SUMIF('Manual Inputs'!$B$11:$B$22,'Expanded kW'!A5457,'Manual Inputs'!$C$11:$C$22)</f>
        <v>156724.51913821168</v>
      </c>
    </row>
    <row r="5458" spans="1:8" x14ac:dyDescent="0.2">
      <c r="A5458">
        <f t="shared" si="510"/>
        <v>11</v>
      </c>
      <c r="B5458" t="b">
        <f t="shared" si="511"/>
        <v>0</v>
      </c>
      <c r="C5458" t="str">
        <f t="shared" si="512"/>
        <v>ON</v>
      </c>
      <c r="D5458" s="4">
        <f t="shared" si="514"/>
        <v>43783.333333320101</v>
      </c>
      <c r="E5458" t="str">
        <f t="shared" si="515"/>
        <v>LRKPCIGS</v>
      </c>
      <c r="F5458" s="39">
        <v>9340.791015625</v>
      </c>
      <c r="G5458">
        <f t="shared" si="513"/>
        <v>1.3978846633755646E-3</v>
      </c>
      <c r="H5458" s="38">
        <f>G5458*SUMIF('Manual Inputs'!$B$11:$B$22,'Expanded kW'!A5458,'Manual Inputs'!$C$11:$C$22)</f>
        <v>157380.40175727356</v>
      </c>
    </row>
    <row r="5459" spans="1:8" x14ac:dyDescent="0.2">
      <c r="A5459">
        <f t="shared" si="510"/>
        <v>11</v>
      </c>
      <c r="B5459" t="b">
        <f t="shared" si="511"/>
        <v>0</v>
      </c>
      <c r="C5459" t="str">
        <f t="shared" si="512"/>
        <v>ON</v>
      </c>
      <c r="D5459" s="4">
        <f t="shared" si="514"/>
        <v>43783.374999986765</v>
      </c>
      <c r="E5459" t="str">
        <f t="shared" si="515"/>
        <v>LRKPCIGS</v>
      </c>
      <c r="F5459" s="39">
        <v>9205.84375</v>
      </c>
      <c r="G5459">
        <f t="shared" si="513"/>
        <v>1.3776892952674349E-3</v>
      </c>
      <c r="H5459" s="38">
        <f>G5459*SUMIF('Manual Inputs'!$B$11:$B$22,'Expanded kW'!A5459,'Manual Inputs'!$C$11:$C$22)</f>
        <v>155106.71263987638</v>
      </c>
    </row>
    <row r="5460" spans="1:8" x14ac:dyDescent="0.2">
      <c r="A5460">
        <f t="shared" si="510"/>
        <v>11</v>
      </c>
      <c r="B5460" t="b">
        <f t="shared" si="511"/>
        <v>0</v>
      </c>
      <c r="C5460" t="str">
        <f t="shared" si="512"/>
        <v>ON</v>
      </c>
      <c r="D5460" s="4">
        <f t="shared" si="514"/>
        <v>43783.416666653429</v>
      </c>
      <c r="E5460" t="str">
        <f t="shared" si="515"/>
        <v>LRKPCIGS</v>
      </c>
      <c r="F5460" s="39">
        <v>9115.1005859375</v>
      </c>
      <c r="G5460">
        <f t="shared" si="513"/>
        <v>1.3641092379535573E-3</v>
      </c>
      <c r="H5460" s="38">
        <f>G5460*SUMIF('Manual Inputs'!$B$11:$B$22,'Expanded kW'!A5460,'Manual Inputs'!$C$11:$C$22)</f>
        <v>153577.80619148316</v>
      </c>
    </row>
    <row r="5461" spans="1:8" x14ac:dyDescent="0.2">
      <c r="A5461">
        <f t="shared" si="510"/>
        <v>11</v>
      </c>
      <c r="B5461" t="b">
        <f t="shared" si="511"/>
        <v>0</v>
      </c>
      <c r="C5461" t="str">
        <f t="shared" si="512"/>
        <v>ON</v>
      </c>
      <c r="D5461" s="4">
        <f t="shared" si="514"/>
        <v>43783.458333320094</v>
      </c>
      <c r="E5461" t="str">
        <f t="shared" si="515"/>
        <v>LRKPCIGS</v>
      </c>
      <c r="F5461" s="39">
        <v>9242.5263671875</v>
      </c>
      <c r="G5461">
        <f t="shared" si="513"/>
        <v>1.3831789875101055E-3</v>
      </c>
      <c r="H5461" s="38">
        <f>G5461*SUMIF('Manual Inputs'!$B$11:$B$22,'Expanded kW'!A5461,'Manual Inputs'!$C$11:$C$22)</f>
        <v>155724.76790102286</v>
      </c>
    </row>
    <row r="5462" spans="1:8" x14ac:dyDescent="0.2">
      <c r="A5462">
        <f t="shared" si="510"/>
        <v>11</v>
      </c>
      <c r="B5462" t="b">
        <f t="shared" si="511"/>
        <v>0</v>
      </c>
      <c r="C5462" t="str">
        <f t="shared" si="512"/>
        <v>ON</v>
      </c>
      <c r="D5462" s="4">
        <f t="shared" si="514"/>
        <v>43783.499999986758</v>
      </c>
      <c r="E5462" t="str">
        <f t="shared" si="515"/>
        <v>LRKPCIGS</v>
      </c>
      <c r="F5462" s="39">
        <v>9161.3466796875</v>
      </c>
      <c r="G5462">
        <f t="shared" si="513"/>
        <v>1.3710301405929605E-3</v>
      </c>
      <c r="H5462" s="38">
        <f>G5462*SUMIF('Manual Inputs'!$B$11:$B$22,'Expanded kW'!A5462,'Manual Inputs'!$C$11:$C$22)</f>
        <v>154356.99382151413</v>
      </c>
    </row>
    <row r="5463" spans="1:8" x14ac:dyDescent="0.2">
      <c r="A5463">
        <f t="shared" si="510"/>
        <v>11</v>
      </c>
      <c r="B5463" t="b">
        <f t="shared" si="511"/>
        <v>0</v>
      </c>
      <c r="C5463" t="str">
        <f t="shared" si="512"/>
        <v>ON</v>
      </c>
      <c r="D5463" s="4">
        <f t="shared" si="514"/>
        <v>43783.541666653422</v>
      </c>
      <c r="E5463" t="str">
        <f t="shared" si="515"/>
        <v>LRKPCIGS</v>
      </c>
      <c r="F5463" s="39">
        <v>9224.9873046875</v>
      </c>
      <c r="G5463">
        <f t="shared" si="513"/>
        <v>1.3805542005474465E-3</v>
      </c>
      <c r="H5463" s="38">
        <f>G5463*SUMIF('Manual Inputs'!$B$11:$B$22,'Expanded kW'!A5463,'Manual Inputs'!$C$11:$C$22)</f>
        <v>155429.25709277563</v>
      </c>
    </row>
    <row r="5464" spans="1:8" x14ac:dyDescent="0.2">
      <c r="A5464">
        <f t="shared" si="510"/>
        <v>11</v>
      </c>
      <c r="B5464" t="b">
        <f t="shared" si="511"/>
        <v>0</v>
      </c>
      <c r="C5464" t="str">
        <f t="shared" si="512"/>
        <v>ON</v>
      </c>
      <c r="D5464" s="4">
        <f t="shared" si="514"/>
        <v>43783.583333320086</v>
      </c>
      <c r="E5464" t="str">
        <f t="shared" si="515"/>
        <v>LRKPCIGS</v>
      </c>
      <c r="F5464" s="39">
        <v>9252.0068359375</v>
      </c>
      <c r="G5464">
        <f t="shared" si="513"/>
        <v>1.3845977754741085E-3</v>
      </c>
      <c r="H5464" s="38">
        <f>G5464*SUMIF('Manual Inputs'!$B$11:$B$22,'Expanded kW'!A5464,'Manual Inputs'!$C$11:$C$22)</f>
        <v>155884.50169425586</v>
      </c>
    </row>
    <row r="5465" spans="1:8" x14ac:dyDescent="0.2">
      <c r="A5465">
        <f t="shared" si="510"/>
        <v>11</v>
      </c>
      <c r="B5465" t="b">
        <f t="shared" si="511"/>
        <v>0</v>
      </c>
      <c r="C5465" t="str">
        <f t="shared" si="512"/>
        <v>ON</v>
      </c>
      <c r="D5465" s="4">
        <f t="shared" si="514"/>
        <v>43783.62499998675</v>
      </c>
      <c r="E5465" t="str">
        <f t="shared" si="515"/>
        <v>LRKPCIGS</v>
      </c>
      <c r="F5465" s="39">
        <v>9253.44140625</v>
      </c>
      <c r="G5465">
        <f t="shared" si="513"/>
        <v>1.3848124643409318E-3</v>
      </c>
      <c r="H5465" s="38">
        <f>G5465*SUMIF('Manual Inputs'!$B$11:$B$22,'Expanded kW'!A5465,'Manual Inputs'!$C$11:$C$22)</f>
        <v>155908.6723722801</v>
      </c>
    </row>
    <row r="5466" spans="1:8" x14ac:dyDescent="0.2">
      <c r="A5466">
        <f t="shared" si="510"/>
        <v>11</v>
      </c>
      <c r="B5466" t="b">
        <f t="shared" si="511"/>
        <v>0</v>
      </c>
      <c r="C5466" t="str">
        <f t="shared" si="512"/>
        <v>ON</v>
      </c>
      <c r="D5466" s="4">
        <f t="shared" si="514"/>
        <v>43783.666666653415</v>
      </c>
      <c r="E5466" t="str">
        <f t="shared" si="515"/>
        <v>LRKPCIGS</v>
      </c>
      <c r="F5466" s="39">
        <v>9197.5048828125</v>
      </c>
      <c r="G5466">
        <f t="shared" si="513"/>
        <v>1.3764413522900328E-3</v>
      </c>
      <c r="H5466" s="38">
        <f>G5466*SUMIF('Manual Inputs'!$B$11:$B$22,'Expanded kW'!A5466,'Manual Inputs'!$C$11:$C$22)</f>
        <v>154966.21337530939</v>
      </c>
    </row>
    <row r="5467" spans="1:8" x14ac:dyDescent="0.2">
      <c r="A5467">
        <f t="shared" si="510"/>
        <v>11</v>
      </c>
      <c r="B5467" t="b">
        <f t="shared" si="511"/>
        <v>0</v>
      </c>
      <c r="C5467" t="str">
        <f t="shared" si="512"/>
        <v>ON</v>
      </c>
      <c r="D5467" s="4">
        <f t="shared" si="514"/>
        <v>43783.708333320079</v>
      </c>
      <c r="E5467" t="str">
        <f t="shared" si="515"/>
        <v>LRKPCIGS</v>
      </c>
      <c r="F5467" s="39">
        <v>9151.765625</v>
      </c>
      <c r="G5467">
        <f t="shared" si="513"/>
        <v>1.3695962995634145E-3</v>
      </c>
      <c r="H5467" s="38">
        <f>G5467*SUMIF('Manual Inputs'!$B$11:$B$22,'Expanded kW'!A5467,'Manual Inputs'!$C$11:$C$22)</f>
        <v>154195.56528366817</v>
      </c>
    </row>
    <row r="5468" spans="1:8" x14ac:dyDescent="0.2">
      <c r="A5468">
        <f t="shared" si="510"/>
        <v>11</v>
      </c>
      <c r="B5468" t="b">
        <f t="shared" si="511"/>
        <v>0</v>
      </c>
      <c r="C5468" t="str">
        <f t="shared" si="512"/>
        <v>ON</v>
      </c>
      <c r="D5468" s="4">
        <f t="shared" si="514"/>
        <v>43783.749999986743</v>
      </c>
      <c r="E5468" t="str">
        <f t="shared" si="515"/>
        <v>LRKPCIGS</v>
      </c>
      <c r="F5468" s="39">
        <v>9061.6396484375</v>
      </c>
      <c r="G5468">
        <f t="shared" si="513"/>
        <v>1.3561086066905391E-3</v>
      </c>
      <c r="H5468" s="38">
        <f>G5468*SUMIF('Manual Inputs'!$B$11:$B$22,'Expanded kW'!A5468,'Manual Inputs'!$C$11:$C$22)</f>
        <v>152677.05765658969</v>
      </c>
    </row>
    <row r="5469" spans="1:8" x14ac:dyDescent="0.2">
      <c r="A5469">
        <f t="shared" si="510"/>
        <v>11</v>
      </c>
      <c r="B5469" t="b">
        <f t="shared" si="511"/>
        <v>0</v>
      </c>
      <c r="C5469" t="str">
        <f t="shared" si="512"/>
        <v>ON</v>
      </c>
      <c r="D5469" s="4">
        <f t="shared" si="514"/>
        <v>43783.791666653407</v>
      </c>
      <c r="E5469" t="str">
        <f t="shared" si="515"/>
        <v>LRKPCIGS</v>
      </c>
      <c r="F5469" s="39">
        <v>9166.958984375</v>
      </c>
      <c r="G5469">
        <f t="shared" si="513"/>
        <v>1.371870043191758E-3</v>
      </c>
      <c r="H5469" s="38">
        <f>G5469*SUMIF('Manual Inputs'!$B$11:$B$22,'Expanded kW'!A5469,'Manual Inputs'!$C$11:$C$22)</f>
        <v>154451.55398938703</v>
      </c>
    </row>
    <row r="5470" spans="1:8" x14ac:dyDescent="0.2">
      <c r="A5470">
        <f t="shared" si="510"/>
        <v>11</v>
      </c>
      <c r="B5470" t="b">
        <f t="shared" si="511"/>
        <v>0</v>
      </c>
      <c r="C5470" t="str">
        <f t="shared" si="512"/>
        <v>ON</v>
      </c>
      <c r="D5470" s="4">
        <f t="shared" si="514"/>
        <v>43783.833333320072</v>
      </c>
      <c r="E5470" t="str">
        <f t="shared" si="515"/>
        <v>LRKPCIGS</v>
      </c>
      <c r="F5470" s="39">
        <v>9189.9716796875</v>
      </c>
      <c r="G5470">
        <f t="shared" si="513"/>
        <v>1.3753139799832425E-3</v>
      </c>
      <c r="H5470" s="38">
        <f>G5470*SUMIF('Manual Inputs'!$B$11:$B$22,'Expanded kW'!A5470,'Manual Inputs'!$C$11:$C$22)</f>
        <v>154839.28852147757</v>
      </c>
    </row>
    <row r="5471" spans="1:8" x14ac:dyDescent="0.2">
      <c r="A5471">
        <f t="shared" si="510"/>
        <v>11</v>
      </c>
      <c r="B5471" t="b">
        <f t="shared" si="511"/>
        <v>0</v>
      </c>
      <c r="C5471" t="str">
        <f t="shared" si="512"/>
        <v>OFF</v>
      </c>
      <c r="D5471" s="4">
        <f t="shared" si="514"/>
        <v>43783.874999986736</v>
      </c>
      <c r="E5471" t="str">
        <f t="shared" si="515"/>
        <v>LRKPCIGS</v>
      </c>
      <c r="F5471" s="39">
        <v>9338.1982421875</v>
      </c>
      <c r="G5471">
        <f t="shared" si="513"/>
        <v>1.3974966450355946E-3</v>
      </c>
      <c r="H5471" s="38">
        <f>G5471*SUMIF('Manual Inputs'!$B$11:$B$22,'Expanded kW'!A5471,'Manual Inputs'!$C$11:$C$22)</f>
        <v>157336.71683545306</v>
      </c>
    </row>
    <row r="5472" spans="1:8" x14ac:dyDescent="0.2">
      <c r="A5472">
        <f t="shared" si="510"/>
        <v>11</v>
      </c>
      <c r="B5472" t="b">
        <f t="shared" si="511"/>
        <v>0</v>
      </c>
      <c r="C5472" t="str">
        <f t="shared" si="512"/>
        <v>OFF</v>
      </c>
      <c r="D5472" s="4">
        <f t="shared" si="514"/>
        <v>43783.9166666534</v>
      </c>
      <c r="E5472" t="str">
        <f t="shared" si="515"/>
        <v>LRKPCIGS</v>
      </c>
      <c r="F5472" s="39">
        <v>9429.771484375</v>
      </c>
      <c r="G5472">
        <f t="shared" si="513"/>
        <v>1.4112009266767696E-3</v>
      </c>
      <c r="H5472" s="38">
        <f>G5472*SUMIF('Manual Inputs'!$B$11:$B$22,'Expanded kW'!A5472,'Manual Inputs'!$C$11:$C$22)</f>
        <v>158879.60904036131</v>
      </c>
    </row>
    <row r="5473" spans="1:8" x14ac:dyDescent="0.2">
      <c r="A5473">
        <f t="shared" si="510"/>
        <v>11</v>
      </c>
      <c r="B5473" t="b">
        <f t="shared" si="511"/>
        <v>0</v>
      </c>
      <c r="C5473" t="str">
        <f t="shared" si="512"/>
        <v>OFF</v>
      </c>
      <c r="D5473" s="4">
        <f t="shared" si="514"/>
        <v>43783.958333320064</v>
      </c>
      <c r="E5473" t="str">
        <f t="shared" si="515"/>
        <v>LRKPCIGS</v>
      </c>
      <c r="F5473" s="39">
        <v>9534.9677734375</v>
      </c>
      <c r="G5473">
        <f t="shared" si="513"/>
        <v>1.4269439487482952E-3</v>
      </c>
      <c r="H5473" s="38">
        <f>G5473*SUMIF('Manual Inputs'!$B$11:$B$22,'Expanded kW'!A5473,'Manual Inputs'!$C$11:$C$22)</f>
        <v>160652.0321904282</v>
      </c>
    </row>
    <row r="5474" spans="1:8" x14ac:dyDescent="0.2">
      <c r="A5474">
        <f t="shared" si="510"/>
        <v>11</v>
      </c>
      <c r="B5474" t="b">
        <f t="shared" si="511"/>
        <v>0</v>
      </c>
      <c r="C5474" t="str">
        <f t="shared" si="512"/>
        <v>OFF</v>
      </c>
      <c r="D5474" s="4">
        <f t="shared" si="514"/>
        <v>43783.999999986729</v>
      </c>
      <c r="E5474" t="str">
        <f t="shared" si="515"/>
        <v>LRKPCIGS</v>
      </c>
      <c r="F5474" s="39">
        <v>9503.7783203125</v>
      </c>
      <c r="G5474">
        <f t="shared" si="513"/>
        <v>1.4222763292597981E-3</v>
      </c>
      <c r="H5474" s="38">
        <f>G5474*SUMIF('Manual Inputs'!$B$11:$B$22,'Expanded kW'!A5474,'Manual Inputs'!$C$11:$C$22)</f>
        <v>160126.52972974887</v>
      </c>
    </row>
    <row r="5475" spans="1:8" x14ac:dyDescent="0.2">
      <c r="A5475">
        <f t="shared" si="510"/>
        <v>11</v>
      </c>
      <c r="B5475" t="b">
        <f t="shared" si="511"/>
        <v>0</v>
      </c>
      <c r="C5475" t="str">
        <f t="shared" si="512"/>
        <v>OFF</v>
      </c>
      <c r="D5475" s="4">
        <f t="shared" si="514"/>
        <v>43784.041666653393</v>
      </c>
      <c r="E5475" t="str">
        <f t="shared" si="515"/>
        <v>LRKPCIGS</v>
      </c>
      <c r="F5475" s="39">
        <v>9421.5234375</v>
      </c>
      <c r="G5475">
        <f t="shared" si="513"/>
        <v>1.4099665753022363E-3</v>
      </c>
      <c r="H5475" s="38">
        <f>G5475*SUMIF('Manual Inputs'!$B$11:$B$22,'Expanded kW'!A5475,'Manual Inputs'!$C$11:$C$22)</f>
        <v>158740.63998209537</v>
      </c>
    </row>
    <row r="5476" spans="1:8" x14ac:dyDescent="0.2">
      <c r="A5476">
        <f t="shared" si="510"/>
        <v>11</v>
      </c>
      <c r="B5476" t="b">
        <f t="shared" si="511"/>
        <v>0</v>
      </c>
      <c r="C5476" t="str">
        <f t="shared" si="512"/>
        <v>OFF</v>
      </c>
      <c r="D5476" s="4">
        <f t="shared" si="514"/>
        <v>43784.083333320057</v>
      </c>
      <c r="E5476" t="str">
        <f t="shared" si="515"/>
        <v>LRKPCIGS</v>
      </c>
      <c r="F5476" s="39">
        <v>9330.224609375</v>
      </c>
      <c r="G5476">
        <f t="shared" si="513"/>
        <v>1.3963033607622031E-3</v>
      </c>
      <c r="H5476" s="38">
        <f>G5476*SUMIF('Manual Inputs'!$B$11:$B$22,'Expanded kW'!A5476,'Manual Inputs'!$C$11:$C$22)</f>
        <v>157202.37130375268</v>
      </c>
    </row>
    <row r="5477" spans="1:8" x14ac:dyDescent="0.2">
      <c r="A5477">
        <f t="shared" si="510"/>
        <v>11</v>
      </c>
      <c r="B5477" t="b">
        <f t="shared" si="511"/>
        <v>0</v>
      </c>
      <c r="C5477" t="str">
        <f t="shared" si="512"/>
        <v>OFF</v>
      </c>
      <c r="D5477" s="4">
        <f t="shared" si="514"/>
        <v>43784.124999986721</v>
      </c>
      <c r="E5477" t="str">
        <f t="shared" si="515"/>
        <v>LRKPCIGS</v>
      </c>
      <c r="F5477" s="39">
        <v>9275.4111328125</v>
      </c>
      <c r="G5477">
        <f t="shared" si="513"/>
        <v>1.3881003169188238E-3</v>
      </c>
      <c r="H5477" s="38">
        <f>G5477*SUMIF('Manual Inputs'!$B$11:$B$22,'Expanded kW'!A5477,'Manual Inputs'!$C$11:$C$22)</f>
        <v>156278.83421265526</v>
      </c>
    </row>
    <row r="5478" spans="1:8" x14ac:dyDescent="0.2">
      <c r="A5478">
        <f t="shared" si="510"/>
        <v>11</v>
      </c>
      <c r="B5478" t="b">
        <f t="shared" si="511"/>
        <v>0</v>
      </c>
      <c r="C5478" t="str">
        <f t="shared" si="512"/>
        <v>OFF</v>
      </c>
      <c r="D5478" s="4">
        <f t="shared" si="514"/>
        <v>43784.166666653386</v>
      </c>
      <c r="E5478" t="str">
        <f t="shared" si="515"/>
        <v>LRKPCIGS</v>
      </c>
      <c r="F5478" s="39">
        <v>9329.4873046875</v>
      </c>
      <c r="G5478">
        <f t="shared" si="513"/>
        <v>1.3961930203303097E-3</v>
      </c>
      <c r="H5478" s="38">
        <f>G5478*SUMIF('Manual Inputs'!$B$11:$B$22,'Expanded kW'!A5478,'Manual Inputs'!$C$11:$C$22)</f>
        <v>157189.94866120108</v>
      </c>
    </row>
    <row r="5479" spans="1:8" x14ac:dyDescent="0.2">
      <c r="A5479">
        <f t="shared" si="510"/>
        <v>11</v>
      </c>
      <c r="B5479" t="b">
        <f t="shared" si="511"/>
        <v>0</v>
      </c>
      <c r="C5479" t="str">
        <f t="shared" si="512"/>
        <v>OFF</v>
      </c>
      <c r="D5479" s="4">
        <f t="shared" si="514"/>
        <v>43784.20833332005</v>
      </c>
      <c r="E5479" t="str">
        <f t="shared" si="515"/>
        <v>LRKPCIGS</v>
      </c>
      <c r="F5479" s="39">
        <v>9315.7236328125</v>
      </c>
      <c r="G5479">
        <f t="shared" si="513"/>
        <v>1.3941332348374523E-3</v>
      </c>
      <c r="H5479" s="38">
        <f>G5479*SUMIF('Manual Inputs'!$B$11:$B$22,'Expanded kW'!A5479,'Manual Inputs'!$C$11:$C$22)</f>
        <v>156958.04836435048</v>
      </c>
    </row>
    <row r="5480" spans="1:8" x14ac:dyDescent="0.2">
      <c r="A5480">
        <f t="shared" si="510"/>
        <v>11</v>
      </c>
      <c r="B5480" t="b">
        <f t="shared" si="511"/>
        <v>0</v>
      </c>
      <c r="C5480" t="str">
        <f t="shared" si="512"/>
        <v>OFF</v>
      </c>
      <c r="D5480" s="4">
        <f t="shared" si="514"/>
        <v>43784.249999986714</v>
      </c>
      <c r="E5480" t="str">
        <f t="shared" si="515"/>
        <v>LRKPCIGS</v>
      </c>
      <c r="F5480" s="39">
        <v>9153.2177734375</v>
      </c>
      <c r="G5480">
        <f t="shared" si="513"/>
        <v>1.3698136190630511E-3</v>
      </c>
      <c r="H5480" s="38">
        <f>G5480*SUMIF('Manual Inputs'!$B$11:$B$22,'Expanded kW'!A5480,'Manual Inputs'!$C$11:$C$22)</f>
        <v>154220.03213065391</v>
      </c>
    </row>
    <row r="5481" spans="1:8" x14ac:dyDescent="0.2">
      <c r="A5481">
        <f t="shared" si="510"/>
        <v>11</v>
      </c>
      <c r="B5481" t="b">
        <f t="shared" si="511"/>
        <v>0</v>
      </c>
      <c r="C5481" t="str">
        <f t="shared" si="512"/>
        <v>ON</v>
      </c>
      <c r="D5481" s="4">
        <f t="shared" si="514"/>
        <v>43784.291666653378</v>
      </c>
      <c r="E5481" t="str">
        <f t="shared" si="515"/>
        <v>LRKPCIGS</v>
      </c>
      <c r="F5481" s="39">
        <v>8861.9814453125</v>
      </c>
      <c r="G5481">
        <f t="shared" si="513"/>
        <v>1.3262290023188439E-3</v>
      </c>
      <c r="H5481" s="38">
        <f>G5481*SUMIF('Manual Inputs'!$B$11:$B$22,'Expanded kW'!A5481,'Manual Inputs'!$C$11:$C$22)</f>
        <v>149313.07186894221</v>
      </c>
    </row>
    <row r="5482" spans="1:8" x14ac:dyDescent="0.2">
      <c r="A5482">
        <f t="shared" si="510"/>
        <v>11</v>
      </c>
      <c r="B5482" t="b">
        <f t="shared" si="511"/>
        <v>0</v>
      </c>
      <c r="C5482" t="str">
        <f t="shared" si="512"/>
        <v>ON</v>
      </c>
      <c r="D5482" s="4">
        <f t="shared" si="514"/>
        <v>43784.333333320043</v>
      </c>
      <c r="E5482" t="str">
        <f t="shared" si="515"/>
        <v>LRKPCIGS</v>
      </c>
      <c r="F5482" s="39">
        <v>8863.6923828125</v>
      </c>
      <c r="G5482">
        <f t="shared" si="513"/>
        <v>1.3264850505793437E-3</v>
      </c>
      <c r="H5482" s="38">
        <f>G5482*SUMIF('Manual Inputs'!$B$11:$B$22,'Expanded kW'!A5482,'Manual Inputs'!$C$11:$C$22)</f>
        <v>149341.89898119439</v>
      </c>
    </row>
    <row r="5483" spans="1:8" x14ac:dyDescent="0.2">
      <c r="A5483">
        <f t="shared" si="510"/>
        <v>11</v>
      </c>
      <c r="B5483" t="b">
        <f t="shared" si="511"/>
        <v>0</v>
      </c>
      <c r="C5483" t="str">
        <f t="shared" si="512"/>
        <v>ON</v>
      </c>
      <c r="D5483" s="4">
        <f t="shared" si="514"/>
        <v>43784.374999986707</v>
      </c>
      <c r="E5483" t="str">
        <f t="shared" si="515"/>
        <v>LRKPCIGS</v>
      </c>
      <c r="F5483" s="39">
        <v>8845.9990234375</v>
      </c>
      <c r="G5483">
        <f t="shared" si="513"/>
        <v>1.3238371725064341E-3</v>
      </c>
      <c r="H5483" s="38">
        <f>G5483*SUMIF('Manual Inputs'!$B$11:$B$22,'Expanded kW'!A5483,'Manual Inputs'!$C$11:$C$22)</f>
        <v>149043.78846761846</v>
      </c>
    </row>
    <row r="5484" spans="1:8" x14ac:dyDescent="0.2">
      <c r="A5484">
        <f t="shared" si="510"/>
        <v>11</v>
      </c>
      <c r="B5484" t="b">
        <f t="shared" si="511"/>
        <v>0</v>
      </c>
      <c r="C5484" t="str">
        <f t="shared" si="512"/>
        <v>ON</v>
      </c>
      <c r="D5484" s="4">
        <f t="shared" si="514"/>
        <v>43784.416666653371</v>
      </c>
      <c r="E5484" t="str">
        <f t="shared" si="515"/>
        <v>LRKPCIGS</v>
      </c>
      <c r="F5484" s="39">
        <v>8806.2265625</v>
      </c>
      <c r="G5484">
        <f t="shared" si="513"/>
        <v>1.3178850734736826E-3</v>
      </c>
      <c r="H5484" s="38">
        <f>G5484*SUMIF('Manual Inputs'!$B$11:$B$22,'Expanded kW'!A5484,'Manual Inputs'!$C$11:$C$22)</f>
        <v>148373.6732845736</v>
      </c>
    </row>
    <row r="5485" spans="1:8" x14ac:dyDescent="0.2">
      <c r="A5485">
        <f t="shared" si="510"/>
        <v>11</v>
      </c>
      <c r="B5485" t="b">
        <f t="shared" si="511"/>
        <v>0</v>
      </c>
      <c r="C5485" t="str">
        <f t="shared" si="512"/>
        <v>ON</v>
      </c>
      <c r="D5485" s="4">
        <f t="shared" si="514"/>
        <v>43784.458333320035</v>
      </c>
      <c r="E5485" t="str">
        <f t="shared" si="515"/>
        <v>LRKPCIGS</v>
      </c>
      <c r="F5485" s="39">
        <v>8747.48828125</v>
      </c>
      <c r="G5485">
        <f t="shared" si="513"/>
        <v>1.3090946677815881E-3</v>
      </c>
      <c r="H5485" s="38">
        <f>G5485*SUMIF('Manual Inputs'!$B$11:$B$22,'Expanded kW'!A5485,'Manual Inputs'!$C$11:$C$22)</f>
        <v>147384.00824590682</v>
      </c>
    </row>
    <row r="5486" spans="1:8" x14ac:dyDescent="0.2">
      <c r="A5486">
        <f t="shared" si="510"/>
        <v>11</v>
      </c>
      <c r="B5486" t="b">
        <f t="shared" si="511"/>
        <v>0</v>
      </c>
      <c r="C5486" t="str">
        <f t="shared" si="512"/>
        <v>ON</v>
      </c>
      <c r="D5486" s="4">
        <f t="shared" si="514"/>
        <v>43784.4999999867</v>
      </c>
      <c r="E5486" t="str">
        <f t="shared" si="515"/>
        <v>LRKPCIGS</v>
      </c>
      <c r="F5486" s="39">
        <v>8657.4912109375</v>
      </c>
      <c r="G5486">
        <f t="shared" si="513"/>
        <v>1.2956262662160106E-3</v>
      </c>
      <c r="H5486" s="38">
        <f>G5486*SUMIF('Manual Inputs'!$B$11:$B$22,'Expanded kW'!A5486,'Manual Inputs'!$C$11:$C$22)</f>
        <v>145867.67252454598</v>
      </c>
    </row>
    <row r="5487" spans="1:8" x14ac:dyDescent="0.2">
      <c r="A5487">
        <f t="shared" si="510"/>
        <v>11</v>
      </c>
      <c r="B5487" t="b">
        <f t="shared" si="511"/>
        <v>0</v>
      </c>
      <c r="C5487" t="str">
        <f t="shared" si="512"/>
        <v>ON</v>
      </c>
      <c r="D5487" s="4">
        <f t="shared" si="514"/>
        <v>43784.541666653364</v>
      </c>
      <c r="E5487" t="str">
        <f t="shared" si="515"/>
        <v>LRKPCIGS</v>
      </c>
      <c r="F5487" s="39">
        <v>8622.6962890625</v>
      </c>
      <c r="G5487">
        <f t="shared" si="513"/>
        <v>1.290419074708241E-3</v>
      </c>
      <c r="H5487" s="38">
        <f>G5487*SUMIF('Manual Inputs'!$B$11:$B$22,'Expanded kW'!A5487,'Manual Inputs'!$C$11:$C$22)</f>
        <v>145281.4225190978</v>
      </c>
    </row>
    <row r="5488" spans="1:8" x14ac:dyDescent="0.2">
      <c r="A5488">
        <f t="shared" si="510"/>
        <v>11</v>
      </c>
      <c r="B5488" t="b">
        <f t="shared" si="511"/>
        <v>0</v>
      </c>
      <c r="C5488" t="str">
        <f t="shared" si="512"/>
        <v>ON</v>
      </c>
      <c r="D5488" s="4">
        <f t="shared" si="514"/>
        <v>43784.583333320028</v>
      </c>
      <c r="E5488" t="str">
        <f t="shared" si="515"/>
        <v>LRKPCIGS</v>
      </c>
      <c r="F5488" s="39">
        <v>8595.73828125</v>
      </c>
      <c r="G5488">
        <f t="shared" si="513"/>
        <v>1.2863847069964256E-3</v>
      </c>
      <c r="H5488" s="38">
        <f>G5488*SUMIF('Manual Inputs'!$B$11:$B$22,'Expanded kW'!A5488,'Manual Inputs'!$C$11:$C$22)</f>
        <v>144827.21450898281</v>
      </c>
    </row>
    <row r="5489" spans="1:8" x14ac:dyDescent="0.2">
      <c r="A5489">
        <f t="shared" si="510"/>
        <v>11</v>
      </c>
      <c r="B5489" t="b">
        <f t="shared" si="511"/>
        <v>0</v>
      </c>
      <c r="C5489" t="str">
        <f t="shared" si="512"/>
        <v>ON</v>
      </c>
      <c r="D5489" s="4">
        <f t="shared" si="514"/>
        <v>43784.624999986692</v>
      </c>
      <c r="E5489" t="str">
        <f t="shared" si="515"/>
        <v>LRKPCIGS</v>
      </c>
      <c r="F5489" s="39">
        <v>8594.9482421875</v>
      </c>
      <c r="G5489">
        <f t="shared" si="513"/>
        <v>1.2862664746660919E-3</v>
      </c>
      <c r="H5489" s="38">
        <f>G5489*SUMIF('Manual Inputs'!$B$11:$B$22,'Expanded kW'!A5489,'Manual Inputs'!$C$11:$C$22)</f>
        <v>144813.9033595467</v>
      </c>
    </row>
    <row r="5490" spans="1:8" x14ac:dyDescent="0.2">
      <c r="A5490">
        <f t="shared" si="510"/>
        <v>11</v>
      </c>
      <c r="B5490" t="b">
        <f t="shared" si="511"/>
        <v>0</v>
      </c>
      <c r="C5490" t="str">
        <f t="shared" si="512"/>
        <v>ON</v>
      </c>
      <c r="D5490" s="4">
        <f t="shared" si="514"/>
        <v>43784.666666653357</v>
      </c>
      <c r="E5490" t="str">
        <f t="shared" si="515"/>
        <v>LRKPCIGS</v>
      </c>
      <c r="F5490" s="39">
        <v>8562.0205078125</v>
      </c>
      <c r="G5490">
        <f t="shared" si="513"/>
        <v>1.2813387148216076E-3</v>
      </c>
      <c r="H5490" s="38">
        <f>G5490*SUMIF('Manual Inputs'!$B$11:$B$22,'Expanded kW'!A5490,'Manual Inputs'!$C$11:$C$22)</f>
        <v>144259.1130793418</v>
      </c>
    </row>
    <row r="5491" spans="1:8" x14ac:dyDescent="0.2">
      <c r="A5491">
        <f t="shared" si="510"/>
        <v>11</v>
      </c>
      <c r="B5491" t="b">
        <f t="shared" si="511"/>
        <v>0</v>
      </c>
      <c r="C5491" t="str">
        <f t="shared" si="512"/>
        <v>ON</v>
      </c>
      <c r="D5491" s="4">
        <f t="shared" si="514"/>
        <v>43784.708333320021</v>
      </c>
      <c r="E5491" t="str">
        <f t="shared" si="515"/>
        <v>LRKPCIGS</v>
      </c>
      <c r="F5491" s="39">
        <v>8600.8857421875</v>
      </c>
      <c r="G5491">
        <f t="shared" si="513"/>
        <v>1.2871550439719364E-3</v>
      </c>
      <c r="H5491" s="38">
        <f>G5491*SUMIF('Manual Inputs'!$B$11:$B$22,'Expanded kW'!A5491,'Manual Inputs'!$C$11:$C$22)</f>
        <v>144913.94265320725</v>
      </c>
    </row>
    <row r="5492" spans="1:8" x14ac:dyDescent="0.2">
      <c r="A5492">
        <f t="shared" si="510"/>
        <v>11</v>
      </c>
      <c r="B5492" t="b">
        <f t="shared" si="511"/>
        <v>0</v>
      </c>
      <c r="C5492" t="str">
        <f t="shared" si="512"/>
        <v>ON</v>
      </c>
      <c r="D5492" s="4">
        <f t="shared" si="514"/>
        <v>43784.749999986685</v>
      </c>
      <c r="E5492" t="str">
        <f t="shared" si="515"/>
        <v>LRKPCIGS</v>
      </c>
      <c r="F5492" s="39">
        <v>8658.1845703125</v>
      </c>
      <c r="G5492">
        <f t="shared" si="513"/>
        <v>1.2957300300658707E-3</v>
      </c>
      <c r="H5492" s="38">
        <f>G5492*SUMIF('Manual Inputs'!$B$11:$B$22,'Expanded kW'!A5492,'Manual Inputs'!$C$11:$C$22)</f>
        <v>145879.35474469382</v>
      </c>
    </row>
    <row r="5493" spans="1:8" x14ac:dyDescent="0.2">
      <c r="A5493">
        <f t="shared" si="510"/>
        <v>11</v>
      </c>
      <c r="B5493" t="b">
        <f t="shared" si="511"/>
        <v>0</v>
      </c>
      <c r="C5493" t="str">
        <f t="shared" si="512"/>
        <v>ON</v>
      </c>
      <c r="D5493" s="4">
        <f t="shared" si="514"/>
        <v>43784.791666653349</v>
      </c>
      <c r="E5493" t="str">
        <f t="shared" si="515"/>
        <v>LRKPCIGS</v>
      </c>
      <c r="F5493" s="39">
        <v>8656.1552734375</v>
      </c>
      <c r="G5493">
        <f t="shared" si="513"/>
        <v>1.2954263381221955E-3</v>
      </c>
      <c r="H5493" s="38">
        <f>G5493*SUMIF('Manual Inputs'!$B$11:$B$22,'Expanded kW'!A5493,'Manual Inputs'!$C$11:$C$22)</f>
        <v>145845.16368347235</v>
      </c>
    </row>
    <row r="5494" spans="1:8" x14ac:dyDescent="0.2">
      <c r="A5494">
        <f t="shared" si="510"/>
        <v>11</v>
      </c>
      <c r="B5494" t="b">
        <f t="shared" si="511"/>
        <v>0</v>
      </c>
      <c r="C5494" t="str">
        <f t="shared" si="512"/>
        <v>ON</v>
      </c>
      <c r="D5494" s="4">
        <f t="shared" si="514"/>
        <v>43784.833333320013</v>
      </c>
      <c r="E5494" t="str">
        <f t="shared" si="515"/>
        <v>LRKPCIGS</v>
      </c>
      <c r="F5494" s="39">
        <v>8616.1923828125</v>
      </c>
      <c r="G5494">
        <f t="shared" si="513"/>
        <v>1.2894457405672995E-3</v>
      </c>
      <c r="H5494" s="38">
        <f>G5494*SUMIF('Manual Inputs'!$B$11:$B$22,'Expanded kW'!A5494,'Manual Inputs'!$C$11:$C$22)</f>
        <v>145171.84000334464</v>
      </c>
    </row>
    <row r="5495" spans="1:8" x14ac:dyDescent="0.2">
      <c r="A5495">
        <f t="shared" si="510"/>
        <v>11</v>
      </c>
      <c r="B5495" t="b">
        <f t="shared" si="511"/>
        <v>0</v>
      </c>
      <c r="C5495" t="str">
        <f t="shared" si="512"/>
        <v>OFF</v>
      </c>
      <c r="D5495" s="4">
        <f t="shared" si="514"/>
        <v>43784.874999986678</v>
      </c>
      <c r="E5495" t="str">
        <f t="shared" si="515"/>
        <v>LRKPCIGS</v>
      </c>
      <c r="F5495" s="39">
        <v>8768.6806640625</v>
      </c>
      <c r="G5495">
        <f t="shared" si="513"/>
        <v>1.312266187930623E-3</v>
      </c>
      <c r="H5495" s="38">
        <f>G5495*SUMIF('Manual Inputs'!$B$11:$B$22,'Expanded kW'!A5495,'Manual Inputs'!$C$11:$C$22)</f>
        <v>147741.07283665147</v>
      </c>
    </row>
    <row r="5496" spans="1:8" x14ac:dyDescent="0.2">
      <c r="A5496">
        <f t="shared" si="510"/>
        <v>11</v>
      </c>
      <c r="B5496" t="b">
        <f t="shared" si="511"/>
        <v>0</v>
      </c>
      <c r="C5496" t="str">
        <f t="shared" si="512"/>
        <v>OFF</v>
      </c>
      <c r="D5496" s="4">
        <f t="shared" si="514"/>
        <v>43784.916666653342</v>
      </c>
      <c r="E5496" t="str">
        <f t="shared" si="515"/>
        <v>LRKPCIGS</v>
      </c>
      <c r="F5496" s="39">
        <v>8994.1064453125</v>
      </c>
      <c r="G5496">
        <f t="shared" si="513"/>
        <v>1.3460020077141624E-3</v>
      </c>
      <c r="H5496" s="38">
        <f>G5496*SUMIF('Manual Inputs'!$B$11:$B$22,'Expanded kW'!A5496,'Manual Inputs'!$C$11:$C$22)</f>
        <v>151539.20941418826</v>
      </c>
    </row>
    <row r="5497" spans="1:8" x14ac:dyDescent="0.2">
      <c r="A5497">
        <f t="shared" si="510"/>
        <v>11</v>
      </c>
      <c r="B5497" t="b">
        <f t="shared" si="511"/>
        <v>0</v>
      </c>
      <c r="C5497" t="str">
        <f t="shared" si="512"/>
        <v>OFF</v>
      </c>
      <c r="D5497" s="4">
        <f t="shared" si="514"/>
        <v>43784.958333320006</v>
      </c>
      <c r="E5497" t="str">
        <f t="shared" si="515"/>
        <v>LRKPCIGS</v>
      </c>
      <c r="F5497" s="39">
        <v>9025.0712890625</v>
      </c>
      <c r="G5497">
        <f t="shared" si="513"/>
        <v>1.3506360135611553E-3</v>
      </c>
      <c r="H5497" s="38">
        <f>G5497*SUMIF('Manual Inputs'!$B$11:$B$22,'Expanded kW'!A5497,'Manual Inputs'!$C$11:$C$22)</f>
        <v>152060.9274936929</v>
      </c>
    </row>
    <row r="5498" spans="1:8" x14ac:dyDescent="0.2">
      <c r="A5498">
        <f t="shared" si="510"/>
        <v>11</v>
      </c>
      <c r="B5498" t="b">
        <f t="shared" si="511"/>
        <v>0</v>
      </c>
      <c r="C5498" t="str">
        <f t="shared" si="512"/>
        <v>OFF</v>
      </c>
      <c r="D5498" s="4">
        <f t="shared" si="514"/>
        <v>43784.99999998667</v>
      </c>
      <c r="E5498" t="str">
        <f t="shared" si="515"/>
        <v>LRKPCIGS</v>
      </c>
      <c r="F5498" s="39">
        <v>9012.1923828125</v>
      </c>
      <c r="G5498">
        <f t="shared" si="513"/>
        <v>1.3487086365865702E-3</v>
      </c>
      <c r="H5498" s="38">
        <f>G5498*SUMIF('Manual Inputs'!$B$11:$B$22,'Expanded kW'!A5498,'Manual Inputs'!$C$11:$C$22)</f>
        <v>151843.93436790421</v>
      </c>
    </row>
    <row r="5499" spans="1:8" x14ac:dyDescent="0.2">
      <c r="A5499">
        <f t="shared" si="510"/>
        <v>11</v>
      </c>
      <c r="B5499" t="b">
        <f t="shared" si="511"/>
        <v>0</v>
      </c>
      <c r="C5499" t="str">
        <f t="shared" si="512"/>
        <v>OFF</v>
      </c>
      <c r="D5499" s="4">
        <f t="shared" si="514"/>
        <v>43785.041666653335</v>
      </c>
      <c r="E5499" t="str">
        <f t="shared" si="515"/>
        <v>LRKPCIGS</v>
      </c>
      <c r="F5499" s="39">
        <v>8991.0263671875</v>
      </c>
      <c r="G5499">
        <f t="shared" si="513"/>
        <v>1.3455410623867555E-3</v>
      </c>
      <c r="H5499" s="38">
        <f>G5499*SUMIF('Manual Inputs'!$B$11:$B$22,'Expanded kW'!A5499,'Manual Inputs'!$C$11:$C$22)</f>
        <v>151487.31403060182</v>
      </c>
    </row>
    <row r="5500" spans="1:8" x14ac:dyDescent="0.2">
      <c r="A5500">
        <f t="shared" si="510"/>
        <v>11</v>
      </c>
      <c r="B5500" t="b">
        <f t="shared" si="511"/>
        <v>0</v>
      </c>
      <c r="C5500" t="str">
        <f t="shared" si="512"/>
        <v>OFF</v>
      </c>
      <c r="D5500" s="4">
        <f t="shared" si="514"/>
        <v>43785.083333319999</v>
      </c>
      <c r="E5500" t="str">
        <f t="shared" si="515"/>
        <v>LRKPCIGS</v>
      </c>
      <c r="F5500" s="39">
        <v>8938.974609375</v>
      </c>
      <c r="G5500">
        <f t="shared" si="513"/>
        <v>1.3377513201876079E-3</v>
      </c>
      <c r="H5500" s="38">
        <f>G5500*SUMIF('Manual Inputs'!$B$11:$B$22,'Expanded kW'!A5500,'Manual Inputs'!$C$11:$C$22)</f>
        <v>150610.30837412152</v>
      </c>
    </row>
    <row r="5501" spans="1:8" x14ac:dyDescent="0.2">
      <c r="A5501">
        <f t="shared" si="510"/>
        <v>11</v>
      </c>
      <c r="B5501" t="b">
        <f t="shared" si="511"/>
        <v>0</v>
      </c>
      <c r="C5501" t="str">
        <f t="shared" si="512"/>
        <v>OFF</v>
      </c>
      <c r="D5501" s="4">
        <f t="shared" si="514"/>
        <v>43785.124999986663</v>
      </c>
      <c r="E5501" t="str">
        <f t="shared" si="515"/>
        <v>LRKPCIGS</v>
      </c>
      <c r="F5501" s="39">
        <v>8908.8203125</v>
      </c>
      <c r="G5501">
        <f t="shared" si="513"/>
        <v>1.3332386157425642E-3</v>
      </c>
      <c r="H5501" s="38">
        <f>G5501*SUMIF('Manual Inputs'!$B$11:$B$22,'Expanded kW'!A5501,'Manual Inputs'!$C$11:$C$22)</f>
        <v>150102.24697450805</v>
      </c>
    </row>
    <row r="5502" spans="1:8" x14ac:dyDescent="0.2">
      <c r="A5502">
        <f t="shared" si="510"/>
        <v>11</v>
      </c>
      <c r="B5502" t="b">
        <f t="shared" si="511"/>
        <v>0</v>
      </c>
      <c r="C5502" t="str">
        <f t="shared" si="512"/>
        <v>OFF</v>
      </c>
      <c r="D5502" s="4">
        <f t="shared" si="514"/>
        <v>43785.166666653327</v>
      </c>
      <c r="E5502" t="str">
        <f t="shared" si="515"/>
        <v>LRKPCIGS</v>
      </c>
      <c r="F5502" s="39">
        <v>8932.251953125</v>
      </c>
      <c r="G5502">
        <f t="shared" si="513"/>
        <v>1.3367452492827668E-3</v>
      </c>
      <c r="H5502" s="38">
        <f>G5502*SUMIF('Manual Inputs'!$B$11:$B$22,'Expanded kW'!A5502,'Manual Inputs'!$C$11:$C$22)</f>
        <v>150497.04020018087</v>
      </c>
    </row>
    <row r="5503" spans="1:8" x14ac:dyDescent="0.2">
      <c r="A5503">
        <f t="shared" si="510"/>
        <v>11</v>
      </c>
      <c r="B5503" t="b">
        <f t="shared" si="511"/>
        <v>0</v>
      </c>
      <c r="C5503" t="str">
        <f t="shared" si="512"/>
        <v>OFF</v>
      </c>
      <c r="D5503" s="4">
        <f t="shared" si="514"/>
        <v>43785.208333319992</v>
      </c>
      <c r="E5503" t="str">
        <f t="shared" si="515"/>
        <v>LRKPCIGS</v>
      </c>
      <c r="F5503" s="39">
        <v>8940.7509765625</v>
      </c>
      <c r="G5503">
        <f t="shared" si="513"/>
        <v>1.3380171602480242E-3</v>
      </c>
      <c r="H5503" s="38">
        <f>G5503*SUMIF('Manual Inputs'!$B$11:$B$22,'Expanded kW'!A5503,'Manual Inputs'!$C$11:$C$22)</f>
        <v>150640.23789306372</v>
      </c>
    </row>
    <row r="5504" spans="1:8" x14ac:dyDescent="0.2">
      <c r="A5504">
        <f t="shared" si="510"/>
        <v>11</v>
      </c>
      <c r="B5504" t="b">
        <f t="shared" si="511"/>
        <v>0</v>
      </c>
      <c r="C5504" t="str">
        <f t="shared" si="512"/>
        <v>OFF</v>
      </c>
      <c r="D5504" s="4">
        <f t="shared" si="514"/>
        <v>43785.249999986656</v>
      </c>
      <c r="E5504" t="str">
        <f t="shared" si="515"/>
        <v>LRKPCIGS</v>
      </c>
      <c r="F5504" s="39">
        <v>8977.9716796875</v>
      </c>
      <c r="G5504">
        <f t="shared" si="513"/>
        <v>1.343587379084037E-3</v>
      </c>
      <c r="H5504" s="38">
        <f>G5504*SUMIF('Manual Inputs'!$B$11:$B$22,'Expanded kW'!A5504,'Manual Inputs'!$C$11:$C$22)</f>
        <v>151267.35921519823</v>
      </c>
    </row>
    <row r="5505" spans="1:8" x14ac:dyDescent="0.2">
      <c r="A5505">
        <f t="shared" si="510"/>
        <v>11</v>
      </c>
      <c r="B5505" t="b">
        <f t="shared" si="511"/>
        <v>0</v>
      </c>
      <c r="C5505" t="str">
        <f t="shared" si="512"/>
        <v>OFF</v>
      </c>
      <c r="D5505" s="4">
        <f t="shared" si="514"/>
        <v>43785.29166665332</v>
      </c>
      <c r="E5505" t="str">
        <f t="shared" si="515"/>
        <v>LRKPCIGS</v>
      </c>
      <c r="F5505" s="39">
        <v>8983.0107421875</v>
      </c>
      <c r="G5505">
        <f t="shared" si="513"/>
        <v>1.3443414938238655E-3</v>
      </c>
      <c r="H5505" s="38">
        <f>G5505*SUMIF('Manual Inputs'!$B$11:$B$22,'Expanded kW'!A5505,'Manual Inputs'!$C$11:$C$22)</f>
        <v>151352.26098416012</v>
      </c>
    </row>
    <row r="5506" spans="1:8" x14ac:dyDescent="0.2">
      <c r="A5506">
        <f t="shared" ref="A5506:A5569" si="516">MONTH(D5506)</f>
        <v>11</v>
      </c>
      <c r="B5506" t="b">
        <f t="shared" ref="B5506:B5569" si="517">IF(ISNA(VLOOKUP(DATE(YEAR(D5506),MONTH(D5506),DAY(D5506)),Holidays,1,FALSE)),FALSE,TRUE)</f>
        <v>0</v>
      </c>
      <c r="C5506" t="str">
        <f t="shared" ref="C5506:C5569" si="518">IF(OR(HOUR(D5506)&lt;PkStart,HOUR(D5506)&gt;OPkStart-1,WEEKDAY(D5506,2)&gt;5,B5506)=TRUE,"OFF","ON")</f>
        <v>OFF</v>
      </c>
      <c r="D5506" s="4">
        <f t="shared" si="514"/>
        <v>43785.333333319984</v>
      </c>
      <c r="E5506" t="str">
        <f t="shared" si="515"/>
        <v>LRKPCIGS</v>
      </c>
      <c r="F5506" s="39">
        <v>8973.4228515625</v>
      </c>
      <c r="G5506">
        <f t="shared" ref="G5506:G5569" si="519">IF(SUMIF($A$2:$A$8785,A5506,$F$2:$F$8785)=0,0,F5506/SUMIF($A$2:$A$8785,A5506,$F$2:$F$8785))</f>
        <v>1.3429066297704474E-3</v>
      </c>
      <c r="H5506" s="38">
        <f>G5506*SUMIF('Manual Inputs'!$B$11:$B$22,'Expanded kW'!A5506,'Manual Inputs'!$C$11:$C$22)</f>
        <v>151190.71726949577</v>
      </c>
    </row>
    <row r="5507" spans="1:8" x14ac:dyDescent="0.2">
      <c r="A5507">
        <f t="shared" si="516"/>
        <v>11</v>
      </c>
      <c r="B5507" t="b">
        <f t="shared" si="517"/>
        <v>0</v>
      </c>
      <c r="C5507" t="str">
        <f t="shared" si="518"/>
        <v>OFF</v>
      </c>
      <c r="D5507" s="4">
        <f t="shared" si="514"/>
        <v>43785.374999986649</v>
      </c>
      <c r="E5507" t="str">
        <f t="shared" si="515"/>
        <v>LRKPCIGS</v>
      </c>
      <c r="F5507" s="39">
        <v>8970.7216796875</v>
      </c>
      <c r="G5507">
        <f t="shared" si="519"/>
        <v>1.3425023891947953E-3</v>
      </c>
      <c r="H5507" s="38">
        <f>G5507*SUMIF('Manual Inputs'!$B$11:$B$22,'Expanded kW'!A5507,'Manual Inputs'!$C$11:$C$22)</f>
        <v>151145.20597241272</v>
      </c>
    </row>
    <row r="5508" spans="1:8" x14ac:dyDescent="0.2">
      <c r="A5508">
        <f t="shared" si="516"/>
        <v>11</v>
      </c>
      <c r="B5508" t="b">
        <f t="shared" si="517"/>
        <v>0</v>
      </c>
      <c r="C5508" t="str">
        <f t="shared" si="518"/>
        <v>OFF</v>
      </c>
      <c r="D5508" s="4">
        <f t="shared" ref="D5508:D5571" si="520">+D5507+1/24</f>
        <v>43785.416666653313</v>
      </c>
      <c r="E5508" t="str">
        <f t="shared" ref="E5508:E5571" si="521">+E5507</f>
        <v>LRKPCIGS</v>
      </c>
      <c r="F5508" s="39">
        <v>8982.7509765625</v>
      </c>
      <c r="G5508">
        <f t="shared" si="519"/>
        <v>1.3443026189167348E-3</v>
      </c>
      <c r="H5508" s="38">
        <f>G5508*SUMIF('Manual Inputs'!$B$11:$B$22,'Expanded kW'!A5508,'Manual Inputs'!$C$11:$C$22)</f>
        <v>151347.88426506246</v>
      </c>
    </row>
    <row r="5509" spans="1:8" x14ac:dyDescent="0.2">
      <c r="A5509">
        <f t="shared" si="516"/>
        <v>11</v>
      </c>
      <c r="B5509" t="b">
        <f t="shared" si="517"/>
        <v>0</v>
      </c>
      <c r="C5509" t="str">
        <f t="shared" si="518"/>
        <v>OFF</v>
      </c>
      <c r="D5509" s="4">
        <f t="shared" si="520"/>
        <v>43785.458333319977</v>
      </c>
      <c r="E5509" t="str">
        <f t="shared" si="521"/>
        <v>LRKPCIGS</v>
      </c>
      <c r="F5509" s="39">
        <v>8971.134765625</v>
      </c>
      <c r="G5509">
        <f t="shared" si="519"/>
        <v>1.342564209065909E-3</v>
      </c>
      <c r="H5509" s="38">
        <f>G5509*SUMIF('Manual Inputs'!$B$11:$B$22,'Expanded kW'!A5509,'Manual Inputs'!$C$11:$C$22)</f>
        <v>151152.16594300783</v>
      </c>
    </row>
    <row r="5510" spans="1:8" x14ac:dyDescent="0.2">
      <c r="A5510">
        <f t="shared" si="516"/>
        <v>11</v>
      </c>
      <c r="B5510" t="b">
        <f t="shared" si="517"/>
        <v>0</v>
      </c>
      <c r="C5510" t="str">
        <f t="shared" si="518"/>
        <v>OFF</v>
      </c>
      <c r="D5510" s="4">
        <f t="shared" si="520"/>
        <v>43785.499999986641</v>
      </c>
      <c r="E5510" t="str">
        <f t="shared" si="521"/>
        <v>LRKPCIGS</v>
      </c>
      <c r="F5510" s="39">
        <v>8947.9033203125</v>
      </c>
      <c r="G5510">
        <f t="shared" si="519"/>
        <v>1.3390875355105251E-3</v>
      </c>
      <c r="H5510" s="38">
        <f>G5510*SUMIF('Manual Inputs'!$B$11:$B$22,'Expanded kW'!A5510,'Manual Inputs'!$C$11:$C$22)</f>
        <v>150760.7457527298</v>
      </c>
    </row>
    <row r="5511" spans="1:8" x14ac:dyDescent="0.2">
      <c r="A5511">
        <f t="shared" si="516"/>
        <v>11</v>
      </c>
      <c r="B5511" t="b">
        <f t="shared" si="517"/>
        <v>0</v>
      </c>
      <c r="C5511" t="str">
        <f t="shared" si="518"/>
        <v>OFF</v>
      </c>
      <c r="D5511" s="4">
        <f t="shared" si="520"/>
        <v>43785.541666653306</v>
      </c>
      <c r="E5511" t="str">
        <f t="shared" si="521"/>
        <v>LRKPCIGS</v>
      </c>
      <c r="F5511" s="39">
        <v>8901.873046875</v>
      </c>
      <c r="G5511">
        <f t="shared" si="519"/>
        <v>1.332198931196219E-3</v>
      </c>
      <c r="H5511" s="38">
        <f>G5511*SUMIF('Manual Inputs'!$B$11:$B$22,'Expanded kW'!A5511,'Manual Inputs'!$C$11:$C$22)</f>
        <v>149985.19441939273</v>
      </c>
    </row>
    <row r="5512" spans="1:8" x14ac:dyDescent="0.2">
      <c r="A5512">
        <f t="shared" si="516"/>
        <v>11</v>
      </c>
      <c r="B5512" t="b">
        <f t="shared" si="517"/>
        <v>0</v>
      </c>
      <c r="C5512" t="str">
        <f t="shared" si="518"/>
        <v>OFF</v>
      </c>
      <c r="D5512" s="4">
        <f t="shared" si="520"/>
        <v>43785.58333331997</v>
      </c>
      <c r="E5512" t="str">
        <f t="shared" si="521"/>
        <v>LRKPCIGS</v>
      </c>
      <c r="F5512" s="39">
        <v>8888.0302734375</v>
      </c>
      <c r="G5512">
        <f t="shared" si="519"/>
        <v>1.3301273078557016E-3</v>
      </c>
      <c r="H5512" s="38">
        <f>G5512*SUMIF('Manual Inputs'!$B$11:$B$22,'Expanded kW'!A5512,'Manual Inputs'!$C$11:$C$22)</f>
        <v>149751.9613622154</v>
      </c>
    </row>
    <row r="5513" spans="1:8" x14ac:dyDescent="0.2">
      <c r="A5513">
        <f t="shared" si="516"/>
        <v>11</v>
      </c>
      <c r="B5513" t="b">
        <f t="shared" si="517"/>
        <v>0</v>
      </c>
      <c r="C5513" t="str">
        <f t="shared" si="518"/>
        <v>OFF</v>
      </c>
      <c r="D5513" s="4">
        <f t="shared" si="520"/>
        <v>43785.624999986634</v>
      </c>
      <c r="E5513" t="str">
        <f t="shared" si="521"/>
        <v>LRKPCIGS</v>
      </c>
      <c r="F5513" s="39">
        <v>8860.0283203125</v>
      </c>
      <c r="G5513">
        <f t="shared" si="519"/>
        <v>1.3259367097840265E-3</v>
      </c>
      <c r="H5513" s="38">
        <f>G5513*SUMIF('Manual Inputs'!$B$11:$B$22,'Expanded kW'!A5513,'Manual Inputs'!$C$11:$C$22)</f>
        <v>149280.16420655386</v>
      </c>
    </row>
    <row r="5514" spans="1:8" x14ac:dyDescent="0.2">
      <c r="A5514">
        <f t="shared" si="516"/>
        <v>11</v>
      </c>
      <c r="B5514" t="b">
        <f t="shared" si="517"/>
        <v>0</v>
      </c>
      <c r="C5514" t="str">
        <f t="shared" si="518"/>
        <v>OFF</v>
      </c>
      <c r="D5514" s="4">
        <f t="shared" si="520"/>
        <v>43785.666666653298</v>
      </c>
      <c r="E5514" t="str">
        <f t="shared" si="521"/>
        <v>LRKPCIGS</v>
      </c>
      <c r="F5514" s="39">
        <v>8836.3505859375</v>
      </c>
      <c r="G5514">
        <f t="shared" si="519"/>
        <v>1.3223932473844368E-3</v>
      </c>
      <c r="H5514" s="38">
        <f>G5514*SUMIF('Manual Inputs'!$B$11:$B$22,'Expanded kW'!A5514,'Manual Inputs'!$C$11:$C$22)</f>
        <v>148881.22461542007</v>
      </c>
    </row>
    <row r="5515" spans="1:8" x14ac:dyDescent="0.2">
      <c r="A5515">
        <f t="shared" si="516"/>
        <v>11</v>
      </c>
      <c r="B5515" t="b">
        <f t="shared" si="517"/>
        <v>0</v>
      </c>
      <c r="C5515" t="str">
        <f t="shared" si="518"/>
        <v>OFF</v>
      </c>
      <c r="D5515" s="4">
        <f t="shared" si="520"/>
        <v>43785.708333319963</v>
      </c>
      <c r="E5515" t="str">
        <f t="shared" si="521"/>
        <v>LRKPCIGS</v>
      </c>
      <c r="F5515" s="39">
        <v>9002.8427734375</v>
      </c>
      <c r="G5515">
        <f t="shared" si="519"/>
        <v>1.3473094322224001E-3</v>
      </c>
      <c r="H5515" s="38">
        <f>G5515*SUMIF('Manual Inputs'!$B$11:$B$22,'Expanded kW'!A5515,'Manual Inputs'!$C$11:$C$22)</f>
        <v>151686.40538805127</v>
      </c>
    </row>
    <row r="5516" spans="1:8" x14ac:dyDescent="0.2">
      <c r="A5516">
        <f t="shared" si="516"/>
        <v>11</v>
      </c>
      <c r="B5516" t="b">
        <f t="shared" si="517"/>
        <v>0</v>
      </c>
      <c r="C5516" t="str">
        <f t="shared" si="518"/>
        <v>OFF</v>
      </c>
      <c r="D5516" s="4">
        <f t="shared" si="520"/>
        <v>43785.749999986627</v>
      </c>
      <c r="E5516" t="str">
        <f t="shared" si="521"/>
        <v>LRKPCIGS</v>
      </c>
      <c r="F5516" s="39">
        <v>9104.6494140625</v>
      </c>
      <c r="G5516">
        <f t="shared" si="519"/>
        <v>1.3625451805997502E-3</v>
      </c>
      <c r="H5516" s="38">
        <f>G5516*SUMIF('Manual Inputs'!$B$11:$B$22,'Expanded kW'!A5516,'Manual Inputs'!$C$11:$C$22)</f>
        <v>153401.71729004319</v>
      </c>
    </row>
    <row r="5517" spans="1:8" x14ac:dyDescent="0.2">
      <c r="A5517">
        <f t="shared" si="516"/>
        <v>11</v>
      </c>
      <c r="B5517" t="b">
        <f t="shared" si="517"/>
        <v>0</v>
      </c>
      <c r="C5517" t="str">
        <f t="shared" si="518"/>
        <v>OFF</v>
      </c>
      <c r="D5517" s="4">
        <f t="shared" si="520"/>
        <v>43785.791666653291</v>
      </c>
      <c r="E5517" t="str">
        <f t="shared" si="521"/>
        <v>LRKPCIGS</v>
      </c>
      <c r="F5517" s="39">
        <v>9078.9365234375</v>
      </c>
      <c r="G5517">
        <f t="shared" si="519"/>
        <v>1.3586971493788809E-3</v>
      </c>
      <c r="H5517" s="38">
        <f>G5517*SUMIF('Manual Inputs'!$B$11:$B$22,'Expanded kW'!A5517,'Manual Inputs'!$C$11:$C$22)</f>
        <v>152968.48791470079</v>
      </c>
    </row>
    <row r="5518" spans="1:8" x14ac:dyDescent="0.2">
      <c r="A5518">
        <f t="shared" si="516"/>
        <v>11</v>
      </c>
      <c r="B5518" t="b">
        <f t="shared" si="517"/>
        <v>0</v>
      </c>
      <c r="C5518" t="str">
        <f t="shared" si="518"/>
        <v>OFF</v>
      </c>
      <c r="D5518" s="4">
        <f t="shared" si="520"/>
        <v>43785.833333319955</v>
      </c>
      <c r="E5518" t="str">
        <f t="shared" si="521"/>
        <v>LRKPCIGS</v>
      </c>
      <c r="F5518" s="39">
        <v>9079.2783203125</v>
      </c>
      <c r="G5518">
        <f t="shared" si="519"/>
        <v>1.3587483005724737E-3</v>
      </c>
      <c r="H5518" s="38">
        <f>G5518*SUMIF('Manual Inputs'!$B$11:$B$22,'Expanded kW'!A5518,'Manual Inputs'!$C$11:$C$22)</f>
        <v>152974.24675561872</v>
      </c>
    </row>
    <row r="5519" spans="1:8" x14ac:dyDescent="0.2">
      <c r="A5519">
        <f t="shared" si="516"/>
        <v>11</v>
      </c>
      <c r="B5519" t="b">
        <f t="shared" si="517"/>
        <v>0</v>
      </c>
      <c r="C5519" t="str">
        <f t="shared" si="518"/>
        <v>OFF</v>
      </c>
      <c r="D5519" s="4">
        <f t="shared" si="520"/>
        <v>43785.87499998662</v>
      </c>
      <c r="E5519" t="str">
        <f t="shared" si="521"/>
        <v>LRKPCIGS</v>
      </c>
      <c r="F5519" s="39">
        <v>9087.2041015625</v>
      </c>
      <c r="G5519">
        <f t="shared" si="519"/>
        <v>1.3599344236787624E-3</v>
      </c>
      <c r="H5519" s="38">
        <f>G5519*SUMIF('Manual Inputs'!$B$11:$B$22,'Expanded kW'!A5519,'Manual Inputs'!$C$11:$C$22)</f>
        <v>153107.78604959059</v>
      </c>
    </row>
    <row r="5520" spans="1:8" x14ac:dyDescent="0.2">
      <c r="A5520">
        <f t="shared" si="516"/>
        <v>11</v>
      </c>
      <c r="B5520" t="b">
        <f t="shared" si="517"/>
        <v>0</v>
      </c>
      <c r="C5520" t="str">
        <f t="shared" si="518"/>
        <v>OFF</v>
      </c>
      <c r="D5520" s="4">
        <f t="shared" si="520"/>
        <v>43785.916666653284</v>
      </c>
      <c r="E5520" t="str">
        <f t="shared" si="521"/>
        <v>LRKPCIGS</v>
      </c>
      <c r="F5520" s="39">
        <v>9110.97265625</v>
      </c>
      <c r="G5520">
        <f t="shared" si="519"/>
        <v>1.3634914776812211E-3</v>
      </c>
      <c r="H5520" s="38">
        <f>G5520*SUMIF('Manual Inputs'!$B$11:$B$22,'Expanded kW'!A5520,'Manual Inputs'!$C$11:$C$22)</f>
        <v>153508.25584702543</v>
      </c>
    </row>
    <row r="5521" spans="1:8" x14ac:dyDescent="0.2">
      <c r="A5521">
        <f t="shared" si="516"/>
        <v>11</v>
      </c>
      <c r="B5521" t="b">
        <f t="shared" si="517"/>
        <v>0</v>
      </c>
      <c r="C5521" t="str">
        <f t="shared" si="518"/>
        <v>OFF</v>
      </c>
      <c r="D5521" s="4">
        <f t="shared" si="520"/>
        <v>43785.958333319948</v>
      </c>
      <c r="E5521" t="str">
        <f t="shared" si="521"/>
        <v>LRKPCIGS</v>
      </c>
      <c r="F5521" s="39">
        <v>9110.322265625</v>
      </c>
      <c r="G5521">
        <f t="shared" si="519"/>
        <v>1.3633941442671269E-3</v>
      </c>
      <c r="H5521" s="38">
        <f>G5521*SUMIF('Manual Inputs'!$B$11:$B$22,'Expanded kW'!A5521,'Manual Inputs'!$C$11:$C$22)</f>
        <v>153497.2975954501</v>
      </c>
    </row>
    <row r="5522" spans="1:8" x14ac:dyDescent="0.2">
      <c r="A5522">
        <f t="shared" si="516"/>
        <v>11</v>
      </c>
      <c r="B5522" t="b">
        <f t="shared" si="517"/>
        <v>0</v>
      </c>
      <c r="C5522" t="str">
        <f t="shared" si="518"/>
        <v>OFF</v>
      </c>
      <c r="D5522" s="4">
        <f t="shared" si="520"/>
        <v>43785.999999986612</v>
      </c>
      <c r="E5522" t="str">
        <f t="shared" si="521"/>
        <v>LRKPCIGS</v>
      </c>
      <c r="F5522" s="39">
        <v>9054.0068359375</v>
      </c>
      <c r="G5522">
        <f t="shared" si="519"/>
        <v>1.3549663274644733E-3</v>
      </c>
      <c r="H5522" s="38">
        <f>G5522*SUMIF('Manual Inputs'!$B$11:$B$22,'Expanded kW'!A5522,'Manual Inputs'!$C$11:$C$22)</f>
        <v>152548.45451197607</v>
      </c>
    </row>
    <row r="5523" spans="1:8" x14ac:dyDescent="0.2">
      <c r="A5523">
        <f t="shared" si="516"/>
        <v>11</v>
      </c>
      <c r="B5523" t="b">
        <f t="shared" si="517"/>
        <v>0</v>
      </c>
      <c r="C5523" t="str">
        <f t="shared" si="518"/>
        <v>OFF</v>
      </c>
      <c r="D5523" s="4">
        <f t="shared" si="520"/>
        <v>43786.041666653276</v>
      </c>
      <c r="E5523" t="str">
        <f t="shared" si="521"/>
        <v>LRKPCIGS</v>
      </c>
      <c r="F5523" s="39">
        <v>9010.240234375</v>
      </c>
      <c r="G5523">
        <f t="shared" si="519"/>
        <v>1.3484164901980205E-3</v>
      </c>
      <c r="H5523" s="38">
        <f>G5523*SUMIF('Manual Inputs'!$B$11:$B$22,'Expanded kW'!A5523,'Manual Inputs'!$C$11:$C$22)</f>
        <v>151811.04315934709</v>
      </c>
    </row>
    <row r="5524" spans="1:8" x14ac:dyDescent="0.2">
      <c r="A5524">
        <f t="shared" si="516"/>
        <v>11</v>
      </c>
      <c r="B5524" t="b">
        <f t="shared" si="517"/>
        <v>0</v>
      </c>
      <c r="C5524" t="str">
        <f t="shared" si="518"/>
        <v>OFF</v>
      </c>
      <c r="D5524" s="4">
        <f t="shared" si="520"/>
        <v>43786.083333319941</v>
      </c>
      <c r="E5524" t="str">
        <f t="shared" si="521"/>
        <v>LRKPCIGS</v>
      </c>
      <c r="F5524" s="39">
        <v>9008.7197265625</v>
      </c>
      <c r="G5524">
        <f t="shared" si="519"/>
        <v>1.3481889404596652E-3</v>
      </c>
      <c r="H5524" s="38">
        <f>G5524*SUMIF('Manual Inputs'!$B$11:$B$22,'Expanded kW'!A5524,'Manual Inputs'!$C$11:$C$22)</f>
        <v>151785.42454417775</v>
      </c>
    </row>
    <row r="5525" spans="1:8" x14ac:dyDescent="0.2">
      <c r="A5525">
        <f t="shared" si="516"/>
        <v>11</v>
      </c>
      <c r="B5525" t="b">
        <f t="shared" si="517"/>
        <v>0</v>
      </c>
      <c r="C5525" t="str">
        <f t="shared" si="518"/>
        <v>OFF</v>
      </c>
      <c r="D5525" s="4">
        <f t="shared" si="520"/>
        <v>43786.124999986605</v>
      </c>
      <c r="E5525" t="str">
        <f t="shared" si="521"/>
        <v>LRKPCIGS</v>
      </c>
      <c r="F5525" s="39">
        <v>9008.5166015625</v>
      </c>
      <c r="G5525">
        <f t="shared" si="519"/>
        <v>1.3481585420360442E-3</v>
      </c>
      <c r="H5525" s="38">
        <f>G5525*SUMIF('Manual Inputs'!$B$11:$B$22,'Expanded kW'!A5525,'Manual Inputs'!$C$11:$C$22)</f>
        <v>151782.00214728937</v>
      </c>
    </row>
    <row r="5526" spans="1:8" x14ac:dyDescent="0.2">
      <c r="A5526">
        <f t="shared" si="516"/>
        <v>11</v>
      </c>
      <c r="B5526" t="b">
        <f t="shared" si="517"/>
        <v>0</v>
      </c>
      <c r="C5526" t="str">
        <f t="shared" si="518"/>
        <v>OFF</v>
      </c>
      <c r="D5526" s="4">
        <f t="shared" si="520"/>
        <v>43786.166666653269</v>
      </c>
      <c r="E5526" t="str">
        <f t="shared" si="521"/>
        <v>LRKPCIGS</v>
      </c>
      <c r="F5526" s="39">
        <v>9043.955078125</v>
      </c>
      <c r="G5526">
        <f t="shared" si="519"/>
        <v>1.353462043934036E-3</v>
      </c>
      <c r="H5526" s="38">
        <f>G5526*SUMIF('Manual Inputs'!$B$11:$B$22,'Expanded kW'!A5526,'Manual Inputs'!$C$11:$C$22)</f>
        <v>152379.09522749449</v>
      </c>
    </row>
    <row r="5527" spans="1:8" x14ac:dyDescent="0.2">
      <c r="A5527">
        <f t="shared" si="516"/>
        <v>11</v>
      </c>
      <c r="B5527" t="b">
        <f t="shared" si="517"/>
        <v>0</v>
      </c>
      <c r="C5527" t="str">
        <f t="shared" si="518"/>
        <v>OFF</v>
      </c>
      <c r="D5527" s="4">
        <f t="shared" si="520"/>
        <v>43786.208333319933</v>
      </c>
      <c r="E5527" t="str">
        <f t="shared" si="521"/>
        <v>LRKPCIGS</v>
      </c>
      <c r="F5527" s="39">
        <v>9069.140625</v>
      </c>
      <c r="G5527">
        <f t="shared" si="519"/>
        <v>1.3572311561705047E-3</v>
      </c>
      <c r="H5527" s="38">
        <f>G5527*SUMIF('Manual Inputs'!$B$11:$B$22,'Expanded kW'!A5527,'Manual Inputs'!$C$11:$C$22)</f>
        <v>152803.43953399206</v>
      </c>
    </row>
    <row r="5528" spans="1:8" x14ac:dyDescent="0.2">
      <c r="A5528">
        <f t="shared" si="516"/>
        <v>11</v>
      </c>
      <c r="B5528" t="b">
        <f t="shared" si="517"/>
        <v>0</v>
      </c>
      <c r="C5528" t="str">
        <f t="shared" si="518"/>
        <v>OFF</v>
      </c>
      <c r="D5528" s="4">
        <f t="shared" si="520"/>
        <v>43786.249999986598</v>
      </c>
      <c r="E5528" t="str">
        <f t="shared" si="521"/>
        <v>LRKPCIGS</v>
      </c>
      <c r="F5528" s="39">
        <v>9061.78515625</v>
      </c>
      <c r="G5528">
        <f t="shared" si="519"/>
        <v>1.356130382484383E-3</v>
      </c>
      <c r="H5528" s="38">
        <f>G5528*SUMIF('Manual Inputs'!$B$11:$B$22,'Expanded kW'!A5528,'Manual Inputs'!$C$11:$C$22)</f>
        <v>152679.50927743761</v>
      </c>
    </row>
    <row r="5529" spans="1:8" x14ac:dyDescent="0.2">
      <c r="A5529">
        <f t="shared" si="516"/>
        <v>11</v>
      </c>
      <c r="B5529" t="b">
        <f t="shared" si="517"/>
        <v>0</v>
      </c>
      <c r="C5529" t="str">
        <f t="shared" si="518"/>
        <v>OFF</v>
      </c>
      <c r="D5529" s="4">
        <f t="shared" si="520"/>
        <v>43786.291666653262</v>
      </c>
      <c r="E5529" t="str">
        <f t="shared" si="521"/>
        <v>LRKPCIGS</v>
      </c>
      <c r="F5529" s="39">
        <v>9041.9248046875</v>
      </c>
      <c r="G5529">
        <f t="shared" si="519"/>
        <v>1.3531582058440936E-3</v>
      </c>
      <c r="H5529" s="38">
        <f>G5529*SUMIF('Manual Inputs'!$B$11:$B$22,'Expanded kW'!A5529,'Manual Inputs'!$C$11:$C$22)</f>
        <v>152344.88771244185</v>
      </c>
    </row>
    <row r="5530" spans="1:8" x14ac:dyDescent="0.2">
      <c r="A5530">
        <f t="shared" si="516"/>
        <v>11</v>
      </c>
      <c r="B5530" t="b">
        <f t="shared" si="517"/>
        <v>0</v>
      </c>
      <c r="C5530" t="str">
        <f t="shared" si="518"/>
        <v>OFF</v>
      </c>
      <c r="D5530" s="4">
        <f t="shared" si="520"/>
        <v>43786.333333319926</v>
      </c>
      <c r="E5530" t="str">
        <f t="shared" si="521"/>
        <v>LRKPCIGS</v>
      </c>
      <c r="F5530" s="39">
        <v>9037.6552734375</v>
      </c>
      <c r="G5530">
        <f t="shared" si="519"/>
        <v>1.3525192543629831E-3</v>
      </c>
      <c r="H5530" s="38">
        <f>G5530*SUMIF('Manual Inputs'!$B$11:$B$22,'Expanded kW'!A5530,'Manual Inputs'!$C$11:$C$22)</f>
        <v>152272.95156246095</v>
      </c>
    </row>
    <row r="5531" spans="1:8" x14ac:dyDescent="0.2">
      <c r="A5531">
        <f t="shared" si="516"/>
        <v>11</v>
      </c>
      <c r="B5531" t="b">
        <f t="shared" si="517"/>
        <v>0</v>
      </c>
      <c r="C5531" t="str">
        <f t="shared" si="518"/>
        <v>OFF</v>
      </c>
      <c r="D5531" s="4">
        <f t="shared" si="520"/>
        <v>43786.37499998659</v>
      </c>
      <c r="E5531" t="str">
        <f t="shared" si="521"/>
        <v>LRKPCIGS</v>
      </c>
      <c r="F5531" s="39">
        <v>9003.486328125</v>
      </c>
      <c r="G5531">
        <f t="shared" si="519"/>
        <v>1.3474057426126223E-3</v>
      </c>
      <c r="H5531" s="38">
        <f>G5531*SUMIF('Manual Inputs'!$B$11:$B$22,'Expanded kW'!A5531,'Manual Inputs'!$C$11:$C$22)</f>
        <v>151697.24846280823</v>
      </c>
    </row>
    <row r="5532" spans="1:8" x14ac:dyDescent="0.2">
      <c r="A5532">
        <f t="shared" si="516"/>
        <v>11</v>
      </c>
      <c r="B5532" t="b">
        <f t="shared" si="517"/>
        <v>0</v>
      </c>
      <c r="C5532" t="str">
        <f t="shared" si="518"/>
        <v>OFF</v>
      </c>
      <c r="D5532" s="4">
        <f t="shared" si="520"/>
        <v>43786.416666653255</v>
      </c>
      <c r="E5532" t="str">
        <f t="shared" si="521"/>
        <v>LRKPCIGS</v>
      </c>
      <c r="F5532" s="39">
        <v>8963.7294921875</v>
      </c>
      <c r="G5532">
        <f t="shared" si="519"/>
        <v>1.3414559819201494E-3</v>
      </c>
      <c r="H5532" s="38">
        <f>G5532*SUMIF('Manual Inputs'!$B$11:$B$22,'Expanded kW'!A5532,'Manual Inputs'!$C$11:$C$22)</f>
        <v>151027.39654106248</v>
      </c>
    </row>
    <row r="5533" spans="1:8" x14ac:dyDescent="0.2">
      <c r="A5533">
        <f t="shared" si="516"/>
        <v>11</v>
      </c>
      <c r="B5533" t="b">
        <f t="shared" si="517"/>
        <v>0</v>
      </c>
      <c r="C5533" t="str">
        <f t="shared" si="518"/>
        <v>OFF</v>
      </c>
      <c r="D5533" s="4">
        <f t="shared" si="520"/>
        <v>43786.458333319919</v>
      </c>
      <c r="E5533" t="str">
        <f t="shared" si="521"/>
        <v>LRKPCIGS</v>
      </c>
      <c r="F5533" s="39">
        <v>8921.6494140625</v>
      </c>
      <c r="G5533">
        <f t="shared" si="519"/>
        <v>1.3351585392575114E-3</v>
      </c>
      <c r="H5533" s="38">
        <f>G5533*SUMIF('Manual Inputs'!$B$11:$B$22,'Expanded kW'!A5533,'Manual Inputs'!$C$11:$C$22)</f>
        <v>150318.40095490581</v>
      </c>
    </row>
    <row r="5534" spans="1:8" x14ac:dyDescent="0.2">
      <c r="A5534">
        <f t="shared" si="516"/>
        <v>11</v>
      </c>
      <c r="B5534" t="b">
        <f t="shared" si="517"/>
        <v>0</v>
      </c>
      <c r="C5534" t="str">
        <f t="shared" si="518"/>
        <v>OFF</v>
      </c>
      <c r="D5534" s="4">
        <f t="shared" si="520"/>
        <v>43786.499999986583</v>
      </c>
      <c r="E5534" t="str">
        <f t="shared" si="521"/>
        <v>LRKPCIGS</v>
      </c>
      <c r="F5534" s="39">
        <v>8918.2734375</v>
      </c>
      <c r="G5534">
        <f t="shared" si="519"/>
        <v>1.3346533116110797E-3</v>
      </c>
      <c r="H5534" s="38">
        <f>G5534*SUMIF('Manual Inputs'!$B$11:$B$22,'Expanded kW'!A5534,'Manual Inputs'!$C$11:$C$22)</f>
        <v>150261.52006046756</v>
      </c>
    </row>
    <row r="5535" spans="1:8" x14ac:dyDescent="0.2">
      <c r="A5535">
        <f t="shared" si="516"/>
        <v>11</v>
      </c>
      <c r="B5535" t="b">
        <f t="shared" si="517"/>
        <v>0</v>
      </c>
      <c r="C5535" t="str">
        <f t="shared" si="518"/>
        <v>OFF</v>
      </c>
      <c r="D5535" s="4">
        <f t="shared" si="520"/>
        <v>43786.541666653247</v>
      </c>
      <c r="E5535" t="str">
        <f t="shared" si="521"/>
        <v>LRKPCIGS</v>
      </c>
      <c r="F5535" s="39">
        <v>8865.0625</v>
      </c>
      <c r="G5535">
        <f t="shared" si="519"/>
        <v>1.326690093792518E-3</v>
      </c>
      <c r="H5535" s="38">
        <f>G5535*SUMIF('Manual Inputs'!$B$11:$B$22,'Expanded kW'!A5535,'Manual Inputs'!$C$11:$C$22)</f>
        <v>149364.98370635978</v>
      </c>
    </row>
    <row r="5536" spans="1:8" x14ac:dyDescent="0.2">
      <c r="A5536">
        <f t="shared" si="516"/>
        <v>11</v>
      </c>
      <c r="B5536" t="b">
        <f t="shared" si="517"/>
        <v>0</v>
      </c>
      <c r="C5536" t="str">
        <f t="shared" si="518"/>
        <v>OFF</v>
      </c>
      <c r="D5536" s="4">
        <f t="shared" si="520"/>
        <v>43786.583333319912</v>
      </c>
      <c r="E5536" t="str">
        <f t="shared" si="521"/>
        <v>LRKPCIGS</v>
      </c>
      <c r="F5536" s="39">
        <v>8892.5419921875</v>
      </c>
      <c r="G5536">
        <f t="shared" si="519"/>
        <v>1.3308025036111296E-3</v>
      </c>
      <c r="H5536" s="38">
        <f>G5536*SUMIF('Manual Inputs'!$B$11:$B$22,'Expanded kW'!A5536,'Manual Inputs'!$C$11:$C$22)</f>
        <v>149827.97806233246</v>
      </c>
    </row>
    <row r="5537" spans="1:8" x14ac:dyDescent="0.2">
      <c r="A5537">
        <f t="shared" si="516"/>
        <v>11</v>
      </c>
      <c r="B5537" t="b">
        <f t="shared" si="517"/>
        <v>0</v>
      </c>
      <c r="C5537" t="str">
        <f t="shared" si="518"/>
        <v>OFF</v>
      </c>
      <c r="D5537" s="4">
        <f t="shared" si="520"/>
        <v>43786.624999986576</v>
      </c>
      <c r="E5537" t="str">
        <f t="shared" si="521"/>
        <v>LRKPCIGS</v>
      </c>
      <c r="F5537" s="39">
        <v>8890.423828125</v>
      </c>
      <c r="G5537">
        <f t="shared" si="519"/>
        <v>1.3304855123571202E-3</v>
      </c>
      <c r="H5537" s="38">
        <f>G5537*SUMIF('Manual Inputs'!$B$11:$B$22,'Expanded kW'!A5537,'Manual Inputs'!$C$11:$C$22)</f>
        <v>149792.28970247231</v>
      </c>
    </row>
    <row r="5538" spans="1:8" x14ac:dyDescent="0.2">
      <c r="A5538">
        <f t="shared" si="516"/>
        <v>11</v>
      </c>
      <c r="B5538" t="b">
        <f t="shared" si="517"/>
        <v>0</v>
      </c>
      <c r="C5538" t="str">
        <f t="shared" si="518"/>
        <v>OFF</v>
      </c>
      <c r="D5538" s="4">
        <f t="shared" si="520"/>
        <v>43786.66666665324</v>
      </c>
      <c r="E5538" t="str">
        <f t="shared" si="521"/>
        <v>LRKPCIGS</v>
      </c>
      <c r="F5538" s="39">
        <v>8885.33984375</v>
      </c>
      <c r="G5538">
        <f t="shared" si="519"/>
        <v>1.3297246748889908E-3</v>
      </c>
      <c r="H5538" s="38">
        <f>G5538*SUMIF('Manual Inputs'!$B$11:$B$22,'Expanded kW'!A5538,'Manual Inputs'!$C$11:$C$22)</f>
        <v>149706.63105727546</v>
      </c>
    </row>
    <row r="5539" spans="1:8" x14ac:dyDescent="0.2">
      <c r="A5539">
        <f t="shared" si="516"/>
        <v>11</v>
      </c>
      <c r="B5539" t="b">
        <f t="shared" si="517"/>
        <v>0</v>
      </c>
      <c r="C5539" t="str">
        <f t="shared" si="518"/>
        <v>OFF</v>
      </c>
      <c r="D5539" s="4">
        <f t="shared" si="520"/>
        <v>43786.708333319904</v>
      </c>
      <c r="E5539" t="str">
        <f t="shared" si="521"/>
        <v>LRKPCIGS</v>
      </c>
      <c r="F5539" s="39">
        <v>8935.7939453125</v>
      </c>
      <c r="G5539">
        <f t="shared" si="519"/>
        <v>1.3372753217946579E-3</v>
      </c>
      <c r="H5539" s="38">
        <f>G5539*SUMIF('Manual Inputs'!$B$11:$B$22,'Expanded kW'!A5539,'Manual Inputs'!$C$11:$C$22)</f>
        <v>150556.71824592212</v>
      </c>
    </row>
    <row r="5540" spans="1:8" x14ac:dyDescent="0.2">
      <c r="A5540">
        <f t="shared" si="516"/>
        <v>11</v>
      </c>
      <c r="B5540" t="b">
        <f t="shared" si="517"/>
        <v>0</v>
      </c>
      <c r="C5540" t="str">
        <f t="shared" si="518"/>
        <v>OFF</v>
      </c>
      <c r="D5540" s="4">
        <f t="shared" si="520"/>
        <v>43786.749999986569</v>
      </c>
      <c r="E5540" t="str">
        <f t="shared" si="521"/>
        <v>LRKPCIGS</v>
      </c>
      <c r="F5540" s="39">
        <v>8853.7333984375</v>
      </c>
      <c r="G5540">
        <f t="shared" si="519"/>
        <v>1.3249946509443105E-3</v>
      </c>
      <c r="H5540" s="38">
        <f>G5540*SUMIF('Manual Inputs'!$B$11:$B$22,'Expanded kW'!A5540,'Manual Inputs'!$C$11:$C$22)</f>
        <v>149174.10281067627</v>
      </c>
    </row>
    <row r="5541" spans="1:8" x14ac:dyDescent="0.2">
      <c r="A5541">
        <f t="shared" si="516"/>
        <v>11</v>
      </c>
      <c r="B5541" t="b">
        <f t="shared" si="517"/>
        <v>0</v>
      </c>
      <c r="C5541" t="str">
        <f t="shared" si="518"/>
        <v>OFF</v>
      </c>
      <c r="D5541" s="4">
        <f t="shared" si="520"/>
        <v>43786.791666653233</v>
      </c>
      <c r="E5541" t="str">
        <f t="shared" si="521"/>
        <v>LRKPCIGS</v>
      </c>
      <c r="F5541" s="39">
        <v>8816.9580078125</v>
      </c>
      <c r="G5541">
        <f t="shared" si="519"/>
        <v>1.3194910748062362E-3</v>
      </c>
      <c r="H5541" s="38">
        <f>G5541*SUMIF('Manual Inputs'!$B$11:$B$22,'Expanded kW'!A5541,'Manual Inputs'!$C$11:$C$22)</f>
        <v>148554.48443556632</v>
      </c>
    </row>
    <row r="5542" spans="1:8" x14ac:dyDescent="0.2">
      <c r="A5542">
        <f t="shared" si="516"/>
        <v>11</v>
      </c>
      <c r="B5542" t="b">
        <f t="shared" si="517"/>
        <v>0</v>
      </c>
      <c r="C5542" t="str">
        <f t="shared" si="518"/>
        <v>OFF</v>
      </c>
      <c r="D5542" s="4">
        <f t="shared" si="520"/>
        <v>43786.833333319897</v>
      </c>
      <c r="E5542" t="str">
        <f t="shared" si="521"/>
        <v>LRKPCIGS</v>
      </c>
      <c r="F5542" s="39">
        <v>8806.0126953125</v>
      </c>
      <c r="G5542">
        <f t="shared" si="519"/>
        <v>1.3178530674411201E-3</v>
      </c>
      <c r="H5542" s="38">
        <f>G5542*SUMIF('Manual Inputs'!$B$11:$B$22,'Expanded kW'!A5542,'Manual Inputs'!$C$11:$C$22)</f>
        <v>148370.06989554208</v>
      </c>
    </row>
    <row r="5543" spans="1:8" x14ac:dyDescent="0.2">
      <c r="A5543">
        <f t="shared" si="516"/>
        <v>11</v>
      </c>
      <c r="B5543" t="b">
        <f t="shared" si="517"/>
        <v>0</v>
      </c>
      <c r="C5543" t="str">
        <f t="shared" si="518"/>
        <v>OFF</v>
      </c>
      <c r="D5543" s="4">
        <f t="shared" si="520"/>
        <v>43786.874999986561</v>
      </c>
      <c r="E5543" t="str">
        <f t="shared" si="521"/>
        <v>LRKPCIGS</v>
      </c>
      <c r="F5543" s="39">
        <v>8868.2265625</v>
      </c>
      <c r="G5543">
        <f t="shared" si="519"/>
        <v>1.3271636076989219E-3</v>
      </c>
      <c r="H5543" s="38">
        <f>G5543*SUMIF('Manual Inputs'!$B$11:$B$22,'Expanded kW'!A5543,'Manual Inputs'!$C$11:$C$22)</f>
        <v>149418.29411942887</v>
      </c>
    </row>
    <row r="5544" spans="1:8" x14ac:dyDescent="0.2">
      <c r="A5544">
        <f t="shared" si="516"/>
        <v>11</v>
      </c>
      <c r="B5544" t="b">
        <f t="shared" si="517"/>
        <v>0</v>
      </c>
      <c r="C5544" t="str">
        <f t="shared" si="518"/>
        <v>OFF</v>
      </c>
      <c r="D5544" s="4">
        <f t="shared" si="520"/>
        <v>43786.916666653226</v>
      </c>
      <c r="E5544" t="str">
        <f t="shared" si="521"/>
        <v>LRKPCIGS</v>
      </c>
      <c r="F5544" s="39">
        <v>8862.107421875</v>
      </c>
      <c r="G5544">
        <f t="shared" si="519"/>
        <v>1.3262478551873396E-3</v>
      </c>
      <c r="H5544" s="38">
        <f>G5544*SUMIF('Manual Inputs'!$B$11:$B$22,'Expanded kW'!A5544,'Manual Inputs'!$C$11:$C$22)</f>
        <v>149315.19441316626</v>
      </c>
    </row>
    <row r="5545" spans="1:8" x14ac:dyDescent="0.2">
      <c r="A5545">
        <f t="shared" si="516"/>
        <v>11</v>
      </c>
      <c r="B5545" t="b">
        <f t="shared" si="517"/>
        <v>0</v>
      </c>
      <c r="C5545" t="str">
        <f t="shared" si="518"/>
        <v>OFF</v>
      </c>
      <c r="D5545" s="4">
        <f t="shared" si="520"/>
        <v>43786.95833331989</v>
      </c>
      <c r="E5545" t="str">
        <f t="shared" si="521"/>
        <v>LRKPCIGS</v>
      </c>
      <c r="F5545" s="39">
        <v>8902.7978515625</v>
      </c>
      <c r="G5545">
        <f t="shared" si="519"/>
        <v>1.332337331711455E-3</v>
      </c>
      <c r="H5545" s="38">
        <f>G5545*SUMIF('Manual Inputs'!$B$11:$B$22,'Expanded kW'!A5545,'Manual Inputs'!$C$11:$C$22)</f>
        <v>150000.77619753359</v>
      </c>
    </row>
    <row r="5546" spans="1:8" x14ac:dyDescent="0.2">
      <c r="A5546">
        <f t="shared" si="516"/>
        <v>11</v>
      </c>
      <c r="B5546" t="b">
        <f t="shared" si="517"/>
        <v>0</v>
      </c>
      <c r="C5546" t="str">
        <f t="shared" si="518"/>
        <v>OFF</v>
      </c>
      <c r="D5546" s="4">
        <f t="shared" si="520"/>
        <v>43786.999999986554</v>
      </c>
      <c r="E5546" t="str">
        <f t="shared" si="521"/>
        <v>LRKPCIGS</v>
      </c>
      <c r="F5546" s="39">
        <v>8950.0029296875</v>
      </c>
      <c r="G5546">
        <f t="shared" si="519"/>
        <v>1.3394017499854536E-3</v>
      </c>
      <c r="H5546" s="38">
        <f>G5546*SUMIF('Manual Inputs'!$B$11:$B$22,'Expanded kW'!A5546,'Manual Inputs'!$C$11:$C$22)</f>
        <v>150796.12148979725</v>
      </c>
    </row>
    <row r="5547" spans="1:8" x14ac:dyDescent="0.2">
      <c r="A5547">
        <f t="shared" si="516"/>
        <v>11</v>
      </c>
      <c r="B5547" t="b">
        <f t="shared" si="517"/>
        <v>0</v>
      </c>
      <c r="C5547" t="str">
        <f t="shared" si="518"/>
        <v>OFF</v>
      </c>
      <c r="D5547" s="4">
        <f t="shared" si="520"/>
        <v>43787.041666653218</v>
      </c>
      <c r="E5547" t="str">
        <f t="shared" si="521"/>
        <v>LRKPCIGS</v>
      </c>
      <c r="F5547" s="39">
        <v>9019.1318359375</v>
      </c>
      <c r="G5547">
        <f t="shared" si="519"/>
        <v>1.349747151962776E-3</v>
      </c>
      <c r="H5547" s="38">
        <f>G5547*SUMIF('Manual Inputs'!$B$11:$B$22,'Expanded kW'!A5547,'Manual Inputs'!$C$11:$C$22)</f>
        <v>151960.85529236996</v>
      </c>
    </row>
    <row r="5548" spans="1:8" x14ac:dyDescent="0.2">
      <c r="A5548">
        <f t="shared" si="516"/>
        <v>11</v>
      </c>
      <c r="B5548" t="b">
        <f t="shared" si="517"/>
        <v>0</v>
      </c>
      <c r="C5548" t="str">
        <f t="shared" si="518"/>
        <v>OFF</v>
      </c>
      <c r="D5548" s="4">
        <f t="shared" si="520"/>
        <v>43787.083333319883</v>
      </c>
      <c r="E5548" t="str">
        <f t="shared" si="521"/>
        <v>LRKPCIGS</v>
      </c>
      <c r="F5548" s="39">
        <v>9071.6015625</v>
      </c>
      <c r="G5548">
        <f t="shared" si="519"/>
        <v>1.3575994447643746E-3</v>
      </c>
      <c r="H5548" s="38">
        <f>G5548*SUMIF('Manual Inputs'!$B$11:$B$22,'Expanded kW'!A5548,'Manual Inputs'!$C$11:$C$22)</f>
        <v>152844.90318860137</v>
      </c>
    </row>
    <row r="5549" spans="1:8" x14ac:dyDescent="0.2">
      <c r="A5549">
        <f t="shared" si="516"/>
        <v>11</v>
      </c>
      <c r="B5549" t="b">
        <f t="shared" si="517"/>
        <v>0</v>
      </c>
      <c r="C5549" t="str">
        <f t="shared" si="518"/>
        <v>OFF</v>
      </c>
      <c r="D5549" s="4">
        <f t="shared" si="520"/>
        <v>43787.124999986547</v>
      </c>
      <c r="E5549" t="str">
        <f t="shared" si="521"/>
        <v>LRKPCIGS</v>
      </c>
      <c r="F5549" s="39">
        <v>9077.8173828125</v>
      </c>
      <c r="G5549">
        <f t="shared" si="519"/>
        <v>1.3585296657564305E-3</v>
      </c>
      <c r="H5549" s="38">
        <f>G5549*SUMIF('Manual Inputs'!$B$11:$B$22,'Expanded kW'!A5549,'Manual Inputs'!$C$11:$C$22)</f>
        <v>152949.63182415225</v>
      </c>
    </row>
    <row r="5550" spans="1:8" x14ac:dyDescent="0.2">
      <c r="A5550">
        <f t="shared" si="516"/>
        <v>11</v>
      </c>
      <c r="B5550" t="b">
        <f t="shared" si="517"/>
        <v>0</v>
      </c>
      <c r="C5550" t="str">
        <f t="shared" si="518"/>
        <v>OFF</v>
      </c>
      <c r="D5550" s="4">
        <f t="shared" si="520"/>
        <v>43787.166666653211</v>
      </c>
      <c r="E5550" t="str">
        <f t="shared" si="521"/>
        <v>LRKPCIGS</v>
      </c>
      <c r="F5550" s="39">
        <v>9088.689453125</v>
      </c>
      <c r="G5550">
        <f t="shared" si="519"/>
        <v>1.3601567121514907E-3</v>
      </c>
      <c r="H5550" s="38">
        <f>G5550*SUMIF('Manual Inputs'!$B$11:$B$22,'Expanded kW'!A5550,'Manual Inputs'!$C$11:$C$22)</f>
        <v>153132.81232683689</v>
      </c>
    </row>
    <row r="5551" spans="1:8" x14ac:dyDescent="0.2">
      <c r="A5551">
        <f t="shared" si="516"/>
        <v>11</v>
      </c>
      <c r="B5551" t="b">
        <f t="shared" si="517"/>
        <v>0</v>
      </c>
      <c r="C5551" t="str">
        <f t="shared" si="518"/>
        <v>OFF</v>
      </c>
      <c r="D5551" s="4">
        <f t="shared" si="520"/>
        <v>43787.208333319875</v>
      </c>
      <c r="E5551" t="str">
        <f t="shared" si="521"/>
        <v>LRKPCIGS</v>
      </c>
      <c r="F5551" s="39">
        <v>9134.41796875</v>
      </c>
      <c r="G5551">
        <f t="shared" si="519"/>
        <v>1.3670001572691675E-3</v>
      </c>
      <c r="H5551" s="38">
        <f>G5551*SUMIF('Manual Inputs'!$B$11:$B$22,'Expanded kW'!A5551,'Manual Inputs'!$C$11:$C$22)</f>
        <v>153903.27942633498</v>
      </c>
    </row>
    <row r="5552" spans="1:8" x14ac:dyDescent="0.2">
      <c r="A5552">
        <f t="shared" si="516"/>
        <v>11</v>
      </c>
      <c r="B5552" t="b">
        <f t="shared" si="517"/>
        <v>0</v>
      </c>
      <c r="C5552" t="str">
        <f t="shared" si="518"/>
        <v>OFF</v>
      </c>
      <c r="D5552" s="4">
        <f t="shared" si="520"/>
        <v>43787.249999986539</v>
      </c>
      <c r="E5552" t="str">
        <f t="shared" si="521"/>
        <v>LRKPCIGS</v>
      </c>
      <c r="F5552" s="39">
        <v>9175.6982421875</v>
      </c>
      <c r="G5552">
        <f t="shared" si="519"/>
        <v>1.3731779061387978E-3</v>
      </c>
      <c r="H5552" s="38">
        <f>G5552*SUMIF('Manual Inputs'!$B$11:$B$22,'Expanded kW'!A5552,'Manual Inputs'!$C$11:$C$22)</f>
        <v>154598.79932474362</v>
      </c>
    </row>
    <row r="5553" spans="1:8" x14ac:dyDescent="0.2">
      <c r="A5553">
        <f t="shared" si="516"/>
        <v>11</v>
      </c>
      <c r="B5553" t="b">
        <f t="shared" si="517"/>
        <v>0</v>
      </c>
      <c r="C5553" t="str">
        <f t="shared" si="518"/>
        <v>ON</v>
      </c>
      <c r="D5553" s="4">
        <f t="shared" si="520"/>
        <v>43787.291666653204</v>
      </c>
      <c r="E5553" t="str">
        <f t="shared" si="521"/>
        <v>LRKPCIGS</v>
      </c>
      <c r="F5553" s="39">
        <v>9208.09375</v>
      </c>
      <c r="G5553">
        <f t="shared" si="519"/>
        <v>1.3780260162675445E-3</v>
      </c>
      <c r="H5553" s="38">
        <f>G5553*SUMIF('Manual Inputs'!$B$11:$B$22,'Expanded kW'!A5553,'Manual Inputs'!$C$11:$C$22)</f>
        <v>155144.62226694773</v>
      </c>
    </row>
    <row r="5554" spans="1:8" x14ac:dyDescent="0.2">
      <c r="A5554">
        <f t="shared" si="516"/>
        <v>11</v>
      </c>
      <c r="B5554" t="b">
        <f t="shared" si="517"/>
        <v>0</v>
      </c>
      <c r="C5554" t="str">
        <f t="shared" si="518"/>
        <v>ON</v>
      </c>
      <c r="D5554" s="4">
        <f t="shared" si="520"/>
        <v>43787.333333319868</v>
      </c>
      <c r="E5554" t="str">
        <f t="shared" si="521"/>
        <v>LRKPCIGS</v>
      </c>
      <c r="F5554" s="39">
        <v>9371.0498046875</v>
      </c>
      <c r="G5554">
        <f t="shared" si="519"/>
        <v>1.4024130054712211E-3</v>
      </c>
      <c r="H5554" s="38">
        <f>G5554*SUMIF('Manual Inputs'!$B$11:$B$22,'Expanded kW'!A5554,'Manual Inputs'!$C$11:$C$22)</f>
        <v>157890.22371682484</v>
      </c>
    </row>
    <row r="5555" spans="1:8" x14ac:dyDescent="0.2">
      <c r="A5555">
        <f t="shared" si="516"/>
        <v>11</v>
      </c>
      <c r="B5555" t="b">
        <f t="shared" si="517"/>
        <v>0</v>
      </c>
      <c r="C5555" t="str">
        <f t="shared" si="518"/>
        <v>ON</v>
      </c>
      <c r="D5555" s="4">
        <f t="shared" si="520"/>
        <v>43787.374999986532</v>
      </c>
      <c r="E5555" t="str">
        <f t="shared" si="521"/>
        <v>LRKPCIGS</v>
      </c>
      <c r="F5555" s="39">
        <v>9478.912109375</v>
      </c>
      <c r="G5555">
        <f t="shared" si="519"/>
        <v>1.4185550068527722E-3</v>
      </c>
      <c r="H5555" s="38">
        <f>G5555*SUMIF('Manual Inputs'!$B$11:$B$22,'Expanded kW'!A5555,'Manual Inputs'!$C$11:$C$22)</f>
        <v>159707.56582605181</v>
      </c>
    </row>
    <row r="5556" spans="1:8" x14ac:dyDescent="0.2">
      <c r="A5556">
        <f t="shared" si="516"/>
        <v>11</v>
      </c>
      <c r="B5556" t="b">
        <f t="shared" si="517"/>
        <v>0</v>
      </c>
      <c r="C5556" t="str">
        <f t="shared" si="518"/>
        <v>ON</v>
      </c>
      <c r="D5556" s="4">
        <f t="shared" si="520"/>
        <v>43787.416666653196</v>
      </c>
      <c r="E5556" t="str">
        <f t="shared" si="521"/>
        <v>LRKPCIGS</v>
      </c>
      <c r="F5556" s="39">
        <v>9606.578125</v>
      </c>
      <c r="G5556">
        <f t="shared" si="519"/>
        <v>1.4376607083911028E-3</v>
      </c>
      <c r="H5556" s="38">
        <f>G5556*SUMIF('Manual Inputs'!$B$11:$B$22,'Expanded kW'!A5556,'Manual Inputs'!$C$11:$C$22)</f>
        <v>161858.57517806528</v>
      </c>
    </row>
    <row r="5557" spans="1:8" x14ac:dyDescent="0.2">
      <c r="A5557">
        <f t="shared" si="516"/>
        <v>11</v>
      </c>
      <c r="B5557" t="b">
        <f t="shared" si="517"/>
        <v>0</v>
      </c>
      <c r="C5557" t="str">
        <f t="shared" si="518"/>
        <v>ON</v>
      </c>
      <c r="D5557" s="4">
        <f t="shared" si="520"/>
        <v>43787.458333319861</v>
      </c>
      <c r="E5557" t="str">
        <f t="shared" si="521"/>
        <v>LRKPCIGS</v>
      </c>
      <c r="F5557" s="39">
        <v>9577.45703125</v>
      </c>
      <c r="G5557">
        <f t="shared" si="519"/>
        <v>1.4333026266969775E-3</v>
      </c>
      <c r="H5557" s="38">
        <f>G5557*SUMIF('Manual Inputs'!$B$11:$B$22,'Expanded kW'!A5557,'Manual Inputs'!$C$11:$C$22)</f>
        <v>161367.92193185524</v>
      </c>
    </row>
    <row r="5558" spans="1:8" x14ac:dyDescent="0.2">
      <c r="A5558">
        <f t="shared" si="516"/>
        <v>11</v>
      </c>
      <c r="B5558" t="b">
        <f t="shared" si="517"/>
        <v>0</v>
      </c>
      <c r="C5558" t="str">
        <f t="shared" si="518"/>
        <v>ON</v>
      </c>
      <c r="D5558" s="4">
        <f t="shared" si="520"/>
        <v>43787.499999986525</v>
      </c>
      <c r="E5558" t="str">
        <f t="shared" si="521"/>
        <v>LRKPCIGS</v>
      </c>
      <c r="F5558" s="39">
        <v>9502.0458984375</v>
      </c>
      <c r="G5558">
        <f t="shared" si="519"/>
        <v>1.4220170657814153E-3</v>
      </c>
      <c r="H5558" s="38">
        <f>G5558*SUMIF('Manual Inputs'!$B$11:$B$22,'Expanded kW'!A5558,'Manual Inputs'!$C$11:$C$22)</f>
        <v>160097.34063321044</v>
      </c>
    </row>
    <row r="5559" spans="1:8" x14ac:dyDescent="0.2">
      <c r="A5559">
        <f t="shared" si="516"/>
        <v>11</v>
      </c>
      <c r="B5559" t="b">
        <f t="shared" si="517"/>
        <v>0</v>
      </c>
      <c r="C5559" t="str">
        <f t="shared" si="518"/>
        <v>ON</v>
      </c>
      <c r="D5559" s="4">
        <f t="shared" si="520"/>
        <v>43787.541666653189</v>
      </c>
      <c r="E5559" t="str">
        <f t="shared" si="521"/>
        <v>LRKPCIGS</v>
      </c>
      <c r="F5559" s="39">
        <v>9530.7080078125</v>
      </c>
      <c r="G5559">
        <f t="shared" si="519"/>
        <v>1.4263064587298588E-3</v>
      </c>
      <c r="H5559" s="38">
        <f>G5559*SUMIF('Manual Inputs'!$B$11:$B$22,'Expanded kW'!A5559,'Manual Inputs'!$C$11:$C$22)</f>
        <v>160580.26057875925</v>
      </c>
    </row>
    <row r="5560" spans="1:8" x14ac:dyDescent="0.2">
      <c r="A5560">
        <f t="shared" si="516"/>
        <v>11</v>
      </c>
      <c r="B5560" t="b">
        <f t="shared" si="517"/>
        <v>0</v>
      </c>
      <c r="C5560" t="str">
        <f t="shared" si="518"/>
        <v>ON</v>
      </c>
      <c r="D5560" s="4">
        <f t="shared" si="520"/>
        <v>43787.583333319853</v>
      </c>
      <c r="E5560" t="str">
        <f t="shared" si="521"/>
        <v>LRKPCIGS</v>
      </c>
      <c r="F5560" s="39">
        <v>9502.626953125</v>
      </c>
      <c r="G5560">
        <f t="shared" si="519"/>
        <v>1.4221040228105234E-3</v>
      </c>
      <c r="H5560" s="38">
        <f>G5560*SUMIF('Manual Inputs'!$B$11:$B$22,'Expanded kW'!A5560,'Manual Inputs'!$C$11:$C$22)</f>
        <v>160107.13066277097</v>
      </c>
    </row>
    <row r="5561" spans="1:8" x14ac:dyDescent="0.2">
      <c r="A5561">
        <f t="shared" si="516"/>
        <v>11</v>
      </c>
      <c r="B5561" t="b">
        <f t="shared" si="517"/>
        <v>0</v>
      </c>
      <c r="C5561" t="str">
        <f t="shared" si="518"/>
        <v>ON</v>
      </c>
      <c r="D5561" s="4">
        <f t="shared" si="520"/>
        <v>43787.624999986518</v>
      </c>
      <c r="E5561" t="str">
        <f t="shared" si="521"/>
        <v>LRKPCIGS</v>
      </c>
      <c r="F5561" s="39">
        <v>9361.345703125</v>
      </c>
      <c r="G5561">
        <f t="shared" si="519"/>
        <v>1.4009607500119815E-3</v>
      </c>
      <c r="H5561" s="38">
        <f>G5561*SUMIF('Manual Inputs'!$B$11:$B$22,'Expanded kW'!A5561,'Manual Inputs'!$C$11:$C$22)</f>
        <v>157726.72199624841</v>
      </c>
    </row>
    <row r="5562" spans="1:8" x14ac:dyDescent="0.2">
      <c r="A5562">
        <f t="shared" si="516"/>
        <v>11</v>
      </c>
      <c r="B5562" t="b">
        <f t="shared" si="517"/>
        <v>0</v>
      </c>
      <c r="C5562" t="str">
        <f t="shared" si="518"/>
        <v>ON</v>
      </c>
      <c r="D5562" s="4">
        <f t="shared" si="520"/>
        <v>43787.666666653182</v>
      </c>
      <c r="E5562" t="str">
        <f t="shared" si="521"/>
        <v>LRKPCIGS</v>
      </c>
      <c r="F5562" s="39">
        <v>9204.5166015625</v>
      </c>
      <c r="G5562">
        <f t="shared" si="519"/>
        <v>1.3774906824900266E-3</v>
      </c>
      <c r="H5562" s="38">
        <f>G5562*SUMIF('Manual Inputs'!$B$11:$B$22,'Expanded kW'!A5562,'Manual Inputs'!$C$11:$C$22)</f>
        <v>155084.3518832835</v>
      </c>
    </row>
    <row r="5563" spans="1:8" x14ac:dyDescent="0.2">
      <c r="A5563">
        <f t="shared" si="516"/>
        <v>11</v>
      </c>
      <c r="B5563" t="b">
        <f t="shared" si="517"/>
        <v>0</v>
      </c>
      <c r="C5563" t="str">
        <f t="shared" si="518"/>
        <v>ON</v>
      </c>
      <c r="D5563" s="4">
        <f t="shared" si="520"/>
        <v>43787.708333319846</v>
      </c>
      <c r="E5563" t="str">
        <f t="shared" si="521"/>
        <v>LRKPCIGS</v>
      </c>
      <c r="F5563" s="39">
        <v>9202.1337890625</v>
      </c>
      <c r="G5563">
        <f t="shared" si="519"/>
        <v>1.3771340855975496E-3</v>
      </c>
      <c r="H5563" s="38">
        <f>G5563*SUMIF('Manual Inputs'!$B$11:$B$22,'Expanded kW'!A5563,'Manual Inputs'!$C$11:$C$22)</f>
        <v>155044.20453516973</v>
      </c>
    </row>
    <row r="5564" spans="1:8" x14ac:dyDescent="0.2">
      <c r="A5564">
        <f t="shared" si="516"/>
        <v>11</v>
      </c>
      <c r="B5564" t="b">
        <f t="shared" si="517"/>
        <v>0</v>
      </c>
      <c r="C5564" t="str">
        <f t="shared" si="518"/>
        <v>ON</v>
      </c>
      <c r="D5564" s="4">
        <f t="shared" si="520"/>
        <v>43787.74999998651</v>
      </c>
      <c r="E5564" t="str">
        <f t="shared" si="521"/>
        <v>LRKPCIGS</v>
      </c>
      <c r="F5564" s="39">
        <v>9274.5009765625</v>
      </c>
      <c r="G5564">
        <f t="shared" si="519"/>
        <v>1.387964108597599E-3</v>
      </c>
      <c r="H5564" s="38">
        <f>G5564*SUMIF('Manual Inputs'!$B$11:$B$22,'Expanded kW'!A5564,'Manual Inputs'!$C$11:$C$22)</f>
        <v>156263.4992419823</v>
      </c>
    </row>
    <row r="5565" spans="1:8" x14ac:dyDescent="0.2">
      <c r="A5565">
        <f t="shared" si="516"/>
        <v>11</v>
      </c>
      <c r="B5565" t="b">
        <f t="shared" si="517"/>
        <v>0</v>
      </c>
      <c r="C5565" t="str">
        <f t="shared" si="518"/>
        <v>ON</v>
      </c>
      <c r="D5565" s="4">
        <f t="shared" si="520"/>
        <v>43787.791666653175</v>
      </c>
      <c r="E5565" t="str">
        <f t="shared" si="521"/>
        <v>LRKPCIGS</v>
      </c>
      <c r="F5565" s="39">
        <v>9336.5732421875</v>
      </c>
      <c r="G5565">
        <f t="shared" si="519"/>
        <v>1.3972534576466268E-3</v>
      </c>
      <c r="H5565" s="38">
        <f>G5565*SUMIF('Manual Inputs'!$B$11:$B$22,'Expanded kW'!A5565,'Manual Inputs'!$C$11:$C$22)</f>
        <v>157309.33766034598</v>
      </c>
    </row>
    <row r="5566" spans="1:8" x14ac:dyDescent="0.2">
      <c r="A5566">
        <f t="shared" si="516"/>
        <v>11</v>
      </c>
      <c r="B5566" t="b">
        <f t="shared" si="517"/>
        <v>0</v>
      </c>
      <c r="C5566" t="str">
        <f t="shared" si="518"/>
        <v>ON</v>
      </c>
      <c r="D5566" s="4">
        <f t="shared" si="520"/>
        <v>43787.833333319839</v>
      </c>
      <c r="E5566" t="str">
        <f t="shared" si="521"/>
        <v>LRKPCIGS</v>
      </c>
      <c r="F5566" s="39">
        <v>9401.009765625</v>
      </c>
      <c r="G5566">
        <f t="shared" si="519"/>
        <v>1.4068966268090506E-3</v>
      </c>
      <c r="H5566" s="38">
        <f>G5566*SUMIF('Manual Inputs'!$B$11:$B$22,'Expanded kW'!A5566,'Manual Inputs'!$C$11:$C$22)</f>
        <v>158395.01080403069</v>
      </c>
    </row>
    <row r="5567" spans="1:8" x14ac:dyDescent="0.2">
      <c r="A5567">
        <f t="shared" si="516"/>
        <v>11</v>
      </c>
      <c r="B5567" t="b">
        <f t="shared" si="517"/>
        <v>0</v>
      </c>
      <c r="C5567" t="str">
        <f t="shared" si="518"/>
        <v>OFF</v>
      </c>
      <c r="D5567" s="4">
        <f t="shared" si="520"/>
        <v>43787.874999986503</v>
      </c>
      <c r="E5567" t="str">
        <f t="shared" si="521"/>
        <v>LRKPCIGS</v>
      </c>
      <c r="F5567" s="39">
        <v>9612.94921875</v>
      </c>
      <c r="G5567">
        <f t="shared" si="519"/>
        <v>1.4386141666396768E-3</v>
      </c>
      <c r="H5567" s="38">
        <f>G5567*SUMIF('Manual Inputs'!$B$11:$B$22,'Expanded kW'!A5567,'Manual Inputs'!$C$11:$C$22)</f>
        <v>161965.91997277603</v>
      </c>
    </row>
    <row r="5568" spans="1:8" x14ac:dyDescent="0.2">
      <c r="A5568">
        <f t="shared" si="516"/>
        <v>11</v>
      </c>
      <c r="B5568" t="b">
        <f t="shared" si="517"/>
        <v>0</v>
      </c>
      <c r="C5568" t="str">
        <f t="shared" si="518"/>
        <v>OFF</v>
      </c>
      <c r="D5568" s="4">
        <f t="shared" si="520"/>
        <v>43787.916666653167</v>
      </c>
      <c r="E5568" t="str">
        <f t="shared" si="521"/>
        <v>LRKPCIGS</v>
      </c>
      <c r="F5568" s="39">
        <v>9733.568359375</v>
      </c>
      <c r="G5568">
        <f t="shared" si="519"/>
        <v>1.4566652767123869E-3</v>
      </c>
      <c r="H5568" s="38">
        <f>G5568*SUMIF('Manual Inputs'!$B$11:$B$22,'Expanded kW'!A5568,'Manual Inputs'!$C$11:$C$22)</f>
        <v>163998.19847889242</v>
      </c>
    </row>
    <row r="5569" spans="1:8" x14ac:dyDescent="0.2">
      <c r="A5569">
        <f t="shared" si="516"/>
        <v>11</v>
      </c>
      <c r="B5569" t="b">
        <f t="shared" si="517"/>
        <v>0</v>
      </c>
      <c r="C5569" t="str">
        <f t="shared" si="518"/>
        <v>OFF</v>
      </c>
      <c r="D5569" s="4">
        <f t="shared" si="520"/>
        <v>43787.958333319832</v>
      </c>
      <c r="E5569" t="str">
        <f t="shared" si="521"/>
        <v>LRKPCIGS</v>
      </c>
      <c r="F5569" s="39">
        <v>9794.0390625</v>
      </c>
      <c r="G5569">
        <f t="shared" si="519"/>
        <v>1.4657149458828643E-3</v>
      </c>
      <c r="H5569" s="38">
        <f>G5569*SUMIF('Manual Inputs'!$B$11:$B$22,'Expanded kW'!A5569,'Manual Inputs'!$C$11:$C$22)</f>
        <v>165017.05261409763</v>
      </c>
    </row>
    <row r="5570" spans="1:8" x14ac:dyDescent="0.2">
      <c r="A5570">
        <f t="shared" ref="A5570:A5633" si="522">MONTH(D5570)</f>
        <v>11</v>
      </c>
      <c r="B5570" t="b">
        <f t="shared" ref="B5570:B5633" si="523">IF(ISNA(VLOOKUP(DATE(YEAR(D5570),MONTH(D5570),DAY(D5570)),Holidays,1,FALSE)),FALSE,TRUE)</f>
        <v>0</v>
      </c>
      <c r="C5570" t="str">
        <f t="shared" ref="C5570:C5633" si="524">IF(OR(HOUR(D5570)&lt;PkStart,HOUR(D5570)&gt;OPkStart-1,WEEKDAY(D5570,2)&gt;5,B5570)=TRUE,"OFF","ON")</f>
        <v>OFF</v>
      </c>
      <c r="D5570" s="4">
        <f t="shared" si="520"/>
        <v>43787.999999986496</v>
      </c>
      <c r="E5570" t="str">
        <f t="shared" si="521"/>
        <v>LRKPCIGS</v>
      </c>
      <c r="F5570" s="39">
        <v>9796.24609375</v>
      </c>
      <c r="G5570">
        <f t="shared" ref="G5570:G5633" si="525">IF(SUMIF($A$2:$A$8785,A5570,$F$2:$F$8785)=0,0,F5570/SUMIF($A$2:$A$8785,A5570,$F$2:$F$8785))</f>
        <v>1.466045236447208E-3</v>
      </c>
      <c r="H5570" s="38">
        <f>G5570*SUMIF('Manual Inputs'!$B$11:$B$22,'Expanded kW'!A5570,'Manual Inputs'!$C$11:$C$22)</f>
        <v>165054.23827259644</v>
      </c>
    </row>
    <row r="5571" spans="1:8" x14ac:dyDescent="0.2">
      <c r="A5571">
        <f t="shared" si="522"/>
        <v>11</v>
      </c>
      <c r="B5571" t="b">
        <f t="shared" si="523"/>
        <v>0</v>
      </c>
      <c r="C5571" t="str">
        <f t="shared" si="524"/>
        <v>OFF</v>
      </c>
      <c r="D5571" s="4">
        <f t="shared" si="520"/>
        <v>43788.04166665316</v>
      </c>
      <c r="E5571" t="str">
        <f t="shared" si="521"/>
        <v>LRKPCIGS</v>
      </c>
      <c r="F5571" s="39">
        <v>9699.9638671875</v>
      </c>
      <c r="G5571">
        <f t="shared" si="525"/>
        <v>1.4516362375045883E-3</v>
      </c>
      <c r="H5571" s="38">
        <f>G5571*SUMIF('Manual Inputs'!$B$11:$B$22,'Expanded kW'!A5571,'Manual Inputs'!$C$11:$C$22)</f>
        <v>163432.0056936699</v>
      </c>
    </row>
    <row r="5572" spans="1:8" x14ac:dyDescent="0.2">
      <c r="A5572">
        <f t="shared" si="522"/>
        <v>11</v>
      </c>
      <c r="B5572" t="b">
        <f t="shared" si="523"/>
        <v>0</v>
      </c>
      <c r="C5572" t="str">
        <f t="shared" si="524"/>
        <v>OFF</v>
      </c>
      <c r="D5572" s="4">
        <f t="shared" ref="D5572:D5635" si="526">+D5571+1/24</f>
        <v>43788.083333319824</v>
      </c>
      <c r="E5572" t="str">
        <f t="shared" ref="E5572:E5635" si="527">+E5571</f>
        <v>LRKPCIGS</v>
      </c>
      <c r="F5572" s="39">
        <v>9578.7041015625</v>
      </c>
      <c r="G5572">
        <f t="shared" si="525"/>
        <v>1.4334892554804582E-3</v>
      </c>
      <c r="H5572" s="38">
        <f>G5572*SUMIF('Manual Inputs'!$B$11:$B$22,'Expanded kW'!A5572,'Manual Inputs'!$C$11:$C$22)</f>
        <v>161388.93347429016</v>
      </c>
    </row>
    <row r="5573" spans="1:8" x14ac:dyDescent="0.2">
      <c r="A5573">
        <f t="shared" si="522"/>
        <v>11</v>
      </c>
      <c r="B5573" t="b">
        <f t="shared" si="523"/>
        <v>0</v>
      </c>
      <c r="C5573" t="str">
        <f t="shared" si="524"/>
        <v>OFF</v>
      </c>
      <c r="D5573" s="4">
        <f t="shared" si="526"/>
        <v>43788.124999986489</v>
      </c>
      <c r="E5573" t="str">
        <f t="shared" si="527"/>
        <v>LRKPCIGS</v>
      </c>
      <c r="F5573" s="39">
        <v>9614.4541015625</v>
      </c>
      <c r="G5573">
        <f t="shared" si="525"/>
        <v>1.4388393780377536E-3</v>
      </c>
      <c r="H5573" s="38">
        <f>G5573*SUMIF('Manual Inputs'!$B$11:$B$22,'Expanded kW'!A5573,'Manual Inputs'!$C$11:$C$22)</f>
        <v>161991.27532664625</v>
      </c>
    </row>
    <row r="5574" spans="1:8" x14ac:dyDescent="0.2">
      <c r="A5574">
        <f t="shared" si="522"/>
        <v>11</v>
      </c>
      <c r="B5574" t="b">
        <f t="shared" si="523"/>
        <v>0</v>
      </c>
      <c r="C5574" t="str">
        <f t="shared" si="524"/>
        <v>OFF</v>
      </c>
      <c r="D5574" s="4">
        <f t="shared" si="526"/>
        <v>43788.166666653153</v>
      </c>
      <c r="E5574" t="str">
        <f t="shared" si="527"/>
        <v>LRKPCIGS</v>
      </c>
      <c r="F5574" s="39">
        <v>9588.7099609375</v>
      </c>
      <c r="G5574">
        <f t="shared" si="525"/>
        <v>1.4349866701363271E-3</v>
      </c>
      <c r="H5574" s="38">
        <f>G5574*SUMIF('Manual Inputs'!$B$11:$B$22,'Expanded kW'!A5574,'Manual Inputs'!$C$11:$C$22)</f>
        <v>161557.51942870559</v>
      </c>
    </row>
    <row r="5575" spans="1:8" x14ac:dyDescent="0.2">
      <c r="A5575">
        <f t="shared" si="522"/>
        <v>11</v>
      </c>
      <c r="B5575" t="b">
        <f t="shared" si="523"/>
        <v>0</v>
      </c>
      <c r="C5575" t="str">
        <f t="shared" si="524"/>
        <v>OFF</v>
      </c>
      <c r="D5575" s="4">
        <f t="shared" si="526"/>
        <v>43788.208333319817</v>
      </c>
      <c r="E5575" t="str">
        <f t="shared" si="527"/>
        <v>LRKPCIGS</v>
      </c>
      <c r="F5575" s="39">
        <v>9549.71484375</v>
      </c>
      <c r="G5575">
        <f t="shared" si="525"/>
        <v>1.429150903532433E-3</v>
      </c>
      <c r="H5575" s="38">
        <f>G5575*SUMIF('Manual Inputs'!$B$11:$B$22,'Expanded kW'!A5575,'Manual Inputs'!$C$11:$C$22)</f>
        <v>160900.50149529133</v>
      </c>
    </row>
    <row r="5576" spans="1:8" x14ac:dyDescent="0.2">
      <c r="A5576">
        <f t="shared" si="522"/>
        <v>11</v>
      </c>
      <c r="B5576" t="b">
        <f t="shared" si="523"/>
        <v>0</v>
      </c>
      <c r="C5576" t="str">
        <f t="shared" si="524"/>
        <v>OFF</v>
      </c>
      <c r="D5576" s="4">
        <f t="shared" si="526"/>
        <v>43788.249999986481</v>
      </c>
      <c r="E5576" t="str">
        <f t="shared" si="527"/>
        <v>LRKPCIGS</v>
      </c>
      <c r="F5576" s="39">
        <v>9515.6357421875</v>
      </c>
      <c r="G5576">
        <f t="shared" si="525"/>
        <v>1.4240508372386738E-3</v>
      </c>
      <c r="H5576" s="38">
        <f>G5576*SUMIF('Manual Inputs'!$B$11:$B$22,'Expanded kW'!A5576,'Manual Inputs'!$C$11:$C$22)</f>
        <v>160326.31214810847</v>
      </c>
    </row>
    <row r="5577" spans="1:8" x14ac:dyDescent="0.2">
      <c r="A5577">
        <f t="shared" si="522"/>
        <v>11</v>
      </c>
      <c r="B5577" t="b">
        <f t="shared" si="523"/>
        <v>0</v>
      </c>
      <c r="C5577" t="str">
        <f t="shared" si="524"/>
        <v>ON</v>
      </c>
      <c r="D5577" s="4">
        <f t="shared" si="526"/>
        <v>43788.291666653146</v>
      </c>
      <c r="E5577" t="str">
        <f t="shared" si="527"/>
        <v>LRKPCIGS</v>
      </c>
      <c r="F5577" s="39">
        <v>9333.8291015625</v>
      </c>
      <c r="G5577">
        <f t="shared" si="525"/>
        <v>1.3968427866352085E-3</v>
      </c>
      <c r="H5577" s="38">
        <f>G5577*SUMIF('Manual Inputs'!$B$11:$B$22,'Expanded kW'!A5577,'Manual Inputs'!$C$11:$C$22)</f>
        <v>157263.10239469036</v>
      </c>
    </row>
    <row r="5578" spans="1:8" x14ac:dyDescent="0.2">
      <c r="A5578">
        <f t="shared" si="522"/>
        <v>11</v>
      </c>
      <c r="B5578" t="b">
        <f t="shared" si="523"/>
        <v>0</v>
      </c>
      <c r="C5578" t="str">
        <f t="shared" si="524"/>
        <v>ON</v>
      </c>
      <c r="D5578" s="4">
        <f t="shared" si="526"/>
        <v>43788.33333331981</v>
      </c>
      <c r="E5578" t="str">
        <f t="shared" si="527"/>
        <v>LRKPCIGS</v>
      </c>
      <c r="F5578" s="39">
        <v>9498.6494140625</v>
      </c>
      <c r="G5578">
        <f t="shared" si="525"/>
        <v>1.421508769063368E-3</v>
      </c>
      <c r="H5578" s="38">
        <f>G5578*SUMIF('Manual Inputs'!$B$11:$B$22,'Expanded kW'!A5578,'Manual Inputs'!$C$11:$C$22)</f>
        <v>160040.1142083171</v>
      </c>
    </row>
    <row r="5579" spans="1:8" x14ac:dyDescent="0.2">
      <c r="A5579">
        <f t="shared" si="522"/>
        <v>11</v>
      </c>
      <c r="B5579" t="b">
        <f t="shared" si="523"/>
        <v>0</v>
      </c>
      <c r="C5579" t="str">
        <f t="shared" si="524"/>
        <v>ON</v>
      </c>
      <c r="D5579" s="4">
        <f t="shared" si="526"/>
        <v>43788.374999986474</v>
      </c>
      <c r="E5579" t="str">
        <f t="shared" si="527"/>
        <v>LRKPCIGS</v>
      </c>
      <c r="F5579" s="39">
        <v>9495.2001953125</v>
      </c>
      <c r="G5579">
        <f t="shared" si="525"/>
        <v>1.4209925804468807E-3</v>
      </c>
      <c r="H5579" s="38">
        <f>G5579*SUMIF('Manual Inputs'!$B$11:$B$22,'Expanded kW'!A5579,'Manual Inputs'!$C$11:$C$22)</f>
        <v>159981.99927653931</v>
      </c>
    </row>
    <row r="5580" spans="1:8" x14ac:dyDescent="0.2">
      <c r="A5580">
        <f t="shared" si="522"/>
        <v>11</v>
      </c>
      <c r="B5580" t="b">
        <f t="shared" si="523"/>
        <v>0</v>
      </c>
      <c r="C5580" t="str">
        <f t="shared" si="524"/>
        <v>ON</v>
      </c>
      <c r="D5580" s="4">
        <f t="shared" si="526"/>
        <v>43788.416666653138</v>
      </c>
      <c r="E5580" t="str">
        <f t="shared" si="527"/>
        <v>LRKPCIGS</v>
      </c>
      <c r="F5580" s="39">
        <v>9442.2509765625</v>
      </c>
      <c r="G5580">
        <f t="shared" si="525"/>
        <v>1.4130685298279846E-3</v>
      </c>
      <c r="H5580" s="38">
        <f>G5580*SUMIF('Manual Inputs'!$B$11:$B$22,'Expanded kW'!A5580,'Manual Inputs'!$C$11:$C$22)</f>
        <v>159089.87254919158</v>
      </c>
    </row>
    <row r="5581" spans="1:8" x14ac:dyDescent="0.2">
      <c r="A5581">
        <f t="shared" si="522"/>
        <v>11</v>
      </c>
      <c r="B5581" t="b">
        <f t="shared" si="523"/>
        <v>0</v>
      </c>
      <c r="C5581" t="str">
        <f t="shared" si="524"/>
        <v>ON</v>
      </c>
      <c r="D5581" s="4">
        <f t="shared" si="526"/>
        <v>43788.458333319802</v>
      </c>
      <c r="E5581" t="str">
        <f t="shared" si="527"/>
        <v>LRKPCIGS</v>
      </c>
      <c r="F5581" s="39">
        <v>9300.115234375</v>
      </c>
      <c r="G5581">
        <f t="shared" si="525"/>
        <v>1.3917973790454601E-3</v>
      </c>
      <c r="H5581" s="38">
        <f>G5581*SUMIF('Manual Inputs'!$B$11:$B$22,'Expanded kW'!A5581,'Manual Inputs'!$C$11:$C$22)</f>
        <v>156695.06678037412</v>
      </c>
    </row>
    <row r="5582" spans="1:8" x14ac:dyDescent="0.2">
      <c r="A5582">
        <f t="shared" si="522"/>
        <v>11</v>
      </c>
      <c r="B5582" t="b">
        <f t="shared" si="523"/>
        <v>0</v>
      </c>
      <c r="C5582" t="str">
        <f t="shared" si="524"/>
        <v>ON</v>
      </c>
      <c r="D5582" s="4">
        <f t="shared" si="526"/>
        <v>43788.499999986467</v>
      </c>
      <c r="E5582" t="str">
        <f t="shared" si="527"/>
        <v>LRKPCIGS</v>
      </c>
      <c r="F5582" s="39">
        <v>9282.8671875</v>
      </c>
      <c r="G5582">
        <f t="shared" si="525"/>
        <v>1.3892161436704889E-3</v>
      </c>
      <c r="H5582" s="38">
        <f>G5582*SUMIF('Manual Inputs'!$B$11:$B$22,'Expanded kW'!A5582,'Manual Inputs'!$C$11:$C$22)</f>
        <v>156404.45921382273</v>
      </c>
    </row>
    <row r="5583" spans="1:8" x14ac:dyDescent="0.2">
      <c r="A5583">
        <f t="shared" si="522"/>
        <v>11</v>
      </c>
      <c r="B5583" t="b">
        <f t="shared" si="523"/>
        <v>0</v>
      </c>
      <c r="C5583" t="str">
        <f t="shared" si="524"/>
        <v>ON</v>
      </c>
      <c r="D5583" s="4">
        <f t="shared" si="526"/>
        <v>43788.541666653131</v>
      </c>
      <c r="E5583" t="str">
        <f t="shared" si="527"/>
        <v>LRKPCIGS</v>
      </c>
      <c r="F5583" s="39">
        <v>9342.8955078125</v>
      </c>
      <c r="G5583">
        <f t="shared" si="525"/>
        <v>1.3981996085818303E-3</v>
      </c>
      <c r="H5583" s="38">
        <f>G5583*SUMIF('Manual Inputs'!$B$11:$B$22,'Expanded kW'!A5583,'Manual Inputs'!$C$11:$C$22)</f>
        <v>157415.85976349702</v>
      </c>
    </row>
    <row r="5584" spans="1:8" x14ac:dyDescent="0.2">
      <c r="A5584">
        <f t="shared" si="522"/>
        <v>11</v>
      </c>
      <c r="B5584" t="b">
        <f t="shared" si="523"/>
        <v>0</v>
      </c>
      <c r="C5584" t="str">
        <f t="shared" si="524"/>
        <v>ON</v>
      </c>
      <c r="D5584" s="4">
        <f t="shared" si="526"/>
        <v>43788.583333319795</v>
      </c>
      <c r="E5584" t="str">
        <f t="shared" si="527"/>
        <v>LRKPCIGS</v>
      </c>
      <c r="F5584" s="39">
        <v>9301.0673828125</v>
      </c>
      <c r="G5584">
        <f t="shared" si="525"/>
        <v>1.3919398716561835E-3</v>
      </c>
      <c r="H5584" s="38">
        <f>G5584*SUMIF('Manual Inputs'!$B$11:$B$22,'Expanded kW'!A5584,'Manual Inputs'!$C$11:$C$22)</f>
        <v>156711.10926578843</v>
      </c>
    </row>
    <row r="5585" spans="1:8" x14ac:dyDescent="0.2">
      <c r="A5585">
        <f t="shared" si="522"/>
        <v>11</v>
      </c>
      <c r="B5585" t="b">
        <f t="shared" si="523"/>
        <v>0</v>
      </c>
      <c r="C5585" t="str">
        <f t="shared" si="524"/>
        <v>ON</v>
      </c>
      <c r="D5585" s="4">
        <f t="shared" si="526"/>
        <v>43788.624999986459</v>
      </c>
      <c r="E5585" t="str">
        <f t="shared" si="527"/>
        <v>LRKPCIGS</v>
      </c>
      <c r="F5585" s="39">
        <v>9274.08203125</v>
      </c>
      <c r="G5585">
        <f t="shared" si="525"/>
        <v>1.3879014118488807E-3</v>
      </c>
      <c r="H5585" s="38">
        <f>G5585*SUMIF('Manual Inputs'!$B$11:$B$22,'Expanded kW'!A5585,'Manual Inputs'!$C$11:$C$22)</f>
        <v>156256.44054840002</v>
      </c>
    </row>
    <row r="5586" spans="1:8" x14ac:dyDescent="0.2">
      <c r="A5586">
        <f t="shared" si="522"/>
        <v>11</v>
      </c>
      <c r="B5586" t="b">
        <f t="shared" si="523"/>
        <v>0</v>
      </c>
      <c r="C5586" t="str">
        <f t="shared" si="524"/>
        <v>ON</v>
      </c>
      <c r="D5586" s="4">
        <f t="shared" si="526"/>
        <v>43788.666666653124</v>
      </c>
      <c r="E5586" t="str">
        <f t="shared" si="527"/>
        <v>LRKPCIGS</v>
      </c>
      <c r="F5586" s="39">
        <v>9253.46875</v>
      </c>
      <c r="G5586">
        <f t="shared" si="525"/>
        <v>1.3848165564364194E-3</v>
      </c>
      <c r="H5586" s="38">
        <f>G5586*SUMIF('Manual Inputs'!$B$11:$B$22,'Expanded kW'!A5586,'Manual Inputs'!$C$11:$C$22)</f>
        <v>155909.13307955355</v>
      </c>
    </row>
    <row r="5587" spans="1:8" x14ac:dyDescent="0.2">
      <c r="A5587">
        <f t="shared" si="522"/>
        <v>11</v>
      </c>
      <c r="B5587" t="b">
        <f t="shared" si="523"/>
        <v>0</v>
      </c>
      <c r="C5587" t="str">
        <f t="shared" si="524"/>
        <v>ON</v>
      </c>
      <c r="D5587" s="4">
        <f t="shared" si="526"/>
        <v>43788.708333319788</v>
      </c>
      <c r="E5587" t="str">
        <f t="shared" si="527"/>
        <v>LRKPCIGS</v>
      </c>
      <c r="F5587" s="39">
        <v>9325.3154296875</v>
      </c>
      <c r="G5587">
        <f t="shared" si="525"/>
        <v>1.3955686834759399E-3</v>
      </c>
      <c r="H5587" s="38">
        <f>G5587*SUMIF('Manual Inputs'!$B$11:$B$22,'Expanded kW'!A5587,'Manual Inputs'!$C$11:$C$22)</f>
        <v>157119.65789433962</v>
      </c>
    </row>
    <row r="5588" spans="1:8" x14ac:dyDescent="0.2">
      <c r="A5588">
        <f t="shared" si="522"/>
        <v>11</v>
      </c>
      <c r="B5588" t="b">
        <f t="shared" si="523"/>
        <v>0</v>
      </c>
      <c r="C5588" t="str">
        <f t="shared" si="524"/>
        <v>ON</v>
      </c>
      <c r="D5588" s="4">
        <f t="shared" si="526"/>
        <v>43788.749999986452</v>
      </c>
      <c r="E5588" t="str">
        <f t="shared" si="527"/>
        <v>LRKPCIGS</v>
      </c>
      <c r="F5588" s="39">
        <v>9206.1123046875</v>
      </c>
      <c r="G5588">
        <f t="shared" si="525"/>
        <v>1.3777294854909724E-3</v>
      </c>
      <c r="H5588" s="38">
        <f>G5588*SUMIF('Manual Inputs'!$B$11:$B$22,'Expanded kW'!A5588,'Manual Inputs'!$C$11:$C$22)</f>
        <v>155111.23744345477</v>
      </c>
    </row>
    <row r="5589" spans="1:8" x14ac:dyDescent="0.2">
      <c r="A5589">
        <f t="shared" si="522"/>
        <v>11</v>
      </c>
      <c r="B5589" t="b">
        <f t="shared" si="523"/>
        <v>0</v>
      </c>
      <c r="C5589" t="str">
        <f t="shared" si="524"/>
        <v>ON</v>
      </c>
      <c r="D5589" s="4">
        <f t="shared" si="526"/>
        <v>43788.791666653116</v>
      </c>
      <c r="E5589" t="str">
        <f t="shared" si="527"/>
        <v>LRKPCIGS</v>
      </c>
      <c r="F5589" s="39">
        <v>9109.2685546875</v>
      </c>
      <c r="G5589">
        <f t="shared" si="525"/>
        <v>1.363236452444593E-3</v>
      </c>
      <c r="H5589" s="38">
        <f>G5589*SUMIF('Manual Inputs'!$B$11:$B$22,'Expanded kW'!A5589,'Manual Inputs'!$C$11:$C$22)</f>
        <v>153479.54391159161</v>
      </c>
    </row>
    <row r="5590" spans="1:8" x14ac:dyDescent="0.2">
      <c r="A5590">
        <f t="shared" si="522"/>
        <v>11</v>
      </c>
      <c r="B5590" t="b">
        <f t="shared" si="523"/>
        <v>0</v>
      </c>
      <c r="C5590" t="str">
        <f t="shared" si="524"/>
        <v>ON</v>
      </c>
      <c r="D5590" s="4">
        <f t="shared" si="526"/>
        <v>43788.833333319781</v>
      </c>
      <c r="E5590" t="str">
        <f t="shared" si="527"/>
        <v>LRKPCIGS</v>
      </c>
      <c r="F5590" s="39">
        <v>9154.1796875</v>
      </c>
      <c r="G5590">
        <f t="shared" si="525"/>
        <v>1.3699575731364487E-3</v>
      </c>
      <c r="H5590" s="38">
        <f>G5590*SUMIF('Manual Inputs'!$B$11:$B$22,'Expanded kW'!A5590,'Manual Inputs'!$C$11:$C$22)</f>
        <v>154236.23915438016</v>
      </c>
    </row>
    <row r="5591" spans="1:8" x14ac:dyDescent="0.2">
      <c r="A5591">
        <f t="shared" si="522"/>
        <v>11</v>
      </c>
      <c r="B5591" t="b">
        <f t="shared" si="523"/>
        <v>0</v>
      </c>
      <c r="C5591" t="str">
        <f t="shared" si="524"/>
        <v>OFF</v>
      </c>
      <c r="D5591" s="4">
        <f t="shared" si="526"/>
        <v>43788.874999986445</v>
      </c>
      <c r="E5591" t="str">
        <f t="shared" si="527"/>
        <v>LRKPCIGS</v>
      </c>
      <c r="F5591" s="39">
        <v>9438.9296875</v>
      </c>
      <c r="G5591">
        <f t="shared" si="525"/>
        <v>1.4125714863725278E-3</v>
      </c>
      <c r="H5591" s="38">
        <f>G5591*SUMIF('Manual Inputs'!$B$11:$B$22,'Expanded kW'!A5591,'Manual Inputs'!$C$11:$C$22)</f>
        <v>159033.91306930021</v>
      </c>
    </row>
    <row r="5592" spans="1:8" x14ac:dyDescent="0.2">
      <c r="A5592">
        <f t="shared" si="522"/>
        <v>11</v>
      </c>
      <c r="B5592" t="b">
        <f t="shared" si="523"/>
        <v>0</v>
      </c>
      <c r="C5592" t="str">
        <f t="shared" si="524"/>
        <v>OFF</v>
      </c>
      <c r="D5592" s="4">
        <f t="shared" si="526"/>
        <v>43788.916666653109</v>
      </c>
      <c r="E5592" t="str">
        <f t="shared" si="527"/>
        <v>LRKPCIGS</v>
      </c>
      <c r="F5592" s="39">
        <v>9639.08984375</v>
      </c>
      <c r="G5592">
        <f t="shared" si="525"/>
        <v>1.4425262099256712E-3</v>
      </c>
      <c r="H5592" s="38">
        <f>G5592*SUMIF('Manual Inputs'!$B$11:$B$22,'Expanded kW'!A5592,'Manual Inputs'!$C$11:$C$22)</f>
        <v>162406.35612618149</v>
      </c>
    </row>
    <row r="5593" spans="1:8" x14ac:dyDescent="0.2">
      <c r="A5593">
        <f t="shared" si="522"/>
        <v>11</v>
      </c>
      <c r="B5593" t="b">
        <f t="shared" si="523"/>
        <v>0</v>
      </c>
      <c r="C5593" t="str">
        <f t="shared" si="524"/>
        <v>OFF</v>
      </c>
      <c r="D5593" s="4">
        <f t="shared" si="526"/>
        <v>43788.958333319773</v>
      </c>
      <c r="E5593" t="str">
        <f t="shared" si="527"/>
        <v>LRKPCIGS</v>
      </c>
      <c r="F5593" s="39">
        <v>9630.7783203125</v>
      </c>
      <c r="G5593">
        <f t="shared" si="525"/>
        <v>1.4412823590437562E-3</v>
      </c>
      <c r="H5593" s="38">
        <f>G5593*SUMIF('Manual Inputs'!$B$11:$B$22,'Expanded kW'!A5593,'Manual Inputs'!$C$11:$C$22)</f>
        <v>162266.31756888793</v>
      </c>
    </row>
    <row r="5594" spans="1:8" x14ac:dyDescent="0.2">
      <c r="A5594">
        <f t="shared" si="522"/>
        <v>11</v>
      </c>
      <c r="B5594" t="b">
        <f t="shared" si="523"/>
        <v>0</v>
      </c>
      <c r="C5594" t="str">
        <f t="shared" si="524"/>
        <v>OFF</v>
      </c>
      <c r="D5594" s="4">
        <f t="shared" si="526"/>
        <v>43788.999999986438</v>
      </c>
      <c r="E5594" t="str">
        <f t="shared" si="527"/>
        <v>LRKPCIGS</v>
      </c>
      <c r="F5594" s="39">
        <v>9663.208984375</v>
      </c>
      <c r="G5594">
        <f t="shared" si="525"/>
        <v>1.4461357304381296E-3</v>
      </c>
      <c r="H5594" s="38">
        <f>G5594*SUMIF('Manual Inputs'!$B$11:$B$22,'Expanded kW'!A5594,'Manual Inputs'!$C$11:$C$22)</f>
        <v>162812.73284901504</v>
      </c>
    </row>
    <row r="5595" spans="1:8" x14ac:dyDescent="0.2">
      <c r="A5595">
        <f t="shared" si="522"/>
        <v>11</v>
      </c>
      <c r="B5595" t="b">
        <f t="shared" si="523"/>
        <v>0</v>
      </c>
      <c r="C5595" t="str">
        <f t="shared" si="524"/>
        <v>OFF</v>
      </c>
      <c r="D5595" s="4">
        <f t="shared" si="526"/>
        <v>43789.041666653102</v>
      </c>
      <c r="E5595" t="str">
        <f t="shared" si="527"/>
        <v>LRKPCIGS</v>
      </c>
      <c r="F5595" s="39">
        <v>9592.5048828125</v>
      </c>
      <c r="G5595">
        <f t="shared" si="525"/>
        <v>1.4355545945314771E-3</v>
      </c>
      <c r="H5595" s="38">
        <f>G5595*SUMIF('Manual Inputs'!$B$11:$B$22,'Expanded kW'!A5595,'Manual Inputs'!$C$11:$C$22)</f>
        <v>161621.45901672615</v>
      </c>
    </row>
    <row r="5596" spans="1:8" x14ac:dyDescent="0.2">
      <c r="A5596">
        <f t="shared" si="522"/>
        <v>11</v>
      </c>
      <c r="B5596" t="b">
        <f t="shared" si="523"/>
        <v>0</v>
      </c>
      <c r="C5596" t="str">
        <f t="shared" si="524"/>
        <v>OFF</v>
      </c>
      <c r="D5596" s="4">
        <f t="shared" si="526"/>
        <v>43789.083333319766</v>
      </c>
      <c r="E5596" t="str">
        <f t="shared" si="527"/>
        <v>LRKPCIGS</v>
      </c>
      <c r="F5596" s="39">
        <v>9449.5859375</v>
      </c>
      <c r="G5596">
        <f t="shared" si="525"/>
        <v>1.4141662344424909E-3</v>
      </c>
      <c r="H5596" s="38">
        <f>G5596*SUMIF('Manual Inputs'!$B$11:$B$22,'Expanded kW'!A5596,'Manual Inputs'!$C$11:$C$22)</f>
        <v>159213.45727529097</v>
      </c>
    </row>
    <row r="5597" spans="1:8" x14ac:dyDescent="0.2">
      <c r="A5597">
        <f t="shared" si="522"/>
        <v>11</v>
      </c>
      <c r="B5597" t="b">
        <f t="shared" si="523"/>
        <v>0</v>
      </c>
      <c r="C5597" t="str">
        <f t="shared" si="524"/>
        <v>OFF</v>
      </c>
      <c r="D5597" s="4">
        <f t="shared" si="526"/>
        <v>43789.12499998643</v>
      </c>
      <c r="E5597" t="str">
        <f t="shared" si="527"/>
        <v>LRKPCIGS</v>
      </c>
      <c r="F5597" s="39">
        <v>9425.91796875</v>
      </c>
      <c r="G5597">
        <f t="shared" si="525"/>
        <v>1.4106242335055752E-3</v>
      </c>
      <c r="H5597" s="38">
        <f>G5597*SUMIF('Manual Inputs'!$B$11:$B$22,'Expanded kW'!A5597,'Manual Inputs'!$C$11:$C$22)</f>
        <v>158814.68222246913</v>
      </c>
    </row>
    <row r="5598" spans="1:8" x14ac:dyDescent="0.2">
      <c r="A5598">
        <f t="shared" si="522"/>
        <v>11</v>
      </c>
      <c r="B5598" t="b">
        <f t="shared" si="523"/>
        <v>0</v>
      </c>
      <c r="C5598" t="str">
        <f t="shared" si="524"/>
        <v>OFF</v>
      </c>
      <c r="D5598" s="4">
        <f t="shared" si="526"/>
        <v>43789.166666653095</v>
      </c>
      <c r="E5598" t="str">
        <f t="shared" si="527"/>
        <v>LRKPCIGS</v>
      </c>
      <c r="F5598" s="39">
        <v>9450.0390625</v>
      </c>
      <c r="G5598">
        <f t="shared" si="525"/>
        <v>1.4142340463105686E-3</v>
      </c>
      <c r="H5598" s="38">
        <f>G5598*SUMIF('Manual Inputs'!$B$11:$B$22,'Expanded kW'!A5598,'Manual Inputs'!$C$11:$C$22)</f>
        <v>159221.09185296507</v>
      </c>
    </row>
    <row r="5599" spans="1:8" x14ac:dyDescent="0.2">
      <c r="A5599">
        <f t="shared" si="522"/>
        <v>11</v>
      </c>
      <c r="B5599" t="b">
        <f t="shared" si="523"/>
        <v>0</v>
      </c>
      <c r="C5599" t="str">
        <f t="shared" si="524"/>
        <v>OFF</v>
      </c>
      <c r="D5599" s="4">
        <f t="shared" si="526"/>
        <v>43789.208333319759</v>
      </c>
      <c r="E5599" t="str">
        <f t="shared" si="527"/>
        <v>LRKPCIGS</v>
      </c>
      <c r="F5599" s="39">
        <v>9466.89453125</v>
      </c>
      <c r="G5599">
        <f t="shared" si="525"/>
        <v>1.4167565308860414E-3</v>
      </c>
      <c r="H5599" s="38">
        <f>G5599*SUMIF('Manual Inputs'!$B$11:$B$22,'Expanded kW'!A5599,'Manual Inputs'!$C$11:$C$22)</f>
        <v>159505.08497937638</v>
      </c>
    </row>
    <row r="5600" spans="1:8" x14ac:dyDescent="0.2">
      <c r="A5600">
        <f t="shared" si="522"/>
        <v>11</v>
      </c>
      <c r="B5600" t="b">
        <f t="shared" si="523"/>
        <v>0</v>
      </c>
      <c r="C5600" t="str">
        <f t="shared" si="524"/>
        <v>OFF</v>
      </c>
      <c r="D5600" s="4">
        <f t="shared" si="526"/>
        <v>43789.249999986423</v>
      </c>
      <c r="E5600" t="str">
        <f t="shared" si="527"/>
        <v>LRKPCIGS</v>
      </c>
      <c r="F5600" s="39">
        <v>9498.6396484375</v>
      </c>
      <c r="G5600">
        <f t="shared" si="525"/>
        <v>1.4215073076006941E-3</v>
      </c>
      <c r="H5600" s="38">
        <f>G5600*SUMIF('Manual Inputs'!$B$11:$B$22,'Expanded kW'!A5600,'Manual Inputs'!$C$11:$C$22)</f>
        <v>160039.94967000518</v>
      </c>
    </row>
    <row r="5601" spans="1:8" x14ac:dyDescent="0.2">
      <c r="A5601">
        <f t="shared" si="522"/>
        <v>11</v>
      </c>
      <c r="B5601" t="b">
        <f t="shared" si="523"/>
        <v>0</v>
      </c>
      <c r="C5601" t="str">
        <f t="shared" si="524"/>
        <v>ON</v>
      </c>
      <c r="D5601" s="4">
        <f t="shared" si="526"/>
        <v>43789.291666653087</v>
      </c>
      <c r="E5601" t="str">
        <f t="shared" si="527"/>
        <v>LRKPCIGS</v>
      </c>
      <c r="F5601" s="39">
        <v>9410.7392578125</v>
      </c>
      <c r="G5601">
        <f t="shared" si="525"/>
        <v>1.4083526820712429E-3</v>
      </c>
      <c r="H5601" s="38">
        <f>G5601*SUMIF('Manual Inputs'!$B$11:$B$22,'Expanded kW'!A5601,'Manual Inputs'!$C$11:$C$22)</f>
        <v>158558.94032421819</v>
      </c>
    </row>
    <row r="5602" spans="1:8" x14ac:dyDescent="0.2">
      <c r="A5602">
        <f t="shared" si="522"/>
        <v>11</v>
      </c>
      <c r="B5602" t="b">
        <f t="shared" si="523"/>
        <v>0</v>
      </c>
      <c r="C5602" t="str">
        <f t="shared" si="524"/>
        <v>ON</v>
      </c>
      <c r="D5602" s="4">
        <f t="shared" si="526"/>
        <v>43789.333333319752</v>
      </c>
      <c r="E5602" t="str">
        <f t="shared" si="527"/>
        <v>LRKPCIGS</v>
      </c>
      <c r="F5602" s="39">
        <v>9463.33203125</v>
      </c>
      <c r="G5602">
        <f t="shared" si="525"/>
        <v>1.4162233893025347E-3</v>
      </c>
      <c r="H5602" s="38">
        <f>G5602*SUMIF('Manual Inputs'!$B$11:$B$22,'Expanded kW'!A5602,'Manual Inputs'!$C$11:$C$22)</f>
        <v>159445.06140318007</v>
      </c>
    </row>
    <row r="5603" spans="1:8" x14ac:dyDescent="0.2">
      <c r="A5603">
        <f t="shared" si="522"/>
        <v>11</v>
      </c>
      <c r="B5603" t="b">
        <f t="shared" si="523"/>
        <v>0</v>
      </c>
      <c r="C5603" t="str">
        <f t="shared" si="524"/>
        <v>ON</v>
      </c>
      <c r="D5603" s="4">
        <f t="shared" si="526"/>
        <v>43789.374999986416</v>
      </c>
      <c r="E5603" t="str">
        <f t="shared" si="527"/>
        <v>LRKPCIGS</v>
      </c>
      <c r="F5603" s="39">
        <v>9544.2744140625</v>
      </c>
      <c r="G5603">
        <f t="shared" si="525"/>
        <v>1.4283367226766994E-3</v>
      </c>
      <c r="H5603" s="38">
        <f>G5603*SUMIF('Manual Inputs'!$B$11:$B$22,'Expanded kW'!A5603,'Manual Inputs'!$C$11:$C$22)</f>
        <v>160808.83720170861</v>
      </c>
    </row>
    <row r="5604" spans="1:8" x14ac:dyDescent="0.2">
      <c r="A5604">
        <f t="shared" si="522"/>
        <v>11</v>
      </c>
      <c r="B5604" t="b">
        <f t="shared" si="523"/>
        <v>0</v>
      </c>
      <c r="C5604" t="str">
        <f t="shared" si="524"/>
        <v>ON</v>
      </c>
      <c r="D5604" s="4">
        <f t="shared" si="526"/>
        <v>43789.41666665308</v>
      </c>
      <c r="E5604" t="str">
        <f t="shared" si="527"/>
        <v>LRKPCIGS</v>
      </c>
      <c r="F5604" s="39">
        <v>9547.931640625</v>
      </c>
      <c r="G5604">
        <f t="shared" si="525"/>
        <v>1.4288840404481449E-3</v>
      </c>
      <c r="H5604" s="38">
        <f>G5604*SUMIF('Manual Inputs'!$B$11:$B$22,'Expanded kW'!A5604,'Manual Inputs'!$C$11:$C$22)</f>
        <v>160870.45679953077</v>
      </c>
    </row>
    <row r="5605" spans="1:8" x14ac:dyDescent="0.2">
      <c r="A5605">
        <f t="shared" si="522"/>
        <v>11</v>
      </c>
      <c r="B5605" t="b">
        <f t="shared" si="523"/>
        <v>0</v>
      </c>
      <c r="C5605" t="str">
        <f t="shared" si="524"/>
        <v>ON</v>
      </c>
      <c r="D5605" s="4">
        <f t="shared" si="526"/>
        <v>43789.458333319744</v>
      </c>
      <c r="E5605" t="str">
        <f t="shared" si="527"/>
        <v>LRKPCIGS</v>
      </c>
      <c r="F5605" s="39">
        <v>9487.2783203125</v>
      </c>
      <c r="G5605">
        <f t="shared" si="525"/>
        <v>1.4198070419256619E-3</v>
      </c>
      <c r="H5605" s="38">
        <f>G5605*SUMIF('Manual Inputs'!$B$11:$B$22,'Expanded kW'!A5605,'Manual Inputs'!$C$11:$C$22)</f>
        <v>159848.52579789222</v>
      </c>
    </row>
    <row r="5606" spans="1:8" x14ac:dyDescent="0.2">
      <c r="A5606">
        <f t="shared" si="522"/>
        <v>11</v>
      </c>
      <c r="B5606" t="b">
        <f t="shared" si="523"/>
        <v>0</v>
      </c>
      <c r="C5606" t="str">
        <f t="shared" si="524"/>
        <v>ON</v>
      </c>
      <c r="D5606" s="4">
        <f t="shared" si="526"/>
        <v>43789.499999986409</v>
      </c>
      <c r="E5606" t="str">
        <f t="shared" si="527"/>
        <v>LRKPCIGS</v>
      </c>
      <c r="F5606" s="39">
        <v>9265.935546875</v>
      </c>
      <c r="G5606">
        <f t="shared" si="525"/>
        <v>1.386682259686158E-3</v>
      </c>
      <c r="H5606" s="38">
        <f>G5606*SUMIF('Manual Inputs'!$B$11:$B$22,'Expanded kW'!A5606,'Manual Inputs'!$C$11:$C$22)</f>
        <v>156119.18268857826</v>
      </c>
    </row>
    <row r="5607" spans="1:8" x14ac:dyDescent="0.2">
      <c r="A5607">
        <f t="shared" si="522"/>
        <v>11</v>
      </c>
      <c r="B5607" t="b">
        <f t="shared" si="523"/>
        <v>0</v>
      </c>
      <c r="C5607" t="str">
        <f t="shared" si="524"/>
        <v>ON</v>
      </c>
      <c r="D5607" s="4">
        <f t="shared" si="526"/>
        <v>43789.541666653073</v>
      </c>
      <c r="E5607" t="str">
        <f t="shared" si="527"/>
        <v>LRKPCIGS</v>
      </c>
      <c r="F5607" s="39">
        <v>9357.935546875</v>
      </c>
      <c r="G5607">
        <f t="shared" si="525"/>
        <v>1.4004504072461905E-3</v>
      </c>
      <c r="H5607" s="38">
        <f>G5607*SUMIF('Manual Inputs'!$B$11:$B$22,'Expanded kW'!A5607,'Manual Inputs'!$C$11:$C$22)</f>
        <v>157669.26521771835</v>
      </c>
    </row>
    <row r="5608" spans="1:8" x14ac:dyDescent="0.2">
      <c r="A5608">
        <f t="shared" si="522"/>
        <v>11</v>
      </c>
      <c r="B5608" t="b">
        <f t="shared" si="523"/>
        <v>0</v>
      </c>
      <c r="C5608" t="str">
        <f t="shared" si="524"/>
        <v>ON</v>
      </c>
      <c r="D5608" s="4">
        <f t="shared" si="526"/>
        <v>43789.583333319737</v>
      </c>
      <c r="E5608" t="str">
        <f t="shared" si="527"/>
        <v>LRKPCIGS</v>
      </c>
      <c r="F5608" s="39">
        <v>9457.21484375</v>
      </c>
      <c r="G5608">
        <f t="shared" si="525"/>
        <v>1.4153079290834872E-3</v>
      </c>
      <c r="H5608" s="38">
        <f>G5608*SUMIF('Manual Inputs'!$B$11:$B$22,'Expanded kW'!A5608,'Manual Inputs'!$C$11:$C$22)</f>
        <v>159341.99460457981</v>
      </c>
    </row>
    <row r="5609" spans="1:8" x14ac:dyDescent="0.2">
      <c r="A5609">
        <f t="shared" si="522"/>
        <v>11</v>
      </c>
      <c r="B5609" t="b">
        <f t="shared" si="523"/>
        <v>0</v>
      </c>
      <c r="C5609" t="str">
        <f t="shared" si="524"/>
        <v>ON</v>
      </c>
      <c r="D5609" s="4">
        <f t="shared" si="526"/>
        <v>43789.624999986401</v>
      </c>
      <c r="E5609" t="str">
        <f t="shared" si="527"/>
        <v>LRKPCIGS</v>
      </c>
      <c r="F5609" s="39">
        <v>9546.0703125</v>
      </c>
      <c r="G5609">
        <f t="shared" si="525"/>
        <v>1.4286054856624639E-3</v>
      </c>
      <c r="H5609" s="38">
        <f>G5609*SUMIF('Manual Inputs'!$B$11:$B$22,'Expanded kW'!A5609,'Manual Inputs'!$C$11:$C$22)</f>
        <v>160839.09579727467</v>
      </c>
    </row>
    <row r="5610" spans="1:8" x14ac:dyDescent="0.2">
      <c r="A5610">
        <f t="shared" si="522"/>
        <v>11</v>
      </c>
      <c r="B5610" t="b">
        <f t="shared" si="523"/>
        <v>0</v>
      </c>
      <c r="C5610" t="str">
        <f t="shared" si="524"/>
        <v>ON</v>
      </c>
      <c r="D5610" s="4">
        <f t="shared" si="526"/>
        <v>43789.666666653065</v>
      </c>
      <c r="E5610" t="str">
        <f t="shared" si="527"/>
        <v>LRKPCIGS</v>
      </c>
      <c r="F5610" s="39">
        <v>9423.7451171875</v>
      </c>
      <c r="G5610">
        <f t="shared" si="525"/>
        <v>1.4102990580605911E-3</v>
      </c>
      <c r="H5610" s="38">
        <f>G5610*SUMIF('Manual Inputs'!$B$11:$B$22,'Expanded kW'!A5610,'Manual Inputs'!$C$11:$C$22)</f>
        <v>158778.07244806213</v>
      </c>
    </row>
    <row r="5611" spans="1:8" x14ac:dyDescent="0.2">
      <c r="A5611">
        <f t="shared" si="522"/>
        <v>11</v>
      </c>
      <c r="B5611" t="b">
        <f t="shared" si="523"/>
        <v>0</v>
      </c>
      <c r="C5611" t="str">
        <f t="shared" si="524"/>
        <v>ON</v>
      </c>
      <c r="D5611" s="4">
        <f t="shared" si="526"/>
        <v>43789.70833331973</v>
      </c>
      <c r="E5611" t="str">
        <f t="shared" si="527"/>
        <v>LRKPCIGS</v>
      </c>
      <c r="F5611" s="39">
        <v>9419.2822265625</v>
      </c>
      <c r="G5611">
        <f t="shared" si="525"/>
        <v>1.4096311696185336E-3</v>
      </c>
      <c r="H5611" s="38">
        <f>G5611*SUMIF('Manual Inputs'!$B$11:$B$22,'Expanded kW'!A5611,'Manual Inputs'!$C$11:$C$22)</f>
        <v>158702.87843950477</v>
      </c>
    </row>
    <row r="5612" spans="1:8" x14ac:dyDescent="0.2">
      <c r="A5612">
        <f t="shared" si="522"/>
        <v>11</v>
      </c>
      <c r="B5612" t="b">
        <f t="shared" si="523"/>
        <v>0</v>
      </c>
      <c r="C5612" t="str">
        <f t="shared" si="524"/>
        <v>ON</v>
      </c>
      <c r="D5612" s="4">
        <f t="shared" si="526"/>
        <v>43789.749999986394</v>
      </c>
      <c r="E5612" t="str">
        <f t="shared" si="527"/>
        <v>LRKPCIGS</v>
      </c>
      <c r="F5612" s="39">
        <v>9429.8759765625</v>
      </c>
      <c r="G5612">
        <f t="shared" si="525"/>
        <v>1.4112165643273824E-3</v>
      </c>
      <c r="H5612" s="38">
        <f>G5612*SUMIF('Manual Inputs'!$B$11:$B$22,'Expanded kW'!A5612,'Manual Inputs'!$C$11:$C$22)</f>
        <v>158881.36960029908</v>
      </c>
    </row>
    <row r="5613" spans="1:8" x14ac:dyDescent="0.2">
      <c r="A5613">
        <f t="shared" si="522"/>
        <v>11</v>
      </c>
      <c r="B5613" t="b">
        <f t="shared" si="523"/>
        <v>0</v>
      </c>
      <c r="C5613" t="str">
        <f t="shared" si="524"/>
        <v>ON</v>
      </c>
      <c r="D5613" s="4">
        <f t="shared" si="526"/>
        <v>43789.791666653058</v>
      </c>
      <c r="E5613" t="str">
        <f t="shared" si="527"/>
        <v>LRKPCIGS</v>
      </c>
      <c r="F5613" s="39">
        <v>9438.7705078125</v>
      </c>
      <c r="G5613">
        <f t="shared" si="525"/>
        <v>1.4125476645309404E-3</v>
      </c>
      <c r="H5613" s="38">
        <f>G5613*SUMIF('Manual Inputs'!$B$11:$B$22,'Expanded kW'!A5613,'Manual Inputs'!$C$11:$C$22)</f>
        <v>159031.23109481556</v>
      </c>
    </row>
    <row r="5614" spans="1:8" x14ac:dyDescent="0.2">
      <c r="A5614">
        <f t="shared" si="522"/>
        <v>11</v>
      </c>
      <c r="B5614" t="b">
        <f t="shared" si="523"/>
        <v>0</v>
      </c>
      <c r="C5614" t="str">
        <f t="shared" si="524"/>
        <v>ON</v>
      </c>
      <c r="D5614" s="4">
        <f t="shared" si="526"/>
        <v>43789.833333319722</v>
      </c>
      <c r="E5614" t="str">
        <f t="shared" si="527"/>
        <v>LRKPCIGS</v>
      </c>
      <c r="F5614" s="39">
        <v>9365.4638671875</v>
      </c>
      <c r="G5614">
        <f t="shared" si="525"/>
        <v>1.4015770488216438E-3</v>
      </c>
      <c r="H5614" s="38">
        <f>G5614*SUMIF('Manual Inputs'!$B$11:$B$22,'Expanded kW'!A5614,'Manual Inputs'!$C$11:$C$22)</f>
        <v>157796.10780239422</v>
      </c>
    </row>
    <row r="5615" spans="1:8" x14ac:dyDescent="0.2">
      <c r="A5615">
        <f t="shared" si="522"/>
        <v>11</v>
      </c>
      <c r="B5615" t="b">
        <f t="shared" si="523"/>
        <v>0</v>
      </c>
      <c r="C5615" t="str">
        <f t="shared" si="524"/>
        <v>OFF</v>
      </c>
      <c r="D5615" s="4">
        <f t="shared" si="526"/>
        <v>43789.874999986387</v>
      </c>
      <c r="E5615" t="str">
        <f t="shared" si="527"/>
        <v>LRKPCIGS</v>
      </c>
      <c r="F5615" s="39">
        <v>9653.79296875</v>
      </c>
      <c r="G5615">
        <f t="shared" si="525"/>
        <v>1.4447265881277756E-3</v>
      </c>
      <c r="H5615" s="38">
        <f>G5615*SUMIF('Manual Inputs'!$B$11:$B$22,'Expanded kW'!A5615,'Manual Inputs'!$C$11:$C$22)</f>
        <v>162654.08500864089</v>
      </c>
    </row>
    <row r="5616" spans="1:8" x14ac:dyDescent="0.2">
      <c r="A5616">
        <f t="shared" si="522"/>
        <v>11</v>
      </c>
      <c r="B5616" t="b">
        <f t="shared" si="523"/>
        <v>0</v>
      </c>
      <c r="C5616" t="str">
        <f t="shared" si="524"/>
        <v>OFF</v>
      </c>
      <c r="D5616" s="4">
        <f t="shared" si="526"/>
        <v>43789.916666653051</v>
      </c>
      <c r="E5616" t="str">
        <f t="shared" si="527"/>
        <v>LRKPCIGS</v>
      </c>
      <c r="F5616" s="39">
        <v>9898.099609375</v>
      </c>
      <c r="G5616">
        <f t="shared" si="525"/>
        <v>1.4812879998453935E-3</v>
      </c>
      <c r="H5616" s="38">
        <f>G5616*SUMIF('Manual Inputs'!$B$11:$B$22,'Expanded kW'!A5616,'Manual Inputs'!$C$11:$C$22)</f>
        <v>166770.33995848568</v>
      </c>
    </row>
    <row r="5617" spans="1:8" x14ac:dyDescent="0.2">
      <c r="A5617">
        <f t="shared" si="522"/>
        <v>11</v>
      </c>
      <c r="B5617" t="b">
        <f t="shared" si="523"/>
        <v>0</v>
      </c>
      <c r="C5617" t="str">
        <f t="shared" si="524"/>
        <v>OFF</v>
      </c>
      <c r="D5617" s="4">
        <f t="shared" si="526"/>
        <v>43789.958333319715</v>
      </c>
      <c r="E5617" t="str">
        <f t="shared" si="527"/>
        <v>LRKPCIGS</v>
      </c>
      <c r="F5617" s="39">
        <v>9910.306640625</v>
      </c>
      <c r="G5617">
        <f t="shared" si="525"/>
        <v>1.4831148281880015E-3</v>
      </c>
      <c r="H5617" s="38">
        <f>G5617*SUMIF('Manual Inputs'!$B$11:$B$22,'Expanded kW'!A5617,'Manual Inputs'!$C$11:$C$22)</f>
        <v>166976.01284841276</v>
      </c>
    </row>
    <row r="5618" spans="1:8" x14ac:dyDescent="0.2">
      <c r="A5618">
        <f t="shared" si="522"/>
        <v>11</v>
      </c>
      <c r="B5618" t="b">
        <f t="shared" si="523"/>
        <v>0</v>
      </c>
      <c r="C5618" t="str">
        <f t="shared" si="524"/>
        <v>OFF</v>
      </c>
      <c r="D5618" s="4">
        <f t="shared" si="526"/>
        <v>43789.999999986379</v>
      </c>
      <c r="E5618" t="str">
        <f t="shared" si="527"/>
        <v>LRKPCIGS</v>
      </c>
      <c r="F5618" s="39">
        <v>9787.9208984375</v>
      </c>
      <c r="G5618">
        <f t="shared" si="525"/>
        <v>1.4647993395175492E-3</v>
      </c>
      <c r="H5618" s="38">
        <f>G5618*SUMIF('Manual Inputs'!$B$11:$B$22,'Expanded kW'!A5618,'Manual Inputs'!$C$11:$C$22)</f>
        <v>164913.96936166615</v>
      </c>
    </row>
    <row r="5619" spans="1:8" x14ac:dyDescent="0.2">
      <c r="A5619">
        <f t="shared" si="522"/>
        <v>11</v>
      </c>
      <c r="B5619" t="b">
        <f t="shared" si="523"/>
        <v>0</v>
      </c>
      <c r="C5619" t="str">
        <f t="shared" si="524"/>
        <v>OFF</v>
      </c>
      <c r="D5619" s="4">
        <f t="shared" si="526"/>
        <v>43790.041666653044</v>
      </c>
      <c r="E5619" t="str">
        <f t="shared" si="527"/>
        <v>LRKPCIGS</v>
      </c>
      <c r="F5619" s="39">
        <v>9736.4619140625</v>
      </c>
      <c r="G5619">
        <f t="shared" si="525"/>
        <v>1.4570983081027187E-3</v>
      </c>
      <c r="H5619" s="38">
        <f>G5619*SUMIF('Manual Inputs'!$B$11:$B$22,'Expanded kW'!A5619,'Manual Inputs'!$C$11:$C$22)</f>
        <v>164046.9511807207</v>
      </c>
    </row>
    <row r="5620" spans="1:8" x14ac:dyDescent="0.2">
      <c r="A5620">
        <f t="shared" si="522"/>
        <v>11</v>
      </c>
      <c r="B5620" t="b">
        <f t="shared" si="523"/>
        <v>0</v>
      </c>
      <c r="C5620" t="str">
        <f t="shared" si="524"/>
        <v>OFF</v>
      </c>
      <c r="D5620" s="4">
        <f t="shared" si="526"/>
        <v>43790.083333319708</v>
      </c>
      <c r="E5620" t="str">
        <f t="shared" si="527"/>
        <v>LRKPCIGS</v>
      </c>
      <c r="F5620" s="39">
        <v>9645.9892578125</v>
      </c>
      <c r="G5620">
        <f t="shared" si="525"/>
        <v>1.4435587333049133E-3</v>
      </c>
      <c r="H5620" s="38">
        <f>G5620*SUMIF('Manual Inputs'!$B$11:$B$22,'Expanded kW'!A5620,'Manual Inputs'!$C$11:$C$22)</f>
        <v>162522.60244356829</v>
      </c>
    </row>
    <row r="5621" spans="1:8" x14ac:dyDescent="0.2">
      <c r="A5621">
        <f t="shared" si="522"/>
        <v>11</v>
      </c>
      <c r="B5621" t="b">
        <f t="shared" si="523"/>
        <v>0</v>
      </c>
      <c r="C5621" t="str">
        <f t="shared" si="524"/>
        <v>OFF</v>
      </c>
      <c r="D5621" s="4">
        <f t="shared" si="526"/>
        <v>43790.124999986372</v>
      </c>
      <c r="E5621" t="str">
        <f t="shared" si="527"/>
        <v>LRKPCIGS</v>
      </c>
      <c r="F5621" s="39">
        <v>9505.25</v>
      </c>
      <c r="G5621">
        <f t="shared" si="525"/>
        <v>1.4224965716847829E-3</v>
      </c>
      <c r="H5621" s="38">
        <f>G5621*SUMIF('Manual Inputs'!$B$11:$B$22,'Expanded kW'!A5621,'Manual Inputs'!$C$11:$C$22)</f>
        <v>160151.32565335848</v>
      </c>
    </row>
    <row r="5622" spans="1:8" x14ac:dyDescent="0.2">
      <c r="A5622">
        <f t="shared" si="522"/>
        <v>11</v>
      </c>
      <c r="B5622" t="b">
        <f t="shared" si="523"/>
        <v>0</v>
      </c>
      <c r="C5622" t="str">
        <f t="shared" si="524"/>
        <v>OFF</v>
      </c>
      <c r="D5622" s="4">
        <f t="shared" si="526"/>
        <v>43790.166666653036</v>
      </c>
      <c r="E5622" t="str">
        <f t="shared" si="527"/>
        <v>LRKPCIGS</v>
      </c>
      <c r="F5622" s="39">
        <v>9498.173828125</v>
      </c>
      <c r="G5622">
        <f t="shared" si="525"/>
        <v>1.4214375958311401E-3</v>
      </c>
      <c r="H5622" s="38">
        <f>G5622*SUMIF('Manual Inputs'!$B$11:$B$22,'Expanded kW'!A5622,'Manual Inputs'!$C$11:$C$22)</f>
        <v>160032.10119252556</v>
      </c>
    </row>
    <row r="5623" spans="1:8" x14ac:dyDescent="0.2">
      <c r="A5623">
        <f t="shared" si="522"/>
        <v>11</v>
      </c>
      <c r="B5623" t="b">
        <f t="shared" si="523"/>
        <v>0</v>
      </c>
      <c r="C5623" t="str">
        <f t="shared" si="524"/>
        <v>OFF</v>
      </c>
      <c r="D5623" s="4">
        <f t="shared" si="526"/>
        <v>43790.208333319701</v>
      </c>
      <c r="E5623" t="str">
        <f t="shared" si="527"/>
        <v>LRKPCIGS</v>
      </c>
      <c r="F5623" s="39">
        <v>9567.607421875</v>
      </c>
      <c r="G5623">
        <f t="shared" si="525"/>
        <v>1.4318285954438941E-3</v>
      </c>
      <c r="H5623" s="38">
        <f>G5623*SUMIF('Manual Inputs'!$B$11:$B$22,'Expanded kW'!A5623,'Manual Inputs'!$C$11:$C$22)</f>
        <v>161201.96859043086</v>
      </c>
    </row>
    <row r="5624" spans="1:8" x14ac:dyDescent="0.2">
      <c r="A5624">
        <f t="shared" si="522"/>
        <v>11</v>
      </c>
      <c r="B5624" t="b">
        <f t="shared" si="523"/>
        <v>0</v>
      </c>
      <c r="C5624" t="str">
        <f t="shared" si="524"/>
        <v>OFF</v>
      </c>
      <c r="D5624" s="4">
        <f t="shared" si="526"/>
        <v>43790.249999986365</v>
      </c>
      <c r="E5624" t="str">
        <f t="shared" si="527"/>
        <v>LRKPCIGS</v>
      </c>
      <c r="F5624" s="39">
        <v>9657.2119140625</v>
      </c>
      <c r="G5624">
        <f t="shared" si="525"/>
        <v>1.4452382462099731E-3</v>
      </c>
      <c r="H5624" s="38">
        <f>G5624*SUMIF('Manual Inputs'!$B$11:$B$22,'Expanded kW'!A5624,'Manual Inputs'!$C$11:$C$22)</f>
        <v>162711.68987165164</v>
      </c>
    </row>
    <row r="5625" spans="1:8" x14ac:dyDescent="0.2">
      <c r="A5625">
        <f t="shared" si="522"/>
        <v>11</v>
      </c>
      <c r="B5625" t="b">
        <f t="shared" si="523"/>
        <v>0</v>
      </c>
      <c r="C5625" t="str">
        <f t="shared" si="524"/>
        <v>ON</v>
      </c>
      <c r="D5625" s="4">
        <f t="shared" si="526"/>
        <v>43790.291666653029</v>
      </c>
      <c r="E5625" t="str">
        <f t="shared" si="527"/>
        <v>LRKPCIGS</v>
      </c>
      <c r="F5625" s="39">
        <v>9700.5498046875</v>
      </c>
      <c r="G5625">
        <f t="shared" si="525"/>
        <v>1.4517239252650337E-3</v>
      </c>
      <c r="H5625" s="38">
        <f>G5625*SUMIF('Manual Inputs'!$B$11:$B$22,'Expanded kW'!A5625,'Manual Inputs'!$C$11:$C$22)</f>
        <v>163441.87799238643</v>
      </c>
    </row>
    <row r="5626" spans="1:8" x14ac:dyDescent="0.2">
      <c r="A5626">
        <f t="shared" si="522"/>
        <v>11</v>
      </c>
      <c r="B5626" t="b">
        <f t="shared" si="523"/>
        <v>0</v>
      </c>
      <c r="C5626" t="str">
        <f t="shared" si="524"/>
        <v>ON</v>
      </c>
      <c r="D5626" s="4">
        <f t="shared" si="526"/>
        <v>43790.333333319693</v>
      </c>
      <c r="E5626" t="str">
        <f t="shared" si="527"/>
        <v>LRKPCIGS</v>
      </c>
      <c r="F5626" s="39">
        <v>9717.89453125</v>
      </c>
      <c r="G5626">
        <f t="shared" si="525"/>
        <v>1.4543196291204783E-3</v>
      </c>
      <c r="H5626" s="38">
        <f>G5626*SUMIF('Manual Inputs'!$B$11:$B$22,'Expanded kW'!A5626,'Manual Inputs'!$C$11:$C$22)</f>
        <v>163734.11448822601</v>
      </c>
    </row>
    <row r="5627" spans="1:8" x14ac:dyDescent="0.2">
      <c r="A5627">
        <f t="shared" si="522"/>
        <v>11</v>
      </c>
      <c r="B5627" t="b">
        <f t="shared" si="523"/>
        <v>0</v>
      </c>
      <c r="C5627" t="str">
        <f t="shared" si="524"/>
        <v>ON</v>
      </c>
      <c r="D5627" s="4">
        <f t="shared" si="526"/>
        <v>43790.374999986358</v>
      </c>
      <c r="E5627" t="str">
        <f t="shared" si="527"/>
        <v>LRKPCIGS</v>
      </c>
      <c r="F5627" s="39">
        <v>9798.8173828125</v>
      </c>
      <c r="G5627">
        <f t="shared" si="525"/>
        <v>1.4664300395692948E-3</v>
      </c>
      <c r="H5627" s="38">
        <f>G5627*SUMIF('Manual Inputs'!$B$11:$B$22,'Expanded kW'!A5627,'Manual Inputs'!$C$11:$C$22)</f>
        <v>165097.56121013069</v>
      </c>
    </row>
    <row r="5628" spans="1:8" x14ac:dyDescent="0.2">
      <c r="A5628">
        <f t="shared" si="522"/>
        <v>11</v>
      </c>
      <c r="B5628" t="b">
        <f t="shared" si="523"/>
        <v>0</v>
      </c>
      <c r="C5628" t="str">
        <f t="shared" si="524"/>
        <v>ON</v>
      </c>
      <c r="D5628" s="4">
        <f t="shared" si="526"/>
        <v>43790.416666653022</v>
      </c>
      <c r="E5628" t="str">
        <f t="shared" si="527"/>
        <v>LRKPCIGS</v>
      </c>
      <c r="F5628" s="39">
        <v>9709.5126953125</v>
      </c>
      <c r="G5628">
        <f t="shared" si="525"/>
        <v>1.4530652557073101E-3</v>
      </c>
      <c r="H5628" s="38">
        <f>G5628*SUMIF('Manual Inputs'!$B$11:$B$22,'Expanded kW'!A5628,'Manual Inputs'!$C$11:$C$22)</f>
        <v>163592.89125508649</v>
      </c>
    </row>
    <row r="5629" spans="1:8" x14ac:dyDescent="0.2">
      <c r="A5629">
        <f t="shared" si="522"/>
        <v>11</v>
      </c>
      <c r="B5629" t="b">
        <f t="shared" si="523"/>
        <v>0</v>
      </c>
      <c r="C5629" t="str">
        <f t="shared" si="524"/>
        <v>ON</v>
      </c>
      <c r="D5629" s="4">
        <f t="shared" si="526"/>
        <v>43790.458333319686</v>
      </c>
      <c r="E5629" t="str">
        <f t="shared" si="527"/>
        <v>LRKPCIGS</v>
      </c>
      <c r="F5629" s="39">
        <v>9644.349609375</v>
      </c>
      <c r="G5629">
        <f t="shared" si="525"/>
        <v>1.443313353721934E-3</v>
      </c>
      <c r="H5629" s="38">
        <f>G5629*SUMIF('Manual Inputs'!$B$11:$B$22,'Expanded kW'!A5629,'Manual Inputs'!$C$11:$C$22)</f>
        <v>162494.97646099329</v>
      </c>
    </row>
    <row r="5630" spans="1:8" x14ac:dyDescent="0.2">
      <c r="A5630">
        <f t="shared" si="522"/>
        <v>11</v>
      </c>
      <c r="B5630" t="b">
        <f t="shared" si="523"/>
        <v>0</v>
      </c>
      <c r="C5630" t="str">
        <f t="shared" si="524"/>
        <v>ON</v>
      </c>
      <c r="D5630" s="4">
        <f t="shared" si="526"/>
        <v>43790.49999998635</v>
      </c>
      <c r="E5630" t="str">
        <f t="shared" si="527"/>
        <v>LRKPCIGS</v>
      </c>
      <c r="F5630" s="39">
        <v>9538.333984375</v>
      </c>
      <c r="G5630">
        <f t="shared" si="525"/>
        <v>1.4274477149320527E-3</v>
      </c>
      <c r="H5630" s="38">
        <f>G5630*SUMIF('Manual Inputs'!$B$11:$B$22,'Expanded kW'!A5630,'Manual Inputs'!$C$11:$C$22)</f>
        <v>160708.74854655447</v>
      </c>
    </row>
    <row r="5631" spans="1:8" x14ac:dyDescent="0.2">
      <c r="A5631">
        <f t="shared" si="522"/>
        <v>11</v>
      </c>
      <c r="B5631" t="b">
        <f t="shared" si="523"/>
        <v>0</v>
      </c>
      <c r="C5631" t="str">
        <f t="shared" si="524"/>
        <v>ON</v>
      </c>
      <c r="D5631" s="4">
        <f t="shared" si="526"/>
        <v>43790.541666653015</v>
      </c>
      <c r="E5631" t="str">
        <f t="shared" si="527"/>
        <v>LRKPCIGS</v>
      </c>
      <c r="F5631" s="39">
        <v>9421.671875</v>
      </c>
      <c r="G5631">
        <f t="shared" si="525"/>
        <v>1.4099887895348824E-3</v>
      </c>
      <c r="H5631" s="38">
        <f>G5631*SUMIF('Manual Inputs'!$B$11:$B$22,'Expanded kW'!A5631,'Manual Inputs'!$C$11:$C$22)</f>
        <v>158743.14096443687</v>
      </c>
    </row>
    <row r="5632" spans="1:8" x14ac:dyDescent="0.2">
      <c r="A5632">
        <f t="shared" si="522"/>
        <v>11</v>
      </c>
      <c r="B5632" t="b">
        <f t="shared" si="523"/>
        <v>0</v>
      </c>
      <c r="C5632" t="str">
        <f t="shared" si="524"/>
        <v>ON</v>
      </c>
      <c r="D5632" s="4">
        <f t="shared" si="526"/>
        <v>43790.583333319679</v>
      </c>
      <c r="E5632" t="str">
        <f t="shared" si="527"/>
        <v>LRKPCIGS</v>
      </c>
      <c r="F5632" s="39">
        <v>9317.5947265625</v>
      </c>
      <c r="G5632">
        <f t="shared" si="525"/>
        <v>1.3944132510858073E-3</v>
      </c>
      <c r="H5632" s="38">
        <f>G5632*SUMIF('Manual Inputs'!$B$11:$B$22,'Expanded kW'!A5632,'Manual Inputs'!$C$11:$C$22)</f>
        <v>156989.57390491851</v>
      </c>
    </row>
    <row r="5633" spans="1:8" x14ac:dyDescent="0.2">
      <c r="A5633">
        <f t="shared" si="522"/>
        <v>11</v>
      </c>
      <c r="B5633" t="b">
        <f t="shared" si="523"/>
        <v>0</v>
      </c>
      <c r="C5633" t="str">
        <f t="shared" si="524"/>
        <v>ON</v>
      </c>
      <c r="D5633" s="4">
        <f t="shared" si="526"/>
        <v>43790.624999986343</v>
      </c>
      <c r="E5633" t="str">
        <f t="shared" si="527"/>
        <v>LRKPCIGS</v>
      </c>
      <c r="F5633" s="39">
        <v>9295.912109375</v>
      </c>
      <c r="G5633">
        <f t="shared" si="525"/>
        <v>1.3911683655105334E-3</v>
      </c>
      <c r="H5633" s="38">
        <f>G5633*SUMIF('Manual Inputs'!$B$11:$B$22,'Expanded kW'!A5633,'Manual Inputs'!$C$11:$C$22)</f>
        <v>156624.24949091443</v>
      </c>
    </row>
    <row r="5634" spans="1:8" x14ac:dyDescent="0.2">
      <c r="A5634">
        <f t="shared" ref="A5634:A5697" si="528">MONTH(D5634)</f>
        <v>11</v>
      </c>
      <c r="B5634" t="b">
        <f t="shared" ref="B5634:B5697" si="529">IF(ISNA(VLOOKUP(DATE(YEAR(D5634),MONTH(D5634),DAY(D5634)),Holidays,1,FALSE)),FALSE,TRUE)</f>
        <v>0</v>
      </c>
      <c r="C5634" t="str">
        <f t="shared" ref="C5634:C5697" si="530">IF(OR(HOUR(D5634)&lt;PkStart,HOUR(D5634)&gt;OPkStart-1,WEEKDAY(D5634,2)&gt;5,B5634)=TRUE,"OFF","ON")</f>
        <v>ON</v>
      </c>
      <c r="D5634" s="4">
        <f t="shared" si="526"/>
        <v>43790.666666653007</v>
      </c>
      <c r="E5634" t="str">
        <f t="shared" si="527"/>
        <v>LRKPCIGS</v>
      </c>
      <c r="F5634" s="39">
        <v>9111.0546875</v>
      </c>
      <c r="G5634">
        <f t="shared" ref="G5634:G5697" si="531">IF(SUMIF($A$2:$A$8785,A5634,$F$2:$F$8785)=0,0,F5634/SUMIF($A$2:$A$8785,A5634,$F$2:$F$8785))</f>
        <v>1.3635037539676833E-3</v>
      </c>
      <c r="H5634" s="38">
        <f>G5634*SUMIF('Manual Inputs'!$B$11:$B$22,'Expanded kW'!A5634,'Manual Inputs'!$C$11:$C$22)</f>
        <v>153509.63796884572</v>
      </c>
    </row>
    <row r="5635" spans="1:8" x14ac:dyDescent="0.2">
      <c r="A5635">
        <f t="shared" si="528"/>
        <v>11</v>
      </c>
      <c r="B5635" t="b">
        <f t="shared" si="529"/>
        <v>0</v>
      </c>
      <c r="C5635" t="str">
        <f t="shared" si="530"/>
        <v>ON</v>
      </c>
      <c r="D5635" s="4">
        <f t="shared" si="526"/>
        <v>43790.708333319672</v>
      </c>
      <c r="E5635" t="str">
        <f t="shared" si="527"/>
        <v>LRKPCIGS</v>
      </c>
      <c r="F5635" s="39">
        <v>9133.8193359375</v>
      </c>
      <c r="G5635">
        <f t="shared" si="531"/>
        <v>1.366910569607246E-3</v>
      </c>
      <c r="H5635" s="38">
        <f>G5635*SUMIF('Manual Inputs'!$B$11:$B$22,'Expanded kW'!A5635,'Manual Inputs'!$C$11:$C$22)</f>
        <v>153893.19322781297</v>
      </c>
    </row>
    <row r="5636" spans="1:8" x14ac:dyDescent="0.2">
      <c r="A5636">
        <f t="shared" si="528"/>
        <v>11</v>
      </c>
      <c r="B5636" t="b">
        <f t="shared" si="529"/>
        <v>0</v>
      </c>
      <c r="C5636" t="str">
        <f t="shared" si="530"/>
        <v>ON</v>
      </c>
      <c r="D5636" s="4">
        <f t="shared" ref="D5636:D5699" si="532">+D5635+1/24</f>
        <v>43790.749999986336</v>
      </c>
      <c r="E5636" t="str">
        <f t="shared" ref="E5636:E5699" si="533">+E5635</f>
        <v>LRKPCIGS</v>
      </c>
      <c r="F5636" s="39">
        <v>9154.6376953125</v>
      </c>
      <c r="G5636">
        <f t="shared" si="531"/>
        <v>1.3700261157358633E-3</v>
      </c>
      <c r="H5636" s="38">
        <f>G5636*SUMIF('Manual Inputs'!$B$11:$B$22,'Expanded kW'!A5636,'Manual Inputs'!$C$11:$C$22)</f>
        <v>154243.95600121023</v>
      </c>
    </row>
    <row r="5637" spans="1:8" x14ac:dyDescent="0.2">
      <c r="A5637">
        <f t="shared" si="528"/>
        <v>11</v>
      </c>
      <c r="B5637" t="b">
        <f t="shared" si="529"/>
        <v>0</v>
      </c>
      <c r="C5637" t="str">
        <f t="shared" si="530"/>
        <v>ON</v>
      </c>
      <c r="D5637" s="4">
        <f t="shared" si="532"/>
        <v>43790.791666653</v>
      </c>
      <c r="E5637" t="str">
        <f t="shared" si="533"/>
        <v>LRKPCIGS</v>
      </c>
      <c r="F5637" s="39">
        <v>9143.1728515625</v>
      </c>
      <c r="G5637">
        <f t="shared" si="531"/>
        <v>1.3683103585564859E-3</v>
      </c>
      <c r="H5637" s="38">
        <f>G5637*SUMIF('Manual Inputs'!$B$11:$B$22,'Expanded kW'!A5637,'Manual Inputs'!$C$11:$C$22)</f>
        <v>154050.78802299069</v>
      </c>
    </row>
    <row r="5638" spans="1:8" x14ac:dyDescent="0.2">
      <c r="A5638">
        <f t="shared" si="528"/>
        <v>11</v>
      </c>
      <c r="B5638" t="b">
        <f t="shared" si="529"/>
        <v>0</v>
      </c>
      <c r="C5638" t="str">
        <f t="shared" si="530"/>
        <v>ON</v>
      </c>
      <c r="D5638" s="4">
        <f t="shared" si="532"/>
        <v>43790.833333319664</v>
      </c>
      <c r="E5638" t="str">
        <f t="shared" si="533"/>
        <v>LRKPCIGS</v>
      </c>
      <c r="F5638" s="39">
        <v>9075.7802734375</v>
      </c>
      <c r="G5638">
        <f t="shared" si="531"/>
        <v>1.3582248046426161E-3</v>
      </c>
      <c r="H5638" s="38">
        <f>G5638*SUMIF('Manual Inputs'!$B$11:$B$22,'Expanded kW'!A5638,'Manual Inputs'!$C$11:$C$22)</f>
        <v>152915.30913228123</v>
      </c>
    </row>
    <row r="5639" spans="1:8" x14ac:dyDescent="0.2">
      <c r="A5639">
        <f t="shared" si="528"/>
        <v>11</v>
      </c>
      <c r="B5639" t="b">
        <f t="shared" si="529"/>
        <v>0</v>
      </c>
      <c r="C5639" t="str">
        <f t="shared" si="530"/>
        <v>OFF</v>
      </c>
      <c r="D5639" s="4">
        <f t="shared" si="532"/>
        <v>43790.874999986328</v>
      </c>
      <c r="E5639" t="str">
        <f t="shared" si="533"/>
        <v>LRKPCIGS</v>
      </c>
      <c r="F5639" s="39">
        <v>9338.0771484375</v>
      </c>
      <c r="G5639">
        <f t="shared" si="531"/>
        <v>1.3974785228984359E-3</v>
      </c>
      <c r="H5639" s="38">
        <f>G5639*SUMIF('Manual Inputs'!$B$11:$B$22,'Expanded kW'!A5639,'Manual Inputs'!$C$11:$C$22)</f>
        <v>157334.67656038498</v>
      </c>
    </row>
    <row r="5640" spans="1:8" x14ac:dyDescent="0.2">
      <c r="A5640">
        <f t="shared" si="528"/>
        <v>11</v>
      </c>
      <c r="B5640" t="b">
        <f t="shared" si="529"/>
        <v>0</v>
      </c>
      <c r="C5640" t="str">
        <f t="shared" si="530"/>
        <v>OFF</v>
      </c>
      <c r="D5640" s="4">
        <f t="shared" si="532"/>
        <v>43790.916666652993</v>
      </c>
      <c r="E5640" t="str">
        <f t="shared" si="533"/>
        <v>LRKPCIGS</v>
      </c>
      <c r="F5640" s="39">
        <v>9628.1083984375</v>
      </c>
      <c r="G5640">
        <f t="shared" si="531"/>
        <v>1.440882795148661E-3</v>
      </c>
      <c r="H5640" s="38">
        <f>G5640*SUMIF('Manual Inputs'!$B$11:$B$22,'Expanded kW'!A5640,'Manual Inputs'!$C$11:$C$22)</f>
        <v>162221.33279440308</v>
      </c>
    </row>
    <row r="5641" spans="1:8" x14ac:dyDescent="0.2">
      <c r="A5641">
        <f t="shared" si="528"/>
        <v>11</v>
      </c>
      <c r="B5641" t="b">
        <f t="shared" si="529"/>
        <v>0</v>
      </c>
      <c r="C5641" t="str">
        <f t="shared" si="530"/>
        <v>OFF</v>
      </c>
      <c r="D5641" s="4">
        <f t="shared" si="532"/>
        <v>43790.958333319657</v>
      </c>
      <c r="E5641" t="str">
        <f t="shared" si="533"/>
        <v>LRKPCIGS</v>
      </c>
      <c r="F5641" s="39">
        <v>9610.267578125</v>
      </c>
      <c r="G5641">
        <f t="shared" si="531"/>
        <v>1.4382128489893729E-3</v>
      </c>
      <c r="H5641" s="38">
        <f>G5641*SUMIF('Manual Inputs'!$B$11:$B$22,'Expanded kW'!A5641,'Manual Inputs'!$C$11:$C$22)</f>
        <v>161920.73775231687</v>
      </c>
    </row>
    <row r="5642" spans="1:8" x14ac:dyDescent="0.2">
      <c r="A5642">
        <f t="shared" si="528"/>
        <v>11</v>
      </c>
      <c r="B5642" t="b">
        <f t="shared" si="529"/>
        <v>0</v>
      </c>
      <c r="C5642" t="str">
        <f t="shared" si="530"/>
        <v>OFF</v>
      </c>
      <c r="D5642" s="4">
        <f t="shared" si="532"/>
        <v>43790.999999986321</v>
      </c>
      <c r="E5642" t="str">
        <f t="shared" si="533"/>
        <v>LRKPCIGS</v>
      </c>
      <c r="F5642" s="39">
        <v>9604.7744140625</v>
      </c>
      <c r="G5642">
        <f t="shared" si="531"/>
        <v>1.4373907762351991E-3</v>
      </c>
      <c r="H5642" s="38">
        <f>G5642*SUMIF('Manual Inputs'!$B$11:$B$22,'Expanded kW'!A5642,'Manual Inputs'!$C$11:$C$22)</f>
        <v>161828.18495184966</v>
      </c>
    </row>
    <row r="5643" spans="1:8" x14ac:dyDescent="0.2">
      <c r="A5643">
        <f t="shared" si="528"/>
        <v>11</v>
      </c>
      <c r="B5643" t="b">
        <f t="shared" si="529"/>
        <v>0</v>
      </c>
      <c r="C5643" t="str">
        <f t="shared" si="530"/>
        <v>OFF</v>
      </c>
      <c r="D5643" s="4">
        <f t="shared" si="532"/>
        <v>43791.041666652985</v>
      </c>
      <c r="E5643" t="str">
        <f t="shared" si="533"/>
        <v>LRKPCIGS</v>
      </c>
      <c r="F5643" s="39">
        <v>9526.7998046875</v>
      </c>
      <c r="G5643">
        <f t="shared" si="531"/>
        <v>1.4257215813676895E-3</v>
      </c>
      <c r="H5643" s="38">
        <f>G5643*SUMIF('Manual Inputs'!$B$11:$B$22,'Expanded kW'!A5643,'Manual Inputs'!$C$11:$C$22)</f>
        <v>160514.4123463202</v>
      </c>
    </row>
    <row r="5644" spans="1:8" x14ac:dyDescent="0.2">
      <c r="A5644">
        <f t="shared" si="528"/>
        <v>11</v>
      </c>
      <c r="B5644" t="b">
        <f t="shared" si="529"/>
        <v>0</v>
      </c>
      <c r="C5644" t="str">
        <f t="shared" si="530"/>
        <v>OFF</v>
      </c>
      <c r="D5644" s="4">
        <f t="shared" si="532"/>
        <v>43791.08333331965</v>
      </c>
      <c r="E5644" t="str">
        <f t="shared" si="533"/>
        <v>LRKPCIGS</v>
      </c>
      <c r="F5644" s="39">
        <v>9414.107421875</v>
      </c>
      <c r="G5644">
        <f t="shared" si="531"/>
        <v>1.4088567405475352E-3</v>
      </c>
      <c r="H5644" s="38">
        <f>G5644*SUMIF('Manual Inputs'!$B$11:$B$22,'Expanded kW'!A5644,'Manual Inputs'!$C$11:$C$22)</f>
        <v>158615.68958800688</v>
      </c>
    </row>
    <row r="5645" spans="1:8" x14ac:dyDescent="0.2">
      <c r="A5645">
        <f t="shared" si="528"/>
        <v>11</v>
      </c>
      <c r="B5645" t="b">
        <f t="shared" si="529"/>
        <v>0</v>
      </c>
      <c r="C5645" t="str">
        <f t="shared" si="530"/>
        <v>OFF</v>
      </c>
      <c r="D5645" s="4">
        <f t="shared" si="532"/>
        <v>43791.124999986314</v>
      </c>
      <c r="E5645" t="str">
        <f t="shared" si="533"/>
        <v>LRKPCIGS</v>
      </c>
      <c r="F5645" s="39">
        <v>9320.126953125</v>
      </c>
      <c r="G5645">
        <f t="shared" si="531"/>
        <v>1.394792208357198E-3</v>
      </c>
      <c r="H5645" s="38">
        <f>G5645*SUMIF('Manual Inputs'!$B$11:$B$22,'Expanded kW'!A5645,'Manual Inputs'!$C$11:$C$22)</f>
        <v>157032.238689205</v>
      </c>
    </row>
    <row r="5646" spans="1:8" x14ac:dyDescent="0.2">
      <c r="A5646">
        <f t="shared" si="528"/>
        <v>11</v>
      </c>
      <c r="B5646" t="b">
        <f t="shared" si="529"/>
        <v>0</v>
      </c>
      <c r="C5646" t="str">
        <f t="shared" si="530"/>
        <v>OFF</v>
      </c>
      <c r="D5646" s="4">
        <f t="shared" si="532"/>
        <v>43791.166666652978</v>
      </c>
      <c r="E5646" t="str">
        <f t="shared" si="533"/>
        <v>LRKPCIGS</v>
      </c>
      <c r="F5646" s="39">
        <v>9411.7900390625</v>
      </c>
      <c r="G5646">
        <f t="shared" si="531"/>
        <v>1.4085099354549746E-3</v>
      </c>
      <c r="H5646" s="38">
        <f>G5646*SUMIF('Manual Inputs'!$B$11:$B$22,'Expanded kW'!A5646,'Manual Inputs'!$C$11:$C$22)</f>
        <v>158576.64464658312</v>
      </c>
    </row>
    <row r="5647" spans="1:8" x14ac:dyDescent="0.2">
      <c r="A5647">
        <f t="shared" si="528"/>
        <v>11</v>
      </c>
      <c r="B5647" t="b">
        <f t="shared" si="529"/>
        <v>0</v>
      </c>
      <c r="C5647" t="str">
        <f t="shared" si="530"/>
        <v>OFF</v>
      </c>
      <c r="D5647" s="4">
        <f t="shared" si="532"/>
        <v>43791.208333319642</v>
      </c>
      <c r="E5647" t="str">
        <f t="shared" si="533"/>
        <v>LRKPCIGS</v>
      </c>
      <c r="F5647" s="39">
        <v>9533.6494140625</v>
      </c>
      <c r="G5647">
        <f t="shared" si="531"/>
        <v>1.4267466512872936E-3</v>
      </c>
      <c r="H5647" s="38">
        <f>G5647*SUMIF('Manual Inputs'!$B$11:$B$22,'Expanded kW'!A5647,'Manual Inputs'!$C$11:$C$22)</f>
        <v>160629.81951831607</v>
      </c>
    </row>
    <row r="5648" spans="1:8" x14ac:dyDescent="0.2">
      <c r="A5648">
        <f t="shared" si="528"/>
        <v>11</v>
      </c>
      <c r="B5648" t="b">
        <f t="shared" si="529"/>
        <v>0</v>
      </c>
      <c r="C5648" t="str">
        <f t="shared" si="530"/>
        <v>OFF</v>
      </c>
      <c r="D5648" s="4">
        <f t="shared" si="532"/>
        <v>43791.249999986307</v>
      </c>
      <c r="E5648" t="str">
        <f t="shared" si="533"/>
        <v>LRKPCIGS</v>
      </c>
      <c r="F5648" s="39">
        <v>9452.6865234375</v>
      </c>
      <c r="G5648">
        <f t="shared" si="531"/>
        <v>1.4146302488415132E-3</v>
      </c>
      <c r="H5648" s="38">
        <f>G5648*SUMIF('Manual Inputs'!$B$11:$B$22,'Expanded kW'!A5648,'Manual Inputs'!$C$11:$C$22)</f>
        <v>159265.69818933244</v>
      </c>
    </row>
    <row r="5649" spans="1:8" x14ac:dyDescent="0.2">
      <c r="A5649">
        <f t="shared" si="528"/>
        <v>11</v>
      </c>
      <c r="B5649" t="b">
        <f t="shared" si="529"/>
        <v>0</v>
      </c>
      <c r="C5649" t="str">
        <f t="shared" si="530"/>
        <v>ON</v>
      </c>
      <c r="D5649" s="4">
        <f t="shared" si="532"/>
        <v>43791.291666652971</v>
      </c>
      <c r="E5649" t="str">
        <f t="shared" si="533"/>
        <v>LRKPCIGS</v>
      </c>
      <c r="F5649" s="39">
        <v>9121.2060546875</v>
      </c>
      <c r="G5649">
        <f t="shared" si="531"/>
        <v>1.3650229444173961E-3</v>
      </c>
      <c r="H5649" s="38">
        <f>G5649*SUMIF('Manual Inputs'!$B$11:$B$22,'Expanded kW'!A5649,'Manual Inputs'!$C$11:$C$22)</f>
        <v>153680.67554410911</v>
      </c>
    </row>
    <row r="5650" spans="1:8" x14ac:dyDescent="0.2">
      <c r="A5650">
        <f t="shared" si="528"/>
        <v>11</v>
      </c>
      <c r="B5650" t="b">
        <f t="shared" si="529"/>
        <v>0</v>
      </c>
      <c r="C5650" t="str">
        <f t="shared" si="530"/>
        <v>ON</v>
      </c>
      <c r="D5650" s="4">
        <f t="shared" si="532"/>
        <v>43791.333333319635</v>
      </c>
      <c r="E5650" t="str">
        <f t="shared" si="533"/>
        <v>LRKPCIGS</v>
      </c>
      <c r="F5650" s="39">
        <v>9203.9248046875</v>
      </c>
      <c r="G5650">
        <f t="shared" si="531"/>
        <v>1.3774021178519771E-3</v>
      </c>
      <c r="H5650" s="38">
        <f>G5650*SUMIF('Manual Inputs'!$B$11:$B$22,'Expanded kW'!A5650,'Manual Inputs'!$C$11:$C$22)</f>
        <v>155074.38086157985</v>
      </c>
    </row>
    <row r="5651" spans="1:8" x14ac:dyDescent="0.2">
      <c r="A5651">
        <f t="shared" si="528"/>
        <v>11</v>
      </c>
      <c r="B5651" t="b">
        <f t="shared" si="529"/>
        <v>0</v>
      </c>
      <c r="C5651" t="str">
        <f t="shared" si="530"/>
        <v>ON</v>
      </c>
      <c r="D5651" s="4">
        <f t="shared" si="532"/>
        <v>43791.374999986299</v>
      </c>
      <c r="E5651" t="str">
        <f t="shared" si="533"/>
        <v>LRKPCIGS</v>
      </c>
      <c r="F5651" s="39">
        <v>9182.314453125</v>
      </c>
      <c r="G5651">
        <f t="shared" si="531"/>
        <v>1.3741680471004913E-3</v>
      </c>
      <c r="H5651" s="38">
        <f>G5651*SUMIF('Manual Inputs'!$B$11:$B$22,'Expanded kW'!A5651,'Manual Inputs'!$C$11:$C$22)</f>
        <v>154710.27403108412</v>
      </c>
    </row>
    <row r="5652" spans="1:8" x14ac:dyDescent="0.2">
      <c r="A5652">
        <f t="shared" si="528"/>
        <v>11</v>
      </c>
      <c r="B5652" t="b">
        <f t="shared" si="529"/>
        <v>0</v>
      </c>
      <c r="C5652" t="str">
        <f t="shared" si="530"/>
        <v>ON</v>
      </c>
      <c r="D5652" s="4">
        <f t="shared" si="532"/>
        <v>43791.416666652964</v>
      </c>
      <c r="E5652" t="str">
        <f t="shared" si="533"/>
        <v>LRKPCIGS</v>
      </c>
      <c r="F5652" s="39">
        <v>9237.3544921875</v>
      </c>
      <c r="G5652">
        <f t="shared" si="531"/>
        <v>1.3824049968779095E-3</v>
      </c>
      <c r="H5652" s="38">
        <f>G5652*SUMIF('Manual Inputs'!$B$11:$B$22,'Expanded kW'!A5652,'Manual Inputs'!$C$11:$C$22)</f>
        <v>155637.62841101858</v>
      </c>
    </row>
    <row r="5653" spans="1:8" x14ac:dyDescent="0.2">
      <c r="A5653">
        <f t="shared" si="528"/>
        <v>11</v>
      </c>
      <c r="B5653" t="b">
        <f t="shared" si="529"/>
        <v>0</v>
      </c>
      <c r="C5653" t="str">
        <f t="shared" si="530"/>
        <v>ON</v>
      </c>
      <c r="D5653" s="4">
        <f t="shared" si="532"/>
        <v>43791.458333319628</v>
      </c>
      <c r="E5653" t="str">
        <f t="shared" si="533"/>
        <v>LRKPCIGS</v>
      </c>
      <c r="F5653" s="39">
        <v>9232.447265625</v>
      </c>
      <c r="G5653">
        <f t="shared" si="531"/>
        <v>1.3816706118841811E-3</v>
      </c>
      <c r="H5653" s="38">
        <f>G5653*SUMIF('Manual Inputs'!$B$11:$B$22,'Expanded kW'!A5653,'Manual Inputs'!$C$11:$C$22)</f>
        <v>155554.94790926788</v>
      </c>
    </row>
    <row r="5654" spans="1:8" x14ac:dyDescent="0.2">
      <c r="A5654">
        <f t="shared" si="528"/>
        <v>11</v>
      </c>
      <c r="B5654" t="b">
        <f t="shared" si="529"/>
        <v>0</v>
      </c>
      <c r="C5654" t="str">
        <f t="shared" si="530"/>
        <v>ON</v>
      </c>
      <c r="D5654" s="4">
        <f t="shared" si="532"/>
        <v>43791.499999986292</v>
      </c>
      <c r="E5654" t="str">
        <f t="shared" si="533"/>
        <v>LRKPCIGS</v>
      </c>
      <c r="F5654" s="39">
        <v>9148.8544921875</v>
      </c>
      <c r="G5654">
        <f t="shared" si="531"/>
        <v>1.3691606375402694E-3</v>
      </c>
      <c r="H5654" s="38">
        <f>G5654*SUMIF('Manual Inputs'!$B$11:$B$22,'Expanded kW'!A5654,'Manual Inputs'!$C$11:$C$22)</f>
        <v>154146.51641287838</v>
      </c>
    </row>
    <row r="5655" spans="1:8" x14ac:dyDescent="0.2">
      <c r="A5655">
        <f t="shared" si="528"/>
        <v>11</v>
      </c>
      <c r="B5655" t="b">
        <f t="shared" si="529"/>
        <v>0</v>
      </c>
      <c r="C5655" t="str">
        <f t="shared" si="530"/>
        <v>ON</v>
      </c>
      <c r="D5655" s="4">
        <f t="shared" si="532"/>
        <v>43791.541666652956</v>
      </c>
      <c r="E5655" t="str">
        <f t="shared" si="533"/>
        <v>LRKPCIGS</v>
      </c>
      <c r="F5655" s="39">
        <v>9182.482421875</v>
      </c>
      <c r="G5655">
        <f t="shared" si="531"/>
        <v>1.3741931842584858E-3</v>
      </c>
      <c r="H5655" s="38">
        <f>G5655*SUMIF('Manual Inputs'!$B$11:$B$22,'Expanded kW'!A5655,'Manual Inputs'!$C$11:$C$22)</f>
        <v>154713.10409004951</v>
      </c>
    </row>
    <row r="5656" spans="1:8" x14ac:dyDescent="0.2">
      <c r="A5656">
        <f t="shared" si="528"/>
        <v>11</v>
      </c>
      <c r="B5656" t="b">
        <f t="shared" si="529"/>
        <v>0</v>
      </c>
      <c r="C5656" t="str">
        <f t="shared" si="530"/>
        <v>ON</v>
      </c>
      <c r="D5656" s="4">
        <f t="shared" si="532"/>
        <v>43791.583333319621</v>
      </c>
      <c r="E5656" t="str">
        <f t="shared" si="533"/>
        <v>LRKPCIGS</v>
      </c>
      <c r="F5656" s="39">
        <v>9196.1767578125</v>
      </c>
      <c r="G5656">
        <f t="shared" si="531"/>
        <v>1.3762425933663569E-3</v>
      </c>
      <c r="H5656" s="38">
        <f>G5656*SUMIF('Manual Inputs'!$B$11:$B$22,'Expanded kW'!A5656,'Manual Inputs'!$C$11:$C$22)</f>
        <v>154943.83616488532</v>
      </c>
    </row>
    <row r="5657" spans="1:8" x14ac:dyDescent="0.2">
      <c r="A5657">
        <f t="shared" si="528"/>
        <v>11</v>
      </c>
      <c r="B5657" t="b">
        <f t="shared" si="529"/>
        <v>0</v>
      </c>
      <c r="C5657" t="str">
        <f t="shared" si="530"/>
        <v>ON</v>
      </c>
      <c r="D5657" s="4">
        <f t="shared" si="532"/>
        <v>43791.624999986285</v>
      </c>
      <c r="E5657" t="str">
        <f t="shared" si="533"/>
        <v>LRKPCIGS</v>
      </c>
      <c r="F5657" s="39">
        <v>9216.287109375</v>
      </c>
      <c r="G5657">
        <f t="shared" si="531"/>
        <v>1.3792521834511029E-3</v>
      </c>
      <c r="H5657" s="38">
        <f>G5657*SUMIF('Manual Inputs'!$B$11:$B$22,'Expanded kW'!A5657,'Manual Inputs'!$C$11:$C$22)</f>
        <v>155282.66991066679</v>
      </c>
    </row>
    <row r="5658" spans="1:8" x14ac:dyDescent="0.2">
      <c r="A5658">
        <f t="shared" si="528"/>
        <v>11</v>
      </c>
      <c r="B5658" t="b">
        <f t="shared" si="529"/>
        <v>0</v>
      </c>
      <c r="C5658" t="str">
        <f t="shared" si="530"/>
        <v>ON</v>
      </c>
      <c r="D5658" s="4">
        <f t="shared" si="532"/>
        <v>43791.666666652949</v>
      </c>
      <c r="E5658" t="str">
        <f t="shared" si="533"/>
        <v>LRKPCIGS</v>
      </c>
      <c r="F5658" s="39">
        <v>9265.81640625</v>
      </c>
      <c r="G5658">
        <f t="shared" si="531"/>
        <v>1.386664429841534E-3</v>
      </c>
      <c r="H5658" s="38">
        <f>G5658*SUMIF('Manual Inputs'!$B$11:$B$22,'Expanded kW'!A5658,'Manual Inputs'!$C$11:$C$22)</f>
        <v>156117.17532117257</v>
      </c>
    </row>
    <row r="5659" spans="1:8" x14ac:dyDescent="0.2">
      <c r="A5659">
        <f t="shared" si="528"/>
        <v>11</v>
      </c>
      <c r="B5659" t="b">
        <f t="shared" si="529"/>
        <v>0</v>
      </c>
      <c r="C5659" t="str">
        <f t="shared" si="530"/>
        <v>ON</v>
      </c>
      <c r="D5659" s="4">
        <f t="shared" si="532"/>
        <v>43791.708333319613</v>
      </c>
      <c r="E5659" t="str">
        <f t="shared" si="533"/>
        <v>LRKPCIGS</v>
      </c>
      <c r="F5659" s="39">
        <v>9294.2275390625</v>
      </c>
      <c r="G5659">
        <f t="shared" si="531"/>
        <v>1.3909162631992535E-3</v>
      </c>
      <c r="H5659" s="38">
        <f>G5659*SUMIF('Manual Inputs'!$B$11:$B$22,'Expanded kW'!A5659,'Manual Inputs'!$C$11:$C$22)</f>
        <v>156595.86663210447</v>
      </c>
    </row>
    <row r="5660" spans="1:8" x14ac:dyDescent="0.2">
      <c r="A5660">
        <f t="shared" si="528"/>
        <v>11</v>
      </c>
      <c r="B5660" t="b">
        <f t="shared" si="529"/>
        <v>0</v>
      </c>
      <c r="C5660" t="str">
        <f t="shared" si="530"/>
        <v>ON</v>
      </c>
      <c r="D5660" s="4">
        <f t="shared" si="532"/>
        <v>43791.749999986278</v>
      </c>
      <c r="E5660" t="str">
        <f t="shared" si="533"/>
        <v>LRKPCIGS</v>
      </c>
      <c r="F5660" s="39">
        <v>9359.412109375</v>
      </c>
      <c r="G5660">
        <f t="shared" si="531"/>
        <v>1.4006713804025125E-3</v>
      </c>
      <c r="H5660" s="38">
        <f>G5660*SUMIF('Manual Inputs'!$B$11:$B$22,'Expanded kW'!A5660,'Manual Inputs'!$C$11:$C$22)</f>
        <v>157694.14341048396</v>
      </c>
    </row>
    <row r="5661" spans="1:8" x14ac:dyDescent="0.2">
      <c r="A5661">
        <f t="shared" si="528"/>
        <v>11</v>
      </c>
      <c r="B5661" t="b">
        <f t="shared" si="529"/>
        <v>0</v>
      </c>
      <c r="C5661" t="str">
        <f t="shared" si="530"/>
        <v>ON</v>
      </c>
      <c r="D5661" s="4">
        <f t="shared" si="532"/>
        <v>43791.791666652942</v>
      </c>
      <c r="E5661" t="str">
        <f t="shared" si="533"/>
        <v>LRKPCIGS</v>
      </c>
      <c r="F5661" s="39">
        <v>9318.2392578125</v>
      </c>
      <c r="G5661">
        <f t="shared" si="531"/>
        <v>1.3945097076222971E-3</v>
      </c>
      <c r="H5661" s="38">
        <f>G5661*SUMIF('Manual Inputs'!$B$11:$B$22,'Expanded kW'!A5661,'Manual Inputs'!$C$11:$C$22)</f>
        <v>157000.43343350667</v>
      </c>
    </row>
    <row r="5662" spans="1:8" x14ac:dyDescent="0.2">
      <c r="A5662">
        <f t="shared" si="528"/>
        <v>11</v>
      </c>
      <c r="B5662" t="b">
        <f t="shared" si="529"/>
        <v>0</v>
      </c>
      <c r="C5662" t="str">
        <f t="shared" si="530"/>
        <v>ON</v>
      </c>
      <c r="D5662" s="4">
        <f t="shared" si="532"/>
        <v>43791.833333319606</v>
      </c>
      <c r="E5662" t="str">
        <f t="shared" si="533"/>
        <v>LRKPCIGS</v>
      </c>
      <c r="F5662" s="39">
        <v>9314.5107421875</v>
      </c>
      <c r="G5662">
        <f t="shared" si="531"/>
        <v>1.3939517211733307E-3</v>
      </c>
      <c r="H5662" s="38">
        <f>G5662*SUMIF('Manual Inputs'!$B$11:$B$22,'Expanded kW'!A5662,'Manual Inputs'!$C$11:$C$22)</f>
        <v>156937.61270600732</v>
      </c>
    </row>
    <row r="5663" spans="1:8" x14ac:dyDescent="0.2">
      <c r="A5663">
        <f t="shared" si="528"/>
        <v>11</v>
      </c>
      <c r="B5663" t="b">
        <f t="shared" si="529"/>
        <v>0</v>
      </c>
      <c r="C5663" t="str">
        <f t="shared" si="530"/>
        <v>OFF</v>
      </c>
      <c r="D5663" s="4">
        <f t="shared" si="532"/>
        <v>43791.87499998627</v>
      </c>
      <c r="E5663" t="str">
        <f t="shared" si="533"/>
        <v>LRKPCIGS</v>
      </c>
      <c r="F5663" s="39">
        <v>9537.7197265625</v>
      </c>
      <c r="G5663">
        <f t="shared" si="531"/>
        <v>1.4273557889298528E-3</v>
      </c>
      <c r="H5663" s="38">
        <f>G5663*SUMIF('Manual Inputs'!$B$11:$B$22,'Expanded kW'!A5663,'Manual Inputs'!$C$11:$C$22)</f>
        <v>160698.39908673338</v>
      </c>
    </row>
    <row r="5664" spans="1:8" x14ac:dyDescent="0.2">
      <c r="A5664">
        <f t="shared" si="528"/>
        <v>11</v>
      </c>
      <c r="B5664" t="b">
        <f t="shared" si="529"/>
        <v>0</v>
      </c>
      <c r="C5664" t="str">
        <f t="shared" si="530"/>
        <v>OFF</v>
      </c>
      <c r="D5664" s="4">
        <f t="shared" si="532"/>
        <v>43791.916666652935</v>
      </c>
      <c r="E5664" t="str">
        <f t="shared" si="533"/>
        <v>LRKPCIGS</v>
      </c>
      <c r="F5664" s="39">
        <v>9635.0673828125</v>
      </c>
      <c r="G5664">
        <f t="shared" si="531"/>
        <v>1.4419242334502149E-3</v>
      </c>
      <c r="H5664" s="38">
        <f>G5664*SUMIF('Manual Inputs'!$B$11:$B$22,'Expanded kW'!A5664,'Manual Inputs'!$C$11:$C$22)</f>
        <v>162338.58279549272</v>
      </c>
    </row>
    <row r="5665" spans="1:8" x14ac:dyDescent="0.2">
      <c r="A5665">
        <f t="shared" si="528"/>
        <v>11</v>
      </c>
      <c r="B5665" t="b">
        <f t="shared" si="529"/>
        <v>0</v>
      </c>
      <c r="C5665" t="str">
        <f t="shared" si="530"/>
        <v>OFF</v>
      </c>
      <c r="D5665" s="4">
        <f t="shared" si="532"/>
        <v>43791.958333319599</v>
      </c>
      <c r="E5665" t="str">
        <f t="shared" si="533"/>
        <v>LRKPCIGS</v>
      </c>
      <c r="F5665" s="39">
        <v>9555.9677734375</v>
      </c>
      <c r="G5665">
        <f t="shared" si="531"/>
        <v>1.4300866780826505E-3</v>
      </c>
      <c r="H5665" s="38">
        <f>G5665*SUMIF('Manual Inputs'!$B$11:$B$22,'Expanded kW'!A5665,'Manual Inputs'!$C$11:$C$22)</f>
        <v>161005.85537642756</v>
      </c>
    </row>
    <row r="5666" spans="1:8" x14ac:dyDescent="0.2">
      <c r="A5666">
        <f t="shared" si="528"/>
        <v>11</v>
      </c>
      <c r="B5666" t="b">
        <f t="shared" si="529"/>
        <v>0</v>
      </c>
      <c r="C5666" t="str">
        <f t="shared" si="530"/>
        <v>OFF</v>
      </c>
      <c r="D5666" s="4">
        <f t="shared" si="532"/>
        <v>43791.999999986263</v>
      </c>
      <c r="E5666" t="str">
        <f t="shared" si="533"/>
        <v>LRKPCIGS</v>
      </c>
      <c r="F5666" s="39">
        <v>9545.794921875</v>
      </c>
      <c r="G5666">
        <f t="shared" si="531"/>
        <v>1.4285642724150547E-3</v>
      </c>
      <c r="H5666" s="38">
        <f>G5666*SUMIF('Manual Inputs'!$B$11:$B$22,'Expanded kW'!A5666,'Manual Inputs'!$C$11:$C$22)</f>
        <v>160834.45581687792</v>
      </c>
    </row>
    <row r="5667" spans="1:8" x14ac:dyDescent="0.2">
      <c r="A5667">
        <f t="shared" si="528"/>
        <v>11</v>
      </c>
      <c r="B5667" t="b">
        <f t="shared" si="529"/>
        <v>0</v>
      </c>
      <c r="C5667" t="str">
        <f t="shared" si="530"/>
        <v>OFF</v>
      </c>
      <c r="D5667" s="4">
        <f t="shared" si="532"/>
        <v>43792.041666652927</v>
      </c>
      <c r="E5667" t="str">
        <f t="shared" si="533"/>
        <v>LRKPCIGS</v>
      </c>
      <c r="F5667" s="39">
        <v>9587.8056640625</v>
      </c>
      <c r="G5667">
        <f t="shared" si="531"/>
        <v>1.4348513386927067E-3</v>
      </c>
      <c r="H5667" s="38">
        <f>G5667*SUMIF('Manual Inputs'!$B$11:$B$22,'Expanded kW'!A5667,'Manual Inputs'!$C$11:$C$22)</f>
        <v>161542.2831810198</v>
      </c>
    </row>
    <row r="5668" spans="1:8" x14ac:dyDescent="0.2">
      <c r="A5668">
        <f t="shared" si="528"/>
        <v>11</v>
      </c>
      <c r="B5668" t="b">
        <f t="shared" si="529"/>
        <v>0</v>
      </c>
      <c r="C5668" t="str">
        <f t="shared" si="530"/>
        <v>OFF</v>
      </c>
      <c r="D5668" s="4">
        <f t="shared" si="532"/>
        <v>43792.083333319591</v>
      </c>
      <c r="E5668" t="str">
        <f t="shared" si="533"/>
        <v>LRKPCIGS</v>
      </c>
      <c r="F5668" s="39">
        <v>9600.9404296875</v>
      </c>
      <c r="G5668">
        <f t="shared" si="531"/>
        <v>1.4368170059893528E-3</v>
      </c>
      <c r="H5668" s="38">
        <f>G5668*SUMIF('Manual Inputs'!$B$11:$B$22,'Expanded kW'!A5668,'Manual Inputs'!$C$11:$C$22)</f>
        <v>161763.58721058135</v>
      </c>
    </row>
    <row r="5669" spans="1:8" x14ac:dyDescent="0.2">
      <c r="A5669">
        <f t="shared" si="528"/>
        <v>11</v>
      </c>
      <c r="B5669" t="b">
        <f t="shared" si="529"/>
        <v>0</v>
      </c>
      <c r="C5669" t="str">
        <f t="shared" si="530"/>
        <v>OFF</v>
      </c>
      <c r="D5669" s="4">
        <f t="shared" si="532"/>
        <v>43792.124999986256</v>
      </c>
      <c r="E5669" t="str">
        <f t="shared" si="533"/>
        <v>LRKPCIGS</v>
      </c>
      <c r="F5669" s="39">
        <v>9558.2197265625</v>
      </c>
      <c r="G5669">
        <f t="shared" si="531"/>
        <v>1.4304236913752948E-3</v>
      </c>
      <c r="H5669" s="38">
        <f>G5669*SUMIF('Manual Inputs'!$B$11:$B$22,'Expanded kW'!A5669,'Manual Inputs'!$C$11:$C$22)</f>
        <v>161043.79791116132</v>
      </c>
    </row>
    <row r="5670" spans="1:8" x14ac:dyDescent="0.2">
      <c r="A5670">
        <f t="shared" si="528"/>
        <v>11</v>
      </c>
      <c r="B5670" t="b">
        <f t="shared" si="529"/>
        <v>0</v>
      </c>
      <c r="C5670" t="str">
        <f t="shared" si="530"/>
        <v>OFF</v>
      </c>
      <c r="D5670" s="4">
        <f t="shared" si="532"/>
        <v>43792.16666665292</v>
      </c>
      <c r="E5670" t="str">
        <f t="shared" si="533"/>
        <v>LRKPCIGS</v>
      </c>
      <c r="F5670" s="39">
        <v>9545.0380859375</v>
      </c>
      <c r="G5670">
        <f t="shared" si="531"/>
        <v>1.4284510090578129E-3</v>
      </c>
      <c r="H5670" s="38">
        <f>G5670*SUMIF('Manual Inputs'!$B$11:$B$22,'Expanded kW'!A5670,'Manual Inputs'!$C$11:$C$22)</f>
        <v>160821.70409770243</v>
      </c>
    </row>
    <row r="5671" spans="1:8" x14ac:dyDescent="0.2">
      <c r="A5671">
        <f t="shared" si="528"/>
        <v>11</v>
      </c>
      <c r="B5671" t="b">
        <f t="shared" si="529"/>
        <v>0</v>
      </c>
      <c r="C5671" t="str">
        <f t="shared" si="530"/>
        <v>OFF</v>
      </c>
      <c r="D5671" s="4">
        <f t="shared" si="532"/>
        <v>43792.208333319584</v>
      </c>
      <c r="E5671" t="str">
        <f t="shared" si="533"/>
        <v>LRKPCIGS</v>
      </c>
      <c r="F5671" s="39">
        <v>9516.1630859375</v>
      </c>
      <c r="G5671">
        <f t="shared" si="531"/>
        <v>1.4241297562230745E-3</v>
      </c>
      <c r="H5671" s="38">
        <f>G5671*SUMIF('Manual Inputs'!$B$11:$B$22,'Expanded kW'!A5671,'Manual Inputs'!$C$11:$C$22)</f>
        <v>160335.1972169533</v>
      </c>
    </row>
    <row r="5672" spans="1:8" x14ac:dyDescent="0.2">
      <c r="A5672">
        <f t="shared" si="528"/>
        <v>11</v>
      </c>
      <c r="B5672" t="b">
        <f t="shared" si="529"/>
        <v>0</v>
      </c>
      <c r="C5672" t="str">
        <f t="shared" si="530"/>
        <v>OFF</v>
      </c>
      <c r="D5672" s="4">
        <f t="shared" si="532"/>
        <v>43792.249999986248</v>
      </c>
      <c r="E5672" t="str">
        <f t="shared" si="533"/>
        <v>LRKPCIGS</v>
      </c>
      <c r="F5672" s="39">
        <v>9459.2509765625</v>
      </c>
      <c r="G5672">
        <f t="shared" si="531"/>
        <v>1.4156126440510342E-3</v>
      </c>
      <c r="H5672" s="38">
        <f>G5672*SUMIF('Manual Inputs'!$B$11:$B$22,'Expanded kW'!A5672,'Manual Inputs'!$C$11:$C$22)</f>
        <v>159376.30084261965</v>
      </c>
    </row>
    <row r="5673" spans="1:8" x14ac:dyDescent="0.2">
      <c r="A5673">
        <f t="shared" si="528"/>
        <v>11</v>
      </c>
      <c r="B5673" t="b">
        <f t="shared" si="529"/>
        <v>0</v>
      </c>
      <c r="C5673" t="str">
        <f t="shared" si="530"/>
        <v>OFF</v>
      </c>
      <c r="D5673" s="4">
        <f t="shared" si="532"/>
        <v>43792.291666652913</v>
      </c>
      <c r="E5673" t="str">
        <f t="shared" si="533"/>
        <v>LRKPCIGS</v>
      </c>
      <c r="F5673" s="39">
        <v>9487.7470703125</v>
      </c>
      <c r="G5673">
        <f t="shared" si="531"/>
        <v>1.4198771921340181E-3</v>
      </c>
      <c r="H5673" s="38">
        <f>G5673*SUMIF('Manual Inputs'!$B$11:$B$22,'Expanded kW'!A5673,'Manual Inputs'!$C$11:$C$22)</f>
        <v>159856.42363686542</v>
      </c>
    </row>
    <row r="5674" spans="1:8" x14ac:dyDescent="0.2">
      <c r="A5674">
        <f t="shared" si="528"/>
        <v>11</v>
      </c>
      <c r="B5674" t="b">
        <f t="shared" si="529"/>
        <v>0</v>
      </c>
      <c r="C5674" t="str">
        <f t="shared" si="530"/>
        <v>OFF</v>
      </c>
      <c r="D5674" s="4">
        <f t="shared" si="532"/>
        <v>43792.333333319577</v>
      </c>
      <c r="E5674" t="str">
        <f t="shared" si="533"/>
        <v>LRKPCIGS</v>
      </c>
      <c r="F5674" s="39">
        <v>9536.7802734375</v>
      </c>
      <c r="G5674">
        <f t="shared" si="531"/>
        <v>1.4272151962206056E-3</v>
      </c>
      <c r="H5674" s="38">
        <f>G5674*SUMIF('Manual Inputs'!$B$11:$B$22,'Expanded kW'!A5674,'Manual Inputs'!$C$11:$C$22)</f>
        <v>160682.57050112457</v>
      </c>
    </row>
    <row r="5675" spans="1:8" x14ac:dyDescent="0.2">
      <c r="A5675">
        <f t="shared" si="528"/>
        <v>11</v>
      </c>
      <c r="B5675" t="b">
        <f t="shared" si="529"/>
        <v>0</v>
      </c>
      <c r="C5675" t="str">
        <f t="shared" si="530"/>
        <v>OFF</v>
      </c>
      <c r="D5675" s="4">
        <f t="shared" si="532"/>
        <v>43792.374999986241</v>
      </c>
      <c r="E5675" t="str">
        <f t="shared" si="533"/>
        <v>LRKPCIGS</v>
      </c>
      <c r="F5675" s="39">
        <v>9517.10546875</v>
      </c>
      <c r="G5675">
        <f t="shared" si="531"/>
        <v>1.4242707873711239E-3</v>
      </c>
      <c r="H5675" s="38">
        <f>G5675*SUMIF('Manual Inputs'!$B$11:$B$22,'Expanded kW'!A5675,'Manual Inputs'!$C$11:$C$22)</f>
        <v>160351.07516405568</v>
      </c>
    </row>
    <row r="5676" spans="1:8" x14ac:dyDescent="0.2">
      <c r="A5676">
        <f t="shared" si="528"/>
        <v>11</v>
      </c>
      <c r="B5676" t="b">
        <f t="shared" si="529"/>
        <v>0</v>
      </c>
      <c r="C5676" t="str">
        <f t="shared" si="530"/>
        <v>OFF</v>
      </c>
      <c r="D5676" s="4">
        <f t="shared" si="532"/>
        <v>43792.416666652905</v>
      </c>
      <c r="E5676" t="str">
        <f t="shared" si="533"/>
        <v>LRKPCIGS</v>
      </c>
      <c r="F5676" s="39">
        <v>9455.083984375</v>
      </c>
      <c r="G5676">
        <f t="shared" si="531"/>
        <v>1.4149890379280014E-3</v>
      </c>
      <c r="H5676" s="38">
        <f>G5676*SUMIF('Manual Inputs'!$B$11:$B$22,'Expanded kW'!A5676,'Manual Inputs'!$C$11:$C$22)</f>
        <v>159306.09234491413</v>
      </c>
    </row>
    <row r="5677" spans="1:8" x14ac:dyDescent="0.2">
      <c r="A5677">
        <f t="shared" si="528"/>
        <v>11</v>
      </c>
      <c r="B5677" t="b">
        <f t="shared" si="529"/>
        <v>0</v>
      </c>
      <c r="C5677" t="str">
        <f t="shared" si="530"/>
        <v>OFF</v>
      </c>
      <c r="D5677" s="4">
        <f t="shared" si="532"/>
        <v>43792.45833331957</v>
      </c>
      <c r="E5677" t="str">
        <f t="shared" si="533"/>
        <v>LRKPCIGS</v>
      </c>
      <c r="F5677" s="39">
        <v>9423.50390625</v>
      </c>
      <c r="G5677">
        <f t="shared" si="531"/>
        <v>1.410262959932541E-3</v>
      </c>
      <c r="H5677" s="38">
        <f>G5677*SUMIF('Manual Inputs'!$B$11:$B$22,'Expanded kW'!A5677,'Manual Inputs'!$C$11:$C$22)</f>
        <v>158774.00835175713</v>
      </c>
    </row>
    <row r="5678" spans="1:8" x14ac:dyDescent="0.2">
      <c r="A5678">
        <f t="shared" si="528"/>
        <v>11</v>
      </c>
      <c r="B5678" t="b">
        <f t="shared" si="529"/>
        <v>0</v>
      </c>
      <c r="C5678" t="str">
        <f t="shared" si="530"/>
        <v>OFF</v>
      </c>
      <c r="D5678" s="4">
        <f t="shared" si="532"/>
        <v>43792.499999986234</v>
      </c>
      <c r="E5678" t="str">
        <f t="shared" si="533"/>
        <v>LRKPCIGS</v>
      </c>
      <c r="F5678" s="39">
        <v>9417.103515625</v>
      </c>
      <c r="G5678">
        <f t="shared" si="531"/>
        <v>1.4093051172959449E-3</v>
      </c>
      <c r="H5678" s="38">
        <f>G5678*SUMIF('Manual Inputs'!$B$11:$B$22,'Expanded kW'!A5678,'Manual Inputs'!$C$11:$C$22)</f>
        <v>158666.16994211057</v>
      </c>
    </row>
    <row r="5679" spans="1:8" x14ac:dyDescent="0.2">
      <c r="A5679">
        <f t="shared" si="528"/>
        <v>11</v>
      </c>
      <c r="B5679" t="b">
        <f t="shared" si="529"/>
        <v>0</v>
      </c>
      <c r="C5679" t="str">
        <f t="shared" si="530"/>
        <v>OFF</v>
      </c>
      <c r="D5679" s="4">
        <f t="shared" si="532"/>
        <v>43792.541666652898</v>
      </c>
      <c r="E5679" t="str">
        <f t="shared" si="533"/>
        <v>LRKPCIGS</v>
      </c>
      <c r="F5679" s="39">
        <v>9444.8076171875</v>
      </c>
      <c r="G5679">
        <f t="shared" si="531"/>
        <v>1.4134511407560605E-3</v>
      </c>
      <c r="H5679" s="38">
        <f>G5679*SUMIF('Manual Inputs'!$B$11:$B$22,'Expanded kW'!A5679,'Manual Inputs'!$C$11:$C$22)</f>
        <v>159132.94867925791</v>
      </c>
    </row>
    <row r="5680" spans="1:8" x14ac:dyDescent="0.2">
      <c r="A5680">
        <f t="shared" si="528"/>
        <v>11</v>
      </c>
      <c r="B5680" t="b">
        <f t="shared" si="529"/>
        <v>0</v>
      </c>
      <c r="C5680" t="str">
        <f t="shared" si="530"/>
        <v>OFF</v>
      </c>
      <c r="D5680" s="4">
        <f t="shared" si="532"/>
        <v>43792.583333319562</v>
      </c>
      <c r="E5680" t="str">
        <f t="shared" si="533"/>
        <v>LRKPCIGS</v>
      </c>
      <c r="F5680" s="39">
        <v>9487.021484375</v>
      </c>
      <c r="G5680">
        <f t="shared" si="531"/>
        <v>1.4197686054573334E-3</v>
      </c>
      <c r="H5680" s="38">
        <f>G5680*SUMIF('Manual Inputs'!$B$11:$B$22,'Expanded kW'!A5680,'Manual Inputs'!$C$11:$C$22)</f>
        <v>159844.19844028816</v>
      </c>
    </row>
    <row r="5681" spans="1:8" x14ac:dyDescent="0.2">
      <c r="A5681">
        <f t="shared" si="528"/>
        <v>11</v>
      </c>
      <c r="B5681" t="b">
        <f t="shared" si="529"/>
        <v>0</v>
      </c>
      <c r="C5681" t="str">
        <f t="shared" si="530"/>
        <v>OFF</v>
      </c>
      <c r="D5681" s="4">
        <f t="shared" si="532"/>
        <v>43792.624999986227</v>
      </c>
      <c r="E5681" t="str">
        <f t="shared" si="533"/>
        <v>LRKPCIGS</v>
      </c>
      <c r="F5681" s="39">
        <v>9524.8603515625</v>
      </c>
      <c r="G5681">
        <f t="shared" si="531"/>
        <v>1.4254313348806159E-3</v>
      </c>
      <c r="H5681" s="38">
        <f>G5681*SUMIF('Manual Inputs'!$B$11:$B$22,'Expanded kW'!A5681,'Manual Inputs'!$C$11:$C$22)</f>
        <v>160481.73503756858</v>
      </c>
    </row>
    <row r="5682" spans="1:8" x14ac:dyDescent="0.2">
      <c r="A5682">
        <f t="shared" si="528"/>
        <v>11</v>
      </c>
      <c r="B5682" t="b">
        <f t="shared" si="529"/>
        <v>0</v>
      </c>
      <c r="C5682" t="str">
        <f t="shared" si="530"/>
        <v>OFF</v>
      </c>
      <c r="D5682" s="4">
        <f t="shared" si="532"/>
        <v>43792.666666652891</v>
      </c>
      <c r="E5682" t="str">
        <f t="shared" si="533"/>
        <v>LRKPCIGS</v>
      </c>
      <c r="F5682" s="39">
        <v>9469.4453125</v>
      </c>
      <c r="G5682">
        <f t="shared" si="531"/>
        <v>1.4171382649365129E-3</v>
      </c>
      <c r="H5682" s="38">
        <f>G5682*SUMIF('Manual Inputs'!$B$11:$B$22,'Expanded kW'!A5682,'Manual Inputs'!$C$11:$C$22)</f>
        <v>159548.06238645554</v>
      </c>
    </row>
    <row r="5683" spans="1:8" x14ac:dyDescent="0.2">
      <c r="A5683">
        <f t="shared" si="528"/>
        <v>11</v>
      </c>
      <c r="B5683" t="b">
        <f t="shared" si="529"/>
        <v>0</v>
      </c>
      <c r="C5683" t="str">
        <f t="shared" si="530"/>
        <v>OFF</v>
      </c>
      <c r="D5683" s="4">
        <f t="shared" si="532"/>
        <v>43792.708333319555</v>
      </c>
      <c r="E5683" t="str">
        <f t="shared" si="533"/>
        <v>LRKPCIGS</v>
      </c>
      <c r="F5683" s="39">
        <v>9501.3759765625</v>
      </c>
      <c r="G5683">
        <f t="shared" si="531"/>
        <v>1.4219168094419729E-3</v>
      </c>
      <c r="H5683" s="38">
        <f>G5683*SUMIF('Manual Inputs'!$B$11:$B$22,'Expanded kW'!A5683,'Manual Inputs'!$C$11:$C$22)</f>
        <v>160086.05330501121</v>
      </c>
    </row>
    <row r="5684" spans="1:8" x14ac:dyDescent="0.2">
      <c r="A5684">
        <f t="shared" si="528"/>
        <v>11</v>
      </c>
      <c r="B5684" t="b">
        <f t="shared" si="529"/>
        <v>0</v>
      </c>
      <c r="C5684" t="str">
        <f t="shared" si="530"/>
        <v>OFF</v>
      </c>
      <c r="D5684" s="4">
        <f t="shared" si="532"/>
        <v>43792.749999986219</v>
      </c>
      <c r="E5684" t="str">
        <f t="shared" si="533"/>
        <v>LRKPCIGS</v>
      </c>
      <c r="F5684" s="39">
        <v>9484.2265625</v>
      </c>
      <c r="G5684">
        <f t="shared" si="531"/>
        <v>1.4193503348400099E-3</v>
      </c>
      <c r="H5684" s="38">
        <f>G5684*SUMIF('Manual Inputs'!$B$11:$B$22,'Expanded kW'!A5684,'Manual Inputs'!$C$11:$C$22)</f>
        <v>159797.10757541045</v>
      </c>
    </row>
    <row r="5685" spans="1:8" x14ac:dyDescent="0.2">
      <c r="A5685">
        <f t="shared" si="528"/>
        <v>11</v>
      </c>
      <c r="B5685" t="b">
        <f t="shared" si="529"/>
        <v>0</v>
      </c>
      <c r="C5685" t="str">
        <f t="shared" si="530"/>
        <v>OFF</v>
      </c>
      <c r="D5685" s="4">
        <f t="shared" si="532"/>
        <v>43792.791666652884</v>
      </c>
      <c r="E5685" t="str">
        <f t="shared" si="533"/>
        <v>LRKPCIGS</v>
      </c>
      <c r="F5685" s="39">
        <v>9482.2734375</v>
      </c>
      <c r="G5685">
        <f t="shared" si="531"/>
        <v>1.4190580423051927E-3</v>
      </c>
      <c r="H5685" s="38">
        <f>G5685*SUMIF('Manual Inputs'!$B$11:$B$22,'Expanded kW'!A5685,'Manual Inputs'!$C$11:$C$22)</f>
        <v>159764.19991302214</v>
      </c>
    </row>
    <row r="5686" spans="1:8" x14ac:dyDescent="0.2">
      <c r="A5686">
        <f t="shared" si="528"/>
        <v>11</v>
      </c>
      <c r="B5686" t="b">
        <f t="shared" si="529"/>
        <v>0</v>
      </c>
      <c r="C5686" t="str">
        <f t="shared" si="530"/>
        <v>OFF</v>
      </c>
      <c r="D5686" s="4">
        <f t="shared" si="532"/>
        <v>43792.833333319548</v>
      </c>
      <c r="E5686" t="str">
        <f t="shared" si="533"/>
        <v>LRKPCIGS</v>
      </c>
      <c r="F5686" s="39">
        <v>9500.2119140625</v>
      </c>
      <c r="G5686">
        <f t="shared" si="531"/>
        <v>1.4217426030912219E-3</v>
      </c>
      <c r="H5686" s="38">
        <f>G5686*SUMIF('Manual Inputs'!$B$11:$B$22,'Expanded kW'!A5686,'Manual Inputs'!$C$11:$C$22)</f>
        <v>160066.44033822778</v>
      </c>
    </row>
    <row r="5687" spans="1:8" x14ac:dyDescent="0.2">
      <c r="A5687">
        <f t="shared" si="528"/>
        <v>11</v>
      </c>
      <c r="B5687" t="b">
        <f t="shared" si="529"/>
        <v>0</v>
      </c>
      <c r="C5687" t="str">
        <f t="shared" si="530"/>
        <v>OFF</v>
      </c>
      <c r="D5687" s="4">
        <f t="shared" si="532"/>
        <v>43792.874999986212</v>
      </c>
      <c r="E5687" t="str">
        <f t="shared" si="533"/>
        <v>LRKPCIGS</v>
      </c>
      <c r="F5687" s="39">
        <v>9459.8310546875</v>
      </c>
      <c r="G5687">
        <f t="shared" si="531"/>
        <v>1.4156994549338749E-3</v>
      </c>
      <c r="H5687" s="38">
        <f>G5687*SUMIF('Manual Inputs'!$B$11:$B$22,'Expanded kW'!A5687,'Manual Inputs'!$C$11:$C$22)</f>
        <v>159386.07441834899</v>
      </c>
    </row>
    <row r="5688" spans="1:8" x14ac:dyDescent="0.2">
      <c r="A5688">
        <f t="shared" si="528"/>
        <v>11</v>
      </c>
      <c r="B5688" t="b">
        <f t="shared" si="529"/>
        <v>0</v>
      </c>
      <c r="C5688" t="str">
        <f t="shared" si="530"/>
        <v>OFF</v>
      </c>
      <c r="D5688" s="4">
        <f t="shared" si="532"/>
        <v>43792.916666652876</v>
      </c>
      <c r="E5688" t="str">
        <f t="shared" si="533"/>
        <v>LRKPCIGS</v>
      </c>
      <c r="F5688" s="39">
        <v>9493.8701171875</v>
      </c>
      <c r="G5688">
        <f t="shared" si="531"/>
        <v>1.4207935292306702E-3</v>
      </c>
      <c r="H5688" s="38">
        <f>G5688*SUMIF('Manual Inputs'!$B$11:$B$22,'Expanded kW'!A5688,'Manual Inputs'!$C$11:$C$22)</f>
        <v>159959.58915845287</v>
      </c>
    </row>
    <row r="5689" spans="1:8" x14ac:dyDescent="0.2">
      <c r="A5689">
        <f t="shared" si="528"/>
        <v>11</v>
      </c>
      <c r="B5689" t="b">
        <f t="shared" si="529"/>
        <v>0</v>
      </c>
      <c r="C5689" t="str">
        <f t="shared" si="530"/>
        <v>OFF</v>
      </c>
      <c r="D5689" s="4">
        <f t="shared" si="532"/>
        <v>43792.958333319541</v>
      </c>
      <c r="E5689" t="str">
        <f t="shared" si="533"/>
        <v>LRKPCIGS</v>
      </c>
      <c r="F5689" s="39">
        <v>9506.3544921875</v>
      </c>
      <c r="G5689">
        <f t="shared" si="531"/>
        <v>1.4226618631132221E-3</v>
      </c>
      <c r="H5689" s="38">
        <f>G5689*SUMIF('Manual Inputs'!$B$11:$B$22,'Expanded kW'!A5689,'Manual Inputs'!$C$11:$C$22)</f>
        <v>160169.93493643909</v>
      </c>
    </row>
    <row r="5690" spans="1:8" x14ac:dyDescent="0.2">
      <c r="A5690">
        <f t="shared" si="528"/>
        <v>11</v>
      </c>
      <c r="B5690" t="b">
        <f t="shared" si="529"/>
        <v>0</v>
      </c>
      <c r="C5690" t="str">
        <f t="shared" si="530"/>
        <v>OFF</v>
      </c>
      <c r="D5690" s="4">
        <f t="shared" si="532"/>
        <v>43792.999999986205</v>
      </c>
      <c r="E5690" t="str">
        <f t="shared" si="533"/>
        <v>LRKPCIGS</v>
      </c>
      <c r="F5690" s="39">
        <v>9467.9501953125</v>
      </c>
      <c r="G5690">
        <f t="shared" si="531"/>
        <v>1.4169145150011104E-3</v>
      </c>
      <c r="H5690" s="38">
        <f>G5690*SUMIF('Manual Inputs'!$B$11:$B$22,'Expanded kW'!A5690,'Manual Inputs'!$C$11:$C$22)</f>
        <v>159522.87157089729</v>
      </c>
    </row>
    <row r="5691" spans="1:8" x14ac:dyDescent="0.2">
      <c r="A5691">
        <f t="shared" si="528"/>
        <v>11</v>
      </c>
      <c r="B5691" t="b">
        <f t="shared" si="529"/>
        <v>0</v>
      </c>
      <c r="C5691" t="str">
        <f t="shared" si="530"/>
        <v>OFF</v>
      </c>
      <c r="D5691" s="4">
        <f t="shared" si="532"/>
        <v>43793.041666652869</v>
      </c>
      <c r="E5691" t="str">
        <f t="shared" si="533"/>
        <v>LRKPCIGS</v>
      </c>
      <c r="F5691" s="39">
        <v>9428.7734375</v>
      </c>
      <c r="G5691">
        <f t="shared" si="531"/>
        <v>1.411051565191478E-3</v>
      </c>
      <c r="H5691" s="38">
        <f>G5691*SUMIF('Manual Inputs'!$B$11:$B$22,'Expanded kW'!A5691,'Manual Inputs'!$C$11:$C$22)</f>
        <v>158862.79322488088</v>
      </c>
    </row>
    <row r="5692" spans="1:8" x14ac:dyDescent="0.2">
      <c r="A5692">
        <f t="shared" si="528"/>
        <v>11</v>
      </c>
      <c r="B5692" t="b">
        <f t="shared" si="529"/>
        <v>0</v>
      </c>
      <c r="C5692" t="str">
        <f t="shared" si="530"/>
        <v>OFF</v>
      </c>
      <c r="D5692" s="4">
        <f t="shared" si="532"/>
        <v>43793.083333319533</v>
      </c>
      <c r="E5692" t="str">
        <f t="shared" si="533"/>
        <v>LRKPCIGS</v>
      </c>
      <c r="F5692" s="39">
        <v>9483.779296875</v>
      </c>
      <c r="G5692">
        <f t="shared" si="531"/>
        <v>1.4192833998495369E-3</v>
      </c>
      <c r="H5692" s="38">
        <f>G5692*SUMIF('Manual Inputs'!$B$11:$B$22,'Expanded kW'!A5692,'Manual Inputs'!$C$11:$C$22)</f>
        <v>159789.57172072353</v>
      </c>
    </row>
    <row r="5693" spans="1:8" x14ac:dyDescent="0.2">
      <c r="A5693">
        <f t="shared" si="528"/>
        <v>11</v>
      </c>
      <c r="B5693" t="b">
        <f t="shared" si="529"/>
        <v>0</v>
      </c>
      <c r="C5693" t="str">
        <f t="shared" si="530"/>
        <v>OFF</v>
      </c>
      <c r="D5693" s="4">
        <f t="shared" si="532"/>
        <v>43793.124999986198</v>
      </c>
      <c r="E5693" t="str">
        <f t="shared" si="533"/>
        <v>LRKPCIGS</v>
      </c>
      <c r="F5693" s="39">
        <v>9486.1259765625</v>
      </c>
      <c r="G5693">
        <f t="shared" si="531"/>
        <v>1.4196345893301198E-3</v>
      </c>
      <c r="H5693" s="38">
        <f>G5693*SUMIF('Manual Inputs'!$B$11:$B$22,'Expanded kW'!A5693,'Manual Inputs'!$C$11:$C$22)</f>
        <v>159829.11027708312</v>
      </c>
    </row>
    <row r="5694" spans="1:8" x14ac:dyDescent="0.2">
      <c r="A5694">
        <f t="shared" si="528"/>
        <v>11</v>
      </c>
      <c r="B5694" t="b">
        <f t="shared" si="529"/>
        <v>0</v>
      </c>
      <c r="C5694" t="str">
        <f t="shared" si="530"/>
        <v>OFF</v>
      </c>
      <c r="D5694" s="4">
        <f t="shared" si="532"/>
        <v>43793.166666652862</v>
      </c>
      <c r="E5694" t="str">
        <f t="shared" si="533"/>
        <v>LRKPCIGS</v>
      </c>
      <c r="F5694" s="39">
        <v>9445.080078125</v>
      </c>
      <c r="G5694">
        <f t="shared" si="531"/>
        <v>1.4134919155646675E-3</v>
      </c>
      <c r="H5694" s="38">
        <f>G5694*SUMIF('Manual Inputs'!$B$11:$B$22,'Expanded kW'!A5694,'Manual Inputs'!$C$11:$C$22)</f>
        <v>159137.53929816108</v>
      </c>
    </row>
    <row r="5695" spans="1:8" x14ac:dyDescent="0.2">
      <c r="A5695">
        <f t="shared" si="528"/>
        <v>11</v>
      </c>
      <c r="B5695" t="b">
        <f t="shared" si="529"/>
        <v>0</v>
      </c>
      <c r="C5695" t="str">
        <f t="shared" si="530"/>
        <v>OFF</v>
      </c>
      <c r="D5695" s="4">
        <f t="shared" si="532"/>
        <v>43793.208333319526</v>
      </c>
      <c r="E5695" t="str">
        <f t="shared" si="533"/>
        <v>LRKPCIGS</v>
      </c>
      <c r="F5695" s="39">
        <v>9435.0302734375</v>
      </c>
      <c r="G5695">
        <f t="shared" si="531"/>
        <v>1.4119879243267653E-3</v>
      </c>
      <c r="H5695" s="38">
        <f>G5695*SUMIF('Manual Inputs'!$B$11:$B$22,'Expanded kW'!A5695,'Manual Inputs'!$C$11:$C$22)</f>
        <v>158968.21292134191</v>
      </c>
    </row>
    <row r="5696" spans="1:8" x14ac:dyDescent="0.2">
      <c r="A5696">
        <f t="shared" si="528"/>
        <v>11</v>
      </c>
      <c r="B5696" t="b">
        <f t="shared" si="529"/>
        <v>0</v>
      </c>
      <c r="C5696" t="str">
        <f t="shared" si="530"/>
        <v>OFF</v>
      </c>
      <c r="D5696" s="4">
        <f t="shared" si="532"/>
        <v>43793.24999998619</v>
      </c>
      <c r="E5696" t="str">
        <f t="shared" si="533"/>
        <v>LRKPCIGS</v>
      </c>
      <c r="F5696" s="39">
        <v>9443.7900390625</v>
      </c>
      <c r="G5696">
        <f t="shared" si="531"/>
        <v>1.4132988563454207E-3</v>
      </c>
      <c r="H5696" s="38">
        <f>G5696*SUMIF('Manual Inputs'!$B$11:$B$22,'Expanded kW'!A5696,'Manual Inputs'!$C$11:$C$22)</f>
        <v>159115.80378715359</v>
      </c>
    </row>
    <row r="5697" spans="1:8" x14ac:dyDescent="0.2">
      <c r="A5697">
        <f t="shared" si="528"/>
        <v>11</v>
      </c>
      <c r="B5697" t="b">
        <f t="shared" si="529"/>
        <v>0</v>
      </c>
      <c r="C5697" t="str">
        <f t="shared" si="530"/>
        <v>OFF</v>
      </c>
      <c r="D5697" s="4">
        <f t="shared" si="532"/>
        <v>43793.291666652854</v>
      </c>
      <c r="E5697" t="str">
        <f t="shared" si="533"/>
        <v>LRKPCIGS</v>
      </c>
      <c r="F5697" s="39">
        <v>9404.3251953125</v>
      </c>
      <c r="G5697">
        <f t="shared" si="531"/>
        <v>1.407392793386903E-3</v>
      </c>
      <c r="H5697" s="38">
        <f>G5697*SUMIF('Manual Inputs'!$B$11:$B$22,'Expanded kW'!A5697,'Manual Inputs'!$C$11:$C$22)</f>
        <v>158450.8715609349</v>
      </c>
    </row>
    <row r="5698" spans="1:8" x14ac:dyDescent="0.2">
      <c r="A5698">
        <f t="shared" ref="A5698:A5761" si="534">MONTH(D5698)</f>
        <v>11</v>
      </c>
      <c r="B5698" t="b">
        <f t="shared" ref="B5698:B5761" si="535">IF(ISNA(VLOOKUP(DATE(YEAR(D5698),MONTH(D5698),DAY(D5698)),Holidays,1,FALSE)),FALSE,TRUE)</f>
        <v>0</v>
      </c>
      <c r="C5698" t="str">
        <f t="shared" ref="C5698:C5761" si="536">IF(OR(HOUR(D5698)&lt;PkStart,HOUR(D5698)&gt;OPkStart-1,WEEKDAY(D5698,2)&gt;5,B5698)=TRUE,"OFF","ON")</f>
        <v>OFF</v>
      </c>
      <c r="D5698" s="4">
        <f t="shared" si="532"/>
        <v>43793.333333319519</v>
      </c>
      <c r="E5698" t="str">
        <f t="shared" si="533"/>
        <v>LRKPCIGS</v>
      </c>
      <c r="F5698" s="39">
        <v>9373.69921875</v>
      </c>
      <c r="G5698">
        <f t="shared" ref="G5698:G5761" si="537">IF(SUMIF($A$2:$A$8785,A5698,$F$2:$F$8785)=0,0,F5698/SUMIF($A$2:$A$8785,A5698,$F$2:$F$8785))</f>
        <v>1.4028095002947007E-3</v>
      </c>
      <c r="H5698" s="38">
        <f>G5698*SUMIF('Manual Inputs'!$B$11:$B$22,'Expanded kW'!A5698,'Manual Inputs'!$C$11:$C$22)</f>
        <v>157934.8629608546</v>
      </c>
    </row>
    <row r="5699" spans="1:8" x14ac:dyDescent="0.2">
      <c r="A5699">
        <f t="shared" si="534"/>
        <v>11</v>
      </c>
      <c r="B5699" t="b">
        <f t="shared" si="535"/>
        <v>0</v>
      </c>
      <c r="C5699" t="str">
        <f t="shared" si="536"/>
        <v>OFF</v>
      </c>
      <c r="D5699" s="4">
        <f t="shared" si="532"/>
        <v>43793.374999986183</v>
      </c>
      <c r="E5699" t="str">
        <f t="shared" si="533"/>
        <v>LRKPCIGS</v>
      </c>
      <c r="F5699" s="39">
        <v>9383.029296875</v>
      </c>
      <c r="G5699">
        <f t="shared" si="537"/>
        <v>1.4042057817335229E-3</v>
      </c>
      <c r="H5699" s="38">
        <f>G5699*SUMIF('Manual Inputs'!$B$11:$B$22,'Expanded kW'!A5699,'Manual Inputs'!$C$11:$C$22)</f>
        <v>158092.06286408371</v>
      </c>
    </row>
    <row r="5700" spans="1:8" x14ac:dyDescent="0.2">
      <c r="A5700">
        <f t="shared" si="534"/>
        <v>11</v>
      </c>
      <c r="B5700" t="b">
        <f t="shared" si="535"/>
        <v>0</v>
      </c>
      <c r="C5700" t="str">
        <f t="shared" si="536"/>
        <v>OFF</v>
      </c>
      <c r="D5700" s="4">
        <f t="shared" ref="D5700:D5763" si="538">+D5699+1/24</f>
        <v>43793.416666652847</v>
      </c>
      <c r="E5700" t="str">
        <f t="shared" ref="E5700:E5763" si="539">+E5699</f>
        <v>LRKPCIGS</v>
      </c>
      <c r="F5700" s="39">
        <v>9373.3603515625</v>
      </c>
      <c r="G5700">
        <f t="shared" si="537"/>
        <v>1.4027587875399098E-3</v>
      </c>
      <c r="H5700" s="38">
        <f>G5700*SUMIF('Manual Inputs'!$B$11:$B$22,'Expanded kW'!A5700,'Manual Inputs'!$C$11:$C$22)</f>
        <v>157929.15348143023</v>
      </c>
    </row>
    <row r="5701" spans="1:8" x14ac:dyDescent="0.2">
      <c r="A5701">
        <f t="shared" si="534"/>
        <v>11</v>
      </c>
      <c r="B5701" t="b">
        <f t="shared" si="535"/>
        <v>0</v>
      </c>
      <c r="C5701" t="str">
        <f t="shared" si="536"/>
        <v>OFF</v>
      </c>
      <c r="D5701" s="4">
        <f t="shared" si="538"/>
        <v>43793.458333319511</v>
      </c>
      <c r="E5701" t="str">
        <f t="shared" si="539"/>
        <v>LRKPCIGS</v>
      </c>
      <c r="F5701" s="39">
        <v>9329.142578125</v>
      </c>
      <c r="G5701">
        <f t="shared" si="537"/>
        <v>1.3961414306979144E-3</v>
      </c>
      <c r="H5701" s="38">
        <f>G5701*SUMIF('Manual Inputs'!$B$11:$B$22,'Expanded kW'!A5701,'Manual Inputs'!$C$11:$C$22)</f>
        <v>157184.14045878954</v>
      </c>
    </row>
    <row r="5702" spans="1:8" x14ac:dyDescent="0.2">
      <c r="A5702">
        <f t="shared" si="534"/>
        <v>11</v>
      </c>
      <c r="B5702" t="b">
        <f t="shared" si="535"/>
        <v>0</v>
      </c>
      <c r="C5702" t="str">
        <f t="shared" si="536"/>
        <v>OFF</v>
      </c>
      <c r="D5702" s="4">
        <f t="shared" si="538"/>
        <v>43793.499999986176</v>
      </c>
      <c r="E5702" t="str">
        <f t="shared" si="539"/>
        <v>LRKPCIGS</v>
      </c>
      <c r="F5702" s="39">
        <v>9335.9794921875</v>
      </c>
      <c r="G5702">
        <f t="shared" si="537"/>
        <v>1.3971646007160422E-3</v>
      </c>
      <c r="H5702" s="38">
        <f>G5702*SUMIF('Manual Inputs'!$B$11:$B$22,'Expanded kW'!A5702,'Manual Inputs'!$C$11:$C$22)</f>
        <v>157299.33373097991</v>
      </c>
    </row>
    <row r="5703" spans="1:8" x14ac:dyDescent="0.2">
      <c r="A5703">
        <f t="shared" si="534"/>
        <v>11</v>
      </c>
      <c r="B5703" t="b">
        <f t="shared" si="535"/>
        <v>0</v>
      </c>
      <c r="C5703" t="str">
        <f t="shared" si="536"/>
        <v>OFF</v>
      </c>
      <c r="D5703" s="4">
        <f t="shared" si="538"/>
        <v>43793.54166665284</v>
      </c>
      <c r="E5703" t="str">
        <f t="shared" si="539"/>
        <v>LRKPCIGS</v>
      </c>
      <c r="F5703" s="39">
        <v>9270.033203125</v>
      </c>
      <c r="G5703">
        <f t="shared" si="537"/>
        <v>1.3872954894242045E-3</v>
      </c>
      <c r="H5703" s="38">
        <f>G5703*SUMIF('Manual Inputs'!$B$11:$B$22,'Expanded kW'!A5703,'Manual Inputs'!$C$11:$C$22)</f>
        <v>156188.22296426899</v>
      </c>
    </row>
    <row r="5704" spans="1:8" x14ac:dyDescent="0.2">
      <c r="A5704">
        <f t="shared" si="534"/>
        <v>11</v>
      </c>
      <c r="B5704" t="b">
        <f t="shared" si="535"/>
        <v>0</v>
      </c>
      <c r="C5704" t="str">
        <f t="shared" si="536"/>
        <v>OFF</v>
      </c>
      <c r="D5704" s="4">
        <f t="shared" si="538"/>
        <v>43793.583333319504</v>
      </c>
      <c r="E5704" t="str">
        <f t="shared" si="539"/>
        <v>LRKPCIGS</v>
      </c>
      <c r="F5704" s="39">
        <v>9276.71875</v>
      </c>
      <c r="G5704">
        <f t="shared" si="537"/>
        <v>1.388296006770884E-3</v>
      </c>
      <c r="H5704" s="38">
        <f>G5704*SUMIF('Manual Inputs'!$B$11:$B$22,'Expanded kW'!A5704,'Manual Inputs'!$C$11:$C$22)</f>
        <v>156300.86589262425</v>
      </c>
    </row>
    <row r="5705" spans="1:8" x14ac:dyDescent="0.2">
      <c r="A5705">
        <f t="shared" si="534"/>
        <v>11</v>
      </c>
      <c r="B5705" t="b">
        <f t="shared" si="535"/>
        <v>0</v>
      </c>
      <c r="C5705" t="str">
        <f t="shared" si="536"/>
        <v>OFF</v>
      </c>
      <c r="D5705" s="4">
        <f t="shared" si="538"/>
        <v>43793.624999986168</v>
      </c>
      <c r="E5705" t="str">
        <f t="shared" si="539"/>
        <v>LRKPCIGS</v>
      </c>
      <c r="F5705" s="39">
        <v>9318.48046875</v>
      </c>
      <c r="G5705">
        <f t="shared" si="537"/>
        <v>1.3945458057503469E-3</v>
      </c>
      <c r="H5705" s="38">
        <f>G5705*SUMIF('Manual Inputs'!$B$11:$B$22,'Expanded kW'!A5705,'Manual Inputs'!$C$11:$C$22)</f>
        <v>157004.49752981163</v>
      </c>
    </row>
    <row r="5706" spans="1:8" x14ac:dyDescent="0.2">
      <c r="A5706">
        <f t="shared" si="534"/>
        <v>11</v>
      </c>
      <c r="B5706" t="b">
        <f t="shared" si="535"/>
        <v>0</v>
      </c>
      <c r="C5706" t="str">
        <f t="shared" si="536"/>
        <v>OFF</v>
      </c>
      <c r="D5706" s="4">
        <f t="shared" si="538"/>
        <v>43793.666666652833</v>
      </c>
      <c r="E5706" t="str">
        <f t="shared" si="539"/>
        <v>LRKPCIGS</v>
      </c>
      <c r="F5706" s="39">
        <v>9298.5087890625</v>
      </c>
      <c r="G5706">
        <f t="shared" si="537"/>
        <v>1.391556968435573E-3</v>
      </c>
      <c r="H5706" s="38">
        <f>G5706*SUMIF('Manual Inputs'!$B$11:$B$22,'Expanded kW'!A5706,'Manual Inputs'!$C$11:$C$22)</f>
        <v>156668.00022805971</v>
      </c>
    </row>
    <row r="5707" spans="1:8" x14ac:dyDescent="0.2">
      <c r="A5707">
        <f t="shared" si="534"/>
        <v>11</v>
      </c>
      <c r="B5707" t="b">
        <f t="shared" si="535"/>
        <v>0</v>
      </c>
      <c r="C5707" t="str">
        <f t="shared" si="536"/>
        <v>OFF</v>
      </c>
      <c r="D5707" s="4">
        <f t="shared" si="538"/>
        <v>43793.708333319497</v>
      </c>
      <c r="E5707" t="str">
        <f t="shared" si="539"/>
        <v>LRKPCIGS</v>
      </c>
      <c r="F5707" s="39">
        <v>9295.720703125</v>
      </c>
      <c r="G5707">
        <f t="shared" si="537"/>
        <v>1.3911397208421212E-3</v>
      </c>
      <c r="H5707" s="38">
        <f>G5707*SUMIF('Manual Inputs'!$B$11:$B$22,'Expanded kW'!A5707,'Manual Inputs'!$C$11:$C$22)</f>
        <v>156621.02454000036</v>
      </c>
    </row>
    <row r="5708" spans="1:8" x14ac:dyDescent="0.2">
      <c r="A5708">
        <f t="shared" si="534"/>
        <v>11</v>
      </c>
      <c r="B5708" t="b">
        <f t="shared" si="535"/>
        <v>0</v>
      </c>
      <c r="C5708" t="str">
        <f t="shared" si="536"/>
        <v>OFF</v>
      </c>
      <c r="D5708" s="4">
        <f t="shared" si="538"/>
        <v>43793.749999986161</v>
      </c>
      <c r="E5708" t="str">
        <f t="shared" si="539"/>
        <v>LRKPCIGS</v>
      </c>
      <c r="F5708" s="39">
        <v>9357.7919921875</v>
      </c>
      <c r="G5708">
        <f t="shared" si="537"/>
        <v>1.4004289237448816E-3</v>
      </c>
      <c r="H5708" s="38">
        <f>G5708*SUMIF('Manual Inputs'!$B$11:$B$22,'Expanded kW'!A5708,'Manual Inputs'!$C$11:$C$22)</f>
        <v>157666.84650453285</v>
      </c>
    </row>
    <row r="5709" spans="1:8" x14ac:dyDescent="0.2">
      <c r="A5709">
        <f t="shared" si="534"/>
        <v>11</v>
      </c>
      <c r="B5709" t="b">
        <f t="shared" si="535"/>
        <v>0</v>
      </c>
      <c r="C5709" t="str">
        <f t="shared" si="536"/>
        <v>OFF</v>
      </c>
      <c r="D5709" s="4">
        <f t="shared" si="538"/>
        <v>43793.791666652825</v>
      </c>
      <c r="E5709" t="str">
        <f t="shared" si="539"/>
        <v>LRKPCIGS</v>
      </c>
      <c r="F5709" s="39">
        <v>9442.5009765625</v>
      </c>
      <c r="G5709">
        <f t="shared" si="537"/>
        <v>1.4131059432724413E-3</v>
      </c>
      <c r="H5709" s="38">
        <f>G5709*SUMIF('Manual Inputs'!$B$11:$B$22,'Expanded kW'!A5709,'Manual Inputs'!$C$11:$C$22)</f>
        <v>159094.08472997727</v>
      </c>
    </row>
    <row r="5710" spans="1:8" x14ac:dyDescent="0.2">
      <c r="A5710">
        <f t="shared" si="534"/>
        <v>11</v>
      </c>
      <c r="B5710" t="b">
        <f t="shared" si="535"/>
        <v>0</v>
      </c>
      <c r="C5710" t="str">
        <f t="shared" si="536"/>
        <v>OFF</v>
      </c>
      <c r="D5710" s="4">
        <f t="shared" si="538"/>
        <v>43793.83333331949</v>
      </c>
      <c r="E5710" t="str">
        <f t="shared" si="539"/>
        <v>LRKPCIGS</v>
      </c>
      <c r="F5710" s="39">
        <v>9478.216796875</v>
      </c>
      <c r="G5710">
        <f t="shared" si="537"/>
        <v>1.4184509507103773E-3</v>
      </c>
      <c r="H5710" s="38">
        <f>G5710*SUMIF('Manual Inputs'!$B$11:$B$22,'Expanded kW'!A5710,'Manual Inputs'!$C$11:$C$22)</f>
        <v>159695.85069824156</v>
      </c>
    </row>
    <row r="5711" spans="1:8" x14ac:dyDescent="0.2">
      <c r="A5711">
        <f t="shared" si="534"/>
        <v>11</v>
      </c>
      <c r="B5711" t="b">
        <f t="shared" si="535"/>
        <v>0</v>
      </c>
      <c r="C5711" t="str">
        <f t="shared" si="536"/>
        <v>OFF</v>
      </c>
      <c r="D5711" s="4">
        <f t="shared" si="538"/>
        <v>43793.874999986154</v>
      </c>
      <c r="E5711" t="str">
        <f t="shared" si="539"/>
        <v>LRKPCIGS</v>
      </c>
      <c r="F5711" s="39">
        <v>9547.35546875</v>
      </c>
      <c r="G5711">
        <f t="shared" si="537"/>
        <v>1.4287978141503737E-3</v>
      </c>
      <c r="H5711" s="38">
        <f>G5711*SUMIF('Manual Inputs'!$B$11:$B$22,'Expanded kW'!A5711,'Manual Inputs'!$C$11:$C$22)</f>
        <v>160860.74903912621</v>
      </c>
    </row>
    <row r="5712" spans="1:8" x14ac:dyDescent="0.2">
      <c r="A5712">
        <f t="shared" si="534"/>
        <v>11</v>
      </c>
      <c r="B5712" t="b">
        <f t="shared" si="535"/>
        <v>0</v>
      </c>
      <c r="C5712" t="str">
        <f t="shared" si="536"/>
        <v>OFF</v>
      </c>
      <c r="D5712" s="4">
        <f t="shared" si="538"/>
        <v>43793.916666652818</v>
      </c>
      <c r="E5712" t="str">
        <f t="shared" si="539"/>
        <v>LRKPCIGS</v>
      </c>
      <c r="F5712" s="39">
        <v>9647.2265625</v>
      </c>
      <c r="G5712">
        <f t="shared" si="537"/>
        <v>1.44374390062572E-3</v>
      </c>
      <c r="H5712" s="38">
        <f>G5712*SUMIF('Manual Inputs'!$B$11:$B$22,'Expanded kW'!A5712,'Manual Inputs'!$C$11:$C$22)</f>
        <v>162543.4494476913</v>
      </c>
    </row>
    <row r="5713" spans="1:8" x14ac:dyDescent="0.2">
      <c r="A5713">
        <f t="shared" si="534"/>
        <v>11</v>
      </c>
      <c r="B5713" t="b">
        <f t="shared" si="535"/>
        <v>0</v>
      </c>
      <c r="C5713" t="str">
        <f t="shared" si="536"/>
        <v>OFF</v>
      </c>
      <c r="D5713" s="4">
        <f t="shared" si="538"/>
        <v>43793.958333319482</v>
      </c>
      <c r="E5713" t="str">
        <f t="shared" si="539"/>
        <v>LRKPCIGS</v>
      </c>
      <c r="F5713" s="39">
        <v>9658.8662109375</v>
      </c>
      <c r="G5713">
        <f t="shared" si="537"/>
        <v>1.4454858179869634E-3</v>
      </c>
      <c r="H5713" s="38">
        <f>G5713*SUMIF('Manual Inputs'!$B$11:$B$22,'Expanded kW'!A5713,'Manual Inputs'!$C$11:$C$22)</f>
        <v>162739.56266169457</v>
      </c>
    </row>
    <row r="5714" spans="1:8" x14ac:dyDescent="0.2">
      <c r="A5714">
        <f t="shared" si="534"/>
        <v>11</v>
      </c>
      <c r="B5714" t="b">
        <f t="shared" si="535"/>
        <v>0</v>
      </c>
      <c r="C5714" t="str">
        <f t="shared" si="536"/>
        <v>OFF</v>
      </c>
      <c r="D5714" s="4">
        <f t="shared" si="538"/>
        <v>43793.999999986147</v>
      </c>
      <c r="E5714" t="str">
        <f t="shared" si="539"/>
        <v>LRKPCIGS</v>
      </c>
      <c r="F5714" s="39">
        <v>9554.5224609375</v>
      </c>
      <c r="G5714">
        <f t="shared" si="537"/>
        <v>1.4298703816068856E-3</v>
      </c>
      <c r="H5714" s="38">
        <f>G5714*SUMIF('Manual Inputs'!$B$11:$B$22,'Expanded kW'!A5714,'Manual Inputs'!$C$11:$C$22)</f>
        <v>160981.50370626021</v>
      </c>
    </row>
    <row r="5715" spans="1:8" x14ac:dyDescent="0.2">
      <c r="A5715">
        <f t="shared" si="534"/>
        <v>11</v>
      </c>
      <c r="B5715" t="b">
        <f t="shared" si="535"/>
        <v>0</v>
      </c>
      <c r="C5715" t="str">
        <f t="shared" si="536"/>
        <v>OFF</v>
      </c>
      <c r="D5715" s="4">
        <f t="shared" si="538"/>
        <v>43794.041666652811</v>
      </c>
      <c r="E5715" t="str">
        <f t="shared" si="539"/>
        <v>LRKPCIGS</v>
      </c>
      <c r="F5715" s="39">
        <v>9618.921875</v>
      </c>
      <c r="G5715">
        <f t="shared" si="537"/>
        <v>1.4395079972111481E-3</v>
      </c>
      <c r="H5715" s="38">
        <f>G5715*SUMIF('Manual Inputs'!$B$11:$B$22,'Expanded kW'!A5715,'Manual Inputs'!$C$11:$C$22)</f>
        <v>162066.55160435956</v>
      </c>
    </row>
    <row r="5716" spans="1:8" x14ac:dyDescent="0.2">
      <c r="A5716">
        <f t="shared" si="534"/>
        <v>11</v>
      </c>
      <c r="B5716" t="b">
        <f t="shared" si="535"/>
        <v>0</v>
      </c>
      <c r="C5716" t="str">
        <f t="shared" si="536"/>
        <v>OFF</v>
      </c>
      <c r="D5716" s="4">
        <f t="shared" si="538"/>
        <v>43794.083333319475</v>
      </c>
      <c r="E5716" t="str">
        <f t="shared" si="539"/>
        <v>LRKPCIGS</v>
      </c>
      <c r="F5716" s="39">
        <v>9681.388671875</v>
      </c>
      <c r="G5716">
        <f t="shared" si="537"/>
        <v>1.4488563893522088E-3</v>
      </c>
      <c r="H5716" s="38">
        <f>G5716*SUMIF('Manual Inputs'!$B$11:$B$22,'Expanded kW'!A5716,'Manual Inputs'!$C$11:$C$22)</f>
        <v>163119.03737052565</v>
      </c>
    </row>
    <row r="5717" spans="1:8" x14ac:dyDescent="0.2">
      <c r="A5717">
        <f t="shared" si="534"/>
        <v>11</v>
      </c>
      <c r="B5717" t="b">
        <f t="shared" si="535"/>
        <v>0</v>
      </c>
      <c r="C5717" t="str">
        <f t="shared" si="536"/>
        <v>OFF</v>
      </c>
      <c r="D5717" s="4">
        <f t="shared" si="538"/>
        <v>43794.124999986139</v>
      </c>
      <c r="E5717" t="str">
        <f t="shared" si="539"/>
        <v>LRKPCIGS</v>
      </c>
      <c r="F5717" s="39">
        <v>9673.3095703125</v>
      </c>
      <c r="G5717">
        <f t="shared" si="537"/>
        <v>1.4476473212819371E-3</v>
      </c>
      <c r="H5717" s="38">
        <f>G5717*SUMIF('Manual Inputs'!$B$11:$B$22,'Expanded kW'!A5717,'Manual Inputs'!$C$11:$C$22)</f>
        <v>162982.9148250563</v>
      </c>
    </row>
    <row r="5718" spans="1:8" x14ac:dyDescent="0.2">
      <c r="A5718">
        <f t="shared" si="534"/>
        <v>11</v>
      </c>
      <c r="B5718" t="b">
        <f t="shared" si="535"/>
        <v>0</v>
      </c>
      <c r="C5718" t="str">
        <f t="shared" si="536"/>
        <v>OFF</v>
      </c>
      <c r="D5718" s="4">
        <f t="shared" si="538"/>
        <v>43794.166666652804</v>
      </c>
      <c r="E5718" t="str">
        <f t="shared" si="539"/>
        <v>LRKPCIGS</v>
      </c>
      <c r="F5718" s="39">
        <v>9631.38671875</v>
      </c>
      <c r="G5718">
        <f t="shared" si="537"/>
        <v>1.4413734081683519E-3</v>
      </c>
      <c r="H5718" s="38">
        <f>G5718*SUMIF('Manual Inputs'!$B$11:$B$22,'Expanded kW'!A5718,'Manual Inputs'!$C$11:$C$22)</f>
        <v>162276.56830572191</v>
      </c>
    </row>
    <row r="5719" spans="1:8" x14ac:dyDescent="0.2">
      <c r="A5719">
        <f t="shared" si="534"/>
        <v>11</v>
      </c>
      <c r="B5719" t="b">
        <f t="shared" si="535"/>
        <v>0</v>
      </c>
      <c r="C5719" t="str">
        <f t="shared" si="536"/>
        <v>OFF</v>
      </c>
      <c r="D5719" s="4">
        <f t="shared" si="538"/>
        <v>43794.208333319468</v>
      </c>
      <c r="E5719" t="str">
        <f t="shared" si="539"/>
        <v>LRKPCIGS</v>
      </c>
      <c r="F5719" s="39">
        <v>9760.9990234375</v>
      </c>
      <c r="G5719">
        <f t="shared" si="537"/>
        <v>1.4607703792176281E-3</v>
      </c>
      <c r="H5719" s="38">
        <f>G5719*SUMIF('Manual Inputs'!$B$11:$B$22,'Expanded kW'!A5719,'Manual Inputs'!$C$11:$C$22)</f>
        <v>164460.37014330536</v>
      </c>
    </row>
    <row r="5720" spans="1:8" x14ac:dyDescent="0.2">
      <c r="A5720">
        <f t="shared" si="534"/>
        <v>11</v>
      </c>
      <c r="B5720" t="b">
        <f t="shared" si="535"/>
        <v>0</v>
      </c>
      <c r="C5720" t="str">
        <f t="shared" si="536"/>
        <v>OFF</v>
      </c>
      <c r="D5720" s="4">
        <f t="shared" si="538"/>
        <v>43794.249999986132</v>
      </c>
      <c r="E5720" t="str">
        <f t="shared" si="539"/>
        <v>LRKPCIGS</v>
      </c>
      <c r="F5720" s="39">
        <v>9691.6298828125</v>
      </c>
      <c r="G5720">
        <f t="shared" si="537"/>
        <v>1.4503890252585232E-3</v>
      </c>
      <c r="H5720" s="38">
        <f>G5720*SUMIF('Manual Inputs'!$B$11:$B$22,'Expanded kW'!A5720,'Manual Inputs'!$C$11:$C$22)</f>
        <v>163291.58869825889</v>
      </c>
    </row>
    <row r="5721" spans="1:8" x14ac:dyDescent="0.2">
      <c r="A5721">
        <f t="shared" si="534"/>
        <v>11</v>
      </c>
      <c r="B5721" t="b">
        <f t="shared" si="535"/>
        <v>0</v>
      </c>
      <c r="C5721" t="str">
        <f t="shared" si="536"/>
        <v>ON</v>
      </c>
      <c r="D5721" s="4">
        <f t="shared" si="538"/>
        <v>43794.291666652796</v>
      </c>
      <c r="E5721" t="str">
        <f t="shared" si="539"/>
        <v>LRKPCIGS</v>
      </c>
      <c r="F5721" s="39">
        <v>9791.2392578125</v>
      </c>
      <c r="G5721">
        <f t="shared" si="537"/>
        <v>1.4652959445342038E-3</v>
      </c>
      <c r="H5721" s="38">
        <f>G5721*SUMIF('Manual Inputs'!$B$11:$B$22,'Expanded kW'!A5721,'Manual Inputs'!$C$11:$C$22)</f>
        <v>164969.87948006394</v>
      </c>
    </row>
    <row r="5722" spans="1:8" x14ac:dyDescent="0.2">
      <c r="A5722">
        <f t="shared" si="534"/>
        <v>11</v>
      </c>
      <c r="B5722" t="b">
        <f t="shared" si="535"/>
        <v>0</v>
      </c>
      <c r="C5722" t="str">
        <f t="shared" si="536"/>
        <v>ON</v>
      </c>
      <c r="D5722" s="4">
        <f t="shared" si="538"/>
        <v>43794.333333319461</v>
      </c>
      <c r="E5722" t="str">
        <f t="shared" si="539"/>
        <v>LRKPCIGS</v>
      </c>
      <c r="F5722" s="39">
        <v>9816.29296875</v>
      </c>
      <c r="G5722">
        <f t="shared" si="537"/>
        <v>1.4690453270245723E-3</v>
      </c>
      <c r="H5722" s="38">
        <f>G5722*SUMIF('Manual Inputs'!$B$11:$B$22,'Expanded kW'!A5722,'Manual Inputs'!$C$11:$C$22)</f>
        <v>165392.0025193503</v>
      </c>
    </row>
    <row r="5723" spans="1:8" x14ac:dyDescent="0.2">
      <c r="A5723">
        <f t="shared" si="534"/>
        <v>11</v>
      </c>
      <c r="B5723" t="b">
        <f t="shared" si="535"/>
        <v>0</v>
      </c>
      <c r="C5723" t="str">
        <f t="shared" si="536"/>
        <v>ON</v>
      </c>
      <c r="D5723" s="4">
        <f t="shared" si="538"/>
        <v>43794.374999986125</v>
      </c>
      <c r="E5723" t="str">
        <f t="shared" si="539"/>
        <v>LRKPCIGS</v>
      </c>
      <c r="F5723" s="39">
        <v>9913.248046875</v>
      </c>
      <c r="G5723">
        <f t="shared" si="537"/>
        <v>1.4835550207454363E-3</v>
      </c>
      <c r="H5723" s="38">
        <f>G5723*SUMIF('Manual Inputs'!$B$11:$B$22,'Expanded kW'!A5723,'Manual Inputs'!$C$11:$C$22)</f>
        <v>167025.57178796962</v>
      </c>
    </row>
    <row r="5724" spans="1:8" x14ac:dyDescent="0.2">
      <c r="A5724">
        <f t="shared" si="534"/>
        <v>11</v>
      </c>
      <c r="B5724" t="b">
        <f t="shared" si="535"/>
        <v>0</v>
      </c>
      <c r="C5724" t="str">
        <f t="shared" si="536"/>
        <v>ON</v>
      </c>
      <c r="D5724" s="4">
        <f t="shared" si="538"/>
        <v>43794.416666652789</v>
      </c>
      <c r="E5724" t="str">
        <f t="shared" si="539"/>
        <v>LRKPCIGS</v>
      </c>
      <c r="F5724" s="39">
        <v>9846.853515625</v>
      </c>
      <c r="G5724">
        <f t="shared" si="537"/>
        <v>1.4736188283168581E-3</v>
      </c>
      <c r="H5724" s="38">
        <f>G5724*SUMIF('Manual Inputs'!$B$11:$B$22,'Expanded kW'!A5724,'Manual Inputs'!$C$11:$C$22)</f>
        <v>165906.90871274058</v>
      </c>
    </row>
    <row r="5725" spans="1:8" x14ac:dyDescent="0.2">
      <c r="A5725">
        <f t="shared" si="534"/>
        <v>11</v>
      </c>
      <c r="B5725" t="b">
        <f t="shared" si="535"/>
        <v>0</v>
      </c>
      <c r="C5725" t="str">
        <f t="shared" si="536"/>
        <v>ON</v>
      </c>
      <c r="D5725" s="4">
        <f t="shared" si="538"/>
        <v>43794.458333319453</v>
      </c>
      <c r="E5725" t="str">
        <f t="shared" si="539"/>
        <v>LRKPCIGS</v>
      </c>
      <c r="F5725" s="39">
        <v>9779.88671875</v>
      </c>
      <c r="G5725">
        <f t="shared" si="537"/>
        <v>1.4635969941755784E-3</v>
      </c>
      <c r="H5725" s="38">
        <f>G5725*SUMIF('Manual Inputs'!$B$11:$B$22,'Expanded kW'!A5725,'Manual Inputs'!$C$11:$C$22)</f>
        <v>164778.60369243176</v>
      </c>
    </row>
    <row r="5726" spans="1:8" x14ac:dyDescent="0.2">
      <c r="A5726">
        <f t="shared" si="534"/>
        <v>11</v>
      </c>
      <c r="B5726" t="b">
        <f t="shared" si="535"/>
        <v>0</v>
      </c>
      <c r="C5726" t="str">
        <f t="shared" si="536"/>
        <v>ON</v>
      </c>
      <c r="D5726" s="4">
        <f t="shared" si="538"/>
        <v>43794.499999986117</v>
      </c>
      <c r="E5726" t="str">
        <f t="shared" si="539"/>
        <v>LRKPCIGS</v>
      </c>
      <c r="F5726" s="39">
        <v>9654.09375</v>
      </c>
      <c r="G5726">
        <f t="shared" si="537"/>
        <v>1.4447716011781375E-3</v>
      </c>
      <c r="H5726" s="38">
        <f>G5726*SUMIF('Manual Inputs'!$B$11:$B$22,'Expanded kW'!A5726,'Manual Inputs'!$C$11:$C$22)</f>
        <v>162659.1527886487</v>
      </c>
    </row>
    <row r="5727" spans="1:8" x14ac:dyDescent="0.2">
      <c r="A5727">
        <f t="shared" si="534"/>
        <v>11</v>
      </c>
      <c r="B5727" t="b">
        <f t="shared" si="535"/>
        <v>0</v>
      </c>
      <c r="C5727" t="str">
        <f t="shared" si="536"/>
        <v>ON</v>
      </c>
      <c r="D5727" s="4">
        <f t="shared" si="538"/>
        <v>43794.541666652782</v>
      </c>
      <c r="E5727" t="str">
        <f t="shared" si="539"/>
        <v>LRKPCIGS</v>
      </c>
      <c r="F5727" s="39">
        <v>9732.0458984375</v>
      </c>
      <c r="G5727">
        <f t="shared" si="537"/>
        <v>1.4564374346814968E-3</v>
      </c>
      <c r="H5727" s="38">
        <f>G5727*SUMIF('Manual Inputs'!$B$11:$B$22,'Expanded kW'!A5727,'Manual Inputs'!$C$11:$C$22)</f>
        <v>163972.54695606069</v>
      </c>
    </row>
    <row r="5728" spans="1:8" x14ac:dyDescent="0.2">
      <c r="A5728">
        <f t="shared" si="534"/>
        <v>11</v>
      </c>
      <c r="B5728" t="b">
        <f t="shared" si="535"/>
        <v>0</v>
      </c>
      <c r="C5728" t="str">
        <f t="shared" si="536"/>
        <v>ON</v>
      </c>
      <c r="D5728" s="4">
        <f t="shared" si="538"/>
        <v>43794.583333319446</v>
      </c>
      <c r="E5728" t="str">
        <f t="shared" si="539"/>
        <v>LRKPCIGS</v>
      </c>
      <c r="F5728" s="39">
        <v>9609.8359375</v>
      </c>
      <c r="G5728">
        <f t="shared" si="537"/>
        <v>1.4381482523391782E-3</v>
      </c>
      <c r="H5728" s="38">
        <f>G5728*SUMIF('Manual Inputs'!$B$11:$B$22,'Expanded kW'!A5728,'Manual Inputs'!$C$11:$C$22)</f>
        <v>161913.46515892903</v>
      </c>
    </row>
    <row r="5729" spans="1:8" x14ac:dyDescent="0.2">
      <c r="A5729">
        <f t="shared" si="534"/>
        <v>11</v>
      </c>
      <c r="B5729" t="b">
        <f t="shared" si="535"/>
        <v>0</v>
      </c>
      <c r="C5729" t="str">
        <f t="shared" si="536"/>
        <v>ON</v>
      </c>
      <c r="D5729" s="4">
        <f t="shared" si="538"/>
        <v>43794.62499998611</v>
      </c>
      <c r="E5729" t="str">
        <f t="shared" si="539"/>
        <v>LRKPCIGS</v>
      </c>
      <c r="F5729" s="39">
        <v>9472.615234375</v>
      </c>
      <c r="G5729">
        <f t="shared" si="537"/>
        <v>1.4176126557205212E-3</v>
      </c>
      <c r="H5729" s="38">
        <f>G5729*SUMIF('Manual Inputs'!$B$11:$B$22,'Expanded kW'!A5729,'Manual Inputs'!$C$11:$C$22)</f>
        <v>159601.4715225118</v>
      </c>
    </row>
    <row r="5730" spans="1:8" x14ac:dyDescent="0.2">
      <c r="A5730">
        <f t="shared" si="534"/>
        <v>11</v>
      </c>
      <c r="B5730" t="b">
        <f t="shared" si="535"/>
        <v>0</v>
      </c>
      <c r="C5730" t="str">
        <f t="shared" si="536"/>
        <v>ON</v>
      </c>
      <c r="D5730" s="4">
        <f t="shared" si="538"/>
        <v>43794.666666652774</v>
      </c>
      <c r="E5730" t="str">
        <f t="shared" si="539"/>
        <v>LRKPCIGS</v>
      </c>
      <c r="F5730" s="39">
        <v>9319.2666015625</v>
      </c>
      <c r="G5730">
        <f t="shared" si="537"/>
        <v>1.3946634534956108E-3</v>
      </c>
      <c r="H5730" s="38">
        <f>G5730*SUMIF('Manual Inputs'!$B$11:$B$22,'Expanded kW'!A5730,'Manual Inputs'!$C$11:$C$22)</f>
        <v>157017.74286392293</v>
      </c>
    </row>
    <row r="5731" spans="1:8" x14ac:dyDescent="0.2">
      <c r="A5731">
        <f t="shared" si="534"/>
        <v>11</v>
      </c>
      <c r="B5731" t="b">
        <f t="shared" si="535"/>
        <v>0</v>
      </c>
      <c r="C5731" t="str">
        <f t="shared" si="536"/>
        <v>ON</v>
      </c>
      <c r="D5731" s="4">
        <f t="shared" si="538"/>
        <v>43794.708333319439</v>
      </c>
      <c r="E5731" t="str">
        <f t="shared" si="539"/>
        <v>LRKPCIGS</v>
      </c>
      <c r="F5731" s="39">
        <v>9345.78125</v>
      </c>
      <c r="G5731">
        <f t="shared" si="537"/>
        <v>1.3986314708020226E-3</v>
      </c>
      <c r="H5731" s="38">
        <f>G5731*SUMIF('Manual Inputs'!$B$11:$B$22,'Expanded kW'!A5731,'Manual Inputs'!$C$11:$C$22)</f>
        <v>157464.48083467575</v>
      </c>
    </row>
    <row r="5732" spans="1:8" x14ac:dyDescent="0.2">
      <c r="A5732">
        <f t="shared" si="534"/>
        <v>11</v>
      </c>
      <c r="B5732" t="b">
        <f t="shared" si="535"/>
        <v>0</v>
      </c>
      <c r="C5732" t="str">
        <f t="shared" si="536"/>
        <v>ON</v>
      </c>
      <c r="D5732" s="4">
        <f t="shared" si="538"/>
        <v>43794.749999986103</v>
      </c>
      <c r="E5732" t="str">
        <f t="shared" si="539"/>
        <v>LRKPCIGS</v>
      </c>
      <c r="F5732" s="39">
        <v>9443.923828125</v>
      </c>
      <c r="G5732">
        <f t="shared" si="537"/>
        <v>1.4133188783840556E-3</v>
      </c>
      <c r="H5732" s="38">
        <f>G5732*SUMIF('Manual Inputs'!$B$11:$B$22,'Expanded kW'!A5732,'Manual Inputs'!$C$11:$C$22)</f>
        <v>159118.05796202717</v>
      </c>
    </row>
    <row r="5733" spans="1:8" x14ac:dyDescent="0.2">
      <c r="A5733">
        <f t="shared" si="534"/>
        <v>11</v>
      </c>
      <c r="B5733" t="b">
        <f t="shared" si="535"/>
        <v>0</v>
      </c>
      <c r="C5733" t="str">
        <f t="shared" si="536"/>
        <v>ON</v>
      </c>
      <c r="D5733" s="4">
        <f t="shared" si="538"/>
        <v>43794.791666652767</v>
      </c>
      <c r="E5733" t="str">
        <f t="shared" si="539"/>
        <v>LRKPCIGS</v>
      </c>
      <c r="F5733" s="39">
        <v>9509.3828125</v>
      </c>
      <c r="G5733">
        <f t="shared" si="537"/>
        <v>1.4231150626884564E-3</v>
      </c>
      <c r="H5733" s="38">
        <f>G5733*SUMIF('Manual Inputs'!$B$11:$B$22,'Expanded kW'!A5733,'Manual Inputs'!$C$11:$C$22)</f>
        <v>160220.95826697221</v>
      </c>
    </row>
    <row r="5734" spans="1:8" x14ac:dyDescent="0.2">
      <c r="A5734">
        <f t="shared" si="534"/>
        <v>11</v>
      </c>
      <c r="B5734" t="b">
        <f t="shared" si="535"/>
        <v>0</v>
      </c>
      <c r="C5734" t="str">
        <f t="shared" si="536"/>
        <v>ON</v>
      </c>
      <c r="D5734" s="4">
        <f t="shared" si="538"/>
        <v>43794.833333319431</v>
      </c>
      <c r="E5734" t="str">
        <f t="shared" si="539"/>
        <v>LRKPCIGS</v>
      </c>
      <c r="F5734" s="39">
        <v>9541.6474609375</v>
      </c>
      <c r="G5734">
        <f t="shared" si="537"/>
        <v>1.4279435892173703E-3</v>
      </c>
      <c r="H5734" s="38">
        <f>G5734*SUMIF('Manual Inputs'!$B$11:$B$22,'Expanded kW'!A5734,'Manual Inputs'!$C$11:$C$22)</f>
        <v>160764.57639579632</v>
      </c>
    </row>
    <row r="5735" spans="1:8" x14ac:dyDescent="0.2">
      <c r="A5735">
        <f t="shared" si="534"/>
        <v>11</v>
      </c>
      <c r="B5735" t="b">
        <f t="shared" si="535"/>
        <v>0</v>
      </c>
      <c r="C5735" t="str">
        <f t="shared" si="536"/>
        <v>OFF</v>
      </c>
      <c r="D5735" s="4">
        <f t="shared" si="538"/>
        <v>43794.874999986096</v>
      </c>
      <c r="E5735" t="str">
        <f t="shared" si="539"/>
        <v>LRKPCIGS</v>
      </c>
      <c r="F5735" s="39">
        <v>9725.078125</v>
      </c>
      <c r="G5735">
        <f t="shared" si="537"/>
        <v>1.4553946810635363E-3</v>
      </c>
      <c r="H5735" s="38">
        <f>G5735*SUMIF('Manual Inputs'!$B$11:$B$22,'Expanded kW'!A5735,'Manual Inputs'!$C$11:$C$22)</f>
        <v>163855.14887049032</v>
      </c>
    </row>
    <row r="5736" spans="1:8" x14ac:dyDescent="0.2">
      <c r="A5736">
        <f t="shared" si="534"/>
        <v>11</v>
      </c>
      <c r="B5736" t="b">
        <f t="shared" si="535"/>
        <v>0</v>
      </c>
      <c r="C5736" t="str">
        <f t="shared" si="536"/>
        <v>OFF</v>
      </c>
      <c r="D5736" s="4">
        <f t="shared" si="538"/>
        <v>43794.91666665276</v>
      </c>
      <c r="E5736" t="str">
        <f t="shared" si="539"/>
        <v>LRKPCIGS</v>
      </c>
      <c r="F5736" s="39">
        <v>9774.4501953125</v>
      </c>
      <c r="G5736">
        <f t="shared" si="537"/>
        <v>1.4627833979049146E-3</v>
      </c>
      <c r="H5736" s="38">
        <f>G5736*SUMIF('Manual Inputs'!$B$11:$B$22,'Expanded kW'!A5736,'Manual Inputs'!$C$11:$C$22)</f>
        <v>164687.00521417381</v>
      </c>
    </row>
    <row r="5737" spans="1:8" x14ac:dyDescent="0.2">
      <c r="A5737">
        <f t="shared" si="534"/>
        <v>11</v>
      </c>
      <c r="B5737" t="b">
        <f t="shared" si="535"/>
        <v>0</v>
      </c>
      <c r="C5737" t="str">
        <f t="shared" si="536"/>
        <v>OFF</v>
      </c>
      <c r="D5737" s="4">
        <f t="shared" si="538"/>
        <v>43794.958333319424</v>
      </c>
      <c r="E5737" t="str">
        <f t="shared" si="539"/>
        <v>LRKPCIGS</v>
      </c>
      <c r="F5737" s="39">
        <v>9802.869140625</v>
      </c>
      <c r="G5737">
        <f t="shared" si="537"/>
        <v>1.4670364004327732E-3</v>
      </c>
      <c r="H5737" s="38">
        <f>G5737*SUMIF('Manual Inputs'!$B$11:$B$22,'Expanded kW'!A5737,'Manual Inputs'!$C$11:$C$22)</f>
        <v>165165.82815575527</v>
      </c>
    </row>
    <row r="5738" spans="1:8" x14ac:dyDescent="0.2">
      <c r="A5738">
        <f t="shared" si="534"/>
        <v>11</v>
      </c>
      <c r="B5738" t="b">
        <f t="shared" si="535"/>
        <v>0</v>
      </c>
      <c r="C5738" t="str">
        <f t="shared" si="536"/>
        <v>OFF</v>
      </c>
      <c r="D5738" s="4">
        <f t="shared" si="538"/>
        <v>43794.999999986088</v>
      </c>
      <c r="E5738" t="str">
        <f t="shared" si="539"/>
        <v>LRKPCIGS</v>
      </c>
      <c r="F5738" s="39">
        <v>9797.9658203125</v>
      </c>
      <c r="G5738">
        <f t="shared" si="537"/>
        <v>1.4663026000241144E-3</v>
      </c>
      <c r="H5738" s="38">
        <f>G5738*SUMIF('Manual Inputs'!$B$11:$B$22,'Expanded kW'!A5738,'Manual Inputs'!$C$11:$C$22)</f>
        <v>165083.21346932938</v>
      </c>
    </row>
    <row r="5739" spans="1:8" x14ac:dyDescent="0.2">
      <c r="A5739">
        <f t="shared" si="534"/>
        <v>11</v>
      </c>
      <c r="B5739" t="b">
        <f t="shared" si="535"/>
        <v>0</v>
      </c>
      <c r="C5739" t="str">
        <f t="shared" si="536"/>
        <v>OFF</v>
      </c>
      <c r="D5739" s="4">
        <f t="shared" si="538"/>
        <v>43795.041666652753</v>
      </c>
      <c r="E5739" t="str">
        <f t="shared" si="539"/>
        <v>LRKPCIGS</v>
      </c>
      <c r="F5739" s="39">
        <v>9823.482421875</v>
      </c>
      <c r="G5739">
        <f t="shared" si="537"/>
        <v>1.4701212558452348E-3</v>
      </c>
      <c r="H5739" s="38">
        <f>G5739*SUMIF('Manual Inputs'!$B$11:$B$22,'Expanded kW'!A5739,'Manual Inputs'!$C$11:$C$22)</f>
        <v>165513.13562460177</v>
      </c>
    </row>
    <row r="5740" spans="1:8" x14ac:dyDescent="0.2">
      <c r="A5740">
        <f t="shared" si="534"/>
        <v>11</v>
      </c>
      <c r="B5740" t="b">
        <f t="shared" si="535"/>
        <v>0</v>
      </c>
      <c r="C5740" t="str">
        <f t="shared" si="536"/>
        <v>OFF</v>
      </c>
      <c r="D5740" s="4">
        <f t="shared" si="538"/>
        <v>43795.083333319417</v>
      </c>
      <c r="E5740" t="str">
        <f t="shared" si="539"/>
        <v>LRKPCIGS</v>
      </c>
      <c r="F5740" s="39">
        <v>9584.0361328125</v>
      </c>
      <c r="G5740">
        <f t="shared" si="537"/>
        <v>1.4342872141005095E-3</v>
      </c>
      <c r="H5740" s="38">
        <f>G5740*SUMIF('Manual Inputs'!$B$11:$B$22,'Expanded kW'!A5740,'Manual Inputs'!$C$11:$C$22)</f>
        <v>161478.77139261033</v>
      </c>
    </row>
    <row r="5741" spans="1:8" x14ac:dyDescent="0.2">
      <c r="A5741">
        <f t="shared" si="534"/>
        <v>11</v>
      </c>
      <c r="B5741" t="b">
        <f t="shared" si="535"/>
        <v>0</v>
      </c>
      <c r="C5741" t="str">
        <f t="shared" si="536"/>
        <v>OFF</v>
      </c>
      <c r="D5741" s="4">
        <f t="shared" si="538"/>
        <v>43795.124999986081</v>
      </c>
      <c r="E5741" t="str">
        <f t="shared" si="539"/>
        <v>LRKPCIGS</v>
      </c>
      <c r="F5741" s="39">
        <v>9565.623046875</v>
      </c>
      <c r="G5741">
        <f t="shared" si="537"/>
        <v>1.4315316262285196E-3</v>
      </c>
      <c r="H5741" s="38">
        <f>G5741*SUMIF('Manual Inputs'!$B$11:$B$22,'Expanded kW'!A5741,'Manual Inputs'!$C$11:$C$22)</f>
        <v>161168.53440544428</v>
      </c>
    </row>
    <row r="5742" spans="1:8" x14ac:dyDescent="0.2">
      <c r="A5742">
        <f t="shared" si="534"/>
        <v>11</v>
      </c>
      <c r="B5742" t="b">
        <f t="shared" si="535"/>
        <v>0</v>
      </c>
      <c r="C5742" t="str">
        <f t="shared" si="536"/>
        <v>OFF</v>
      </c>
      <c r="D5742" s="4">
        <f t="shared" si="538"/>
        <v>43795.166666652745</v>
      </c>
      <c r="E5742" t="str">
        <f t="shared" si="539"/>
        <v>LRKPCIGS</v>
      </c>
      <c r="F5742" s="39">
        <v>9589.80078125</v>
      </c>
      <c r="G5742">
        <f t="shared" si="537"/>
        <v>1.4351499155170226E-3</v>
      </c>
      <c r="H5742" s="38">
        <f>G5742*SUMIF('Manual Inputs'!$B$11:$B$22,'Expanded kW'!A5742,'Manual Inputs'!$C$11:$C$22)</f>
        <v>161575.89835814948</v>
      </c>
    </row>
    <row r="5743" spans="1:8" x14ac:dyDescent="0.2">
      <c r="A5743">
        <f t="shared" si="534"/>
        <v>11</v>
      </c>
      <c r="B5743" t="b">
        <f t="shared" si="535"/>
        <v>0</v>
      </c>
      <c r="C5743" t="str">
        <f t="shared" si="536"/>
        <v>OFF</v>
      </c>
      <c r="D5743" s="4">
        <f t="shared" si="538"/>
        <v>43795.20833331941</v>
      </c>
      <c r="E5743" t="str">
        <f t="shared" si="539"/>
        <v>LRKPCIGS</v>
      </c>
      <c r="F5743" s="39">
        <v>9793.76953125</v>
      </c>
      <c r="G5743">
        <f t="shared" si="537"/>
        <v>1.4656746095130595E-3</v>
      </c>
      <c r="H5743" s="38">
        <f>G5743*SUMIF('Manual Inputs'!$B$11:$B$22,'Expanded kW'!A5743,'Manual Inputs'!$C$11:$C$22)</f>
        <v>165012.51135668802</v>
      </c>
    </row>
    <row r="5744" spans="1:8" x14ac:dyDescent="0.2">
      <c r="A5744">
        <f t="shared" si="534"/>
        <v>11</v>
      </c>
      <c r="B5744" t="b">
        <f t="shared" si="535"/>
        <v>0</v>
      </c>
      <c r="C5744" t="str">
        <f t="shared" si="536"/>
        <v>OFF</v>
      </c>
      <c r="D5744" s="4">
        <f t="shared" si="538"/>
        <v>43795.249999986074</v>
      </c>
      <c r="E5744" t="str">
        <f t="shared" si="539"/>
        <v>LRKPCIGS</v>
      </c>
      <c r="F5744" s="39">
        <v>9913.783203125</v>
      </c>
      <c r="G5744">
        <f t="shared" si="537"/>
        <v>1.4836351088999764E-3</v>
      </c>
      <c r="H5744" s="38">
        <f>G5744*SUMIF('Manual Inputs'!$B$11:$B$22,'Expanded kW'!A5744,'Manual Inputs'!$C$11:$C$22)</f>
        <v>167034.58848746403</v>
      </c>
    </row>
    <row r="5745" spans="1:8" x14ac:dyDescent="0.2">
      <c r="A5745">
        <f t="shared" si="534"/>
        <v>11</v>
      </c>
      <c r="B5745" t="b">
        <f t="shared" si="535"/>
        <v>0</v>
      </c>
      <c r="C5745" t="str">
        <f t="shared" si="536"/>
        <v>ON</v>
      </c>
      <c r="D5745" s="4">
        <f t="shared" si="538"/>
        <v>43795.291666652738</v>
      </c>
      <c r="E5745" t="str">
        <f t="shared" si="539"/>
        <v>LRKPCIGS</v>
      </c>
      <c r="F5745" s="39">
        <v>9774.8330078125</v>
      </c>
      <c r="G5745">
        <f t="shared" si="537"/>
        <v>1.4628406872417388E-3</v>
      </c>
      <c r="H5745" s="38">
        <f>G5745*SUMIF('Manual Inputs'!$B$11:$B$22,'Expanded kW'!A5745,'Manual Inputs'!$C$11:$C$22)</f>
        <v>164693.45511600195</v>
      </c>
    </row>
    <row r="5746" spans="1:8" x14ac:dyDescent="0.2">
      <c r="A5746">
        <f t="shared" si="534"/>
        <v>11</v>
      </c>
      <c r="B5746" t="b">
        <f t="shared" si="535"/>
        <v>0</v>
      </c>
      <c r="C5746" t="str">
        <f t="shared" si="536"/>
        <v>ON</v>
      </c>
      <c r="D5746" s="4">
        <f t="shared" si="538"/>
        <v>43795.333333319402</v>
      </c>
      <c r="E5746" t="str">
        <f t="shared" si="539"/>
        <v>LRKPCIGS</v>
      </c>
      <c r="F5746" s="39">
        <v>9786.3544921875</v>
      </c>
      <c r="G5746">
        <f t="shared" si="537"/>
        <v>1.4645649209046258E-3</v>
      </c>
      <c r="H5746" s="38">
        <f>G5746*SUMIF('Manual Inputs'!$B$11:$B$22,'Expanded kW'!A5746,'Manual Inputs'!$C$11:$C$22)</f>
        <v>164887.57741643072</v>
      </c>
    </row>
    <row r="5747" spans="1:8" x14ac:dyDescent="0.2">
      <c r="A5747">
        <f t="shared" si="534"/>
        <v>11</v>
      </c>
      <c r="B5747" t="b">
        <f t="shared" si="535"/>
        <v>0</v>
      </c>
      <c r="C5747" t="str">
        <f t="shared" si="536"/>
        <v>ON</v>
      </c>
      <c r="D5747" s="4">
        <f t="shared" si="538"/>
        <v>43795.374999986067</v>
      </c>
      <c r="E5747" t="str">
        <f t="shared" si="539"/>
        <v>LRKPCIGS</v>
      </c>
      <c r="F5747" s="39">
        <v>9800.748046875</v>
      </c>
      <c r="G5747">
        <f t="shared" si="537"/>
        <v>1.4667189707399616E-3</v>
      </c>
      <c r="H5747" s="38">
        <f>G5747*SUMIF('Manual Inputs'!$B$11:$B$22,'Expanded kW'!A5747,'Manual Inputs'!$C$11:$C$22)</f>
        <v>165130.09043440153</v>
      </c>
    </row>
    <row r="5748" spans="1:8" x14ac:dyDescent="0.2">
      <c r="A5748">
        <f t="shared" si="534"/>
        <v>11</v>
      </c>
      <c r="B5748" t="b">
        <f t="shared" si="535"/>
        <v>0</v>
      </c>
      <c r="C5748" t="str">
        <f t="shared" si="536"/>
        <v>ON</v>
      </c>
      <c r="D5748" s="4">
        <f t="shared" si="538"/>
        <v>43795.416666652731</v>
      </c>
      <c r="E5748" t="str">
        <f t="shared" si="539"/>
        <v>LRKPCIGS</v>
      </c>
      <c r="F5748" s="39">
        <v>9800.966796875</v>
      </c>
      <c r="G5748">
        <f t="shared" si="537"/>
        <v>1.4667517075038611E-3</v>
      </c>
      <c r="H5748" s="38">
        <f>G5748*SUMIF('Manual Inputs'!$B$11:$B$22,'Expanded kW'!A5748,'Manual Inputs'!$C$11:$C$22)</f>
        <v>165133.77609258905</v>
      </c>
    </row>
    <row r="5749" spans="1:8" x14ac:dyDescent="0.2">
      <c r="A5749">
        <f t="shared" si="534"/>
        <v>11</v>
      </c>
      <c r="B5749" t="b">
        <f t="shared" si="535"/>
        <v>0</v>
      </c>
      <c r="C5749" t="str">
        <f t="shared" si="536"/>
        <v>ON</v>
      </c>
      <c r="D5749" s="4">
        <f t="shared" si="538"/>
        <v>43795.458333319395</v>
      </c>
      <c r="E5749" t="str">
        <f t="shared" si="539"/>
        <v>LRKPCIGS</v>
      </c>
      <c r="F5749" s="39">
        <v>9788.4755859375</v>
      </c>
      <c r="G5749">
        <f t="shared" si="537"/>
        <v>1.4648823505974374E-3</v>
      </c>
      <c r="H5749" s="38">
        <f>G5749*SUMIF('Manual Inputs'!$B$11:$B$22,'Expanded kW'!A5749,'Manual Inputs'!$C$11:$C$22)</f>
        <v>164923.31513778446</v>
      </c>
    </row>
    <row r="5750" spans="1:8" x14ac:dyDescent="0.2">
      <c r="A5750">
        <f t="shared" si="534"/>
        <v>11</v>
      </c>
      <c r="B5750" t="b">
        <f t="shared" si="535"/>
        <v>0</v>
      </c>
      <c r="C5750" t="str">
        <f t="shared" si="536"/>
        <v>ON</v>
      </c>
      <c r="D5750" s="4">
        <f t="shared" si="538"/>
        <v>43795.499999986059</v>
      </c>
      <c r="E5750" t="str">
        <f t="shared" si="539"/>
        <v>LRKPCIGS</v>
      </c>
      <c r="F5750" s="39">
        <v>9738.6416015625</v>
      </c>
      <c r="G5750">
        <f t="shared" si="537"/>
        <v>1.4574245065715748E-3</v>
      </c>
      <c r="H5750" s="38">
        <f>G5750*SUMIF('Manual Inputs'!$B$11:$B$22,'Expanded kW'!A5750,'Manual Inputs'!$C$11:$C$22)</f>
        <v>164083.67613194609</v>
      </c>
    </row>
    <row r="5751" spans="1:8" x14ac:dyDescent="0.2">
      <c r="A5751">
        <f t="shared" si="534"/>
        <v>11</v>
      </c>
      <c r="B5751" t="b">
        <f t="shared" si="535"/>
        <v>0</v>
      </c>
      <c r="C5751" t="str">
        <f t="shared" si="536"/>
        <v>ON</v>
      </c>
      <c r="D5751" s="4">
        <f t="shared" si="538"/>
        <v>43795.541666652724</v>
      </c>
      <c r="E5751" t="str">
        <f t="shared" si="539"/>
        <v>LRKPCIGS</v>
      </c>
      <c r="F5751" s="39">
        <v>9690.798828125</v>
      </c>
      <c r="G5751">
        <f t="shared" si="537"/>
        <v>1.4502646547849584E-3</v>
      </c>
      <c r="H5751" s="38">
        <f>G5751*SUMIF('Manual Inputs'!$B$11:$B$22,'Expanded kW'!A5751,'Manual Inputs'!$C$11:$C$22)</f>
        <v>163277.58648791266</v>
      </c>
    </row>
    <row r="5752" spans="1:8" x14ac:dyDescent="0.2">
      <c r="A5752">
        <f t="shared" si="534"/>
        <v>11</v>
      </c>
      <c r="B5752" t="b">
        <f t="shared" si="535"/>
        <v>0</v>
      </c>
      <c r="C5752" t="str">
        <f t="shared" si="536"/>
        <v>ON</v>
      </c>
      <c r="D5752" s="4">
        <f t="shared" si="538"/>
        <v>43795.583333319388</v>
      </c>
      <c r="E5752" t="str">
        <f t="shared" si="539"/>
        <v>LRKPCIGS</v>
      </c>
      <c r="F5752" s="39">
        <v>9672.388671875</v>
      </c>
      <c r="G5752">
        <f t="shared" si="537"/>
        <v>1.4475095053517709E-3</v>
      </c>
      <c r="H5752" s="38">
        <f>G5752*SUMIF('Manual Inputs'!$B$11:$B$22,'Expanded kW'!A5752,'Manual Inputs'!$C$11:$C$22)</f>
        <v>162967.39886224022</v>
      </c>
    </row>
    <row r="5753" spans="1:8" x14ac:dyDescent="0.2">
      <c r="A5753">
        <f t="shared" si="534"/>
        <v>11</v>
      </c>
      <c r="B5753" t="b">
        <f t="shared" si="535"/>
        <v>0</v>
      </c>
      <c r="C5753" t="str">
        <f t="shared" si="536"/>
        <v>ON</v>
      </c>
      <c r="D5753" s="4">
        <f t="shared" si="538"/>
        <v>43795.624999986052</v>
      </c>
      <c r="E5753" t="str">
        <f t="shared" si="539"/>
        <v>LRKPCIGS</v>
      </c>
      <c r="F5753" s="39">
        <v>9627.57421875</v>
      </c>
      <c r="G5753">
        <f t="shared" si="537"/>
        <v>1.4408028531403886E-3</v>
      </c>
      <c r="H5753" s="38">
        <f>G5753*SUMIF('Manual Inputs'!$B$11:$B$22,'Expanded kW'!A5753,'Manual Inputs'!$C$11:$C$22)</f>
        <v>162212.33254873988</v>
      </c>
    </row>
    <row r="5754" spans="1:8" x14ac:dyDescent="0.2">
      <c r="A5754">
        <f t="shared" si="534"/>
        <v>11</v>
      </c>
      <c r="B5754" t="b">
        <f t="shared" si="535"/>
        <v>0</v>
      </c>
      <c r="C5754" t="str">
        <f t="shared" si="536"/>
        <v>ON</v>
      </c>
      <c r="D5754" s="4">
        <f t="shared" si="538"/>
        <v>43795.666666652716</v>
      </c>
      <c r="E5754" t="str">
        <f t="shared" si="539"/>
        <v>LRKPCIGS</v>
      </c>
      <c r="F5754" s="39">
        <v>9562.376953125</v>
      </c>
      <c r="G5754">
        <f t="shared" si="537"/>
        <v>1.4310458360356534E-3</v>
      </c>
      <c r="H5754" s="38">
        <f>G5754*SUMIF('Manual Inputs'!$B$11:$B$22,'Expanded kW'!A5754,'Manual Inputs'!$C$11:$C$22)</f>
        <v>161113.8418705549</v>
      </c>
    </row>
    <row r="5755" spans="1:8" x14ac:dyDescent="0.2">
      <c r="A5755">
        <f t="shared" si="534"/>
        <v>11</v>
      </c>
      <c r="B5755" t="b">
        <f t="shared" si="535"/>
        <v>0</v>
      </c>
      <c r="C5755" t="str">
        <f t="shared" si="536"/>
        <v>ON</v>
      </c>
      <c r="D5755" s="4">
        <f t="shared" si="538"/>
        <v>43795.70833331938</v>
      </c>
      <c r="E5755" t="str">
        <f t="shared" si="539"/>
        <v>LRKPCIGS</v>
      </c>
      <c r="F5755" s="39">
        <v>9652.4296875</v>
      </c>
      <c r="G5755">
        <f t="shared" si="537"/>
        <v>1.4445225679384731E-3</v>
      </c>
      <c r="H5755" s="38">
        <f>G5755*SUMIF('Manual Inputs'!$B$11:$B$22,'Expanded kW'!A5755,'Manual Inputs'!$C$11:$C$22)</f>
        <v>162631.11546029383</v>
      </c>
    </row>
    <row r="5756" spans="1:8" x14ac:dyDescent="0.2">
      <c r="A5756">
        <f t="shared" si="534"/>
        <v>11</v>
      </c>
      <c r="B5756" t="b">
        <f t="shared" si="535"/>
        <v>0</v>
      </c>
      <c r="C5756" t="str">
        <f t="shared" si="536"/>
        <v>ON</v>
      </c>
      <c r="D5756" s="4">
        <f t="shared" si="538"/>
        <v>43795.749999986045</v>
      </c>
      <c r="E5756" t="str">
        <f t="shared" si="539"/>
        <v>LRKPCIGS</v>
      </c>
      <c r="F5756" s="39">
        <v>9622.30078125</v>
      </c>
      <c r="G5756">
        <f t="shared" si="537"/>
        <v>1.440013663296382E-3</v>
      </c>
      <c r="H5756" s="38">
        <f>G5756*SUMIF('Manual Inputs'!$B$11:$B$22,'Expanded kW'!A5756,'Manual Inputs'!$C$11:$C$22)</f>
        <v>162123.48186029139</v>
      </c>
    </row>
    <row r="5757" spans="1:8" x14ac:dyDescent="0.2">
      <c r="A5757">
        <f t="shared" si="534"/>
        <v>11</v>
      </c>
      <c r="B5757" t="b">
        <f t="shared" si="535"/>
        <v>0</v>
      </c>
      <c r="C5757" t="str">
        <f t="shared" si="536"/>
        <v>ON</v>
      </c>
      <c r="D5757" s="4">
        <f t="shared" si="538"/>
        <v>43795.791666652709</v>
      </c>
      <c r="E5757" t="str">
        <f t="shared" si="539"/>
        <v>LRKPCIGS</v>
      </c>
      <c r="F5757" s="39">
        <v>9634.6279296875</v>
      </c>
      <c r="G5757">
        <f t="shared" si="537"/>
        <v>1.4418584676298811E-3</v>
      </c>
      <c r="H5757" s="38">
        <f>G5757*SUMIF('Manual Inputs'!$B$11:$B$22,'Expanded kW'!A5757,'Manual Inputs'!$C$11:$C$22)</f>
        <v>162331.17857145536</v>
      </c>
    </row>
    <row r="5758" spans="1:8" x14ac:dyDescent="0.2">
      <c r="A5758">
        <f t="shared" si="534"/>
        <v>11</v>
      </c>
      <c r="B5758" t="b">
        <f t="shared" si="535"/>
        <v>0</v>
      </c>
      <c r="C5758" t="str">
        <f t="shared" si="536"/>
        <v>ON</v>
      </c>
      <c r="D5758" s="4">
        <f t="shared" si="538"/>
        <v>43795.833333319373</v>
      </c>
      <c r="E5758" t="str">
        <f t="shared" si="539"/>
        <v>LRKPCIGS</v>
      </c>
      <c r="F5758" s="39">
        <v>9633.79296875</v>
      </c>
      <c r="G5758">
        <f t="shared" si="537"/>
        <v>1.4417335125712467E-3</v>
      </c>
      <c r="H5758" s="38">
        <f>G5758*SUMIF('Manual Inputs'!$B$11:$B$22,'Expanded kW'!A5758,'Manual Inputs'!$C$11:$C$22)</f>
        <v>162317.11054578432</v>
      </c>
    </row>
    <row r="5759" spans="1:8" x14ac:dyDescent="0.2">
      <c r="A5759">
        <f t="shared" si="534"/>
        <v>11</v>
      </c>
      <c r="B5759" t="b">
        <f t="shared" si="535"/>
        <v>0</v>
      </c>
      <c r="C5759" t="str">
        <f t="shared" si="536"/>
        <v>OFF</v>
      </c>
      <c r="D5759" s="4">
        <f t="shared" si="538"/>
        <v>43795.874999986037</v>
      </c>
      <c r="E5759" t="str">
        <f t="shared" si="539"/>
        <v>LRKPCIGS</v>
      </c>
      <c r="F5759" s="39">
        <v>9833.6416015625</v>
      </c>
      <c r="G5759">
        <f t="shared" si="537"/>
        <v>1.4716416154650868E-3</v>
      </c>
      <c r="H5759" s="38">
        <f>G5759*SUMIF('Manual Inputs'!$B$11:$B$22,'Expanded kW'!A5759,'Manual Inputs'!$C$11:$C$22)</f>
        <v>165684.30483051468</v>
      </c>
    </row>
    <row r="5760" spans="1:8" x14ac:dyDescent="0.2">
      <c r="A5760">
        <f t="shared" si="534"/>
        <v>11</v>
      </c>
      <c r="B5760" t="b">
        <f t="shared" si="535"/>
        <v>0</v>
      </c>
      <c r="C5760" t="str">
        <f t="shared" si="536"/>
        <v>OFF</v>
      </c>
      <c r="D5760" s="4">
        <f t="shared" si="538"/>
        <v>43795.916666652702</v>
      </c>
      <c r="E5760" t="str">
        <f t="shared" si="539"/>
        <v>LRKPCIGS</v>
      </c>
      <c r="F5760" s="39">
        <v>10071.630859375</v>
      </c>
      <c r="G5760">
        <f t="shared" si="537"/>
        <v>1.5072576069788382E-3</v>
      </c>
      <c r="H5760" s="38">
        <f>G5760*SUMIF('Manual Inputs'!$B$11:$B$22,'Expanded kW'!A5760,'Manual Inputs'!$C$11:$C$22)</f>
        <v>169694.11994636443</v>
      </c>
    </row>
    <row r="5761" spans="1:8" x14ac:dyDescent="0.2">
      <c r="A5761">
        <f t="shared" si="534"/>
        <v>11</v>
      </c>
      <c r="B5761" t="b">
        <f t="shared" si="535"/>
        <v>0</v>
      </c>
      <c r="C5761" t="str">
        <f t="shared" si="536"/>
        <v>OFF</v>
      </c>
      <c r="D5761" s="4">
        <f t="shared" si="538"/>
        <v>43795.958333319366</v>
      </c>
      <c r="E5761" t="str">
        <f t="shared" si="539"/>
        <v>LRKPCIGS</v>
      </c>
      <c r="F5761" s="39">
        <v>9993.1279296875</v>
      </c>
      <c r="G5761">
        <f t="shared" si="537"/>
        <v>1.4955093469806605E-3</v>
      </c>
      <c r="H5761" s="38">
        <f>G5761*SUMIF('Manual Inputs'!$B$11:$B$22,'Expanded kW'!A5761,'Manual Inputs'!$C$11:$C$22)</f>
        <v>168371.44581815891</v>
      </c>
    </row>
    <row r="5762" spans="1:8" x14ac:dyDescent="0.2">
      <c r="A5762">
        <f t="shared" ref="A5762:A5825" si="540">MONTH(D5762)</f>
        <v>11</v>
      </c>
      <c r="B5762" t="b">
        <f t="shared" ref="B5762:B5825" si="541">IF(ISNA(VLOOKUP(DATE(YEAR(D5762),MONTH(D5762),DAY(D5762)),Holidays,1,FALSE)),FALSE,TRUE)</f>
        <v>0</v>
      </c>
      <c r="C5762" t="str">
        <f t="shared" ref="C5762:C5825" si="542">IF(OR(HOUR(D5762)&lt;PkStart,HOUR(D5762)&gt;OPkStart-1,WEEKDAY(D5762,2)&gt;5,B5762)=TRUE,"OFF","ON")</f>
        <v>OFF</v>
      </c>
      <c r="D5762" s="4">
        <f t="shared" si="538"/>
        <v>43795.99999998603</v>
      </c>
      <c r="E5762" t="str">
        <f t="shared" si="539"/>
        <v>LRKPCIGS</v>
      </c>
      <c r="F5762" s="39">
        <v>9899.169921875</v>
      </c>
      <c r="G5762">
        <f t="shared" ref="G5762:G5825" si="543">IF(SUMIF($A$2:$A$8785,A5762,$F$2:$F$8785)=0,0,F5762/SUMIF($A$2:$A$8785,A5762,$F$2:$F$8785))</f>
        <v>1.4814481761544734E-3</v>
      </c>
      <c r="H5762" s="38">
        <f>G5762*SUMIF('Manual Inputs'!$B$11:$B$22,'Expanded kW'!A5762,'Manual Inputs'!$C$11:$C$22)</f>
        <v>166788.37335747448</v>
      </c>
    </row>
    <row r="5763" spans="1:8" x14ac:dyDescent="0.2">
      <c r="A5763">
        <f t="shared" si="540"/>
        <v>11</v>
      </c>
      <c r="B5763" t="b">
        <f t="shared" si="541"/>
        <v>0</v>
      </c>
      <c r="C5763" t="str">
        <f t="shared" si="542"/>
        <v>OFF</v>
      </c>
      <c r="D5763" s="4">
        <f t="shared" si="538"/>
        <v>43796.041666652694</v>
      </c>
      <c r="E5763" t="str">
        <f t="shared" si="539"/>
        <v>LRKPCIGS</v>
      </c>
      <c r="F5763" s="39">
        <v>9825.5244140625</v>
      </c>
      <c r="G5763">
        <f t="shared" si="543"/>
        <v>1.4704268476903861E-3</v>
      </c>
      <c r="H5763" s="38">
        <f>G5763*SUMIF('Manual Inputs'!$B$11:$B$22,'Expanded kW'!A5763,'Manual Inputs'!$C$11:$C$22)</f>
        <v>165547.54058562877</v>
      </c>
    </row>
    <row r="5764" spans="1:8" x14ac:dyDescent="0.2">
      <c r="A5764">
        <f t="shared" si="540"/>
        <v>11</v>
      </c>
      <c r="B5764" t="b">
        <f t="shared" si="541"/>
        <v>0</v>
      </c>
      <c r="C5764" t="str">
        <f t="shared" si="542"/>
        <v>OFF</v>
      </c>
      <c r="D5764" s="4">
        <f t="shared" ref="D5764:D5827" si="544">+D5763+1/24</f>
        <v>43796.083333319359</v>
      </c>
      <c r="E5764" t="str">
        <f t="shared" ref="E5764:E5827" si="545">+E5763</f>
        <v>LRKPCIGS</v>
      </c>
      <c r="F5764" s="39">
        <v>9761.72265625</v>
      </c>
      <c r="G5764">
        <f t="shared" si="543"/>
        <v>1.4608786736017777E-3</v>
      </c>
      <c r="H5764" s="38">
        <f>G5764*SUMIF('Manual Inputs'!$B$11:$B$22,'Expanded kW'!A5764,'Manual Inputs'!$C$11:$C$22)</f>
        <v>164472.56243222023</v>
      </c>
    </row>
    <row r="5765" spans="1:8" x14ac:dyDescent="0.2">
      <c r="A5765">
        <f t="shared" si="540"/>
        <v>11</v>
      </c>
      <c r="B5765" t="b">
        <f t="shared" si="541"/>
        <v>0</v>
      </c>
      <c r="C5765" t="str">
        <f t="shared" si="542"/>
        <v>OFF</v>
      </c>
      <c r="D5765" s="4">
        <f t="shared" si="544"/>
        <v>43796.124999986023</v>
      </c>
      <c r="E5765" t="str">
        <f t="shared" si="545"/>
        <v>LRKPCIGS</v>
      </c>
      <c r="F5765" s="39">
        <v>9827.869140625</v>
      </c>
      <c r="G5765">
        <f t="shared" si="543"/>
        <v>1.4707777448784343E-3</v>
      </c>
      <c r="H5765" s="38">
        <f>G5765*SUMIF('Manual Inputs'!$B$11:$B$22,'Expanded kW'!A5765,'Manual Inputs'!$C$11:$C$22)</f>
        <v>165587.04623432597</v>
      </c>
    </row>
    <row r="5766" spans="1:8" x14ac:dyDescent="0.2">
      <c r="A5766">
        <f t="shared" si="540"/>
        <v>11</v>
      </c>
      <c r="B5766" t="b">
        <f t="shared" si="541"/>
        <v>0</v>
      </c>
      <c r="C5766" t="str">
        <f t="shared" si="542"/>
        <v>OFF</v>
      </c>
      <c r="D5766" s="4">
        <f t="shared" si="544"/>
        <v>43796.166666652687</v>
      </c>
      <c r="E5766" t="str">
        <f t="shared" si="545"/>
        <v>LRKPCIGS</v>
      </c>
      <c r="F5766" s="39">
        <v>9848.25390625</v>
      </c>
      <c r="G5766">
        <f t="shared" si="543"/>
        <v>1.4738284020643221E-3</v>
      </c>
      <c r="H5766" s="38">
        <f>G5766*SUMIF('Manual Inputs'!$B$11:$B$22,'Expanded kW'!A5766,'Manual Inputs'!$C$11:$C$22)</f>
        <v>165930.50350667301</v>
      </c>
    </row>
    <row r="5767" spans="1:8" x14ac:dyDescent="0.2">
      <c r="A5767">
        <f t="shared" si="540"/>
        <v>11</v>
      </c>
      <c r="B5767" t="b">
        <f t="shared" si="541"/>
        <v>0</v>
      </c>
      <c r="C5767" t="str">
        <f t="shared" si="542"/>
        <v>OFF</v>
      </c>
      <c r="D5767" s="4">
        <f t="shared" si="544"/>
        <v>43796.208333319351</v>
      </c>
      <c r="E5767" t="str">
        <f t="shared" si="545"/>
        <v>LRKPCIGS</v>
      </c>
      <c r="F5767" s="39">
        <v>9781.9462890625</v>
      </c>
      <c r="G5767">
        <f t="shared" si="543"/>
        <v>1.4639052166535434E-3</v>
      </c>
      <c r="H5767" s="38">
        <f>G5767*SUMIF('Manual Inputs'!$B$11:$B$22,'Expanded kW'!A5767,'Manual Inputs'!$C$11:$C$22)</f>
        <v>164813.30482242026</v>
      </c>
    </row>
    <row r="5768" spans="1:8" x14ac:dyDescent="0.2">
      <c r="A5768">
        <f t="shared" si="540"/>
        <v>11</v>
      </c>
      <c r="B5768" t="b">
        <f t="shared" si="541"/>
        <v>0</v>
      </c>
      <c r="C5768" t="str">
        <f t="shared" si="542"/>
        <v>OFF</v>
      </c>
      <c r="D5768" s="4">
        <f t="shared" si="544"/>
        <v>43796.249999986016</v>
      </c>
      <c r="E5768" t="str">
        <f t="shared" si="545"/>
        <v>LRKPCIGS</v>
      </c>
      <c r="F5768" s="39">
        <v>9677.9052734375</v>
      </c>
      <c r="G5768">
        <f t="shared" si="543"/>
        <v>1.4483350856163621E-3</v>
      </c>
      <c r="H5768" s="38">
        <f>G5768*SUMIF('Manual Inputs'!$B$11:$B$22,'Expanded kW'!A5768,'Manual Inputs'!$C$11:$C$22)</f>
        <v>163060.34655465605</v>
      </c>
    </row>
    <row r="5769" spans="1:8" x14ac:dyDescent="0.2">
      <c r="A5769">
        <f t="shared" si="540"/>
        <v>11</v>
      </c>
      <c r="B5769" t="b">
        <f t="shared" si="541"/>
        <v>0</v>
      </c>
      <c r="C5769" t="str">
        <f t="shared" si="542"/>
        <v>ON</v>
      </c>
      <c r="D5769" s="4">
        <f t="shared" si="544"/>
        <v>43796.29166665268</v>
      </c>
      <c r="E5769" t="str">
        <f t="shared" si="545"/>
        <v>LRKPCIGS</v>
      </c>
      <c r="F5769" s="39">
        <v>9512.2666015625</v>
      </c>
      <c r="G5769">
        <f t="shared" si="543"/>
        <v>1.4235466326161142E-3</v>
      </c>
      <c r="H5769" s="38">
        <f>G5769*SUMIF('Manual Inputs'!$B$11:$B$22,'Expanded kW'!A5769,'Manual Inputs'!$C$11:$C$22)</f>
        <v>160269.54643048858</v>
      </c>
    </row>
    <row r="5770" spans="1:8" x14ac:dyDescent="0.2">
      <c r="A5770">
        <f t="shared" si="540"/>
        <v>11</v>
      </c>
      <c r="B5770" t="b">
        <f t="shared" si="541"/>
        <v>0</v>
      </c>
      <c r="C5770" t="str">
        <f t="shared" si="542"/>
        <v>ON</v>
      </c>
      <c r="D5770" s="4">
        <f t="shared" si="544"/>
        <v>43796.333333319344</v>
      </c>
      <c r="E5770" t="str">
        <f t="shared" si="545"/>
        <v>LRKPCIGS</v>
      </c>
      <c r="F5770" s="39">
        <v>9527.1708984375</v>
      </c>
      <c r="G5770">
        <f t="shared" si="543"/>
        <v>1.4257771169493047E-3</v>
      </c>
      <c r="H5770" s="38">
        <f>G5770*SUMIF('Manual Inputs'!$B$11:$B$22,'Expanded kW'!A5770,'Manual Inputs'!$C$11:$C$22)</f>
        <v>160520.66480217397</v>
      </c>
    </row>
    <row r="5771" spans="1:8" x14ac:dyDescent="0.2">
      <c r="A5771">
        <f t="shared" si="540"/>
        <v>11</v>
      </c>
      <c r="B5771" t="b">
        <f t="shared" si="541"/>
        <v>0</v>
      </c>
      <c r="C5771" t="str">
        <f t="shared" si="542"/>
        <v>ON</v>
      </c>
      <c r="D5771" s="4">
        <f t="shared" si="544"/>
        <v>43796.374999986008</v>
      </c>
      <c r="E5771" t="str">
        <f t="shared" si="545"/>
        <v>LRKPCIGS</v>
      </c>
      <c r="F5771" s="39">
        <v>9475.38671875</v>
      </c>
      <c r="G5771">
        <f t="shared" si="543"/>
        <v>1.418027418827427E-3</v>
      </c>
      <c r="H5771" s="38">
        <f>G5771*SUMIF('Manual Inputs'!$B$11:$B$22,'Expanded kW'!A5771,'Manual Inputs'!$C$11:$C$22)</f>
        <v>159648.16749544087</v>
      </c>
    </row>
    <row r="5772" spans="1:8" x14ac:dyDescent="0.2">
      <c r="A5772">
        <f t="shared" si="540"/>
        <v>11</v>
      </c>
      <c r="B5772" t="b">
        <f t="shared" si="541"/>
        <v>0</v>
      </c>
      <c r="C5772" t="str">
        <f t="shared" si="542"/>
        <v>ON</v>
      </c>
      <c r="D5772" s="4">
        <f t="shared" si="544"/>
        <v>43796.416666652673</v>
      </c>
      <c r="E5772" t="str">
        <f t="shared" si="545"/>
        <v>LRKPCIGS</v>
      </c>
      <c r="F5772" s="39">
        <v>9492.6826171875</v>
      </c>
      <c r="G5772">
        <f t="shared" si="543"/>
        <v>1.4206158153695014E-3</v>
      </c>
      <c r="H5772" s="38">
        <f>G5772*SUMIF('Manual Inputs'!$B$11:$B$22,'Expanded kW'!A5772,'Manual Inputs'!$C$11:$C$22)</f>
        <v>159939.58129972077</v>
      </c>
    </row>
    <row r="5773" spans="1:8" x14ac:dyDescent="0.2">
      <c r="A5773">
        <f t="shared" si="540"/>
        <v>11</v>
      </c>
      <c r="B5773" t="b">
        <f t="shared" si="541"/>
        <v>0</v>
      </c>
      <c r="C5773" t="str">
        <f t="shared" si="542"/>
        <v>ON</v>
      </c>
      <c r="D5773" s="4">
        <f t="shared" si="544"/>
        <v>43796.458333319337</v>
      </c>
      <c r="E5773" t="str">
        <f t="shared" si="545"/>
        <v>LRKPCIGS</v>
      </c>
      <c r="F5773" s="39">
        <v>9564.458984375</v>
      </c>
      <c r="G5773">
        <f t="shared" si="543"/>
        <v>1.4313574198777685E-3</v>
      </c>
      <c r="H5773" s="38">
        <f>G5773*SUMIF('Manual Inputs'!$B$11:$B$22,'Expanded kW'!A5773,'Manual Inputs'!$C$11:$C$22)</f>
        <v>161148.92143866085</v>
      </c>
    </row>
    <row r="5774" spans="1:8" x14ac:dyDescent="0.2">
      <c r="A5774">
        <f t="shared" si="540"/>
        <v>11</v>
      </c>
      <c r="B5774" t="b">
        <f t="shared" si="541"/>
        <v>0</v>
      </c>
      <c r="C5774" t="str">
        <f t="shared" si="542"/>
        <v>ON</v>
      </c>
      <c r="D5774" s="4">
        <f t="shared" si="544"/>
        <v>43796.499999986001</v>
      </c>
      <c r="E5774" t="str">
        <f t="shared" si="545"/>
        <v>LRKPCIGS</v>
      </c>
      <c r="F5774" s="39">
        <v>9473.9638671875</v>
      </c>
      <c r="G5774">
        <f t="shared" si="543"/>
        <v>1.4178144837158127E-3</v>
      </c>
      <c r="H5774" s="38">
        <f>G5774*SUMIF('Manual Inputs'!$B$11:$B$22,'Expanded kW'!A5774,'Manual Inputs'!$C$11:$C$22)</f>
        <v>159624.19426339096</v>
      </c>
    </row>
    <row r="5775" spans="1:8" x14ac:dyDescent="0.2">
      <c r="A5775">
        <f t="shared" si="540"/>
        <v>11</v>
      </c>
      <c r="B5775" t="b">
        <f t="shared" si="541"/>
        <v>0</v>
      </c>
      <c r="C5775" t="str">
        <f t="shared" si="542"/>
        <v>ON</v>
      </c>
      <c r="D5775" s="4">
        <f t="shared" si="544"/>
        <v>43796.541666652665</v>
      </c>
      <c r="E5775" t="str">
        <f t="shared" si="545"/>
        <v>LRKPCIGS</v>
      </c>
      <c r="F5775" s="39">
        <v>9346.5263671875</v>
      </c>
      <c r="G5775">
        <f t="shared" si="543"/>
        <v>1.3987429804040554E-3</v>
      </c>
      <c r="H5775" s="38">
        <f>G5775*SUMIF('Manual Inputs'!$B$11:$B$22,'Expanded kW'!A5775,'Manual Inputs'!$C$11:$C$22)</f>
        <v>157477.0351078769</v>
      </c>
    </row>
    <row r="5776" spans="1:8" x14ac:dyDescent="0.2">
      <c r="A5776">
        <f t="shared" si="540"/>
        <v>11</v>
      </c>
      <c r="B5776" t="b">
        <f t="shared" si="541"/>
        <v>0</v>
      </c>
      <c r="C5776" t="str">
        <f t="shared" si="542"/>
        <v>ON</v>
      </c>
      <c r="D5776" s="4">
        <f t="shared" si="544"/>
        <v>43796.58333331933</v>
      </c>
      <c r="E5776" t="str">
        <f t="shared" si="545"/>
        <v>LRKPCIGS</v>
      </c>
      <c r="F5776" s="39">
        <v>9286.6435546875</v>
      </c>
      <c r="G5776">
        <f t="shared" si="543"/>
        <v>1.3897812912865581E-3</v>
      </c>
      <c r="H5776" s="38">
        <f>G5776*SUMIF('Manual Inputs'!$B$11:$B$22,'Expanded kW'!A5776,'Manual Inputs'!$C$11:$C$22)</f>
        <v>156468.08617905059</v>
      </c>
    </row>
    <row r="5777" spans="1:8" x14ac:dyDescent="0.2">
      <c r="A5777">
        <f t="shared" si="540"/>
        <v>11</v>
      </c>
      <c r="B5777" t="b">
        <f t="shared" si="541"/>
        <v>0</v>
      </c>
      <c r="C5777" t="str">
        <f t="shared" si="542"/>
        <v>ON</v>
      </c>
      <c r="D5777" s="4">
        <f t="shared" si="544"/>
        <v>43796.624999985994</v>
      </c>
      <c r="E5777" t="str">
        <f t="shared" si="545"/>
        <v>LRKPCIGS</v>
      </c>
      <c r="F5777" s="39">
        <v>9264.6591796875</v>
      </c>
      <c r="G5777">
        <f t="shared" si="543"/>
        <v>1.3864912465146549E-3</v>
      </c>
      <c r="H5777" s="38">
        <f>G5777*SUMIF('Manual Inputs'!$B$11:$B$22,'Expanded kW'!A5777,'Manual Inputs'!$C$11:$C$22)</f>
        <v>156097.6775312075</v>
      </c>
    </row>
    <row r="5778" spans="1:8" x14ac:dyDescent="0.2">
      <c r="A5778">
        <f t="shared" si="540"/>
        <v>11</v>
      </c>
      <c r="B5778" t="b">
        <f t="shared" si="541"/>
        <v>0</v>
      </c>
      <c r="C5778" t="str">
        <f t="shared" si="542"/>
        <v>ON</v>
      </c>
      <c r="D5778" s="4">
        <f t="shared" si="544"/>
        <v>43796.666666652658</v>
      </c>
      <c r="E5778" t="str">
        <f t="shared" si="545"/>
        <v>LRKPCIGS</v>
      </c>
      <c r="F5778" s="39">
        <v>9228.6865234375</v>
      </c>
      <c r="G5778">
        <f t="shared" si="543"/>
        <v>1.3811078026083905E-3</v>
      </c>
      <c r="H5778" s="38">
        <f>G5778*SUMIF('Manual Inputs'!$B$11:$B$22,'Expanded kW'!A5778,'Manual Inputs'!$C$11:$C$22)</f>
        <v>155491.58420533914</v>
      </c>
    </row>
    <row r="5779" spans="1:8" x14ac:dyDescent="0.2">
      <c r="A5779">
        <f t="shared" si="540"/>
        <v>11</v>
      </c>
      <c r="B5779" t="b">
        <f t="shared" si="541"/>
        <v>0</v>
      </c>
      <c r="C5779" t="str">
        <f t="shared" si="542"/>
        <v>ON</v>
      </c>
      <c r="D5779" s="4">
        <f t="shared" si="544"/>
        <v>43796.708333319322</v>
      </c>
      <c r="E5779" t="str">
        <f t="shared" si="545"/>
        <v>LRKPCIGS</v>
      </c>
      <c r="F5779" s="39">
        <v>9258.1103515625</v>
      </c>
      <c r="G5779">
        <f t="shared" si="543"/>
        <v>1.3855111896454125E-3</v>
      </c>
      <c r="H5779" s="38">
        <f>G5779*SUMIF('Manual Inputs'!$B$11:$B$22,'Expanded kW'!A5779,'Manual Inputs'!$C$11:$C$22)</f>
        <v>155987.33813921941</v>
      </c>
    </row>
    <row r="5780" spans="1:8" x14ac:dyDescent="0.2">
      <c r="A5780">
        <f t="shared" si="540"/>
        <v>11</v>
      </c>
      <c r="B5780" t="b">
        <f t="shared" si="541"/>
        <v>0</v>
      </c>
      <c r="C5780" t="str">
        <f t="shared" si="542"/>
        <v>ON</v>
      </c>
      <c r="D5780" s="4">
        <f t="shared" si="544"/>
        <v>43796.749999985987</v>
      </c>
      <c r="E5780" t="str">
        <f t="shared" si="545"/>
        <v>LRKPCIGS</v>
      </c>
      <c r="F5780" s="39">
        <v>9201.654296875</v>
      </c>
      <c r="G5780">
        <f t="shared" si="543"/>
        <v>1.377062327780252E-3</v>
      </c>
      <c r="H5780" s="38">
        <f>G5780*SUMIF('Manual Inputs'!$B$11:$B$22,'Expanded kW'!A5780,'Manual Inputs'!$C$11:$C$22)</f>
        <v>155036.12570405341</v>
      </c>
    </row>
    <row r="5781" spans="1:8" x14ac:dyDescent="0.2">
      <c r="A5781">
        <f t="shared" si="540"/>
        <v>11</v>
      </c>
      <c r="B5781" t="b">
        <f t="shared" si="541"/>
        <v>0</v>
      </c>
      <c r="C5781" t="str">
        <f t="shared" si="542"/>
        <v>ON</v>
      </c>
      <c r="D5781" s="4">
        <f t="shared" si="544"/>
        <v>43796.791666652651</v>
      </c>
      <c r="E5781" t="str">
        <f t="shared" si="545"/>
        <v>LRKPCIGS</v>
      </c>
      <c r="F5781" s="39">
        <v>9158.9609375</v>
      </c>
      <c r="G5781">
        <f t="shared" si="543"/>
        <v>1.3706731052616813E-3</v>
      </c>
      <c r="H5781" s="38">
        <f>G5781*SUMIF('Manual Inputs'!$B$11:$B$22,'Expanded kW'!A5781,'Manual Inputs'!$C$11:$C$22)</f>
        <v>154316.79711190681</v>
      </c>
    </row>
    <row r="5782" spans="1:8" x14ac:dyDescent="0.2">
      <c r="A5782">
        <f t="shared" si="540"/>
        <v>11</v>
      </c>
      <c r="B5782" t="b">
        <f t="shared" si="541"/>
        <v>0</v>
      </c>
      <c r="C5782" t="str">
        <f t="shared" si="542"/>
        <v>ON</v>
      </c>
      <c r="D5782" s="4">
        <f t="shared" si="544"/>
        <v>43796.833333319315</v>
      </c>
      <c r="E5782" t="str">
        <f t="shared" si="545"/>
        <v>LRKPCIGS</v>
      </c>
      <c r="F5782" s="39">
        <v>9161.0634765625</v>
      </c>
      <c r="G5782">
        <f t="shared" si="543"/>
        <v>1.3709877581754122E-3</v>
      </c>
      <c r="H5782" s="38">
        <f>G5782*SUMIF('Manual Inputs'!$B$11:$B$22,'Expanded kW'!A5782,'Manual Inputs'!$C$11:$C$22)</f>
        <v>154352.22221046785</v>
      </c>
    </row>
    <row r="5783" spans="1:8" x14ac:dyDescent="0.2">
      <c r="A5783">
        <f t="shared" si="540"/>
        <v>11</v>
      </c>
      <c r="B5783" t="b">
        <f t="shared" si="541"/>
        <v>0</v>
      </c>
      <c r="C5783" t="str">
        <f t="shared" si="542"/>
        <v>OFF</v>
      </c>
      <c r="D5783" s="4">
        <f t="shared" si="544"/>
        <v>43796.874999985979</v>
      </c>
      <c r="E5783" t="str">
        <f t="shared" si="545"/>
        <v>LRKPCIGS</v>
      </c>
      <c r="F5783" s="39">
        <v>9338.3076171875</v>
      </c>
      <c r="G5783">
        <f t="shared" si="543"/>
        <v>1.3975130134175444E-3</v>
      </c>
      <c r="H5783" s="38">
        <f>G5783*SUMIF('Manual Inputs'!$B$11:$B$22,'Expanded kW'!A5783,'Manual Inputs'!$C$11:$C$22)</f>
        <v>157338.5596645468</v>
      </c>
    </row>
    <row r="5784" spans="1:8" x14ac:dyDescent="0.2">
      <c r="A5784">
        <f t="shared" si="540"/>
        <v>11</v>
      </c>
      <c r="B5784" t="b">
        <f t="shared" si="541"/>
        <v>0</v>
      </c>
      <c r="C5784" t="str">
        <f t="shared" si="542"/>
        <v>OFF</v>
      </c>
      <c r="D5784" s="4">
        <f t="shared" si="544"/>
        <v>43796.916666652643</v>
      </c>
      <c r="E5784" t="str">
        <f t="shared" si="545"/>
        <v>LRKPCIGS</v>
      </c>
      <c r="F5784" s="39">
        <v>9582.271484375</v>
      </c>
      <c r="G5784">
        <f t="shared" si="543"/>
        <v>1.4340231277953021E-3</v>
      </c>
      <c r="H5784" s="38">
        <f>G5784*SUMIF('Manual Inputs'!$B$11:$B$22,'Expanded kW'!A5784,'Manual Inputs'!$C$11:$C$22)</f>
        <v>161449.03931964247</v>
      </c>
    </row>
    <row r="5785" spans="1:8" x14ac:dyDescent="0.2">
      <c r="A5785">
        <f t="shared" si="540"/>
        <v>11</v>
      </c>
      <c r="B5785" t="b">
        <f t="shared" si="541"/>
        <v>0</v>
      </c>
      <c r="C5785" t="str">
        <f t="shared" si="542"/>
        <v>OFF</v>
      </c>
      <c r="D5785" s="4">
        <f t="shared" si="544"/>
        <v>43796.958333319308</v>
      </c>
      <c r="E5785" t="str">
        <f t="shared" si="545"/>
        <v>LRKPCIGS</v>
      </c>
      <c r="F5785" s="39">
        <v>9593.0068359375</v>
      </c>
      <c r="G5785">
        <f t="shared" si="543"/>
        <v>1.4356297137129252E-3</v>
      </c>
      <c r="H5785" s="38">
        <f>G5785*SUMIF('Manual Inputs'!$B$11:$B$22,'Expanded kW'!A5785,'Manual Inputs'!$C$11:$C$22)</f>
        <v>161629.91628595995</v>
      </c>
    </row>
    <row r="5786" spans="1:8" x14ac:dyDescent="0.2">
      <c r="A5786">
        <f t="shared" si="540"/>
        <v>11</v>
      </c>
      <c r="B5786" t="b">
        <f t="shared" si="541"/>
        <v>0</v>
      </c>
      <c r="C5786" t="str">
        <f t="shared" si="542"/>
        <v>OFF</v>
      </c>
      <c r="D5786" s="4">
        <f t="shared" si="544"/>
        <v>43796.999999985972</v>
      </c>
      <c r="E5786" t="str">
        <f t="shared" si="545"/>
        <v>LRKPCIGS</v>
      </c>
      <c r="F5786" s="39">
        <v>9508.3837890625</v>
      </c>
      <c r="G5786">
        <f t="shared" si="543"/>
        <v>1.4229655550568974E-3</v>
      </c>
      <c r="H5786" s="38">
        <f>G5786*SUMIF('Manual Inputs'!$B$11:$B$22,'Expanded kW'!A5786,'Manual Inputs'!$C$11:$C$22)</f>
        <v>160204.12599766057</v>
      </c>
    </row>
    <row r="5787" spans="1:8" x14ac:dyDescent="0.2">
      <c r="A5787">
        <f t="shared" si="540"/>
        <v>11</v>
      </c>
      <c r="B5787" t="b">
        <f t="shared" si="541"/>
        <v>0</v>
      </c>
      <c r="C5787" t="str">
        <f t="shared" si="542"/>
        <v>OFF</v>
      </c>
      <c r="D5787" s="4">
        <f t="shared" si="544"/>
        <v>43797.041666652636</v>
      </c>
      <c r="E5787" t="str">
        <f t="shared" si="545"/>
        <v>LRKPCIGS</v>
      </c>
      <c r="F5787" s="39">
        <v>9441.740234375</v>
      </c>
      <c r="G5787">
        <f t="shared" si="543"/>
        <v>1.4129920953301299E-3</v>
      </c>
      <c r="H5787" s="38">
        <f>G5787*SUMIF('Manual Inputs'!$B$11:$B$22,'Expanded kW'!A5787,'Manual Inputs'!$C$11:$C$22)</f>
        <v>159081.26719547703</v>
      </c>
    </row>
    <row r="5788" spans="1:8" x14ac:dyDescent="0.2">
      <c r="A5788">
        <f t="shared" si="540"/>
        <v>11</v>
      </c>
      <c r="B5788" t="b">
        <f t="shared" si="541"/>
        <v>0</v>
      </c>
      <c r="C5788" t="str">
        <f t="shared" si="542"/>
        <v>OFF</v>
      </c>
      <c r="D5788" s="4">
        <f t="shared" si="544"/>
        <v>43797.0833333193</v>
      </c>
      <c r="E5788" t="str">
        <f t="shared" si="545"/>
        <v>LRKPCIGS</v>
      </c>
      <c r="F5788" s="39">
        <v>9418.9990234375</v>
      </c>
      <c r="G5788">
        <f t="shared" si="543"/>
        <v>1.409588787200985E-3</v>
      </c>
      <c r="H5788" s="38">
        <f>G5788*SUMIF('Manual Inputs'!$B$11:$B$22,'Expanded kW'!A5788,'Manual Inputs'!$C$11:$C$22)</f>
        <v>158698.10682845843</v>
      </c>
    </row>
    <row r="5789" spans="1:8" x14ac:dyDescent="0.2">
      <c r="A5789">
        <f t="shared" si="540"/>
        <v>11</v>
      </c>
      <c r="B5789" t="b">
        <f t="shared" si="541"/>
        <v>0</v>
      </c>
      <c r="C5789" t="str">
        <f t="shared" si="542"/>
        <v>OFF</v>
      </c>
      <c r="D5789" s="4">
        <f t="shared" si="544"/>
        <v>43797.124999985965</v>
      </c>
      <c r="E5789" t="str">
        <f t="shared" si="545"/>
        <v>LRKPCIGS</v>
      </c>
      <c r="F5789" s="39">
        <v>9391.0703125</v>
      </c>
      <c r="G5789">
        <f t="shared" si="543"/>
        <v>1.4054091500993655E-3</v>
      </c>
      <c r="H5789" s="38">
        <f>G5789*SUMIF('Manual Inputs'!$B$11:$B$22,'Expanded kW'!A5789,'Manual Inputs'!$C$11:$C$22)</f>
        <v>158227.54371013647</v>
      </c>
    </row>
    <row r="5790" spans="1:8" x14ac:dyDescent="0.2">
      <c r="A5790">
        <f t="shared" si="540"/>
        <v>11</v>
      </c>
      <c r="B5790" t="b">
        <f t="shared" si="541"/>
        <v>0</v>
      </c>
      <c r="C5790" t="str">
        <f t="shared" si="542"/>
        <v>OFF</v>
      </c>
      <c r="D5790" s="4">
        <f t="shared" si="544"/>
        <v>43797.166666652629</v>
      </c>
      <c r="E5790" t="str">
        <f t="shared" si="545"/>
        <v>LRKPCIGS</v>
      </c>
      <c r="F5790" s="39">
        <v>9327.2509765625</v>
      </c>
      <c r="G5790">
        <f t="shared" si="543"/>
        <v>1.3958583453779439E-3</v>
      </c>
      <c r="H5790" s="38">
        <f>G5790*SUMIF('Manual Inputs'!$B$11:$B$22,'Expanded kW'!A5790,'Manual Inputs'!$C$11:$C$22)</f>
        <v>157152.26938776646</v>
      </c>
    </row>
    <row r="5791" spans="1:8" x14ac:dyDescent="0.2">
      <c r="A5791">
        <f t="shared" si="540"/>
        <v>11</v>
      </c>
      <c r="B5791" t="b">
        <f t="shared" si="541"/>
        <v>0</v>
      </c>
      <c r="C5791" t="str">
        <f t="shared" si="542"/>
        <v>OFF</v>
      </c>
      <c r="D5791" s="4">
        <f t="shared" si="544"/>
        <v>43797.208333319293</v>
      </c>
      <c r="E5791" t="str">
        <f t="shared" si="545"/>
        <v>LRKPCIGS</v>
      </c>
      <c r="F5791" s="39">
        <v>9323.24609375</v>
      </c>
      <c r="G5791">
        <f t="shared" si="543"/>
        <v>1.395258999535301E-3</v>
      </c>
      <c r="H5791" s="38">
        <f>G5791*SUMIF('Manual Inputs'!$B$11:$B$22,'Expanded kW'!A5791,'Manual Inputs'!$C$11:$C$22)</f>
        <v>157084.79222603916</v>
      </c>
    </row>
    <row r="5792" spans="1:8" x14ac:dyDescent="0.2">
      <c r="A5792">
        <f t="shared" si="540"/>
        <v>11</v>
      </c>
      <c r="B5792" t="b">
        <f t="shared" si="541"/>
        <v>0</v>
      </c>
      <c r="C5792" t="str">
        <f t="shared" si="542"/>
        <v>OFF</v>
      </c>
      <c r="D5792" s="4">
        <f t="shared" si="544"/>
        <v>43797.249999985957</v>
      </c>
      <c r="E5792" t="str">
        <f t="shared" si="545"/>
        <v>LRKPCIGS</v>
      </c>
      <c r="F5792" s="39">
        <v>9203.826171875</v>
      </c>
      <c r="G5792">
        <f t="shared" si="543"/>
        <v>1.3773873570789687E-3</v>
      </c>
      <c r="H5792" s="38">
        <f>G5792*SUMIF('Manual Inputs'!$B$11:$B$22,'Expanded kW'!A5792,'Manual Inputs'!$C$11:$C$22)</f>
        <v>155072.71902462922</v>
      </c>
    </row>
    <row r="5793" spans="1:8" x14ac:dyDescent="0.2">
      <c r="A5793">
        <f t="shared" si="540"/>
        <v>11</v>
      </c>
      <c r="B5793" t="b">
        <f t="shared" si="541"/>
        <v>0</v>
      </c>
      <c r="C5793" t="str">
        <f t="shared" si="542"/>
        <v>ON</v>
      </c>
      <c r="D5793" s="4">
        <f t="shared" si="544"/>
        <v>43797.291666652622</v>
      </c>
      <c r="E5793" t="str">
        <f t="shared" si="545"/>
        <v>LRKPCIGS</v>
      </c>
      <c r="F5793" s="39">
        <v>8911.3271484375</v>
      </c>
      <c r="G5793">
        <f t="shared" si="543"/>
        <v>1.3336137732110022E-3</v>
      </c>
      <c r="H5793" s="38">
        <f>G5793*SUMIF('Manual Inputs'!$B$11:$B$22,'Expanded kW'!A5793,'Manual Inputs'!$C$11:$C$22)</f>
        <v>150144.48395918348</v>
      </c>
    </row>
    <row r="5794" spans="1:8" x14ac:dyDescent="0.2">
      <c r="A5794">
        <f t="shared" si="540"/>
        <v>11</v>
      </c>
      <c r="B5794" t="b">
        <f t="shared" si="541"/>
        <v>0</v>
      </c>
      <c r="C5794" t="str">
        <f t="shared" si="542"/>
        <v>ON</v>
      </c>
      <c r="D5794" s="4">
        <f t="shared" si="544"/>
        <v>43797.333333319286</v>
      </c>
      <c r="E5794" t="str">
        <f t="shared" si="545"/>
        <v>LRKPCIGS</v>
      </c>
      <c r="F5794" s="39">
        <v>8858.4052734375</v>
      </c>
      <c r="G5794">
        <f t="shared" si="543"/>
        <v>1.3256938146875934E-3</v>
      </c>
      <c r="H5794" s="38">
        <f>G5794*SUMIF('Manual Inputs'!$B$11:$B$22,'Expanded kW'!A5794,'Manual Inputs'!$C$11:$C$22)</f>
        <v>149252.81793910917</v>
      </c>
    </row>
    <row r="5795" spans="1:8" x14ac:dyDescent="0.2">
      <c r="A5795">
        <f t="shared" si="540"/>
        <v>11</v>
      </c>
      <c r="B5795" t="b">
        <f t="shared" si="541"/>
        <v>0</v>
      </c>
      <c r="C5795" t="str">
        <f t="shared" si="542"/>
        <v>ON</v>
      </c>
      <c r="D5795" s="4">
        <f t="shared" si="544"/>
        <v>43797.37499998595</v>
      </c>
      <c r="E5795" t="str">
        <f t="shared" si="545"/>
        <v>LRKPCIGS</v>
      </c>
      <c r="F5795" s="39">
        <v>8865.6494140625</v>
      </c>
      <c r="G5795">
        <f t="shared" si="543"/>
        <v>1.3267779276992307E-3</v>
      </c>
      <c r="H5795" s="38">
        <f>G5795*SUMIF('Manual Inputs'!$B$11:$B$22,'Expanded kW'!A5795,'Manual Inputs'!$C$11:$C$22)</f>
        <v>149374.87245890748</v>
      </c>
    </row>
    <row r="5796" spans="1:8" x14ac:dyDescent="0.2">
      <c r="A5796">
        <f t="shared" si="540"/>
        <v>11</v>
      </c>
      <c r="B5796" t="b">
        <f t="shared" si="541"/>
        <v>0</v>
      </c>
      <c r="C5796" t="str">
        <f t="shared" si="542"/>
        <v>ON</v>
      </c>
      <c r="D5796" s="4">
        <f t="shared" si="544"/>
        <v>43797.416666652614</v>
      </c>
      <c r="E5796" t="str">
        <f t="shared" si="545"/>
        <v>LRKPCIGS</v>
      </c>
      <c r="F5796" s="39">
        <v>8854.0712890625</v>
      </c>
      <c r="G5796">
        <f t="shared" si="543"/>
        <v>1.3250452175528338E-3</v>
      </c>
      <c r="H5796" s="38">
        <f>G5796*SUMIF('Manual Inputs'!$B$11:$B$22,'Expanded kW'!A5796,'Manual Inputs'!$C$11:$C$22)</f>
        <v>149179.79583626942</v>
      </c>
    </row>
    <row r="5797" spans="1:8" x14ac:dyDescent="0.2">
      <c r="A5797">
        <f t="shared" si="540"/>
        <v>11</v>
      </c>
      <c r="B5797" t="b">
        <f t="shared" si="541"/>
        <v>0</v>
      </c>
      <c r="C5797" t="str">
        <f t="shared" si="542"/>
        <v>ON</v>
      </c>
      <c r="D5797" s="4">
        <f t="shared" si="544"/>
        <v>43797.458333319279</v>
      </c>
      <c r="E5797" t="str">
        <f t="shared" si="545"/>
        <v>LRKPCIGS</v>
      </c>
      <c r="F5797" s="39">
        <v>8872.5849609375</v>
      </c>
      <c r="G5797">
        <f t="shared" si="543"/>
        <v>1.3278158584903667E-3</v>
      </c>
      <c r="H5797" s="38">
        <f>G5797*SUMIF('Manual Inputs'!$B$11:$B$22,'Expanded kW'!A5797,'Manual Inputs'!$C$11:$C$22)</f>
        <v>149491.72756804846</v>
      </c>
    </row>
    <row r="5798" spans="1:8" x14ac:dyDescent="0.2">
      <c r="A5798">
        <f t="shared" si="540"/>
        <v>11</v>
      </c>
      <c r="B5798" t="b">
        <f t="shared" si="541"/>
        <v>0</v>
      </c>
      <c r="C5798" t="str">
        <f t="shared" si="542"/>
        <v>ON</v>
      </c>
      <c r="D5798" s="4">
        <f t="shared" si="544"/>
        <v>43797.499999985943</v>
      </c>
      <c r="E5798" t="str">
        <f t="shared" si="545"/>
        <v>LRKPCIGS</v>
      </c>
      <c r="F5798" s="39">
        <v>8866.02734375</v>
      </c>
      <c r="G5798">
        <f t="shared" si="543"/>
        <v>1.3268344863047177E-3</v>
      </c>
      <c r="H5798" s="38">
        <f>G5798*SUMIF('Manual Inputs'!$B$11:$B$22,'Expanded kW'!A5798,'Manual Inputs'!$C$11:$C$22)</f>
        <v>149381.24009157962</v>
      </c>
    </row>
    <row r="5799" spans="1:8" x14ac:dyDescent="0.2">
      <c r="A5799">
        <f t="shared" si="540"/>
        <v>11</v>
      </c>
      <c r="B5799" t="b">
        <f t="shared" si="541"/>
        <v>0</v>
      </c>
      <c r="C5799" t="str">
        <f t="shared" si="542"/>
        <v>ON</v>
      </c>
      <c r="D5799" s="4">
        <f t="shared" si="544"/>
        <v>43797.541666652607</v>
      </c>
      <c r="E5799" t="str">
        <f t="shared" si="545"/>
        <v>LRKPCIGS</v>
      </c>
      <c r="F5799" s="39">
        <v>8865.068359375</v>
      </c>
      <c r="G5799">
        <f t="shared" si="543"/>
        <v>1.3266909706701226E-3</v>
      </c>
      <c r="H5799" s="38">
        <f>G5799*SUMIF('Manual Inputs'!$B$11:$B$22,'Expanded kW'!A5799,'Manual Inputs'!$C$11:$C$22)</f>
        <v>149365.08242934698</v>
      </c>
    </row>
    <row r="5800" spans="1:8" x14ac:dyDescent="0.2">
      <c r="A5800">
        <f t="shared" si="540"/>
        <v>11</v>
      </c>
      <c r="B5800" t="b">
        <f t="shared" si="541"/>
        <v>0</v>
      </c>
      <c r="C5800" t="str">
        <f t="shared" si="542"/>
        <v>ON</v>
      </c>
      <c r="D5800" s="4">
        <f t="shared" si="544"/>
        <v>43797.583333319271</v>
      </c>
      <c r="E5800" t="str">
        <f t="shared" si="545"/>
        <v>LRKPCIGS</v>
      </c>
      <c r="F5800" s="39">
        <v>8824.056640625</v>
      </c>
      <c r="G5800">
        <f t="shared" si="543"/>
        <v>1.3205534120240294E-3</v>
      </c>
      <c r="H5800" s="38">
        <f>G5800*SUMIF('Manual Inputs'!$B$11:$B$22,'Expanded kW'!A5800,'Manual Inputs'!$C$11:$C$22)</f>
        <v>148674.08733451669</v>
      </c>
    </row>
    <row r="5801" spans="1:8" x14ac:dyDescent="0.2">
      <c r="A5801">
        <f t="shared" si="540"/>
        <v>11</v>
      </c>
      <c r="B5801" t="b">
        <f t="shared" si="541"/>
        <v>0</v>
      </c>
      <c r="C5801" t="str">
        <f t="shared" si="542"/>
        <v>ON</v>
      </c>
      <c r="D5801" s="4">
        <f t="shared" si="544"/>
        <v>43797.624999985936</v>
      </c>
      <c r="E5801" t="str">
        <f t="shared" si="545"/>
        <v>LRKPCIGS</v>
      </c>
      <c r="F5801" s="39">
        <v>8860.1982421875</v>
      </c>
      <c r="G5801">
        <f t="shared" si="543"/>
        <v>1.3259621392345557E-3</v>
      </c>
      <c r="H5801" s="38">
        <f>G5801*SUMIF('Manual Inputs'!$B$11:$B$22,'Expanded kW'!A5801,'Manual Inputs'!$C$11:$C$22)</f>
        <v>149283.02717318165</v>
      </c>
    </row>
    <row r="5802" spans="1:8" x14ac:dyDescent="0.2">
      <c r="A5802">
        <f t="shared" si="540"/>
        <v>11</v>
      </c>
      <c r="B5802" t="b">
        <f t="shared" si="541"/>
        <v>0</v>
      </c>
      <c r="C5802" t="str">
        <f t="shared" si="542"/>
        <v>ON</v>
      </c>
      <c r="D5802" s="4">
        <f t="shared" si="544"/>
        <v>43797.6666666526</v>
      </c>
      <c r="E5802" t="str">
        <f t="shared" si="545"/>
        <v>LRKPCIGS</v>
      </c>
      <c r="F5802" s="39">
        <v>8894.0517578125</v>
      </c>
      <c r="G5802">
        <f t="shared" si="543"/>
        <v>1.3310284457405434E-3</v>
      </c>
      <c r="H5802" s="38">
        <f>G5802*SUMIF('Manual Inputs'!$B$11:$B$22,'Expanded kW'!A5802,'Manual Inputs'!$C$11:$C$22)</f>
        <v>149853.41568535866</v>
      </c>
    </row>
    <row r="5803" spans="1:8" x14ac:dyDescent="0.2">
      <c r="A5803">
        <f t="shared" si="540"/>
        <v>11</v>
      </c>
      <c r="B5803" t="b">
        <f t="shared" si="541"/>
        <v>0</v>
      </c>
      <c r="C5803" t="str">
        <f t="shared" si="542"/>
        <v>ON</v>
      </c>
      <c r="D5803" s="4">
        <f t="shared" si="544"/>
        <v>43797.708333319264</v>
      </c>
      <c r="E5803" t="str">
        <f t="shared" si="545"/>
        <v>LRKPCIGS</v>
      </c>
      <c r="F5803" s="39">
        <v>8905.1689453125</v>
      </c>
      <c r="G5803">
        <f t="shared" si="543"/>
        <v>1.3326921748487233E-3</v>
      </c>
      <c r="H5803" s="38">
        <f>G5803*SUMIF('Manual Inputs'!$B$11:$B$22,'Expanded kW'!A5803,'Manual Inputs'!$C$11:$C$22)</f>
        <v>150040.72609967305</v>
      </c>
    </row>
    <row r="5804" spans="1:8" x14ac:dyDescent="0.2">
      <c r="A5804">
        <f t="shared" si="540"/>
        <v>11</v>
      </c>
      <c r="B5804" t="b">
        <f t="shared" si="541"/>
        <v>0</v>
      </c>
      <c r="C5804" t="str">
        <f t="shared" si="542"/>
        <v>ON</v>
      </c>
      <c r="D5804" s="4">
        <f t="shared" si="544"/>
        <v>43797.749999985928</v>
      </c>
      <c r="E5804" t="str">
        <f t="shared" si="545"/>
        <v>LRKPCIGS</v>
      </c>
      <c r="F5804" s="39">
        <v>8895.572265625</v>
      </c>
      <c r="G5804">
        <f t="shared" si="543"/>
        <v>1.3312559954788985E-3</v>
      </c>
      <c r="H5804" s="38">
        <f>G5804*SUMIF('Manual Inputs'!$B$11:$B$22,'Expanded kW'!A5804,'Manual Inputs'!$C$11:$C$22)</f>
        <v>149879.03430052794</v>
      </c>
    </row>
    <row r="5805" spans="1:8" x14ac:dyDescent="0.2">
      <c r="A5805">
        <f t="shared" si="540"/>
        <v>11</v>
      </c>
      <c r="B5805" t="b">
        <f t="shared" si="541"/>
        <v>0</v>
      </c>
      <c r="C5805" t="str">
        <f t="shared" si="542"/>
        <v>ON</v>
      </c>
      <c r="D5805" s="4">
        <f t="shared" si="544"/>
        <v>43797.791666652593</v>
      </c>
      <c r="E5805" t="str">
        <f t="shared" si="545"/>
        <v>LRKPCIGS</v>
      </c>
      <c r="F5805" s="39">
        <v>8915.01953125</v>
      </c>
      <c r="G5805">
        <f t="shared" si="543"/>
        <v>1.3341663522480742E-3</v>
      </c>
      <c r="H5805" s="38">
        <f>G5805*SUMIF('Manual Inputs'!$B$11:$B$22,'Expanded kW'!A5805,'Manual Inputs'!$C$11:$C$22)</f>
        <v>150206.69589492862</v>
      </c>
    </row>
    <row r="5806" spans="1:8" x14ac:dyDescent="0.2">
      <c r="A5806">
        <f t="shared" si="540"/>
        <v>11</v>
      </c>
      <c r="B5806" t="b">
        <f t="shared" si="541"/>
        <v>0</v>
      </c>
      <c r="C5806" t="str">
        <f t="shared" si="542"/>
        <v>ON</v>
      </c>
      <c r="D5806" s="4">
        <f t="shared" si="544"/>
        <v>43797.833333319257</v>
      </c>
      <c r="E5806" t="str">
        <f t="shared" si="545"/>
        <v>LRKPCIGS</v>
      </c>
      <c r="F5806" s="39">
        <v>8894.23046875</v>
      </c>
      <c r="G5806">
        <f t="shared" si="543"/>
        <v>1.3310551905074792E-3</v>
      </c>
      <c r="H5806" s="38">
        <f>G5806*SUMIF('Manual Inputs'!$B$11:$B$22,'Expanded kW'!A5806,'Manual Inputs'!$C$11:$C$22)</f>
        <v>149856.4267364672</v>
      </c>
    </row>
    <row r="5807" spans="1:8" x14ac:dyDescent="0.2">
      <c r="A5807">
        <f t="shared" si="540"/>
        <v>11</v>
      </c>
      <c r="B5807" t="b">
        <f t="shared" si="541"/>
        <v>0</v>
      </c>
      <c r="C5807" t="str">
        <f t="shared" si="542"/>
        <v>OFF</v>
      </c>
      <c r="D5807" s="4">
        <f t="shared" si="544"/>
        <v>43797.874999985921</v>
      </c>
      <c r="E5807" t="str">
        <f t="shared" si="545"/>
        <v>LRKPCIGS</v>
      </c>
      <c r="F5807" s="39">
        <v>9130.6142578125</v>
      </c>
      <c r="G5807">
        <f t="shared" si="543"/>
        <v>1.3664309175576109E-3</v>
      </c>
      <c r="H5807" s="38">
        <f>G5807*SUMIF('Manual Inputs'!$B$11:$B$22,'Expanded kW'!A5807,'Manual Inputs'!$C$11:$C$22)</f>
        <v>153839.1917538337</v>
      </c>
    </row>
    <row r="5808" spans="1:8" x14ac:dyDescent="0.2">
      <c r="A5808">
        <f t="shared" si="540"/>
        <v>11</v>
      </c>
      <c r="B5808" t="b">
        <f t="shared" si="541"/>
        <v>0</v>
      </c>
      <c r="C5808" t="str">
        <f t="shared" si="542"/>
        <v>OFF</v>
      </c>
      <c r="D5808" s="4">
        <f t="shared" si="544"/>
        <v>43797.916666652585</v>
      </c>
      <c r="E5808" t="str">
        <f t="shared" si="545"/>
        <v>LRKPCIGS</v>
      </c>
      <c r="F5808" s="39">
        <v>9329.7978515625</v>
      </c>
      <c r="G5808">
        <f t="shared" si="543"/>
        <v>1.3962394948433456E-3</v>
      </c>
      <c r="H5808" s="38">
        <f>G5808*SUMIF('Manual Inputs'!$B$11:$B$22,'Expanded kW'!A5808,'Manual Inputs'!$C$11:$C$22)</f>
        <v>157195.18097952084</v>
      </c>
    </row>
    <row r="5809" spans="1:8" x14ac:dyDescent="0.2">
      <c r="A5809">
        <f t="shared" si="540"/>
        <v>11</v>
      </c>
      <c r="B5809" t="b">
        <f t="shared" si="541"/>
        <v>0</v>
      </c>
      <c r="C5809" t="str">
        <f t="shared" si="542"/>
        <v>OFF</v>
      </c>
      <c r="D5809" s="4">
        <f t="shared" si="544"/>
        <v>43797.95833331925</v>
      </c>
      <c r="E5809" t="str">
        <f t="shared" si="545"/>
        <v>LRKPCIGS</v>
      </c>
      <c r="F5809" s="39">
        <v>9370.3720703125</v>
      </c>
      <c r="G5809">
        <f t="shared" si="543"/>
        <v>1.4023115799616395E-3</v>
      </c>
      <c r="H5809" s="38">
        <f>G5809*SUMIF('Manual Inputs'!$B$11:$B$22,'Expanded kW'!A5809,'Manual Inputs'!$C$11:$C$22)</f>
        <v>157878.80475797609</v>
      </c>
    </row>
    <row r="5810" spans="1:8" x14ac:dyDescent="0.2">
      <c r="A5810">
        <f t="shared" si="540"/>
        <v>11</v>
      </c>
      <c r="B5810" t="b">
        <f t="shared" si="541"/>
        <v>0</v>
      </c>
      <c r="C5810" t="str">
        <f t="shared" si="542"/>
        <v>OFF</v>
      </c>
      <c r="D5810" s="4">
        <f t="shared" si="544"/>
        <v>43797.999999985914</v>
      </c>
      <c r="E5810" t="str">
        <f t="shared" si="545"/>
        <v>LRKPCIGS</v>
      </c>
      <c r="F5810" s="39">
        <v>9320.435546875</v>
      </c>
      <c r="G5810">
        <f t="shared" si="543"/>
        <v>1.3948383905776989E-3</v>
      </c>
      <c r="H5810" s="38">
        <f>G5810*SUMIF('Manual Inputs'!$B$11:$B$22,'Expanded kW'!A5810,'Manual Inputs'!$C$11:$C$22)</f>
        <v>157037.43809986234</v>
      </c>
    </row>
    <row r="5811" spans="1:8" x14ac:dyDescent="0.2">
      <c r="A5811">
        <f t="shared" si="540"/>
        <v>11</v>
      </c>
      <c r="B5811" t="b">
        <f t="shared" si="541"/>
        <v>0</v>
      </c>
      <c r="C5811" t="str">
        <f t="shared" si="542"/>
        <v>OFF</v>
      </c>
      <c r="D5811" s="4">
        <f t="shared" si="544"/>
        <v>43798.041666652578</v>
      </c>
      <c r="E5811" t="str">
        <f t="shared" si="545"/>
        <v>LRKPCIGS</v>
      </c>
      <c r="F5811" s="39">
        <v>9319.828125</v>
      </c>
      <c r="G5811">
        <f t="shared" si="543"/>
        <v>1.3947474875993708E-3</v>
      </c>
      <c r="H5811" s="38">
        <f>G5811*SUMIF('Manual Inputs'!$B$11:$B$22,'Expanded kW'!A5811,'Manual Inputs'!$C$11:$C$22)</f>
        <v>157027.20381685958</v>
      </c>
    </row>
    <row r="5812" spans="1:8" x14ac:dyDescent="0.2">
      <c r="A5812">
        <f t="shared" si="540"/>
        <v>11</v>
      </c>
      <c r="B5812" t="b">
        <f t="shared" si="541"/>
        <v>0</v>
      </c>
      <c r="C5812" t="str">
        <f t="shared" si="542"/>
        <v>OFF</v>
      </c>
      <c r="D5812" s="4">
        <f t="shared" si="544"/>
        <v>43798.083333319242</v>
      </c>
      <c r="E5812" t="str">
        <f t="shared" si="545"/>
        <v>LRKPCIGS</v>
      </c>
      <c r="F5812" s="39">
        <v>9347.1083984375</v>
      </c>
      <c r="G5812">
        <f t="shared" si="543"/>
        <v>1.3988300835794311E-3</v>
      </c>
      <c r="H5812" s="38">
        <f>G5812*SUMIF('Manual Inputs'!$B$11:$B$22,'Expanded kW'!A5812,'Manual Inputs'!$C$11:$C$22)</f>
        <v>157486.84159126866</v>
      </c>
    </row>
    <row r="5813" spans="1:8" x14ac:dyDescent="0.2">
      <c r="A5813">
        <f t="shared" si="540"/>
        <v>11</v>
      </c>
      <c r="B5813" t="b">
        <f t="shared" si="541"/>
        <v>0</v>
      </c>
      <c r="C5813" t="str">
        <f t="shared" si="542"/>
        <v>OFF</v>
      </c>
      <c r="D5813" s="4">
        <f t="shared" si="544"/>
        <v>43798.124999985906</v>
      </c>
      <c r="E5813" t="str">
        <f t="shared" si="545"/>
        <v>LRKPCIGS</v>
      </c>
      <c r="F5813" s="39">
        <v>9363.0595703125</v>
      </c>
      <c r="G5813">
        <f t="shared" si="543"/>
        <v>1.4012172367112836E-3</v>
      </c>
      <c r="H5813" s="38">
        <f>G5813*SUMIF('Manual Inputs'!$B$11:$B$22,'Expanded kW'!A5813,'Manual Inputs'!$C$11:$C$22)</f>
        <v>157755.59846999415</v>
      </c>
    </row>
    <row r="5814" spans="1:8" x14ac:dyDescent="0.2">
      <c r="A5814">
        <f t="shared" si="540"/>
        <v>11</v>
      </c>
      <c r="B5814" t="b">
        <f t="shared" si="541"/>
        <v>0</v>
      </c>
      <c r="C5814" t="str">
        <f t="shared" si="542"/>
        <v>OFF</v>
      </c>
      <c r="D5814" s="4">
        <f t="shared" si="544"/>
        <v>43798.166666652571</v>
      </c>
      <c r="E5814" t="str">
        <f t="shared" si="545"/>
        <v>LRKPCIGS</v>
      </c>
      <c r="F5814" s="39">
        <v>9364.037109375</v>
      </c>
      <c r="G5814">
        <f t="shared" si="543"/>
        <v>1.4013635291249596E-3</v>
      </c>
      <c r="H5814" s="38">
        <f>G5814*SUMIF('Manual Inputs'!$B$11:$B$22,'Expanded kW'!A5814,'Manual Inputs'!$C$11:$C$22)</f>
        <v>157772.06875501951</v>
      </c>
    </row>
    <row r="5815" spans="1:8" x14ac:dyDescent="0.2">
      <c r="A5815">
        <f t="shared" si="540"/>
        <v>11</v>
      </c>
      <c r="B5815" t="b">
        <f t="shared" si="541"/>
        <v>0</v>
      </c>
      <c r="C5815" t="str">
        <f t="shared" si="542"/>
        <v>OFF</v>
      </c>
      <c r="D5815" s="4">
        <f t="shared" si="544"/>
        <v>43798.208333319235</v>
      </c>
      <c r="E5815" t="str">
        <f t="shared" si="545"/>
        <v>LRKPCIGS</v>
      </c>
      <c r="F5815" s="39">
        <v>9360.6064453125</v>
      </c>
      <c r="G5815">
        <f t="shared" si="543"/>
        <v>1.4008501172875531E-3</v>
      </c>
      <c r="H5815" s="38">
        <f>G5815*SUMIF('Manual Inputs'!$B$11:$B$22,'Expanded kW'!A5815,'Manual Inputs'!$C$11:$C$22)</f>
        <v>157714.26644603439</v>
      </c>
    </row>
    <row r="5816" spans="1:8" x14ac:dyDescent="0.2">
      <c r="A5816">
        <f t="shared" si="540"/>
        <v>11</v>
      </c>
      <c r="B5816" t="b">
        <f t="shared" si="541"/>
        <v>0</v>
      </c>
      <c r="C5816" t="str">
        <f t="shared" si="542"/>
        <v>OFF</v>
      </c>
      <c r="D5816" s="4">
        <f t="shared" si="544"/>
        <v>43798.249999985899</v>
      </c>
      <c r="E5816" t="str">
        <f t="shared" si="545"/>
        <v>LRKPCIGS</v>
      </c>
      <c r="F5816" s="39">
        <v>9233.91796875</v>
      </c>
      <c r="G5816">
        <f t="shared" si="543"/>
        <v>1.3818907081628985E-3</v>
      </c>
      <c r="H5816" s="38">
        <f>G5816*SUMIF('Manual Inputs'!$B$11:$B$22,'Expanded kW'!A5816,'Manual Inputs'!$C$11:$C$22)</f>
        <v>155579.72737904632</v>
      </c>
    </row>
    <row r="5817" spans="1:8" x14ac:dyDescent="0.2">
      <c r="A5817">
        <f t="shared" si="540"/>
        <v>11</v>
      </c>
      <c r="B5817" t="b">
        <f t="shared" si="541"/>
        <v>0</v>
      </c>
      <c r="C5817" t="str">
        <f t="shared" si="542"/>
        <v>ON</v>
      </c>
      <c r="D5817" s="4">
        <f t="shared" si="544"/>
        <v>43798.291666652563</v>
      </c>
      <c r="E5817" t="str">
        <f t="shared" si="545"/>
        <v>LRKPCIGS</v>
      </c>
      <c r="F5817" s="39">
        <v>8933.78125</v>
      </c>
      <c r="G5817">
        <f t="shared" si="543"/>
        <v>1.3369741143375287E-3</v>
      </c>
      <c r="H5817" s="38">
        <f>G5817*SUMIF('Manual Inputs'!$B$11:$B$22,'Expanded kW'!A5817,'Manual Inputs'!$C$11:$C$22)</f>
        <v>150522.80689983093</v>
      </c>
    </row>
    <row r="5818" spans="1:8" x14ac:dyDescent="0.2">
      <c r="A5818">
        <f t="shared" si="540"/>
        <v>11</v>
      </c>
      <c r="B5818" t="b">
        <f t="shared" si="541"/>
        <v>0</v>
      </c>
      <c r="C5818" t="str">
        <f t="shared" si="542"/>
        <v>ON</v>
      </c>
      <c r="D5818" s="4">
        <f t="shared" si="544"/>
        <v>43798.333333319228</v>
      </c>
      <c r="E5818" t="str">
        <f t="shared" si="545"/>
        <v>LRKPCIGS</v>
      </c>
      <c r="F5818" s="39">
        <v>8913.9169921875</v>
      </c>
      <c r="G5818">
        <f t="shared" si="543"/>
        <v>1.3340013531121697E-3</v>
      </c>
      <c r="H5818" s="38">
        <f>G5818*SUMIF('Manual Inputs'!$B$11:$B$22,'Expanded kW'!A5818,'Manual Inputs'!$C$11:$C$22)</f>
        <v>150188.11951951039</v>
      </c>
    </row>
    <row r="5819" spans="1:8" x14ac:dyDescent="0.2">
      <c r="A5819">
        <f t="shared" si="540"/>
        <v>11</v>
      </c>
      <c r="B5819" t="b">
        <f t="shared" si="541"/>
        <v>0</v>
      </c>
      <c r="C5819" t="str">
        <f t="shared" si="542"/>
        <v>ON</v>
      </c>
      <c r="D5819" s="4">
        <f t="shared" si="544"/>
        <v>43798.374999985892</v>
      </c>
      <c r="E5819" t="str">
        <f t="shared" si="545"/>
        <v>LRKPCIGS</v>
      </c>
      <c r="F5819" s="39">
        <v>8900.03125</v>
      </c>
      <c r="G5819">
        <f t="shared" si="543"/>
        <v>1.3319232993358864E-3</v>
      </c>
      <c r="H5819" s="38">
        <f>G5819*SUMIF('Manual Inputs'!$B$11:$B$22,'Expanded kW'!A5819,'Manual Inputs'!$C$11:$C$22)</f>
        <v>149954.16249376052</v>
      </c>
    </row>
    <row r="5820" spans="1:8" x14ac:dyDescent="0.2">
      <c r="A5820">
        <f t="shared" si="540"/>
        <v>11</v>
      </c>
      <c r="B5820" t="b">
        <f t="shared" si="541"/>
        <v>0</v>
      </c>
      <c r="C5820" t="str">
        <f t="shared" si="542"/>
        <v>ON</v>
      </c>
      <c r="D5820" s="4">
        <f t="shared" si="544"/>
        <v>43798.416666652556</v>
      </c>
      <c r="E5820" t="str">
        <f t="shared" si="545"/>
        <v>LRKPCIGS</v>
      </c>
      <c r="F5820" s="39">
        <v>8872.4560546875</v>
      </c>
      <c r="G5820">
        <f t="shared" si="543"/>
        <v>1.3277965671830688E-3</v>
      </c>
      <c r="H5820" s="38">
        <f>G5820*SUMIF('Manual Inputs'!$B$11:$B$22,'Expanded kW'!A5820,'Manual Inputs'!$C$11:$C$22)</f>
        <v>149489.55566233082</v>
      </c>
    </row>
    <row r="5821" spans="1:8" x14ac:dyDescent="0.2">
      <c r="A5821">
        <f t="shared" si="540"/>
        <v>11</v>
      </c>
      <c r="B5821" t="b">
        <f t="shared" si="541"/>
        <v>0</v>
      </c>
      <c r="C5821" t="str">
        <f t="shared" si="542"/>
        <v>ON</v>
      </c>
      <c r="D5821" s="4">
        <f t="shared" si="544"/>
        <v>43798.45833331922</v>
      </c>
      <c r="E5821" t="str">
        <f t="shared" si="545"/>
        <v>LRKPCIGS</v>
      </c>
      <c r="F5821" s="39">
        <v>8862.037109375</v>
      </c>
      <c r="G5821">
        <f t="shared" si="543"/>
        <v>1.3262373326560861E-3</v>
      </c>
      <c r="H5821" s="38">
        <f>G5821*SUMIF('Manual Inputs'!$B$11:$B$22,'Expanded kW'!A5821,'Manual Inputs'!$C$11:$C$22)</f>
        <v>149314.00973732027</v>
      </c>
    </row>
    <row r="5822" spans="1:8" x14ac:dyDescent="0.2">
      <c r="A5822">
        <f t="shared" si="540"/>
        <v>11</v>
      </c>
      <c r="B5822" t="b">
        <f t="shared" si="541"/>
        <v>0</v>
      </c>
      <c r="C5822" t="str">
        <f t="shared" si="542"/>
        <v>ON</v>
      </c>
      <c r="D5822" s="4">
        <f t="shared" si="544"/>
        <v>43798.499999985885</v>
      </c>
      <c r="E5822" t="str">
        <f t="shared" si="545"/>
        <v>LRKPCIGS</v>
      </c>
      <c r="F5822" s="39">
        <v>8837.5556640625</v>
      </c>
      <c r="G5822">
        <f t="shared" si="543"/>
        <v>1.322573591878419E-3</v>
      </c>
      <c r="H5822" s="38">
        <f>G5822*SUMIF('Manual Inputs'!$B$11:$B$22,'Expanded kW'!A5822,'Manual Inputs'!$C$11:$C$22)</f>
        <v>148901.52864311368</v>
      </c>
    </row>
    <row r="5823" spans="1:8" x14ac:dyDescent="0.2">
      <c r="A5823">
        <f t="shared" si="540"/>
        <v>11</v>
      </c>
      <c r="B5823" t="b">
        <f t="shared" si="541"/>
        <v>0</v>
      </c>
      <c r="C5823" t="str">
        <f t="shared" si="542"/>
        <v>ON</v>
      </c>
      <c r="D5823" s="4">
        <f t="shared" si="544"/>
        <v>43798.541666652549</v>
      </c>
      <c r="E5823" t="str">
        <f t="shared" si="545"/>
        <v>LRKPCIGS</v>
      </c>
      <c r="F5823" s="39">
        <v>8821.908203125</v>
      </c>
      <c r="G5823">
        <f t="shared" si="543"/>
        <v>1.3202318902357305E-3</v>
      </c>
      <c r="H5823" s="38">
        <f>G5823*SUMIF('Manual Inputs'!$B$11:$B$22,'Expanded kW'!A5823,'Manual Inputs'!$C$11:$C$22)</f>
        <v>148637.88890588953</v>
      </c>
    </row>
    <row r="5824" spans="1:8" x14ac:dyDescent="0.2">
      <c r="A5824">
        <f t="shared" si="540"/>
        <v>11</v>
      </c>
      <c r="B5824" t="b">
        <f t="shared" si="541"/>
        <v>0</v>
      </c>
      <c r="C5824" t="str">
        <f t="shared" si="542"/>
        <v>ON</v>
      </c>
      <c r="D5824" s="4">
        <f t="shared" si="544"/>
        <v>43798.583333319213</v>
      </c>
      <c r="E5824" t="str">
        <f t="shared" si="545"/>
        <v>LRKPCIGS</v>
      </c>
      <c r="F5824" s="39">
        <v>8743.7041015625</v>
      </c>
      <c r="G5824">
        <f t="shared" si="543"/>
        <v>1.3085283509953797E-3</v>
      </c>
      <c r="H5824" s="38">
        <f>G5824*SUMIF('Manual Inputs'!$B$11:$B$22,'Expanded kW'!A5824,'Manual Inputs'!$C$11:$C$22)</f>
        <v>147320.24965002944</v>
      </c>
    </row>
    <row r="5825" spans="1:8" x14ac:dyDescent="0.2">
      <c r="A5825">
        <f t="shared" si="540"/>
        <v>11</v>
      </c>
      <c r="B5825" t="b">
        <f t="shared" si="541"/>
        <v>0</v>
      </c>
      <c r="C5825" t="str">
        <f t="shared" si="542"/>
        <v>ON</v>
      </c>
      <c r="D5825" s="4">
        <f t="shared" si="544"/>
        <v>43798.624999985877</v>
      </c>
      <c r="E5825" t="str">
        <f t="shared" si="545"/>
        <v>LRKPCIGS</v>
      </c>
      <c r="F5825" s="39">
        <v>8773.2197265625</v>
      </c>
      <c r="G5825">
        <f t="shared" si="543"/>
        <v>1.3129454757815381E-3</v>
      </c>
      <c r="H5825" s="38">
        <f>G5825*SUMIF('Manual Inputs'!$B$11:$B$22,'Expanded kW'!A5825,'Manual Inputs'!$C$11:$C$22)</f>
        <v>147817.55024404195</v>
      </c>
    </row>
    <row r="5826" spans="1:8" x14ac:dyDescent="0.2">
      <c r="A5826">
        <f t="shared" ref="A5826:A5889" si="546">MONTH(D5826)</f>
        <v>11</v>
      </c>
      <c r="B5826" t="b">
        <f t="shared" ref="B5826:B5889" si="547">IF(ISNA(VLOOKUP(DATE(YEAR(D5826),MONTH(D5826),DAY(D5826)),Holidays,1,FALSE)),FALSE,TRUE)</f>
        <v>0</v>
      </c>
      <c r="C5826" t="str">
        <f t="shared" ref="C5826:C5889" si="548">IF(OR(HOUR(D5826)&lt;PkStart,HOUR(D5826)&gt;OPkStart-1,WEEKDAY(D5826,2)&gt;5,B5826)=TRUE,"OFF","ON")</f>
        <v>ON</v>
      </c>
      <c r="D5826" s="4">
        <f t="shared" si="544"/>
        <v>43798.666666652542</v>
      </c>
      <c r="E5826" t="str">
        <f t="shared" si="545"/>
        <v>LRKPCIGS</v>
      </c>
      <c r="F5826" s="39">
        <v>8798.5732421875</v>
      </c>
      <c r="G5826">
        <f t="shared" ref="G5826:G5889" si="549">IF(SUMIF($A$2:$A$8785,A5826,$F$2:$F$8785)=0,0,F5826/SUMIF($A$2:$A$8785,A5826,$F$2:$F$8785))</f>
        <v>1.3167397251760012E-3</v>
      </c>
      <c r="H5826" s="38">
        <f>G5826*SUMIF('Manual Inputs'!$B$11:$B$22,'Expanded kW'!A5826,'Manual Inputs'!$C$11:$C$22)</f>
        <v>148244.72460950492</v>
      </c>
    </row>
    <row r="5827" spans="1:8" x14ac:dyDescent="0.2">
      <c r="A5827">
        <f t="shared" si="546"/>
        <v>11</v>
      </c>
      <c r="B5827" t="b">
        <f t="shared" si="547"/>
        <v>0</v>
      </c>
      <c r="C5827" t="str">
        <f t="shared" si="548"/>
        <v>ON</v>
      </c>
      <c r="D5827" s="4">
        <f t="shared" si="544"/>
        <v>43798.708333319206</v>
      </c>
      <c r="E5827" t="str">
        <f t="shared" si="545"/>
        <v>LRKPCIGS</v>
      </c>
      <c r="F5827" s="39">
        <v>8815.3154296875</v>
      </c>
      <c r="G5827">
        <f t="shared" si="549"/>
        <v>1.3192452567844547E-3</v>
      </c>
      <c r="H5827" s="38">
        <f>G5827*SUMIF('Manual Inputs'!$B$11:$B$22,'Expanded kW'!A5827,'Manual Inputs'!$C$11:$C$22)</f>
        <v>148526.80909149771</v>
      </c>
    </row>
    <row r="5828" spans="1:8" x14ac:dyDescent="0.2">
      <c r="A5828">
        <f t="shared" si="546"/>
        <v>11</v>
      </c>
      <c r="B5828" t="b">
        <f t="shared" si="547"/>
        <v>0</v>
      </c>
      <c r="C5828" t="str">
        <f t="shared" si="548"/>
        <v>ON</v>
      </c>
      <c r="D5828" s="4">
        <f t="shared" ref="D5828:D5891" si="550">+D5827+1/24</f>
        <v>43798.74999998587</v>
      </c>
      <c r="E5828" t="str">
        <f t="shared" ref="E5828:E5891" si="551">+E5827</f>
        <v>LRKPCIGS</v>
      </c>
      <c r="F5828" s="39">
        <v>8806.12109375</v>
      </c>
      <c r="G5828">
        <f t="shared" si="549"/>
        <v>1.3178692896768025E-3</v>
      </c>
      <c r="H5828" s="38">
        <f>G5828*SUMIF('Manual Inputs'!$B$11:$B$22,'Expanded kW'!A5828,'Manual Inputs'!$C$11:$C$22)</f>
        <v>148371.89627080463</v>
      </c>
    </row>
    <row r="5829" spans="1:8" x14ac:dyDescent="0.2">
      <c r="A5829">
        <f t="shared" si="546"/>
        <v>11</v>
      </c>
      <c r="B5829" t="b">
        <f t="shared" si="547"/>
        <v>0</v>
      </c>
      <c r="C5829" t="str">
        <f t="shared" si="548"/>
        <v>ON</v>
      </c>
      <c r="D5829" s="4">
        <f t="shared" si="550"/>
        <v>43798.791666652534</v>
      </c>
      <c r="E5829" t="str">
        <f t="shared" si="551"/>
        <v>LRKPCIGS</v>
      </c>
      <c r="F5829" s="39">
        <v>8818.1474609375</v>
      </c>
      <c r="G5829">
        <f t="shared" si="549"/>
        <v>1.3196690809599398E-3</v>
      </c>
      <c r="H5829" s="38">
        <f>G5829*SUMIF('Manual Inputs'!$B$11:$B$22,'Expanded kW'!A5829,'Manual Inputs'!$C$11:$C$22)</f>
        <v>148574.52520196079</v>
      </c>
    </row>
    <row r="5830" spans="1:8" x14ac:dyDescent="0.2">
      <c r="A5830">
        <f t="shared" si="546"/>
        <v>11</v>
      </c>
      <c r="B5830" t="b">
        <f t="shared" si="547"/>
        <v>0</v>
      </c>
      <c r="C5830" t="str">
        <f t="shared" si="548"/>
        <v>ON</v>
      </c>
      <c r="D5830" s="4">
        <f t="shared" si="550"/>
        <v>43798.833333319199</v>
      </c>
      <c r="E5830" t="str">
        <f t="shared" si="551"/>
        <v>LRKPCIGS</v>
      </c>
      <c r="F5830" s="39">
        <v>8793.943359375</v>
      </c>
      <c r="G5830">
        <f t="shared" si="549"/>
        <v>1.3160468457222168E-3</v>
      </c>
      <c r="H5830" s="38">
        <f>G5830*SUMIF('Manual Inputs'!$B$11:$B$22,'Expanded kW'!A5830,'Manual Inputs'!$C$11:$C$22)</f>
        <v>148166.71699581336</v>
      </c>
    </row>
    <row r="5831" spans="1:8" x14ac:dyDescent="0.2">
      <c r="A5831">
        <f t="shared" si="546"/>
        <v>11</v>
      </c>
      <c r="B5831" t="b">
        <f t="shared" si="547"/>
        <v>0</v>
      </c>
      <c r="C5831" t="str">
        <f t="shared" si="548"/>
        <v>OFF</v>
      </c>
      <c r="D5831" s="4">
        <f t="shared" si="550"/>
        <v>43798.874999985863</v>
      </c>
      <c r="E5831" t="str">
        <f t="shared" si="551"/>
        <v>LRKPCIGS</v>
      </c>
      <c r="F5831" s="39">
        <v>8988.89453125</v>
      </c>
      <c r="G5831">
        <f t="shared" si="549"/>
        <v>1.3452220250850025E-3</v>
      </c>
      <c r="H5831" s="38">
        <f>G5831*SUMIF('Manual Inputs'!$B$11:$B$22,'Expanded kW'!A5831,'Manual Inputs'!$C$11:$C$22)</f>
        <v>151451.39531710497</v>
      </c>
    </row>
    <row r="5832" spans="1:8" x14ac:dyDescent="0.2">
      <c r="A5832">
        <f t="shared" si="546"/>
        <v>11</v>
      </c>
      <c r="B5832" t="b">
        <f t="shared" si="547"/>
        <v>0</v>
      </c>
      <c r="C5832" t="str">
        <f t="shared" si="548"/>
        <v>OFF</v>
      </c>
      <c r="D5832" s="4">
        <f t="shared" si="550"/>
        <v>43798.916666652527</v>
      </c>
      <c r="E5832" t="str">
        <f t="shared" si="551"/>
        <v>LRKPCIGS</v>
      </c>
      <c r="F5832" s="39">
        <v>9196.7705078125</v>
      </c>
      <c r="G5832">
        <f t="shared" si="549"/>
        <v>1.3763314502969414E-3</v>
      </c>
      <c r="H5832" s="38">
        <f>G5832*SUMIF('Manual Inputs'!$B$11:$B$22,'Expanded kW'!A5832,'Manual Inputs'!$C$11:$C$22)</f>
        <v>154953.84009425138</v>
      </c>
    </row>
    <row r="5833" spans="1:8" x14ac:dyDescent="0.2">
      <c r="A5833">
        <f t="shared" si="546"/>
        <v>11</v>
      </c>
      <c r="B5833" t="b">
        <f t="shared" si="547"/>
        <v>0</v>
      </c>
      <c r="C5833" t="str">
        <f t="shared" si="548"/>
        <v>OFF</v>
      </c>
      <c r="D5833" s="4">
        <f t="shared" si="550"/>
        <v>43798.958333319191</v>
      </c>
      <c r="E5833" t="str">
        <f t="shared" si="551"/>
        <v>LRKPCIGS</v>
      </c>
      <c r="F5833" s="39">
        <v>9233.2099609375</v>
      </c>
      <c r="G5833">
        <f t="shared" si="549"/>
        <v>1.3817847521190273E-3</v>
      </c>
      <c r="H5833" s="38">
        <f>G5833*SUMIF('Manual Inputs'!$B$11:$B$22,'Expanded kW'!A5833,'Manual Inputs'!$C$11:$C$22)</f>
        <v>155567.79835143054</v>
      </c>
    </row>
    <row r="5834" spans="1:8" x14ac:dyDescent="0.2">
      <c r="A5834">
        <f t="shared" si="546"/>
        <v>11</v>
      </c>
      <c r="B5834" t="b">
        <f t="shared" si="547"/>
        <v>0</v>
      </c>
      <c r="C5834" t="str">
        <f t="shared" si="548"/>
        <v>OFF</v>
      </c>
      <c r="D5834" s="4">
        <f t="shared" si="550"/>
        <v>43798.999999985856</v>
      </c>
      <c r="E5834" t="str">
        <f t="shared" si="551"/>
        <v>LRKPCIGS</v>
      </c>
      <c r="F5834" s="39">
        <v>9235.4228515625</v>
      </c>
      <c r="G5834">
        <f t="shared" si="549"/>
        <v>1.3821159195609751E-3</v>
      </c>
      <c r="H5834" s="38">
        <f>G5834*SUMIF('Manual Inputs'!$B$11:$B$22,'Expanded kW'!A5834,'Manual Inputs'!$C$11:$C$22)</f>
        <v>155605.08273291649</v>
      </c>
    </row>
    <row r="5835" spans="1:8" x14ac:dyDescent="0.2">
      <c r="A5835">
        <f t="shared" si="546"/>
        <v>11</v>
      </c>
      <c r="B5835" t="b">
        <f t="shared" si="547"/>
        <v>0</v>
      </c>
      <c r="C5835" t="str">
        <f t="shared" si="548"/>
        <v>OFF</v>
      </c>
      <c r="D5835" s="4">
        <f t="shared" si="550"/>
        <v>43799.04166665252</v>
      </c>
      <c r="E5835" t="str">
        <f t="shared" si="551"/>
        <v>LRKPCIGS</v>
      </c>
      <c r="F5835" s="39">
        <v>9226.6552734375</v>
      </c>
      <c r="G5835">
        <f t="shared" si="549"/>
        <v>1.3808038183721805E-3</v>
      </c>
      <c r="H5835" s="38">
        <f>G5835*SUMIF('Manual Inputs'!$B$11:$B$22,'Expanded kW'!A5835,'Manual Inputs'!$C$11:$C$22)</f>
        <v>155457.36023645528</v>
      </c>
    </row>
    <row r="5836" spans="1:8" x14ac:dyDescent="0.2">
      <c r="A5836">
        <f t="shared" si="546"/>
        <v>11</v>
      </c>
      <c r="B5836" t="b">
        <f t="shared" si="547"/>
        <v>0</v>
      </c>
      <c r="C5836" t="str">
        <f t="shared" si="548"/>
        <v>OFF</v>
      </c>
      <c r="D5836" s="4">
        <f t="shared" si="550"/>
        <v>43799.083333319184</v>
      </c>
      <c r="E5836" t="str">
        <f t="shared" si="551"/>
        <v>LRKPCIGS</v>
      </c>
      <c r="F5836" s="39">
        <v>9190.65625</v>
      </c>
      <c r="G5836">
        <f t="shared" si="549"/>
        <v>1.3754164285166961E-3</v>
      </c>
      <c r="H5836" s="38">
        <f>G5836*SUMIF('Manual Inputs'!$B$11:$B$22,'Expanded kW'!A5836,'Manual Inputs'!$C$11:$C$22)</f>
        <v>154850.82265714472</v>
      </c>
    </row>
    <row r="5837" spans="1:8" x14ac:dyDescent="0.2">
      <c r="A5837">
        <f t="shared" si="546"/>
        <v>11</v>
      </c>
      <c r="B5837" t="b">
        <f t="shared" si="547"/>
        <v>0</v>
      </c>
      <c r="C5837" t="str">
        <f t="shared" si="548"/>
        <v>OFF</v>
      </c>
      <c r="D5837" s="4">
        <f t="shared" si="550"/>
        <v>43799.124999985848</v>
      </c>
      <c r="E5837" t="str">
        <f t="shared" si="551"/>
        <v>LRKPCIGS</v>
      </c>
      <c r="F5837" s="39">
        <v>9179.712890625</v>
      </c>
      <c r="G5837">
        <f t="shared" si="549"/>
        <v>1.3737787134441147E-3</v>
      </c>
      <c r="H5837" s="38">
        <f>G5837*SUMIF('Manual Inputs'!$B$11:$B$22,'Expanded kW'!A5837,'Manual Inputs'!$C$11:$C$22)</f>
        <v>154666.44102478283</v>
      </c>
    </row>
    <row r="5838" spans="1:8" x14ac:dyDescent="0.2">
      <c r="A5838">
        <f t="shared" si="546"/>
        <v>11</v>
      </c>
      <c r="B5838" t="b">
        <f t="shared" si="547"/>
        <v>0</v>
      </c>
      <c r="C5838" t="str">
        <f t="shared" si="548"/>
        <v>OFF</v>
      </c>
      <c r="D5838" s="4">
        <f t="shared" si="550"/>
        <v>43799.166666652513</v>
      </c>
      <c r="E5838" t="str">
        <f t="shared" si="551"/>
        <v>LRKPCIGS</v>
      </c>
      <c r="F5838" s="39">
        <v>9234.7294921875</v>
      </c>
      <c r="G5838">
        <f t="shared" si="549"/>
        <v>1.382012155711115E-3</v>
      </c>
      <c r="H5838" s="38">
        <f>G5838*SUMIF('Manual Inputs'!$B$11:$B$22,'Expanded kW'!A5838,'Manual Inputs'!$C$11:$C$22)</f>
        <v>155593.40051276865</v>
      </c>
    </row>
    <row r="5839" spans="1:8" x14ac:dyDescent="0.2">
      <c r="A5839">
        <f t="shared" si="546"/>
        <v>11</v>
      </c>
      <c r="B5839" t="b">
        <f t="shared" si="547"/>
        <v>0</v>
      </c>
      <c r="C5839" t="str">
        <f t="shared" si="548"/>
        <v>OFF</v>
      </c>
      <c r="D5839" s="4">
        <f t="shared" si="550"/>
        <v>43799.208333319177</v>
      </c>
      <c r="E5839" t="str">
        <f t="shared" si="551"/>
        <v>LRKPCIGS</v>
      </c>
      <c r="F5839" s="39">
        <v>9260.021484375</v>
      </c>
      <c r="G5839">
        <f t="shared" si="549"/>
        <v>1.3857971978907312E-3</v>
      </c>
      <c r="H5839" s="38">
        <f>G5839*SUMIF('Manual Inputs'!$B$11:$B$22,'Expanded kW'!A5839,'Manual Inputs'!$C$11:$C$22)</f>
        <v>156019.53828686639</v>
      </c>
    </row>
    <row r="5840" spans="1:8" x14ac:dyDescent="0.2">
      <c r="A5840">
        <f t="shared" si="546"/>
        <v>11</v>
      </c>
      <c r="B5840" t="b">
        <f t="shared" si="547"/>
        <v>0</v>
      </c>
      <c r="C5840" t="str">
        <f t="shared" si="548"/>
        <v>OFF</v>
      </c>
      <c r="D5840" s="4">
        <f t="shared" si="550"/>
        <v>43799.249999985841</v>
      </c>
      <c r="E5840" t="str">
        <f t="shared" si="551"/>
        <v>LRKPCIGS</v>
      </c>
      <c r="F5840" s="39">
        <v>9261.0009765625</v>
      </c>
      <c r="G5840">
        <f t="shared" si="549"/>
        <v>1.3859437825969421E-3</v>
      </c>
      <c r="H5840" s="38">
        <f>G5840*SUMIF('Manual Inputs'!$B$11:$B$22,'Expanded kW'!A5840,'Manual Inputs'!$C$11:$C$22)</f>
        <v>156036.04147955414</v>
      </c>
    </row>
    <row r="5841" spans="1:8" x14ac:dyDescent="0.2">
      <c r="A5841">
        <f t="shared" si="546"/>
        <v>11</v>
      </c>
      <c r="B5841" t="b">
        <f t="shared" si="547"/>
        <v>0</v>
      </c>
      <c r="C5841" t="str">
        <f t="shared" si="548"/>
        <v>OFF</v>
      </c>
      <c r="D5841" s="4">
        <f t="shared" si="550"/>
        <v>43799.291666652505</v>
      </c>
      <c r="E5841" t="str">
        <f t="shared" si="551"/>
        <v>LRKPCIGS</v>
      </c>
      <c r="F5841" s="39">
        <v>9283.2666015625</v>
      </c>
      <c r="G5841">
        <f t="shared" si="549"/>
        <v>1.389275917493859E-3</v>
      </c>
      <c r="H5841" s="38">
        <f>G5841*SUMIF('Manual Inputs'!$B$11:$B$22,'Expanded kW'!A5841,'Manual Inputs'!$C$11:$C$22)</f>
        <v>156411.18883078115</v>
      </c>
    </row>
    <row r="5842" spans="1:8" x14ac:dyDescent="0.2">
      <c r="A5842">
        <f t="shared" si="546"/>
        <v>11</v>
      </c>
      <c r="B5842" t="b">
        <f t="shared" si="547"/>
        <v>0</v>
      </c>
      <c r="C5842" t="str">
        <f t="shared" si="548"/>
        <v>OFF</v>
      </c>
      <c r="D5842" s="4">
        <f t="shared" si="550"/>
        <v>43799.333333319169</v>
      </c>
      <c r="E5842" t="str">
        <f t="shared" si="551"/>
        <v>LRKPCIGS</v>
      </c>
      <c r="F5842" s="39">
        <v>9290.9931640625</v>
      </c>
      <c r="G5842">
        <f t="shared" si="549"/>
        <v>1.3904322267615961E-3</v>
      </c>
      <c r="H5842" s="38">
        <f>G5842*SUMIF('Manual Inputs'!$B$11:$B$22,'Expanded kW'!A5842,'Manual Inputs'!$C$11:$C$22)</f>
        <v>156541.37154318939</v>
      </c>
    </row>
    <row r="5843" spans="1:8" x14ac:dyDescent="0.2">
      <c r="A5843">
        <f t="shared" si="546"/>
        <v>11</v>
      </c>
      <c r="B5843" t="b">
        <f t="shared" si="547"/>
        <v>0</v>
      </c>
      <c r="C5843" t="str">
        <f t="shared" si="548"/>
        <v>OFF</v>
      </c>
      <c r="D5843" s="4">
        <f t="shared" si="550"/>
        <v>43799.374999985834</v>
      </c>
      <c r="E5843" t="str">
        <f t="shared" si="551"/>
        <v>LRKPCIGS</v>
      </c>
      <c r="F5843" s="39">
        <v>9262.4609375</v>
      </c>
      <c r="G5843">
        <f t="shared" si="549"/>
        <v>1.3861622712667181E-3</v>
      </c>
      <c r="H5843" s="38">
        <f>G5843*SUMIF('Manual Inputs'!$B$11:$B$22,'Expanded kW'!A5843,'Manual Inputs'!$C$11:$C$22)</f>
        <v>156060.63995718941</v>
      </c>
    </row>
    <row r="5844" spans="1:8" x14ac:dyDescent="0.2">
      <c r="A5844">
        <f t="shared" si="546"/>
        <v>11</v>
      </c>
      <c r="B5844" t="b">
        <f t="shared" si="547"/>
        <v>0</v>
      </c>
      <c r="C5844" t="str">
        <f t="shared" si="548"/>
        <v>OFF</v>
      </c>
      <c r="D5844" s="4">
        <f t="shared" si="550"/>
        <v>43799.416666652498</v>
      </c>
      <c r="E5844" t="str">
        <f t="shared" si="551"/>
        <v>LRKPCIGS</v>
      </c>
      <c r="F5844" s="39">
        <v>9220.642578125</v>
      </c>
      <c r="G5844">
        <f t="shared" si="549"/>
        <v>1.3799039958037455E-3</v>
      </c>
      <c r="H5844" s="38">
        <f>G5844*SUMIF('Manual Inputs'!$B$11:$B$22,'Expanded kW'!A5844,'Manual Inputs'!$C$11:$C$22)</f>
        <v>155356.0539977928</v>
      </c>
    </row>
    <row r="5845" spans="1:8" x14ac:dyDescent="0.2">
      <c r="A5845">
        <f t="shared" si="546"/>
        <v>11</v>
      </c>
      <c r="B5845" t="b">
        <f t="shared" si="547"/>
        <v>0</v>
      </c>
      <c r="C5845" t="str">
        <f t="shared" si="548"/>
        <v>OFF</v>
      </c>
      <c r="D5845" s="4">
        <f t="shared" si="550"/>
        <v>43799.458333319162</v>
      </c>
      <c r="E5845" t="str">
        <f t="shared" si="551"/>
        <v>LRKPCIGS</v>
      </c>
      <c r="F5845" s="39">
        <v>9206.1494140625</v>
      </c>
      <c r="G5845">
        <f t="shared" si="549"/>
        <v>1.3777350390491339E-3</v>
      </c>
      <c r="H5845" s="38">
        <f>G5845*SUMIF('Manual Inputs'!$B$11:$B$22,'Expanded kW'!A5845,'Manual Inputs'!$C$11:$C$22)</f>
        <v>155111.86268904014</v>
      </c>
    </row>
    <row r="5846" spans="1:8" x14ac:dyDescent="0.2">
      <c r="A5846">
        <f t="shared" si="546"/>
        <v>11</v>
      </c>
      <c r="B5846" t="b">
        <f t="shared" si="547"/>
        <v>0</v>
      </c>
      <c r="C5846" t="str">
        <f t="shared" si="548"/>
        <v>OFF</v>
      </c>
      <c r="D5846" s="4">
        <f t="shared" si="550"/>
        <v>43799.499999985826</v>
      </c>
      <c r="E5846" t="str">
        <f t="shared" si="551"/>
        <v>LRKPCIGS</v>
      </c>
      <c r="F5846" s="39">
        <v>9227.64453125</v>
      </c>
      <c r="G5846">
        <f t="shared" si="549"/>
        <v>1.3809518645410653E-3</v>
      </c>
      <c r="H5846" s="38">
        <f>G5846*SUMIF('Manual Inputs'!$B$11:$B$22,'Expanded kW'!A5846,'Manual Inputs'!$C$11:$C$22)</f>
        <v>155474.02796745495</v>
      </c>
    </row>
    <row r="5847" spans="1:8" x14ac:dyDescent="0.2">
      <c r="A5847">
        <f t="shared" si="546"/>
        <v>11</v>
      </c>
      <c r="B5847" t="b">
        <f t="shared" si="547"/>
        <v>0</v>
      </c>
      <c r="C5847" t="str">
        <f t="shared" si="548"/>
        <v>OFF</v>
      </c>
      <c r="D5847" s="4">
        <f t="shared" si="550"/>
        <v>43799.541666652491</v>
      </c>
      <c r="E5847" t="str">
        <f t="shared" si="551"/>
        <v>LRKPCIGS</v>
      </c>
      <c r="F5847" s="39">
        <v>9272.8203125</v>
      </c>
      <c r="G5847">
        <f t="shared" si="549"/>
        <v>1.3877125908713889E-3</v>
      </c>
      <c r="H5847" s="38">
        <f>G5847*SUMIF('Manual Inputs'!$B$11:$B$22,'Expanded kW'!A5847,'Manual Inputs'!$C$11:$C$22)</f>
        <v>156235.18219849715</v>
      </c>
    </row>
    <row r="5848" spans="1:8" x14ac:dyDescent="0.2">
      <c r="A5848">
        <f t="shared" si="546"/>
        <v>11</v>
      </c>
      <c r="B5848" t="b">
        <f t="shared" si="547"/>
        <v>0</v>
      </c>
      <c r="C5848" t="str">
        <f t="shared" si="548"/>
        <v>OFF</v>
      </c>
      <c r="D5848" s="4">
        <f t="shared" si="550"/>
        <v>43799.583333319155</v>
      </c>
      <c r="E5848" t="str">
        <f t="shared" si="551"/>
        <v>LRKPCIGS</v>
      </c>
      <c r="F5848" s="39">
        <v>9276.91015625</v>
      </c>
      <c r="G5848">
        <f t="shared" si="549"/>
        <v>1.3883246514392962E-3</v>
      </c>
      <c r="H5848" s="38">
        <f>G5848*SUMIF('Manual Inputs'!$B$11:$B$22,'Expanded kW'!A5848,'Manual Inputs'!$C$11:$C$22)</f>
        <v>156304.09084353832</v>
      </c>
    </row>
    <row r="5849" spans="1:8" x14ac:dyDescent="0.2">
      <c r="A5849">
        <f t="shared" si="546"/>
        <v>11</v>
      </c>
      <c r="B5849" t="b">
        <f t="shared" si="547"/>
        <v>0</v>
      </c>
      <c r="C5849" t="str">
        <f t="shared" si="548"/>
        <v>OFF</v>
      </c>
      <c r="D5849" s="4">
        <f t="shared" si="550"/>
        <v>43799.624999985819</v>
      </c>
      <c r="E5849" t="str">
        <f t="shared" si="551"/>
        <v>LRKPCIGS</v>
      </c>
      <c r="F5849" s="39">
        <v>9301.2314453125</v>
      </c>
      <c r="G5849">
        <f t="shared" si="549"/>
        <v>1.3919644242291083E-3</v>
      </c>
      <c r="H5849" s="38">
        <f>G5849*SUMIF('Manual Inputs'!$B$11:$B$22,'Expanded kW'!A5849,'Manual Inputs'!$C$11:$C$22)</f>
        <v>156713.87350942908</v>
      </c>
    </row>
    <row r="5850" spans="1:8" x14ac:dyDescent="0.2">
      <c r="A5850">
        <f t="shared" si="546"/>
        <v>11</v>
      </c>
      <c r="B5850" t="b">
        <f t="shared" si="547"/>
        <v>0</v>
      </c>
      <c r="C5850" t="str">
        <f t="shared" si="548"/>
        <v>OFF</v>
      </c>
      <c r="D5850" s="4">
        <f t="shared" si="550"/>
        <v>43799.666666652483</v>
      </c>
      <c r="E5850" t="str">
        <f t="shared" si="551"/>
        <v>LRKPCIGS</v>
      </c>
      <c r="F5850" s="39">
        <v>9333.263671875</v>
      </c>
      <c r="G5850">
        <f t="shared" si="549"/>
        <v>1.3967581679463789E-3</v>
      </c>
      <c r="H5850" s="38">
        <f>G5850*SUMIF('Manual Inputs'!$B$11:$B$22,'Expanded kW'!A5850,'Manual Inputs'!$C$11:$C$22)</f>
        <v>157253.57562642894</v>
      </c>
    </row>
    <row r="5851" spans="1:8" x14ac:dyDescent="0.2">
      <c r="A5851">
        <f t="shared" si="546"/>
        <v>11</v>
      </c>
      <c r="B5851" t="b">
        <f t="shared" si="547"/>
        <v>0</v>
      </c>
      <c r="C5851" t="str">
        <f t="shared" si="548"/>
        <v>OFF</v>
      </c>
      <c r="D5851" s="4">
        <f t="shared" si="550"/>
        <v>43799.708333319148</v>
      </c>
      <c r="E5851" t="str">
        <f t="shared" si="551"/>
        <v>LRKPCIGS</v>
      </c>
      <c r="F5851" s="39">
        <v>9289.7626953125</v>
      </c>
      <c r="G5851">
        <f t="shared" si="549"/>
        <v>1.3902480824646611E-3</v>
      </c>
      <c r="H5851" s="38">
        <f>G5851*SUMIF('Manual Inputs'!$B$11:$B$22,'Expanded kW'!A5851,'Manual Inputs'!$C$11:$C$22)</f>
        <v>156520.63971588475</v>
      </c>
    </row>
    <row r="5852" spans="1:8" x14ac:dyDescent="0.2">
      <c r="A5852">
        <f t="shared" si="546"/>
        <v>11</v>
      </c>
      <c r="B5852" t="b">
        <f t="shared" si="547"/>
        <v>0</v>
      </c>
      <c r="C5852" t="str">
        <f t="shared" si="548"/>
        <v>OFF</v>
      </c>
      <c r="D5852" s="4">
        <f t="shared" si="550"/>
        <v>43799.749999985812</v>
      </c>
      <c r="E5852" t="str">
        <f t="shared" si="551"/>
        <v>LRKPCIGS</v>
      </c>
      <c r="F5852" s="39">
        <v>9271.6923828125</v>
      </c>
      <c r="G5852">
        <f t="shared" si="549"/>
        <v>1.3875437919325319E-3</v>
      </c>
      <c r="H5852" s="38">
        <f>G5852*SUMIF('Manual Inputs'!$B$11:$B$22,'Expanded kW'!A5852,'Manual Inputs'!$C$11:$C$22)</f>
        <v>156216.17802346789</v>
      </c>
    </row>
    <row r="5853" spans="1:8" x14ac:dyDescent="0.2">
      <c r="A5853">
        <f t="shared" si="546"/>
        <v>11</v>
      </c>
      <c r="B5853" t="b">
        <f t="shared" si="547"/>
        <v>0</v>
      </c>
      <c r="C5853" t="str">
        <f t="shared" si="548"/>
        <v>OFF</v>
      </c>
      <c r="D5853" s="4">
        <f t="shared" si="550"/>
        <v>43799.791666652476</v>
      </c>
      <c r="E5853" t="str">
        <f t="shared" si="551"/>
        <v>LRKPCIGS</v>
      </c>
      <c r="F5853" s="39">
        <v>9295.4287109375</v>
      </c>
      <c r="G5853">
        <f t="shared" si="549"/>
        <v>1.3910960231081661E-3</v>
      </c>
      <c r="H5853" s="38">
        <f>G5853*SUMIF('Manual Inputs'!$B$11:$B$22,'Expanded kW'!A5853,'Manual Inputs'!$C$11:$C$22)</f>
        <v>156616.1048444733</v>
      </c>
    </row>
    <row r="5854" spans="1:8" x14ac:dyDescent="0.2">
      <c r="A5854">
        <f t="shared" si="546"/>
        <v>11</v>
      </c>
      <c r="B5854" t="b">
        <f t="shared" si="547"/>
        <v>0</v>
      </c>
      <c r="C5854" t="str">
        <f t="shared" si="548"/>
        <v>OFF</v>
      </c>
      <c r="D5854" s="4">
        <f t="shared" si="550"/>
        <v>43799.83333331914</v>
      </c>
      <c r="E5854" t="str">
        <f t="shared" si="551"/>
        <v>LRKPCIGS</v>
      </c>
      <c r="F5854" s="39">
        <v>9308.5478515625</v>
      </c>
      <c r="G5854">
        <f t="shared" si="549"/>
        <v>1.3930593520645337E-3</v>
      </c>
      <c r="H5854" s="38">
        <f>G5854*SUMIF('Manual Inputs'!$B$11:$B$22,'Expanded kW'!A5854,'Manual Inputs'!$C$11:$C$22)</f>
        <v>156837.14561273574</v>
      </c>
    </row>
    <row r="5855" spans="1:8" x14ac:dyDescent="0.2">
      <c r="A5855">
        <f t="shared" si="546"/>
        <v>11</v>
      </c>
      <c r="B5855" t="b">
        <f t="shared" si="547"/>
        <v>0</v>
      </c>
      <c r="C5855" t="str">
        <f t="shared" si="548"/>
        <v>OFF</v>
      </c>
      <c r="D5855" s="4">
        <f t="shared" si="550"/>
        <v>43799.874999985805</v>
      </c>
      <c r="E5855" t="str">
        <f t="shared" si="551"/>
        <v>LRKPCIGS</v>
      </c>
      <c r="F5855" s="39">
        <v>9300.2685546875</v>
      </c>
      <c r="G5855">
        <f t="shared" si="549"/>
        <v>1.3918203240094434E-3</v>
      </c>
      <c r="H5855" s="38">
        <f>G5855*SUMIF('Manual Inputs'!$B$11:$B$22,'Expanded kW'!A5855,'Manual Inputs'!$C$11:$C$22)</f>
        <v>156697.65003187163</v>
      </c>
    </row>
    <row r="5856" spans="1:8" x14ac:dyDescent="0.2">
      <c r="A5856">
        <f t="shared" si="546"/>
        <v>11</v>
      </c>
      <c r="B5856" t="b">
        <f t="shared" si="547"/>
        <v>0</v>
      </c>
      <c r="C5856" t="str">
        <f t="shared" si="548"/>
        <v>OFF</v>
      </c>
      <c r="D5856" s="4">
        <f t="shared" si="550"/>
        <v>43799.916666652469</v>
      </c>
      <c r="E5856" t="str">
        <f t="shared" si="551"/>
        <v>LRKPCIGS</v>
      </c>
      <c r="F5856" s="39">
        <v>9280.4287109375</v>
      </c>
      <c r="G5856">
        <f t="shared" si="549"/>
        <v>1.3888512164407696E-3</v>
      </c>
      <c r="H5856" s="38">
        <f>G5856*SUMIF('Manual Inputs'!$B$11:$B$22,'Expanded kW'!A5856,'Manual Inputs'!$C$11:$C$22)</f>
        <v>156363.3739973309</v>
      </c>
    </row>
    <row r="5857" spans="1:8" x14ac:dyDescent="0.2">
      <c r="A5857">
        <f t="shared" si="546"/>
        <v>11</v>
      </c>
      <c r="B5857" t="b">
        <f t="shared" si="547"/>
        <v>0</v>
      </c>
      <c r="C5857" t="str">
        <f t="shared" si="548"/>
        <v>OFF</v>
      </c>
      <c r="D5857" s="4">
        <f t="shared" si="550"/>
        <v>43799.958333319133</v>
      </c>
      <c r="E5857" t="str">
        <f t="shared" si="551"/>
        <v>LRKPCIGS</v>
      </c>
      <c r="F5857" s="39">
        <v>9275.6494140625</v>
      </c>
      <c r="G5857">
        <f t="shared" si="549"/>
        <v>1.3881359766080717E-3</v>
      </c>
      <c r="H5857" s="38">
        <f>G5857*SUMIF('Manual Inputs'!$B$11:$B$22,'Expanded kW'!A5857,'Manual Inputs'!$C$11:$C$22)</f>
        <v>156282.84894746667</v>
      </c>
    </row>
    <row r="5858" spans="1:8" x14ac:dyDescent="0.2">
      <c r="A5858">
        <f t="shared" si="546"/>
        <v>12</v>
      </c>
      <c r="B5858" t="b">
        <f t="shared" si="547"/>
        <v>0</v>
      </c>
      <c r="C5858" t="str">
        <f t="shared" si="548"/>
        <v>OFF</v>
      </c>
      <c r="D5858" s="4">
        <f t="shared" si="550"/>
        <v>43799.999999985797</v>
      </c>
      <c r="E5858" t="str">
        <f t="shared" si="551"/>
        <v>LRKPCIGS</v>
      </c>
      <c r="F5858" s="39">
        <v>9311.5712890625</v>
      </c>
      <c r="G5858">
        <f t="shared" si="549"/>
        <v>1.3893580579123937E-3</v>
      </c>
      <c r="H5858" s="38">
        <f>G5858*SUMIF('Manual Inputs'!$B$11:$B$22,'Expanded kW'!A5858,'Manual Inputs'!$C$11:$C$22)</f>
        <v>140896.85593240845</v>
      </c>
    </row>
    <row r="5859" spans="1:8" x14ac:dyDescent="0.2">
      <c r="A5859">
        <f t="shared" si="546"/>
        <v>12</v>
      </c>
      <c r="B5859" t="b">
        <f t="shared" si="547"/>
        <v>0</v>
      </c>
      <c r="C5859" t="str">
        <f t="shared" si="548"/>
        <v>OFF</v>
      </c>
      <c r="D5859" s="4">
        <f t="shared" si="550"/>
        <v>43800.041666652462</v>
      </c>
      <c r="E5859" t="str">
        <f t="shared" si="551"/>
        <v>LRKPCIGS</v>
      </c>
      <c r="F5859" s="39">
        <v>9309.046875</v>
      </c>
      <c r="G5859">
        <f t="shared" si="549"/>
        <v>1.3889813959172951E-3</v>
      </c>
      <c r="H5859" s="38">
        <f>G5859*SUMIF('Manual Inputs'!$B$11:$B$22,'Expanded kW'!A5859,'Manual Inputs'!$C$11:$C$22)</f>
        <v>140858.65808228884</v>
      </c>
    </row>
    <row r="5860" spans="1:8" x14ac:dyDescent="0.2">
      <c r="A5860">
        <f t="shared" si="546"/>
        <v>12</v>
      </c>
      <c r="B5860" t="b">
        <f t="shared" si="547"/>
        <v>0</v>
      </c>
      <c r="C5860" t="str">
        <f t="shared" si="548"/>
        <v>OFF</v>
      </c>
      <c r="D5860" s="4">
        <f t="shared" si="550"/>
        <v>43800.083333319126</v>
      </c>
      <c r="E5860" t="str">
        <f t="shared" si="551"/>
        <v>LRKPCIGS</v>
      </c>
      <c r="F5860" s="39">
        <v>9336.0751953125</v>
      </c>
      <c r="G5860">
        <f t="shared" si="549"/>
        <v>1.3930142292009878E-3</v>
      </c>
      <c r="H5860" s="38">
        <f>G5860*SUMIF('Manual Inputs'!$B$11:$B$22,'Expanded kW'!A5860,'Manual Inputs'!$C$11:$C$22)</f>
        <v>141267.6336713646</v>
      </c>
    </row>
    <row r="5861" spans="1:8" x14ac:dyDescent="0.2">
      <c r="A5861">
        <f t="shared" si="546"/>
        <v>12</v>
      </c>
      <c r="B5861" t="b">
        <f t="shared" si="547"/>
        <v>0</v>
      </c>
      <c r="C5861" t="str">
        <f t="shared" si="548"/>
        <v>OFF</v>
      </c>
      <c r="D5861" s="4">
        <f t="shared" si="550"/>
        <v>43800.12499998579</v>
      </c>
      <c r="E5861" t="str">
        <f t="shared" si="551"/>
        <v>LRKPCIGS</v>
      </c>
      <c r="F5861" s="39">
        <v>9326.6455078125</v>
      </c>
      <c r="G5861">
        <f t="shared" si="549"/>
        <v>1.3916072472958921E-3</v>
      </c>
      <c r="H5861" s="38">
        <f>G5861*SUMIF('Manual Inputs'!$B$11:$B$22,'Expanded kW'!A5861,'Manual Inputs'!$C$11:$C$22)</f>
        <v>141124.94955501833</v>
      </c>
    </row>
    <row r="5862" spans="1:8" x14ac:dyDescent="0.2">
      <c r="A5862">
        <f t="shared" si="546"/>
        <v>12</v>
      </c>
      <c r="B5862" t="b">
        <f t="shared" si="547"/>
        <v>0</v>
      </c>
      <c r="C5862" t="str">
        <f t="shared" si="548"/>
        <v>OFF</v>
      </c>
      <c r="D5862" s="4">
        <f t="shared" si="550"/>
        <v>43800.166666652454</v>
      </c>
      <c r="E5862" t="str">
        <f t="shared" si="551"/>
        <v>LRKPCIGS</v>
      </c>
      <c r="F5862" s="39">
        <v>9338.146484375</v>
      </c>
      <c r="G5862">
        <f t="shared" si="549"/>
        <v>1.393323281460796E-3</v>
      </c>
      <c r="H5862" s="38">
        <f>G5862*SUMIF('Manual Inputs'!$B$11:$B$22,'Expanded kW'!A5862,'Manual Inputs'!$C$11:$C$22)</f>
        <v>141298.97511821322</v>
      </c>
    </row>
    <row r="5863" spans="1:8" x14ac:dyDescent="0.2">
      <c r="A5863">
        <f t="shared" si="546"/>
        <v>12</v>
      </c>
      <c r="B5863" t="b">
        <f t="shared" si="547"/>
        <v>0</v>
      </c>
      <c r="C5863" t="str">
        <f t="shared" si="548"/>
        <v>OFF</v>
      </c>
      <c r="D5863" s="4">
        <f t="shared" si="550"/>
        <v>43800.208333319119</v>
      </c>
      <c r="E5863" t="str">
        <f t="shared" si="551"/>
        <v>LRKPCIGS</v>
      </c>
      <c r="F5863" s="39">
        <v>9310.9267578125</v>
      </c>
      <c r="G5863">
        <f t="shared" si="549"/>
        <v>1.3892618888923685E-3</v>
      </c>
      <c r="H5863" s="38">
        <f>G5863*SUMIF('Manual Inputs'!$B$11:$B$22,'Expanded kW'!A5863,'Manual Inputs'!$C$11:$C$22)</f>
        <v>140887.10328982474</v>
      </c>
    </row>
    <row r="5864" spans="1:8" x14ac:dyDescent="0.2">
      <c r="A5864">
        <f t="shared" si="546"/>
        <v>12</v>
      </c>
      <c r="B5864" t="b">
        <f t="shared" si="547"/>
        <v>0</v>
      </c>
      <c r="C5864" t="str">
        <f t="shared" si="548"/>
        <v>OFF</v>
      </c>
      <c r="D5864" s="4">
        <f t="shared" si="550"/>
        <v>43800.249999985783</v>
      </c>
      <c r="E5864" t="str">
        <f t="shared" si="551"/>
        <v>LRKPCIGS</v>
      </c>
      <c r="F5864" s="39">
        <v>9302.46484375</v>
      </c>
      <c r="G5864">
        <f t="shared" si="549"/>
        <v>1.3879993062279469E-3</v>
      </c>
      <c r="H5864" s="38">
        <f>G5864*SUMIF('Manual Inputs'!$B$11:$B$22,'Expanded kW'!A5864,'Manual Inputs'!$C$11:$C$22)</f>
        <v>140759.06291408525</v>
      </c>
    </row>
    <row r="5865" spans="1:8" x14ac:dyDescent="0.2">
      <c r="A5865">
        <f t="shared" si="546"/>
        <v>12</v>
      </c>
      <c r="B5865" t="b">
        <f t="shared" si="547"/>
        <v>0</v>
      </c>
      <c r="C5865" t="str">
        <f t="shared" si="548"/>
        <v>OFF</v>
      </c>
      <c r="D5865" s="4">
        <f t="shared" si="550"/>
        <v>43800.291666652447</v>
      </c>
      <c r="E5865" t="str">
        <f t="shared" si="551"/>
        <v>LRKPCIGS</v>
      </c>
      <c r="F5865" s="39">
        <v>9271.99609375</v>
      </c>
      <c r="G5865">
        <f t="shared" si="549"/>
        <v>1.3834531343722106E-3</v>
      </c>
      <c r="H5865" s="38">
        <f>G5865*SUMIF('Manual Inputs'!$B$11:$B$22,'Expanded kW'!A5865,'Manual Inputs'!$C$11:$C$22)</f>
        <v>140298.02890103601</v>
      </c>
    </row>
    <row r="5866" spans="1:8" x14ac:dyDescent="0.2">
      <c r="A5866">
        <f t="shared" si="546"/>
        <v>12</v>
      </c>
      <c r="B5866" t="b">
        <f t="shared" si="547"/>
        <v>0</v>
      </c>
      <c r="C5866" t="str">
        <f t="shared" si="548"/>
        <v>OFF</v>
      </c>
      <c r="D5866" s="4">
        <f t="shared" si="550"/>
        <v>43800.333333319111</v>
      </c>
      <c r="E5866" t="str">
        <f t="shared" si="551"/>
        <v>LRKPCIGS</v>
      </c>
      <c r="F5866" s="39">
        <v>8857.3330078125</v>
      </c>
      <c r="G5866">
        <f t="shared" si="549"/>
        <v>1.3215822124964581E-3</v>
      </c>
      <c r="H5866" s="38">
        <f>G5866*SUMIF('Manual Inputs'!$B$11:$B$22,'Expanded kW'!A5866,'Manual Inputs'!$C$11:$C$22)</f>
        <v>134023.60718786603</v>
      </c>
    </row>
    <row r="5867" spans="1:8" x14ac:dyDescent="0.2">
      <c r="A5867">
        <f t="shared" si="546"/>
        <v>12</v>
      </c>
      <c r="B5867" t="b">
        <f t="shared" si="547"/>
        <v>0</v>
      </c>
      <c r="C5867" t="str">
        <f t="shared" si="548"/>
        <v>OFF</v>
      </c>
      <c r="D5867" s="4">
        <f t="shared" si="550"/>
        <v>43800.374999985776</v>
      </c>
      <c r="E5867" t="str">
        <f t="shared" si="551"/>
        <v>LRKPCIGS</v>
      </c>
      <c r="F5867" s="39">
        <v>8514.330078125</v>
      </c>
      <c r="G5867">
        <f t="shared" si="549"/>
        <v>1.2704035371198703E-3</v>
      </c>
      <c r="H5867" s="38">
        <f>G5867*SUMIF('Manual Inputs'!$B$11:$B$22,'Expanded kW'!A5867,'Manual Inputs'!$C$11:$C$22)</f>
        <v>128833.50200923304</v>
      </c>
    </row>
    <row r="5868" spans="1:8" x14ac:dyDescent="0.2">
      <c r="A5868">
        <f t="shared" si="546"/>
        <v>12</v>
      </c>
      <c r="B5868" t="b">
        <f t="shared" si="547"/>
        <v>0</v>
      </c>
      <c r="C5868" t="str">
        <f t="shared" si="548"/>
        <v>OFF</v>
      </c>
      <c r="D5868" s="4">
        <f t="shared" si="550"/>
        <v>43800.41666665244</v>
      </c>
      <c r="E5868" t="str">
        <f t="shared" si="551"/>
        <v>LRKPCIGS</v>
      </c>
      <c r="F5868" s="39">
        <v>8493.67578125</v>
      </c>
      <c r="G5868">
        <f t="shared" si="549"/>
        <v>1.2673217571599722E-3</v>
      </c>
      <c r="H5868" s="38">
        <f>G5868*SUMIF('Manual Inputs'!$B$11:$B$22,'Expanded kW'!A5868,'Manual Inputs'!$C$11:$C$22)</f>
        <v>128520.97414461794</v>
      </c>
    </row>
    <row r="5869" spans="1:8" x14ac:dyDescent="0.2">
      <c r="A5869">
        <f t="shared" si="546"/>
        <v>12</v>
      </c>
      <c r="B5869" t="b">
        <f t="shared" si="547"/>
        <v>0</v>
      </c>
      <c r="C5869" t="str">
        <f t="shared" si="548"/>
        <v>OFF</v>
      </c>
      <c r="D5869" s="4">
        <f t="shared" si="550"/>
        <v>43800.458333319104</v>
      </c>
      <c r="E5869" t="str">
        <f t="shared" si="551"/>
        <v>LRKPCIGS</v>
      </c>
      <c r="F5869" s="39">
        <v>8427.1220703125</v>
      </c>
      <c r="G5869">
        <f t="shared" si="549"/>
        <v>1.2573914315785527E-3</v>
      </c>
      <c r="H5869" s="38">
        <f>G5869*SUMIF('Manual Inputs'!$B$11:$B$22,'Expanded kW'!A5869,'Manual Inputs'!$C$11:$C$22)</f>
        <v>127513.92513746028</v>
      </c>
    </row>
    <row r="5870" spans="1:8" x14ac:dyDescent="0.2">
      <c r="A5870">
        <f t="shared" si="546"/>
        <v>12</v>
      </c>
      <c r="B5870" t="b">
        <f t="shared" si="547"/>
        <v>0</v>
      </c>
      <c r="C5870" t="str">
        <f t="shared" si="548"/>
        <v>OFF</v>
      </c>
      <c r="D5870" s="4">
        <f t="shared" si="550"/>
        <v>43800.499999985768</v>
      </c>
      <c r="E5870" t="str">
        <f t="shared" si="551"/>
        <v>LRKPCIGS</v>
      </c>
      <c r="F5870" s="39">
        <v>8415.173828125</v>
      </c>
      <c r="G5870">
        <f t="shared" si="549"/>
        <v>1.2556086619421765E-3</v>
      </c>
      <c r="H5870" s="38">
        <f>G5870*SUMIF('Manual Inputs'!$B$11:$B$22,'Expanded kW'!A5870,'Manual Inputs'!$C$11:$C$22)</f>
        <v>127333.1318313815</v>
      </c>
    </row>
    <row r="5871" spans="1:8" x14ac:dyDescent="0.2">
      <c r="A5871">
        <f t="shared" si="546"/>
        <v>12</v>
      </c>
      <c r="B5871" t="b">
        <f t="shared" si="547"/>
        <v>0</v>
      </c>
      <c r="C5871" t="str">
        <f t="shared" si="548"/>
        <v>OFF</v>
      </c>
      <c r="D5871" s="4">
        <f t="shared" si="550"/>
        <v>43800.541666652432</v>
      </c>
      <c r="E5871" t="str">
        <f t="shared" si="551"/>
        <v>LRKPCIGS</v>
      </c>
      <c r="F5871" s="39">
        <v>8412.6083984375</v>
      </c>
      <c r="G5871">
        <f t="shared" si="549"/>
        <v>1.2552258801003489E-3</v>
      </c>
      <c r="H5871" s="38">
        <f>G5871*SUMIF('Manual Inputs'!$B$11:$B$22,'Expanded kW'!A5871,'Manual Inputs'!$C$11:$C$22)</f>
        <v>127294.313358552</v>
      </c>
    </row>
    <row r="5872" spans="1:8" x14ac:dyDescent="0.2">
      <c r="A5872">
        <f t="shared" si="546"/>
        <v>12</v>
      </c>
      <c r="B5872" t="b">
        <f t="shared" si="547"/>
        <v>0</v>
      </c>
      <c r="C5872" t="str">
        <f t="shared" si="548"/>
        <v>OFF</v>
      </c>
      <c r="D5872" s="4">
        <f t="shared" si="550"/>
        <v>43800.583333319097</v>
      </c>
      <c r="E5872" t="str">
        <f t="shared" si="551"/>
        <v>LRKPCIGS</v>
      </c>
      <c r="F5872" s="39">
        <v>8431.673828125</v>
      </c>
      <c r="G5872">
        <f t="shared" si="549"/>
        <v>1.2580705888548215E-3</v>
      </c>
      <c r="H5872" s="38">
        <f>G5872*SUMIF('Manual Inputs'!$B$11:$B$22,'Expanded kW'!A5872,'Manual Inputs'!$C$11:$C$22)</f>
        <v>127582.7994815251</v>
      </c>
    </row>
    <row r="5873" spans="1:8" x14ac:dyDescent="0.2">
      <c r="A5873">
        <f t="shared" si="546"/>
        <v>12</v>
      </c>
      <c r="B5873" t="b">
        <f t="shared" si="547"/>
        <v>0</v>
      </c>
      <c r="C5873" t="str">
        <f t="shared" si="548"/>
        <v>OFF</v>
      </c>
      <c r="D5873" s="4">
        <f t="shared" si="550"/>
        <v>43800.624999985761</v>
      </c>
      <c r="E5873" t="str">
        <f t="shared" si="551"/>
        <v>LRKPCIGS</v>
      </c>
      <c r="F5873" s="39">
        <v>8449.4775390625</v>
      </c>
      <c r="G5873">
        <f t="shared" si="549"/>
        <v>1.2607270394670628E-3</v>
      </c>
      <c r="H5873" s="38">
        <f>G5873*SUMIF('Manual Inputs'!$B$11:$B$22,'Expanded kW'!A5873,'Manual Inputs'!$C$11:$C$22)</f>
        <v>127852.19406780397</v>
      </c>
    </row>
    <row r="5874" spans="1:8" x14ac:dyDescent="0.2">
      <c r="A5874">
        <f t="shared" si="546"/>
        <v>12</v>
      </c>
      <c r="B5874" t="b">
        <f t="shared" si="547"/>
        <v>0</v>
      </c>
      <c r="C5874" t="str">
        <f t="shared" si="548"/>
        <v>OFF</v>
      </c>
      <c r="D5874" s="4">
        <f t="shared" si="550"/>
        <v>43800.666666652425</v>
      </c>
      <c r="E5874" t="str">
        <f t="shared" si="551"/>
        <v>LRKPCIGS</v>
      </c>
      <c r="F5874" s="39">
        <v>8514.3837890625</v>
      </c>
      <c r="G5874">
        <f t="shared" si="549"/>
        <v>1.2704115512048723E-3</v>
      </c>
      <c r="H5874" s="38">
        <f>G5874*SUMIF('Manual Inputs'!$B$11:$B$22,'Expanded kW'!A5874,'Manual Inputs'!$C$11:$C$22)</f>
        <v>128834.31472944834</v>
      </c>
    </row>
    <row r="5875" spans="1:8" x14ac:dyDescent="0.2">
      <c r="A5875">
        <f t="shared" si="546"/>
        <v>12</v>
      </c>
      <c r="B5875" t="b">
        <f t="shared" si="547"/>
        <v>0</v>
      </c>
      <c r="C5875" t="str">
        <f t="shared" si="548"/>
        <v>OFF</v>
      </c>
      <c r="D5875" s="4">
        <f t="shared" si="550"/>
        <v>43800.708333319089</v>
      </c>
      <c r="E5875" t="str">
        <f t="shared" si="551"/>
        <v>LRKPCIGS</v>
      </c>
      <c r="F5875" s="39">
        <v>8550.7646484375</v>
      </c>
      <c r="G5875">
        <f t="shared" si="549"/>
        <v>1.2758398552533852E-3</v>
      </c>
      <c r="H5875" s="38">
        <f>G5875*SUMIF('Manual Inputs'!$B$11:$B$22,'Expanded kW'!A5875,'Manual Inputs'!$C$11:$C$22)</f>
        <v>129384.80707310657</v>
      </c>
    </row>
    <row r="5876" spans="1:8" x14ac:dyDescent="0.2">
      <c r="A5876">
        <f t="shared" si="546"/>
        <v>12</v>
      </c>
      <c r="B5876" t="b">
        <f t="shared" si="547"/>
        <v>0</v>
      </c>
      <c r="C5876" t="str">
        <f t="shared" si="548"/>
        <v>OFF</v>
      </c>
      <c r="D5876" s="4">
        <f t="shared" si="550"/>
        <v>43800.749999985754</v>
      </c>
      <c r="E5876" t="str">
        <f t="shared" si="551"/>
        <v>LRKPCIGS</v>
      </c>
      <c r="F5876" s="39">
        <v>8562.953125</v>
      </c>
      <c r="G5876">
        <f t="shared" si="549"/>
        <v>1.277658469706316E-3</v>
      </c>
      <c r="H5876" s="38">
        <f>G5876*SUMIF('Manual Inputs'!$B$11:$B$22,'Expanded kW'!A5876,'Manual Inputs'!$C$11:$C$22)</f>
        <v>129569.23545505744</v>
      </c>
    </row>
    <row r="5877" spans="1:8" x14ac:dyDescent="0.2">
      <c r="A5877">
        <f t="shared" si="546"/>
        <v>12</v>
      </c>
      <c r="B5877" t="b">
        <f t="shared" si="547"/>
        <v>0</v>
      </c>
      <c r="C5877" t="str">
        <f t="shared" si="548"/>
        <v>OFF</v>
      </c>
      <c r="D5877" s="4">
        <f t="shared" si="550"/>
        <v>43800.791666652418</v>
      </c>
      <c r="E5877" t="str">
        <f t="shared" si="551"/>
        <v>LRKPCIGS</v>
      </c>
      <c r="F5877" s="39">
        <v>8596.9013671875</v>
      </c>
      <c r="G5877">
        <f t="shared" si="549"/>
        <v>1.2827238085595521E-3</v>
      </c>
      <c r="H5877" s="38">
        <f>G5877*SUMIF('Manual Inputs'!$B$11:$B$22,'Expanded kW'!A5877,'Manual Inputs'!$C$11:$C$22)</f>
        <v>130082.91896132767</v>
      </c>
    </row>
    <row r="5878" spans="1:8" x14ac:dyDescent="0.2">
      <c r="A5878">
        <f t="shared" si="546"/>
        <v>12</v>
      </c>
      <c r="B5878" t="b">
        <f t="shared" si="547"/>
        <v>0</v>
      </c>
      <c r="C5878" t="str">
        <f t="shared" si="548"/>
        <v>OFF</v>
      </c>
      <c r="D5878" s="4">
        <f t="shared" si="550"/>
        <v>43800.833333319082</v>
      </c>
      <c r="E5878" t="str">
        <f t="shared" si="551"/>
        <v>LRKPCIGS</v>
      </c>
      <c r="F5878" s="39">
        <v>8656.35546875</v>
      </c>
      <c r="G5878">
        <f t="shared" si="549"/>
        <v>1.2915948178143302E-3</v>
      </c>
      <c r="H5878" s="38">
        <f>G5878*SUMIF('Manual Inputs'!$B$11:$B$22,'Expanded kW'!A5878,'Manual Inputs'!$C$11:$C$22)</f>
        <v>130982.54113275236</v>
      </c>
    </row>
    <row r="5879" spans="1:8" x14ac:dyDescent="0.2">
      <c r="A5879">
        <f t="shared" si="546"/>
        <v>12</v>
      </c>
      <c r="B5879" t="b">
        <f t="shared" si="547"/>
        <v>0</v>
      </c>
      <c r="C5879" t="str">
        <f t="shared" si="548"/>
        <v>OFF</v>
      </c>
      <c r="D5879" s="4">
        <f t="shared" si="550"/>
        <v>43800.874999985746</v>
      </c>
      <c r="E5879" t="str">
        <f t="shared" si="551"/>
        <v>LRKPCIGS</v>
      </c>
      <c r="F5879" s="39">
        <v>8679.2490234375</v>
      </c>
      <c r="G5879">
        <f t="shared" si="549"/>
        <v>1.2950107122634978E-3</v>
      </c>
      <c r="H5879" s="38">
        <f>G5879*SUMIF('Manual Inputs'!$B$11:$B$22,'Expanded kW'!A5879,'Manual Inputs'!$C$11:$C$22)</f>
        <v>131328.95204198034</v>
      </c>
    </row>
    <row r="5880" spans="1:8" x14ac:dyDescent="0.2">
      <c r="A5880">
        <f t="shared" si="546"/>
        <v>12</v>
      </c>
      <c r="B5880" t="b">
        <f t="shared" si="547"/>
        <v>0</v>
      </c>
      <c r="C5880" t="str">
        <f t="shared" si="548"/>
        <v>OFF</v>
      </c>
      <c r="D5880" s="4">
        <f t="shared" si="550"/>
        <v>43800.916666652411</v>
      </c>
      <c r="E5880" t="str">
        <f t="shared" si="551"/>
        <v>LRKPCIGS</v>
      </c>
      <c r="F5880" s="39">
        <v>8683.4638671875</v>
      </c>
      <c r="G5880">
        <f t="shared" si="549"/>
        <v>1.2956395993702081E-3</v>
      </c>
      <c r="H5880" s="38">
        <f>G5880*SUMIF('Manual Inputs'!$B$11:$B$22,'Expanded kW'!A5880,'Manual Inputs'!$C$11:$C$22)</f>
        <v>131392.72841378552</v>
      </c>
    </row>
    <row r="5881" spans="1:8" x14ac:dyDescent="0.2">
      <c r="A5881">
        <f t="shared" si="546"/>
        <v>12</v>
      </c>
      <c r="B5881" t="b">
        <f t="shared" si="547"/>
        <v>0</v>
      </c>
      <c r="C5881" t="str">
        <f t="shared" si="548"/>
        <v>OFF</v>
      </c>
      <c r="D5881" s="4">
        <f t="shared" si="550"/>
        <v>43800.958333319075</v>
      </c>
      <c r="E5881" t="str">
        <f t="shared" si="551"/>
        <v>LRKPCIGS</v>
      </c>
      <c r="F5881" s="39">
        <v>8720.7490234375</v>
      </c>
      <c r="G5881">
        <f t="shared" si="549"/>
        <v>1.301202831468029E-3</v>
      </c>
      <c r="H5881" s="38">
        <f>G5881*SUMIF('Manual Inputs'!$B$11:$B$22,'Expanded kW'!A5881,'Manual Inputs'!$C$11:$C$22)</f>
        <v>131956.90401052331</v>
      </c>
    </row>
    <row r="5882" spans="1:8" x14ac:dyDescent="0.2">
      <c r="A5882">
        <f t="shared" si="546"/>
        <v>12</v>
      </c>
      <c r="B5882" t="b">
        <f t="shared" si="547"/>
        <v>0</v>
      </c>
      <c r="C5882" t="str">
        <f t="shared" si="548"/>
        <v>OFF</v>
      </c>
      <c r="D5882" s="4">
        <f t="shared" si="550"/>
        <v>43800.999999985739</v>
      </c>
      <c r="E5882" t="str">
        <f t="shared" si="551"/>
        <v>LRKPCIGS</v>
      </c>
      <c r="F5882" s="39">
        <v>8811.86328125</v>
      </c>
      <c r="G5882">
        <f t="shared" si="549"/>
        <v>1.3147977795549537E-3</v>
      </c>
      <c r="H5882" s="38">
        <f>G5882*SUMIF('Manual Inputs'!$B$11:$B$22,'Expanded kW'!A5882,'Manual Inputs'!$C$11:$C$22)</f>
        <v>133335.58780704599</v>
      </c>
    </row>
    <row r="5883" spans="1:8" x14ac:dyDescent="0.2">
      <c r="A5883">
        <f t="shared" si="546"/>
        <v>12</v>
      </c>
      <c r="B5883" t="b">
        <f t="shared" si="547"/>
        <v>0</v>
      </c>
      <c r="C5883" t="str">
        <f t="shared" si="548"/>
        <v>OFF</v>
      </c>
      <c r="D5883" s="4">
        <f t="shared" si="550"/>
        <v>43801.041666652403</v>
      </c>
      <c r="E5883" t="str">
        <f t="shared" si="551"/>
        <v>LRKPCIGS</v>
      </c>
      <c r="F5883" s="39">
        <v>8795.9765625</v>
      </c>
      <c r="G5883">
        <f t="shared" si="549"/>
        <v>1.3124273589219691E-3</v>
      </c>
      <c r="H5883" s="38">
        <f>G5883*SUMIF('Manual Inputs'!$B$11:$B$22,'Expanded kW'!A5883,'Manual Inputs'!$C$11:$C$22)</f>
        <v>133095.19994408812</v>
      </c>
    </row>
    <row r="5884" spans="1:8" x14ac:dyDescent="0.2">
      <c r="A5884">
        <f t="shared" si="546"/>
        <v>12</v>
      </c>
      <c r="B5884" t="b">
        <f t="shared" si="547"/>
        <v>0</v>
      </c>
      <c r="C5884" t="str">
        <f t="shared" si="548"/>
        <v>OFF</v>
      </c>
      <c r="D5884" s="4">
        <f t="shared" si="550"/>
        <v>43801.083333319068</v>
      </c>
      <c r="E5884" t="str">
        <f t="shared" si="551"/>
        <v>LRKPCIGS</v>
      </c>
      <c r="F5884" s="39">
        <v>8798.8916015625</v>
      </c>
      <c r="G5884">
        <f t="shared" si="549"/>
        <v>1.3128623051716286E-3</v>
      </c>
      <c r="H5884" s="38">
        <f>G5884*SUMIF('Manual Inputs'!$B$11:$B$22,'Expanded kW'!A5884,'Manual Inputs'!$C$11:$C$22)</f>
        <v>133139.30848668274</v>
      </c>
    </row>
    <row r="5885" spans="1:8" x14ac:dyDescent="0.2">
      <c r="A5885">
        <f t="shared" si="546"/>
        <v>12</v>
      </c>
      <c r="B5885" t="b">
        <f t="shared" si="547"/>
        <v>0</v>
      </c>
      <c r="C5885" t="str">
        <f t="shared" si="548"/>
        <v>OFF</v>
      </c>
      <c r="D5885" s="4">
        <f t="shared" si="550"/>
        <v>43801.124999985732</v>
      </c>
      <c r="E5885" t="str">
        <f t="shared" si="551"/>
        <v>LRKPCIGS</v>
      </c>
      <c r="F5885" s="39">
        <v>8820.9638671875</v>
      </c>
      <c r="G5885">
        <f t="shared" si="549"/>
        <v>1.3161556569755821E-3</v>
      </c>
      <c r="H5885" s="38">
        <f>G5885*SUMIF('Manual Inputs'!$B$11:$B$22,'Expanded kW'!A5885,'Manual Inputs'!$C$11:$C$22)</f>
        <v>133473.29216498206</v>
      </c>
    </row>
    <row r="5886" spans="1:8" x14ac:dyDescent="0.2">
      <c r="A5886">
        <f t="shared" si="546"/>
        <v>12</v>
      </c>
      <c r="B5886" t="b">
        <f t="shared" si="547"/>
        <v>0</v>
      </c>
      <c r="C5886" t="str">
        <f t="shared" si="548"/>
        <v>OFF</v>
      </c>
      <c r="D5886" s="4">
        <f t="shared" si="550"/>
        <v>43801.166666652396</v>
      </c>
      <c r="E5886" t="str">
        <f t="shared" si="551"/>
        <v>LRKPCIGS</v>
      </c>
      <c r="F5886" s="39">
        <v>8842.205078125</v>
      </c>
      <c r="G5886">
        <f t="shared" si="549"/>
        <v>1.3193250090279577E-3</v>
      </c>
      <c r="H5886" s="38">
        <f>G5886*SUMIF('Manual Inputs'!$B$11:$B$22,'Expanded kW'!A5886,'Manual Inputs'!$C$11:$C$22)</f>
        <v>133794.70084504085</v>
      </c>
    </row>
    <row r="5887" spans="1:8" x14ac:dyDescent="0.2">
      <c r="A5887">
        <f t="shared" si="546"/>
        <v>12</v>
      </c>
      <c r="B5887" t="b">
        <f t="shared" si="547"/>
        <v>0</v>
      </c>
      <c r="C5887" t="str">
        <f t="shared" si="548"/>
        <v>OFF</v>
      </c>
      <c r="D5887" s="4">
        <f t="shared" si="550"/>
        <v>43801.20833331906</v>
      </c>
      <c r="E5887" t="str">
        <f t="shared" si="551"/>
        <v>LRKPCIGS</v>
      </c>
      <c r="F5887" s="39">
        <v>8861.4970703125</v>
      </c>
      <c r="G5887">
        <f t="shared" si="549"/>
        <v>1.3222035226500754E-3</v>
      </c>
      <c r="H5887" s="38">
        <f>G5887*SUMIF('Manual Inputs'!$B$11:$B$22,'Expanded kW'!A5887,'Manual Inputs'!$C$11:$C$22)</f>
        <v>134086.61516964942</v>
      </c>
    </row>
    <row r="5888" spans="1:8" x14ac:dyDescent="0.2">
      <c r="A5888">
        <f t="shared" si="546"/>
        <v>12</v>
      </c>
      <c r="B5888" t="b">
        <f t="shared" si="547"/>
        <v>0</v>
      </c>
      <c r="C5888" t="str">
        <f t="shared" si="548"/>
        <v>OFF</v>
      </c>
      <c r="D5888" s="4">
        <f t="shared" si="550"/>
        <v>43801.249999985725</v>
      </c>
      <c r="E5888" t="str">
        <f t="shared" si="551"/>
        <v>LRKPCIGS</v>
      </c>
      <c r="F5888" s="39">
        <v>8986.8046875</v>
      </c>
      <c r="G5888">
        <f t="shared" si="549"/>
        <v>1.3409003829599731E-3</v>
      </c>
      <c r="H5888" s="38">
        <f>G5888*SUMIF('Manual Inputs'!$B$11:$B$22,'Expanded kW'!A5888,'Manual Inputs'!$C$11:$C$22)</f>
        <v>135982.69143197036</v>
      </c>
    </row>
    <row r="5889" spans="1:8" x14ac:dyDescent="0.2">
      <c r="A5889">
        <f t="shared" si="546"/>
        <v>12</v>
      </c>
      <c r="B5889" t="b">
        <f t="shared" si="547"/>
        <v>0</v>
      </c>
      <c r="C5889" t="str">
        <f t="shared" si="548"/>
        <v>ON</v>
      </c>
      <c r="D5889" s="4">
        <f t="shared" si="550"/>
        <v>43801.291666652389</v>
      </c>
      <c r="E5889" t="str">
        <f t="shared" si="551"/>
        <v>LRKPCIGS</v>
      </c>
      <c r="F5889" s="39">
        <v>9141.89453125</v>
      </c>
      <c r="G5889">
        <f t="shared" si="549"/>
        <v>1.3640409805482166E-3</v>
      </c>
      <c r="H5889" s="38">
        <f>G5889*SUMIF('Manual Inputs'!$B$11:$B$22,'Expanded kW'!A5889,'Manual Inputs'!$C$11:$C$22)</f>
        <v>138329.41366531578</v>
      </c>
    </row>
    <row r="5890" spans="1:8" x14ac:dyDescent="0.2">
      <c r="A5890">
        <f t="shared" ref="A5890:A5953" si="552">MONTH(D5890)</f>
        <v>12</v>
      </c>
      <c r="B5890" t="b">
        <f t="shared" ref="B5890:B5953" si="553">IF(ISNA(VLOOKUP(DATE(YEAR(D5890),MONTH(D5890),DAY(D5890)),Holidays,1,FALSE)),FALSE,TRUE)</f>
        <v>0</v>
      </c>
      <c r="C5890" t="str">
        <f t="shared" ref="C5890:C5953" si="554">IF(OR(HOUR(D5890)&lt;PkStart,HOUR(D5890)&gt;OPkStart-1,WEEKDAY(D5890,2)&gt;5,B5890)=TRUE,"OFF","ON")</f>
        <v>ON</v>
      </c>
      <c r="D5890" s="4">
        <f t="shared" si="550"/>
        <v>43801.333333319053</v>
      </c>
      <c r="E5890" t="str">
        <f t="shared" si="551"/>
        <v>LRKPCIGS</v>
      </c>
      <c r="F5890" s="39">
        <v>8967.56640625</v>
      </c>
      <c r="G5890">
        <f t="shared" ref="G5890:G5953" si="555">IF(SUMIF($A$2:$A$8785,A5890,$F$2:$F$8785)=0,0,F5890/SUMIF($A$2:$A$8785,A5890,$F$2:$F$8785))</f>
        <v>1.3380298834228576E-3</v>
      </c>
      <c r="H5890" s="38">
        <f>G5890*SUMIF('Manual Inputs'!$B$11:$B$22,'Expanded kW'!A5890,'Manual Inputs'!$C$11:$C$22)</f>
        <v>135691.58982757712</v>
      </c>
    </row>
    <row r="5891" spans="1:8" x14ac:dyDescent="0.2">
      <c r="A5891">
        <f t="shared" si="552"/>
        <v>12</v>
      </c>
      <c r="B5891" t="b">
        <f t="shared" si="553"/>
        <v>0</v>
      </c>
      <c r="C5891" t="str">
        <f t="shared" si="554"/>
        <v>ON</v>
      </c>
      <c r="D5891" s="4">
        <f t="shared" si="550"/>
        <v>43801.374999985717</v>
      </c>
      <c r="E5891" t="str">
        <f t="shared" si="551"/>
        <v>LRKPCIGS</v>
      </c>
      <c r="F5891" s="39">
        <v>8908.7509765625</v>
      </c>
      <c r="G5891">
        <f t="shared" si="555"/>
        <v>1.329254168924286E-3</v>
      </c>
      <c r="H5891" s="38">
        <f>G5891*SUMIF('Manual Inputs'!$B$11:$B$22,'Expanded kW'!A5891,'Manual Inputs'!$C$11:$C$22)</f>
        <v>134801.631638349</v>
      </c>
    </row>
    <row r="5892" spans="1:8" x14ac:dyDescent="0.2">
      <c r="A5892">
        <f t="shared" si="552"/>
        <v>12</v>
      </c>
      <c r="B5892" t="b">
        <f t="shared" si="553"/>
        <v>0</v>
      </c>
      <c r="C5892" t="str">
        <f t="shared" si="554"/>
        <v>ON</v>
      </c>
      <c r="D5892" s="4">
        <f t="shared" ref="D5892:D5955" si="556">+D5891+1/24</f>
        <v>43801.416666652382</v>
      </c>
      <c r="E5892" t="str">
        <f t="shared" ref="E5892:E5955" si="557">+E5891</f>
        <v>LRKPCIGS</v>
      </c>
      <c r="F5892" s="39">
        <v>8933.55859375</v>
      </c>
      <c r="G5892">
        <f t="shared" si="555"/>
        <v>1.332955656220801E-3</v>
      </c>
      <c r="H5892" s="38">
        <f>G5892*SUMIF('Manual Inputs'!$B$11:$B$22,'Expanded kW'!A5892,'Manual Inputs'!$C$11:$C$22)</f>
        <v>135177.00494070444</v>
      </c>
    </row>
    <row r="5893" spans="1:8" x14ac:dyDescent="0.2">
      <c r="A5893">
        <f t="shared" si="552"/>
        <v>12</v>
      </c>
      <c r="B5893" t="b">
        <f t="shared" si="553"/>
        <v>0</v>
      </c>
      <c r="C5893" t="str">
        <f t="shared" si="554"/>
        <v>ON</v>
      </c>
      <c r="D5893" s="4">
        <f t="shared" si="556"/>
        <v>43801.458333319046</v>
      </c>
      <c r="E5893" t="str">
        <f t="shared" si="557"/>
        <v>LRKPCIGS</v>
      </c>
      <c r="F5893" s="39">
        <v>8913.2978515625</v>
      </c>
      <c r="G5893">
        <f t="shared" si="555"/>
        <v>1.3299325976473728E-3</v>
      </c>
      <c r="H5893" s="38">
        <f>G5893*SUMIF('Manual Inputs'!$B$11:$B$22,'Expanded kW'!A5893,'Manual Inputs'!$C$11:$C$22)</f>
        <v>134870.43209875788</v>
      </c>
    </row>
    <row r="5894" spans="1:8" x14ac:dyDescent="0.2">
      <c r="A5894">
        <f t="shared" si="552"/>
        <v>12</v>
      </c>
      <c r="B5894" t="b">
        <f t="shared" si="553"/>
        <v>0</v>
      </c>
      <c r="C5894" t="str">
        <f t="shared" si="554"/>
        <v>ON</v>
      </c>
      <c r="D5894" s="4">
        <f t="shared" si="556"/>
        <v>43801.49999998571</v>
      </c>
      <c r="E5894" t="str">
        <f t="shared" si="557"/>
        <v>LRKPCIGS</v>
      </c>
      <c r="F5894" s="39">
        <v>8945.861328125</v>
      </c>
      <c r="G5894">
        <f t="shared" si="555"/>
        <v>1.3347913188181909E-3</v>
      </c>
      <c r="H5894" s="38">
        <f>G5894*SUMIF('Manual Inputs'!$B$11:$B$22,'Expanded kW'!A5894,'Manual Inputs'!$C$11:$C$22)</f>
        <v>135363.16220020427</v>
      </c>
    </row>
    <row r="5895" spans="1:8" x14ac:dyDescent="0.2">
      <c r="A5895">
        <f t="shared" si="552"/>
        <v>12</v>
      </c>
      <c r="B5895" t="b">
        <f t="shared" si="553"/>
        <v>0</v>
      </c>
      <c r="C5895" t="str">
        <f t="shared" si="554"/>
        <v>ON</v>
      </c>
      <c r="D5895" s="4">
        <f t="shared" si="556"/>
        <v>43801.541666652374</v>
      </c>
      <c r="E5895" t="str">
        <f t="shared" si="557"/>
        <v>LRKPCIGS</v>
      </c>
      <c r="F5895" s="39">
        <v>8858.396484375</v>
      </c>
      <c r="G5895">
        <f t="shared" si="555"/>
        <v>1.3217408913794998E-3</v>
      </c>
      <c r="H5895" s="38">
        <f>G5895*SUMIF('Manual Inputs'!$B$11:$B$22,'Expanded kW'!A5895,'Manual Inputs'!$C$11:$C$22)</f>
        <v>134039.6990481292</v>
      </c>
    </row>
    <row r="5896" spans="1:8" x14ac:dyDescent="0.2">
      <c r="A5896">
        <f t="shared" si="552"/>
        <v>12</v>
      </c>
      <c r="B5896" t="b">
        <f t="shared" si="553"/>
        <v>0</v>
      </c>
      <c r="C5896" t="str">
        <f t="shared" si="554"/>
        <v>ON</v>
      </c>
      <c r="D5896" s="4">
        <f t="shared" si="556"/>
        <v>43801.583333319039</v>
      </c>
      <c r="E5896" t="str">
        <f t="shared" si="557"/>
        <v>LRKPCIGS</v>
      </c>
      <c r="F5896" s="39">
        <v>8859.3388671875</v>
      </c>
      <c r="G5896">
        <f t="shared" si="555"/>
        <v>1.3218815021436275E-3</v>
      </c>
      <c r="H5896" s="38">
        <f>G5896*SUMIF('Manual Inputs'!$B$11:$B$22,'Expanded kW'!A5896,'Manual Inputs'!$C$11:$C$22)</f>
        <v>134053.95859372511</v>
      </c>
    </row>
    <row r="5897" spans="1:8" x14ac:dyDescent="0.2">
      <c r="A5897">
        <f t="shared" si="552"/>
        <v>12</v>
      </c>
      <c r="B5897" t="b">
        <f t="shared" si="553"/>
        <v>0</v>
      </c>
      <c r="C5897" t="str">
        <f t="shared" si="554"/>
        <v>ON</v>
      </c>
      <c r="D5897" s="4">
        <f t="shared" si="556"/>
        <v>43801.624999985703</v>
      </c>
      <c r="E5897" t="str">
        <f t="shared" si="557"/>
        <v>LRKPCIGS</v>
      </c>
      <c r="F5897" s="39">
        <v>8840.87109375</v>
      </c>
      <c r="G5897">
        <f t="shared" si="555"/>
        <v>1.3191259682986329E-3</v>
      </c>
      <c r="H5897" s="38">
        <f>G5897*SUMIF('Manual Inputs'!$B$11:$B$22,'Expanded kW'!A5897,'Manual Inputs'!$C$11:$C$22)</f>
        <v>133774.51583023876</v>
      </c>
    </row>
    <row r="5898" spans="1:8" x14ac:dyDescent="0.2">
      <c r="A5898">
        <f t="shared" si="552"/>
        <v>12</v>
      </c>
      <c r="B5898" t="b">
        <f t="shared" si="553"/>
        <v>0</v>
      </c>
      <c r="C5898" t="str">
        <f t="shared" si="554"/>
        <v>ON</v>
      </c>
      <c r="D5898" s="4">
        <f t="shared" si="556"/>
        <v>43801.666666652367</v>
      </c>
      <c r="E5898" t="str">
        <f t="shared" si="557"/>
        <v>LRKPCIGS</v>
      </c>
      <c r="F5898" s="39">
        <v>8873.6201171875</v>
      </c>
      <c r="G5898">
        <f t="shared" si="555"/>
        <v>1.3240123744903674E-3</v>
      </c>
      <c r="H5898" s="38">
        <f>G5898*SUMIF('Manual Inputs'!$B$11:$B$22,'Expanded kW'!A5898,'Manual Inputs'!$C$11:$C$22)</f>
        <v>134270.05351061074</v>
      </c>
    </row>
    <row r="5899" spans="1:8" x14ac:dyDescent="0.2">
      <c r="A5899">
        <f t="shared" si="552"/>
        <v>12</v>
      </c>
      <c r="B5899" t="b">
        <f t="shared" si="553"/>
        <v>0</v>
      </c>
      <c r="C5899" t="str">
        <f t="shared" si="554"/>
        <v>ON</v>
      </c>
      <c r="D5899" s="4">
        <f t="shared" si="556"/>
        <v>43801.708333319031</v>
      </c>
      <c r="E5899" t="str">
        <f t="shared" si="557"/>
        <v>LRKPCIGS</v>
      </c>
      <c r="F5899" s="39">
        <v>8832.8486328125</v>
      </c>
      <c r="G5899">
        <f t="shared" si="555"/>
        <v>1.3179289554205921E-3</v>
      </c>
      <c r="H5899" s="38">
        <f>G5899*SUMIF('Manual Inputs'!$B$11:$B$22,'Expanded kW'!A5899,'Manual Inputs'!$C$11:$C$22)</f>
        <v>133653.12498353366</v>
      </c>
    </row>
    <row r="5900" spans="1:8" x14ac:dyDescent="0.2">
      <c r="A5900">
        <f t="shared" si="552"/>
        <v>12</v>
      </c>
      <c r="B5900" t="b">
        <f t="shared" si="553"/>
        <v>0</v>
      </c>
      <c r="C5900" t="str">
        <f t="shared" si="554"/>
        <v>ON</v>
      </c>
      <c r="D5900" s="4">
        <f t="shared" si="556"/>
        <v>43801.749999985695</v>
      </c>
      <c r="E5900" t="str">
        <f t="shared" si="557"/>
        <v>LRKPCIGS</v>
      </c>
      <c r="F5900" s="39">
        <v>8770.470703125</v>
      </c>
      <c r="G5900">
        <f t="shared" si="555"/>
        <v>1.3086216885204269E-3</v>
      </c>
      <c r="H5900" s="38">
        <f>G5900*SUMIF('Manual Inputs'!$B$11:$B$22,'Expanded kW'!A5900,'Manual Inputs'!$C$11:$C$22)</f>
        <v>132709.26127893364</v>
      </c>
    </row>
    <row r="5901" spans="1:8" x14ac:dyDescent="0.2">
      <c r="A5901">
        <f t="shared" si="552"/>
        <v>12</v>
      </c>
      <c r="B5901" t="b">
        <f t="shared" si="553"/>
        <v>0</v>
      </c>
      <c r="C5901" t="str">
        <f t="shared" si="554"/>
        <v>ON</v>
      </c>
      <c r="D5901" s="4">
        <f t="shared" si="556"/>
        <v>43801.79166665236</v>
      </c>
      <c r="E5901" t="str">
        <f t="shared" si="557"/>
        <v>LRKPCIGS</v>
      </c>
      <c r="F5901" s="39">
        <v>8746.0751953125</v>
      </c>
      <c r="G5901">
        <f t="shared" si="555"/>
        <v>1.3049816911124734E-3</v>
      </c>
      <c r="H5901" s="38">
        <f>G5901*SUMIF('Manual Inputs'!$B$11:$B$22,'Expanded kW'!A5901,'Manual Inputs'!$C$11:$C$22)</f>
        <v>132340.12375713931</v>
      </c>
    </row>
    <row r="5902" spans="1:8" x14ac:dyDescent="0.2">
      <c r="A5902">
        <f t="shared" si="552"/>
        <v>12</v>
      </c>
      <c r="B5902" t="b">
        <f t="shared" si="553"/>
        <v>0</v>
      </c>
      <c r="C5902" t="str">
        <f t="shared" si="554"/>
        <v>ON</v>
      </c>
      <c r="D5902" s="4">
        <f t="shared" si="556"/>
        <v>43801.833333319024</v>
      </c>
      <c r="E5902" t="str">
        <f t="shared" si="557"/>
        <v>LRKPCIGS</v>
      </c>
      <c r="F5902" s="39">
        <v>8779.630859375</v>
      </c>
      <c r="G5902">
        <f t="shared" si="555"/>
        <v>1.3099884542898757E-3</v>
      </c>
      <c r="H5902" s="38">
        <f>G5902*SUMIF('Manual Inputs'!$B$11:$B$22,'Expanded kW'!A5902,'Manual Inputs'!$C$11:$C$22)</f>
        <v>132847.86701747216</v>
      </c>
    </row>
    <row r="5903" spans="1:8" x14ac:dyDescent="0.2">
      <c r="A5903">
        <f t="shared" si="552"/>
        <v>12</v>
      </c>
      <c r="B5903" t="b">
        <f t="shared" si="553"/>
        <v>0</v>
      </c>
      <c r="C5903" t="str">
        <f t="shared" si="554"/>
        <v>OFF</v>
      </c>
      <c r="D5903" s="4">
        <f t="shared" si="556"/>
        <v>43801.874999985688</v>
      </c>
      <c r="E5903" t="str">
        <f t="shared" si="557"/>
        <v>LRKPCIGS</v>
      </c>
      <c r="F5903" s="39">
        <v>8853.947265625</v>
      </c>
      <c r="G5903">
        <f t="shared" si="555"/>
        <v>1.3210770337200532E-3</v>
      </c>
      <c r="H5903" s="38">
        <f>G5903*SUMIF('Manual Inputs'!$B$11:$B$22,'Expanded kW'!A5903,'Manual Inputs'!$C$11:$C$22)</f>
        <v>133972.37626083905</v>
      </c>
    </row>
    <row r="5904" spans="1:8" x14ac:dyDescent="0.2">
      <c r="A5904">
        <f t="shared" si="552"/>
        <v>12</v>
      </c>
      <c r="B5904" t="b">
        <f t="shared" si="553"/>
        <v>0</v>
      </c>
      <c r="C5904" t="str">
        <f t="shared" si="554"/>
        <v>OFF</v>
      </c>
      <c r="D5904" s="4">
        <f t="shared" si="556"/>
        <v>43801.916666652352</v>
      </c>
      <c r="E5904" t="str">
        <f t="shared" si="557"/>
        <v>LRKPCIGS</v>
      </c>
      <c r="F5904" s="39">
        <v>8952.208984375</v>
      </c>
      <c r="G5904">
        <f t="shared" si="555"/>
        <v>1.3357384379548028E-3</v>
      </c>
      <c r="H5904" s="38">
        <f>G5904*SUMIF('Manual Inputs'!$B$11:$B$22,'Expanded kW'!A5904,'Manual Inputs'!$C$11:$C$22)</f>
        <v>135459.21095292288</v>
      </c>
    </row>
    <row r="5905" spans="1:8" x14ac:dyDescent="0.2">
      <c r="A5905">
        <f t="shared" si="552"/>
        <v>12</v>
      </c>
      <c r="B5905" t="b">
        <f t="shared" si="553"/>
        <v>0</v>
      </c>
      <c r="C5905" t="str">
        <f t="shared" si="554"/>
        <v>OFF</v>
      </c>
      <c r="D5905" s="4">
        <f t="shared" si="556"/>
        <v>43801.958333319017</v>
      </c>
      <c r="E5905" t="str">
        <f t="shared" si="557"/>
        <v>LRKPCIGS</v>
      </c>
      <c r="F5905" s="39">
        <v>8899.5078125</v>
      </c>
      <c r="G5905">
        <f t="shared" si="555"/>
        <v>1.327875017750743E-3</v>
      </c>
      <c r="H5905" s="38">
        <f>G5905*SUMIF('Manual Inputs'!$B$11:$B$22,'Expanded kW'!A5905,'Manual Inputs'!$C$11:$C$22)</f>
        <v>134661.76987765956</v>
      </c>
    </row>
    <row r="5906" spans="1:8" x14ac:dyDescent="0.2">
      <c r="A5906">
        <f t="shared" si="552"/>
        <v>12</v>
      </c>
      <c r="B5906" t="b">
        <f t="shared" si="553"/>
        <v>0</v>
      </c>
      <c r="C5906" t="str">
        <f t="shared" si="554"/>
        <v>OFF</v>
      </c>
      <c r="D5906" s="4">
        <f t="shared" si="556"/>
        <v>43801.999999985681</v>
      </c>
      <c r="E5906" t="str">
        <f t="shared" si="557"/>
        <v>LRKPCIGS</v>
      </c>
      <c r="F5906" s="39">
        <v>8803.19140625</v>
      </c>
      <c r="G5906">
        <f t="shared" si="555"/>
        <v>1.3135038691037058E-3</v>
      </c>
      <c r="H5906" s="38">
        <f>G5906*SUMIF('Manual Inputs'!$B$11:$B$22,'Expanded kW'!A5906,'Manual Inputs'!$C$11:$C$22)</f>
        <v>133204.37043410121</v>
      </c>
    </row>
    <row r="5907" spans="1:8" x14ac:dyDescent="0.2">
      <c r="A5907">
        <f t="shared" si="552"/>
        <v>12</v>
      </c>
      <c r="B5907" t="b">
        <f t="shared" si="553"/>
        <v>0</v>
      </c>
      <c r="C5907" t="str">
        <f t="shared" si="554"/>
        <v>OFF</v>
      </c>
      <c r="D5907" s="4">
        <f t="shared" si="556"/>
        <v>43802.041666652345</v>
      </c>
      <c r="E5907" t="str">
        <f t="shared" si="557"/>
        <v>LRKPCIGS</v>
      </c>
      <c r="F5907" s="39">
        <v>8793.4658203125</v>
      </c>
      <c r="G5907">
        <f t="shared" si="555"/>
        <v>1.3120527368757802E-3</v>
      </c>
      <c r="H5907" s="38">
        <f>G5907*SUMIF('Manual Inputs'!$B$11:$B$22,'Expanded kW'!A5907,'Manual Inputs'!$C$11:$C$22)</f>
        <v>133057.20896820514</v>
      </c>
    </row>
    <row r="5908" spans="1:8" x14ac:dyDescent="0.2">
      <c r="A5908">
        <f t="shared" si="552"/>
        <v>12</v>
      </c>
      <c r="B5908" t="b">
        <f t="shared" si="553"/>
        <v>0</v>
      </c>
      <c r="C5908" t="str">
        <f t="shared" si="554"/>
        <v>OFF</v>
      </c>
      <c r="D5908" s="4">
        <f t="shared" si="556"/>
        <v>43802.083333319009</v>
      </c>
      <c r="E5908" t="str">
        <f t="shared" si="557"/>
        <v>LRKPCIGS</v>
      </c>
      <c r="F5908" s="39">
        <v>8688.24609375</v>
      </c>
      <c r="G5908">
        <f t="shared" si="555"/>
        <v>1.2963531443566678E-3</v>
      </c>
      <c r="H5908" s="38">
        <f>G5908*SUMIF('Manual Inputs'!$B$11:$B$22,'Expanded kW'!A5908,'Manual Inputs'!$C$11:$C$22)</f>
        <v>131465.09006641057</v>
      </c>
    </row>
    <row r="5909" spans="1:8" x14ac:dyDescent="0.2">
      <c r="A5909">
        <f t="shared" si="552"/>
        <v>12</v>
      </c>
      <c r="B5909" t="b">
        <f t="shared" si="553"/>
        <v>0</v>
      </c>
      <c r="C5909" t="str">
        <f t="shared" si="554"/>
        <v>OFF</v>
      </c>
      <c r="D5909" s="4">
        <f t="shared" si="556"/>
        <v>43802.124999985674</v>
      </c>
      <c r="E5909" t="str">
        <f t="shared" si="557"/>
        <v>LRKPCIGS</v>
      </c>
      <c r="F5909" s="39">
        <v>8540.0693359375</v>
      </c>
      <c r="G5909">
        <f t="shared" si="555"/>
        <v>1.2742440323635126E-3</v>
      </c>
      <c r="H5909" s="38">
        <f>G5909*SUMIF('Manual Inputs'!$B$11:$B$22,'Expanded kW'!A5909,'Manual Inputs'!$C$11:$C$22)</f>
        <v>129222.97231314133</v>
      </c>
    </row>
    <row r="5910" spans="1:8" x14ac:dyDescent="0.2">
      <c r="A5910">
        <f t="shared" si="552"/>
        <v>12</v>
      </c>
      <c r="B5910" t="b">
        <f t="shared" si="553"/>
        <v>0</v>
      </c>
      <c r="C5910" t="str">
        <f t="shared" si="554"/>
        <v>OFF</v>
      </c>
      <c r="D5910" s="4">
        <f t="shared" si="556"/>
        <v>43802.166666652338</v>
      </c>
      <c r="E5910" t="str">
        <f t="shared" si="557"/>
        <v>LRKPCIGS</v>
      </c>
      <c r="F5910" s="39">
        <v>8659.8916015625</v>
      </c>
      <c r="G5910">
        <f t="shared" si="555"/>
        <v>1.2921224360287413E-3</v>
      </c>
      <c r="H5910" s="38">
        <f>G5910*SUMIF('Manual Inputs'!$B$11:$B$22,'Expanded kW'!A5910,'Manual Inputs'!$C$11:$C$22)</f>
        <v>131036.04767638221</v>
      </c>
    </row>
    <row r="5911" spans="1:8" x14ac:dyDescent="0.2">
      <c r="A5911">
        <f t="shared" si="552"/>
        <v>12</v>
      </c>
      <c r="B5911" t="b">
        <f t="shared" si="553"/>
        <v>0</v>
      </c>
      <c r="C5911" t="str">
        <f t="shared" si="554"/>
        <v>OFF</v>
      </c>
      <c r="D5911" s="4">
        <f t="shared" si="556"/>
        <v>43802.208333319002</v>
      </c>
      <c r="E5911" t="str">
        <f t="shared" si="557"/>
        <v>LRKPCIGS</v>
      </c>
      <c r="F5911" s="39">
        <v>8575.43359375</v>
      </c>
      <c r="G5911">
        <f t="shared" si="555"/>
        <v>1.2795206516395311E-3</v>
      </c>
      <c r="H5911" s="38">
        <f>G5911*SUMIF('Manual Inputs'!$B$11:$B$22,'Expanded kW'!A5911,'Manual Inputs'!$C$11:$C$22)</f>
        <v>129758.08207963337</v>
      </c>
    </row>
    <row r="5912" spans="1:8" x14ac:dyDescent="0.2">
      <c r="A5912">
        <f t="shared" si="552"/>
        <v>12</v>
      </c>
      <c r="B5912" t="b">
        <f t="shared" si="553"/>
        <v>0</v>
      </c>
      <c r="C5912" t="str">
        <f t="shared" si="554"/>
        <v>OFF</v>
      </c>
      <c r="D5912" s="4">
        <f t="shared" si="556"/>
        <v>43802.249999985666</v>
      </c>
      <c r="E5912" t="str">
        <f t="shared" si="557"/>
        <v>LRKPCIGS</v>
      </c>
      <c r="F5912" s="39">
        <v>8533.6806640625</v>
      </c>
      <c r="G5912">
        <f t="shared" si="555"/>
        <v>1.2732907933801719E-3</v>
      </c>
      <c r="H5912" s="38">
        <f>G5912*SUMIF('Manual Inputs'!$B$11:$B$22,'Expanded kW'!A5912,'Manual Inputs'!$C$11:$C$22)</f>
        <v>129126.30293771286</v>
      </c>
    </row>
    <row r="5913" spans="1:8" x14ac:dyDescent="0.2">
      <c r="A5913">
        <f t="shared" si="552"/>
        <v>12</v>
      </c>
      <c r="B5913" t="b">
        <f t="shared" si="553"/>
        <v>0</v>
      </c>
      <c r="C5913" t="str">
        <f t="shared" si="554"/>
        <v>ON</v>
      </c>
      <c r="D5913" s="4">
        <f t="shared" si="556"/>
        <v>43802.291666652331</v>
      </c>
      <c r="E5913" t="str">
        <f t="shared" si="557"/>
        <v>LRKPCIGS</v>
      </c>
      <c r="F5913" s="39">
        <v>8624.931640625</v>
      </c>
      <c r="G5913">
        <f t="shared" si="555"/>
        <v>1.2869061409561931E-3</v>
      </c>
      <c r="H5913" s="38">
        <f>G5913*SUMIF('Manual Inputs'!$B$11:$B$22,'Expanded kW'!A5913,'Manual Inputs'!$C$11:$C$22)</f>
        <v>130507.05547660177</v>
      </c>
    </row>
    <row r="5914" spans="1:8" x14ac:dyDescent="0.2">
      <c r="A5914">
        <f t="shared" si="552"/>
        <v>12</v>
      </c>
      <c r="B5914" t="b">
        <f t="shared" si="553"/>
        <v>0</v>
      </c>
      <c r="C5914" t="str">
        <f t="shared" si="554"/>
        <v>ON</v>
      </c>
      <c r="D5914" s="4">
        <f t="shared" si="556"/>
        <v>43802.333333318995</v>
      </c>
      <c r="E5914" t="str">
        <f t="shared" si="557"/>
        <v>LRKPCIGS</v>
      </c>
      <c r="F5914" s="39">
        <v>8720.666015625</v>
      </c>
      <c r="G5914">
        <f t="shared" si="555"/>
        <v>1.3011904460639347E-3</v>
      </c>
      <c r="H5914" s="38">
        <f>G5914*SUMIF('Manual Inputs'!$B$11:$B$22,'Expanded kW'!A5914,'Manual Inputs'!$C$11:$C$22)</f>
        <v>131955.6479883724</v>
      </c>
    </row>
    <row r="5915" spans="1:8" x14ac:dyDescent="0.2">
      <c r="A5915">
        <f t="shared" si="552"/>
        <v>12</v>
      </c>
      <c r="B5915" t="b">
        <f t="shared" si="553"/>
        <v>0</v>
      </c>
      <c r="C5915" t="str">
        <f t="shared" si="554"/>
        <v>ON</v>
      </c>
      <c r="D5915" s="4">
        <f t="shared" si="556"/>
        <v>43802.374999985659</v>
      </c>
      <c r="E5915" t="str">
        <f t="shared" si="557"/>
        <v>LRKPCIGS</v>
      </c>
      <c r="F5915" s="39">
        <v>8788.17578125</v>
      </c>
      <c r="G5915">
        <f t="shared" si="555"/>
        <v>1.3112634223583915E-3</v>
      </c>
      <c r="H5915" s="38">
        <f>G5915*SUMIF('Manual Inputs'!$B$11:$B$22,'Expanded kW'!A5915,'Manual Inputs'!$C$11:$C$22)</f>
        <v>132977.16341536256</v>
      </c>
    </row>
    <row r="5916" spans="1:8" x14ac:dyDescent="0.2">
      <c r="A5916">
        <f t="shared" si="552"/>
        <v>12</v>
      </c>
      <c r="B5916" t="b">
        <f t="shared" si="553"/>
        <v>0</v>
      </c>
      <c r="C5916" t="str">
        <f t="shared" si="554"/>
        <v>ON</v>
      </c>
      <c r="D5916" s="4">
        <f t="shared" si="556"/>
        <v>43802.416666652323</v>
      </c>
      <c r="E5916" t="str">
        <f t="shared" si="557"/>
        <v>LRKPCIGS</v>
      </c>
      <c r="F5916" s="39">
        <v>8777.4697265625</v>
      </c>
      <c r="G5916">
        <f t="shared" si="555"/>
        <v>1.3096659966515185E-3</v>
      </c>
      <c r="H5916" s="38">
        <f>G5916*SUMIF('Manual Inputs'!$B$11:$B$22,'Expanded kW'!A5916,'Manual Inputs'!$C$11:$C$22)</f>
        <v>132815.16611135428</v>
      </c>
    </row>
    <row r="5917" spans="1:8" x14ac:dyDescent="0.2">
      <c r="A5917">
        <f t="shared" si="552"/>
        <v>12</v>
      </c>
      <c r="B5917" t="b">
        <f t="shared" si="553"/>
        <v>0</v>
      </c>
      <c r="C5917" t="str">
        <f t="shared" si="554"/>
        <v>ON</v>
      </c>
      <c r="D5917" s="4">
        <f t="shared" si="556"/>
        <v>43802.458333318988</v>
      </c>
      <c r="E5917" t="str">
        <f t="shared" si="557"/>
        <v>LRKPCIGS</v>
      </c>
      <c r="F5917" s="39">
        <v>8806.173828125</v>
      </c>
      <c r="G5917">
        <f t="shared" si="555"/>
        <v>1.3139488693872769E-3</v>
      </c>
      <c r="H5917" s="38">
        <f>G5917*SUMIF('Manual Inputs'!$B$11:$B$22,'Expanded kW'!A5917,'Manual Inputs'!$C$11:$C$22)</f>
        <v>133249.49857114776</v>
      </c>
    </row>
    <row r="5918" spans="1:8" x14ac:dyDescent="0.2">
      <c r="A5918">
        <f t="shared" si="552"/>
        <v>12</v>
      </c>
      <c r="B5918" t="b">
        <f t="shared" si="553"/>
        <v>0</v>
      </c>
      <c r="C5918" t="str">
        <f t="shared" si="554"/>
        <v>ON</v>
      </c>
      <c r="D5918" s="4">
        <f t="shared" si="556"/>
        <v>43802.499999985652</v>
      </c>
      <c r="E5918" t="str">
        <f t="shared" si="557"/>
        <v>LRKPCIGS</v>
      </c>
      <c r="F5918" s="39">
        <v>8891.0615234375</v>
      </c>
      <c r="G5918">
        <f t="shared" si="555"/>
        <v>1.3266147664565038E-3</v>
      </c>
      <c r="H5918" s="38">
        <f>G5918*SUMIF('Manual Inputs'!$B$11:$B$22,'Expanded kW'!A5918,'Manual Inputs'!$C$11:$C$22)</f>
        <v>134533.96592961909</v>
      </c>
    </row>
    <row r="5919" spans="1:8" x14ac:dyDescent="0.2">
      <c r="A5919">
        <f t="shared" si="552"/>
        <v>12</v>
      </c>
      <c r="B5919" t="b">
        <f t="shared" si="553"/>
        <v>0</v>
      </c>
      <c r="C5919" t="str">
        <f t="shared" si="554"/>
        <v>ON</v>
      </c>
      <c r="D5919" s="4">
        <f t="shared" si="556"/>
        <v>43802.541666652316</v>
      </c>
      <c r="E5919" t="str">
        <f t="shared" si="557"/>
        <v>LRKPCIGS</v>
      </c>
      <c r="F5919" s="39">
        <v>9025.6767578125</v>
      </c>
      <c r="G5919">
        <f t="shared" si="555"/>
        <v>1.3467003948419468E-3</v>
      </c>
      <c r="H5919" s="38">
        <f>G5919*SUMIF('Manual Inputs'!$B$11:$B$22,'Expanded kW'!A5919,'Manual Inputs'!$C$11:$C$22)</f>
        <v>136570.87921688784</v>
      </c>
    </row>
    <row r="5920" spans="1:8" x14ac:dyDescent="0.2">
      <c r="A5920">
        <f t="shared" si="552"/>
        <v>12</v>
      </c>
      <c r="B5920" t="b">
        <f t="shared" si="553"/>
        <v>0</v>
      </c>
      <c r="C5920" t="str">
        <f t="shared" si="554"/>
        <v>ON</v>
      </c>
      <c r="D5920" s="4">
        <f t="shared" si="556"/>
        <v>43802.58333331898</v>
      </c>
      <c r="E5920" t="str">
        <f t="shared" si="557"/>
        <v>LRKPCIGS</v>
      </c>
      <c r="F5920" s="39">
        <v>8882.0263671875</v>
      </c>
      <c r="G5920">
        <f t="shared" si="555"/>
        <v>1.3252666516485143E-3</v>
      </c>
      <c r="H5920" s="38">
        <f>G5920*SUMIF('Manual Inputs'!$B$11:$B$22,'Expanded kW'!A5920,'Manual Inputs'!$C$11:$C$22)</f>
        <v>134397.25161267255</v>
      </c>
    </row>
    <row r="5921" spans="1:8" x14ac:dyDescent="0.2">
      <c r="A5921">
        <f t="shared" si="552"/>
        <v>12</v>
      </c>
      <c r="B5921" t="b">
        <f t="shared" si="553"/>
        <v>0</v>
      </c>
      <c r="C5921" t="str">
        <f t="shared" si="554"/>
        <v>ON</v>
      </c>
      <c r="D5921" s="4">
        <f t="shared" si="556"/>
        <v>43802.624999985645</v>
      </c>
      <c r="E5921" t="str">
        <f t="shared" si="557"/>
        <v>LRKPCIGS</v>
      </c>
      <c r="F5921" s="39">
        <v>8887.7158203125</v>
      </c>
      <c r="G5921">
        <f t="shared" si="555"/>
        <v>1.3261155618161911E-3</v>
      </c>
      <c r="H5921" s="38">
        <f>G5921*SUMIF('Manual Inputs'!$B$11:$B$22,'Expanded kW'!A5921,'Manual Inputs'!$C$11:$C$22)</f>
        <v>134483.34084857078</v>
      </c>
    </row>
    <row r="5922" spans="1:8" x14ac:dyDescent="0.2">
      <c r="A5922">
        <f t="shared" si="552"/>
        <v>12</v>
      </c>
      <c r="B5922" t="b">
        <f t="shared" si="553"/>
        <v>0</v>
      </c>
      <c r="C5922" t="str">
        <f t="shared" si="554"/>
        <v>ON</v>
      </c>
      <c r="D5922" s="4">
        <f t="shared" si="556"/>
        <v>43802.666666652309</v>
      </c>
      <c r="E5922" t="str">
        <f t="shared" si="557"/>
        <v>LRKPCIGS</v>
      </c>
      <c r="F5922" s="39">
        <v>8794.408203125</v>
      </c>
      <c r="G5922">
        <f t="shared" si="555"/>
        <v>1.3121933476399079E-3</v>
      </c>
      <c r="H5922" s="38">
        <f>G5922*SUMIF('Manual Inputs'!$B$11:$B$22,'Expanded kW'!A5922,'Manual Inputs'!$C$11:$C$22)</f>
        <v>133071.46851380105</v>
      </c>
    </row>
    <row r="5923" spans="1:8" x14ac:dyDescent="0.2">
      <c r="A5923">
        <f t="shared" si="552"/>
        <v>12</v>
      </c>
      <c r="B5923" t="b">
        <f t="shared" si="553"/>
        <v>0</v>
      </c>
      <c r="C5923" t="str">
        <f t="shared" si="554"/>
        <v>ON</v>
      </c>
      <c r="D5923" s="4">
        <f t="shared" si="556"/>
        <v>43802.708333318973</v>
      </c>
      <c r="E5923" t="str">
        <f t="shared" si="557"/>
        <v>LRKPCIGS</v>
      </c>
      <c r="F5923" s="39">
        <v>8758.9873046875</v>
      </c>
      <c r="G5923">
        <f t="shared" si="555"/>
        <v>1.306908277146978E-3</v>
      </c>
      <c r="H5923" s="38">
        <f>G5923*SUMIF('Manual Inputs'!$B$11:$B$22,'Expanded kW'!A5923,'Manual Inputs'!$C$11:$C$22)</f>
        <v>132535.50169690012</v>
      </c>
    </row>
    <row r="5924" spans="1:8" x14ac:dyDescent="0.2">
      <c r="A5924">
        <f t="shared" si="552"/>
        <v>12</v>
      </c>
      <c r="B5924" t="b">
        <f t="shared" si="553"/>
        <v>0</v>
      </c>
      <c r="C5924" t="str">
        <f t="shared" si="554"/>
        <v>ON</v>
      </c>
      <c r="D5924" s="4">
        <f t="shared" si="556"/>
        <v>43802.749999985637</v>
      </c>
      <c r="E5924" t="str">
        <f t="shared" si="557"/>
        <v>LRKPCIGS</v>
      </c>
      <c r="F5924" s="39">
        <v>8808.0205078125</v>
      </c>
      <c r="G5924">
        <f t="shared" si="555"/>
        <v>1.3142244082007127E-3</v>
      </c>
      <c r="H5924" s="38">
        <f>G5924*SUMIF('Manual Inputs'!$B$11:$B$22,'Expanded kW'!A5924,'Manual Inputs'!$C$11:$C$22)</f>
        <v>133277.44136982327</v>
      </c>
    </row>
    <row r="5925" spans="1:8" x14ac:dyDescent="0.2">
      <c r="A5925">
        <f t="shared" si="552"/>
        <v>12</v>
      </c>
      <c r="B5925" t="b">
        <f t="shared" si="553"/>
        <v>0</v>
      </c>
      <c r="C5925" t="str">
        <f t="shared" si="554"/>
        <v>ON</v>
      </c>
      <c r="D5925" s="4">
        <f t="shared" si="556"/>
        <v>43802.791666652302</v>
      </c>
      <c r="E5925" t="str">
        <f t="shared" si="557"/>
        <v>LRKPCIGS</v>
      </c>
      <c r="F5925" s="39">
        <v>8775.9228515625</v>
      </c>
      <c r="G5925">
        <f t="shared" si="555"/>
        <v>1.3094351910034581E-3</v>
      </c>
      <c r="H5925" s="38">
        <f>G5925*SUMIF('Manual Inputs'!$B$11:$B$22,'Expanded kW'!A5925,'Manual Inputs'!$C$11:$C$22)</f>
        <v>132791.75976915332</v>
      </c>
    </row>
    <row r="5926" spans="1:8" x14ac:dyDescent="0.2">
      <c r="A5926">
        <f t="shared" si="552"/>
        <v>12</v>
      </c>
      <c r="B5926" t="b">
        <f t="shared" si="553"/>
        <v>0</v>
      </c>
      <c r="C5926" t="str">
        <f t="shared" si="554"/>
        <v>ON</v>
      </c>
      <c r="D5926" s="4">
        <f t="shared" si="556"/>
        <v>43802.833333318966</v>
      </c>
      <c r="E5926" t="str">
        <f t="shared" si="557"/>
        <v>LRKPCIGS</v>
      </c>
      <c r="F5926" s="39">
        <v>8737.40234375</v>
      </c>
      <c r="G5926">
        <f t="shared" si="555"/>
        <v>1.3036876349505888E-3</v>
      </c>
      <c r="H5926" s="38">
        <f>G5926*SUMIF('Manual Inputs'!$B$11:$B$22,'Expanded kW'!A5926,'Manual Inputs'!$C$11:$C$22)</f>
        <v>132208.89160746333</v>
      </c>
    </row>
    <row r="5927" spans="1:8" x14ac:dyDescent="0.2">
      <c r="A5927">
        <f t="shared" si="552"/>
        <v>12</v>
      </c>
      <c r="B5927" t="b">
        <f t="shared" si="553"/>
        <v>0</v>
      </c>
      <c r="C5927" t="str">
        <f t="shared" si="554"/>
        <v>OFF</v>
      </c>
      <c r="D5927" s="4">
        <f t="shared" si="556"/>
        <v>43802.87499998563</v>
      </c>
      <c r="E5927" t="str">
        <f t="shared" si="557"/>
        <v>LRKPCIGS</v>
      </c>
      <c r="F5927" s="39">
        <v>8619.85546875</v>
      </c>
      <c r="G5927">
        <f t="shared" si="555"/>
        <v>1.2861487370681764E-3</v>
      </c>
      <c r="H5927" s="38">
        <f>G5927*SUMIF('Manual Inputs'!$B$11:$B$22,'Expanded kW'!A5927,'Manual Inputs'!$C$11:$C$22)</f>
        <v>130430.24602788927</v>
      </c>
    </row>
    <row r="5928" spans="1:8" x14ac:dyDescent="0.2">
      <c r="A5928">
        <f t="shared" si="552"/>
        <v>12</v>
      </c>
      <c r="B5928" t="b">
        <f t="shared" si="553"/>
        <v>0</v>
      </c>
      <c r="C5928" t="str">
        <f t="shared" si="554"/>
        <v>OFF</v>
      </c>
      <c r="D5928" s="4">
        <f t="shared" si="556"/>
        <v>43802.916666652294</v>
      </c>
      <c r="E5928" t="str">
        <f t="shared" si="557"/>
        <v>LRKPCIGS</v>
      </c>
      <c r="F5928" s="39">
        <v>8586.556640625</v>
      </c>
      <c r="G5928">
        <f t="shared" si="555"/>
        <v>1.2811802957881477E-3</v>
      </c>
      <c r="H5928" s="38">
        <f>G5928*SUMIF('Manual Inputs'!$B$11:$B$22,'Expanded kW'!A5928,'Manual Inputs'!$C$11:$C$22)</f>
        <v>129926.38904785873</v>
      </c>
    </row>
    <row r="5929" spans="1:8" x14ac:dyDescent="0.2">
      <c r="A5929">
        <f t="shared" si="552"/>
        <v>12</v>
      </c>
      <c r="B5929" t="b">
        <f t="shared" si="553"/>
        <v>0</v>
      </c>
      <c r="C5929" t="str">
        <f t="shared" si="554"/>
        <v>OFF</v>
      </c>
      <c r="D5929" s="4">
        <f t="shared" si="556"/>
        <v>43802.958333318958</v>
      </c>
      <c r="E5929" t="str">
        <f t="shared" si="557"/>
        <v>LRKPCIGS</v>
      </c>
      <c r="F5929" s="39">
        <v>8475.6923828125</v>
      </c>
      <c r="G5929">
        <f t="shared" si="555"/>
        <v>1.2646384957906327E-3</v>
      </c>
      <c r="H5929" s="38">
        <f>G5929*SUMIF('Manual Inputs'!$B$11:$B$22,'Expanded kW'!A5929,'Manual Inputs'!$C$11:$C$22)</f>
        <v>128248.86063980055</v>
      </c>
    </row>
    <row r="5930" spans="1:8" x14ac:dyDescent="0.2">
      <c r="A5930">
        <f t="shared" si="552"/>
        <v>12</v>
      </c>
      <c r="B5930" t="b">
        <f t="shared" si="553"/>
        <v>0</v>
      </c>
      <c r="C5930" t="str">
        <f t="shared" si="554"/>
        <v>OFF</v>
      </c>
      <c r="D5930" s="4">
        <f t="shared" si="556"/>
        <v>43802.999999985623</v>
      </c>
      <c r="E5930" t="str">
        <f t="shared" si="557"/>
        <v>LRKPCIGS</v>
      </c>
      <c r="F5930" s="39">
        <v>8453.8251953125</v>
      </c>
      <c r="G5930">
        <f t="shared" si="555"/>
        <v>1.2613757432203235E-3</v>
      </c>
      <c r="H5930" s="38">
        <f>G5930*SUMIF('Manual Inputs'!$B$11:$B$22,'Expanded kW'!A5930,'Manual Inputs'!$C$11:$C$22)</f>
        <v>127917.9800750506</v>
      </c>
    </row>
    <row r="5931" spans="1:8" x14ac:dyDescent="0.2">
      <c r="A5931">
        <f t="shared" si="552"/>
        <v>12</v>
      </c>
      <c r="B5931" t="b">
        <f t="shared" si="553"/>
        <v>0</v>
      </c>
      <c r="C5931" t="str">
        <f t="shared" si="554"/>
        <v>OFF</v>
      </c>
      <c r="D5931" s="4">
        <f t="shared" si="556"/>
        <v>43803.041666652287</v>
      </c>
      <c r="E5931" t="str">
        <f t="shared" si="557"/>
        <v>LRKPCIGS</v>
      </c>
      <c r="F5931" s="39">
        <v>8392.0537109375</v>
      </c>
      <c r="G5931">
        <f t="shared" si="555"/>
        <v>1.2521589626253639E-3</v>
      </c>
      <c r="H5931" s="38">
        <f>G5931*SUMIF('Manual Inputs'!$B$11:$B$22,'Expanded kW'!A5931,'Manual Inputs'!$C$11:$C$22)</f>
        <v>126983.29272051803</v>
      </c>
    </row>
    <row r="5932" spans="1:8" x14ac:dyDescent="0.2">
      <c r="A5932">
        <f t="shared" si="552"/>
        <v>12</v>
      </c>
      <c r="B5932" t="b">
        <f t="shared" si="553"/>
        <v>0</v>
      </c>
      <c r="C5932" t="str">
        <f t="shared" si="554"/>
        <v>OFF</v>
      </c>
      <c r="D5932" s="4">
        <f t="shared" si="556"/>
        <v>43803.083333318951</v>
      </c>
      <c r="E5932" t="str">
        <f t="shared" si="557"/>
        <v>LRKPCIGS</v>
      </c>
      <c r="F5932" s="39">
        <v>8311.287109375</v>
      </c>
      <c r="G5932">
        <f t="shared" si="555"/>
        <v>1.2401079644417526E-3</v>
      </c>
      <c r="H5932" s="38">
        <f>G5932*SUMIF('Manual Inputs'!$B$11:$B$22,'Expanded kW'!A5932,'Manual Inputs'!$C$11:$C$22)</f>
        <v>125761.18316765786</v>
      </c>
    </row>
    <row r="5933" spans="1:8" x14ac:dyDescent="0.2">
      <c r="A5933">
        <f t="shared" si="552"/>
        <v>12</v>
      </c>
      <c r="B5933" t="b">
        <f t="shared" si="553"/>
        <v>0</v>
      </c>
      <c r="C5933" t="str">
        <f t="shared" si="554"/>
        <v>OFF</v>
      </c>
      <c r="D5933" s="4">
        <f t="shared" si="556"/>
        <v>43803.124999985615</v>
      </c>
      <c r="E5933" t="str">
        <f t="shared" si="557"/>
        <v>LRKPCIGS</v>
      </c>
      <c r="F5933" s="39">
        <v>8182.72021484375</v>
      </c>
      <c r="G5933">
        <f t="shared" si="555"/>
        <v>1.2209247948828639E-3</v>
      </c>
      <c r="H5933" s="38">
        <f>G5933*SUMIF('Manual Inputs'!$B$11:$B$22,'Expanded kW'!A5933,'Manual Inputs'!$C$11:$C$22)</f>
        <v>123815.7895649987</v>
      </c>
    </row>
    <row r="5934" spans="1:8" x14ac:dyDescent="0.2">
      <c r="A5934">
        <f t="shared" si="552"/>
        <v>12</v>
      </c>
      <c r="B5934" t="b">
        <f t="shared" si="553"/>
        <v>0</v>
      </c>
      <c r="C5934" t="str">
        <f t="shared" si="554"/>
        <v>OFF</v>
      </c>
      <c r="D5934" s="4">
        <f t="shared" si="556"/>
        <v>43803.16666665228</v>
      </c>
      <c r="E5934" t="str">
        <f t="shared" si="557"/>
        <v>LRKPCIGS</v>
      </c>
      <c r="F5934" s="39">
        <v>8137.29541015625</v>
      </c>
      <c r="G5934">
        <f t="shared" si="555"/>
        <v>1.214147064630634E-3</v>
      </c>
      <c r="H5934" s="38">
        <f>G5934*SUMIF('Manual Inputs'!$B$11:$B$22,'Expanded kW'!A5934,'Manual Inputs'!$C$11:$C$22)</f>
        <v>123128.44991381328</v>
      </c>
    </row>
    <row r="5935" spans="1:8" x14ac:dyDescent="0.2">
      <c r="A5935">
        <f t="shared" si="552"/>
        <v>12</v>
      </c>
      <c r="B5935" t="b">
        <f t="shared" si="553"/>
        <v>0</v>
      </c>
      <c r="C5935" t="str">
        <f t="shared" si="554"/>
        <v>OFF</v>
      </c>
      <c r="D5935" s="4">
        <f t="shared" si="556"/>
        <v>43803.208333318944</v>
      </c>
      <c r="E5935" t="str">
        <f t="shared" si="557"/>
        <v>LRKPCIGS</v>
      </c>
      <c r="F5935" s="39">
        <v>8238.2294921875</v>
      </c>
      <c r="G5935">
        <f t="shared" si="555"/>
        <v>1.2292072060218972E-3</v>
      </c>
      <c r="H5935" s="38">
        <f>G5935*SUMIF('Manual Inputs'!$B$11:$B$22,'Expanded kW'!A5935,'Manual Inputs'!$C$11:$C$22)</f>
        <v>124655.72113079161</v>
      </c>
    </row>
    <row r="5936" spans="1:8" x14ac:dyDescent="0.2">
      <c r="A5936">
        <f t="shared" si="552"/>
        <v>12</v>
      </c>
      <c r="B5936" t="b">
        <f t="shared" si="553"/>
        <v>0</v>
      </c>
      <c r="C5936" t="str">
        <f t="shared" si="554"/>
        <v>OFF</v>
      </c>
      <c r="D5936" s="4">
        <f t="shared" si="556"/>
        <v>43803.249999985608</v>
      </c>
      <c r="E5936" t="str">
        <f t="shared" si="557"/>
        <v>LRKPCIGS</v>
      </c>
      <c r="F5936" s="39">
        <v>8373.1103515625</v>
      </c>
      <c r="G5936">
        <f t="shared" si="555"/>
        <v>1.2493324677004417E-3</v>
      </c>
      <c r="H5936" s="38">
        <f>G5936*SUMIF('Manual Inputs'!$B$11:$B$22,'Expanded kW'!A5936,'Manual Inputs'!$C$11:$C$22)</f>
        <v>126696.65368894338</v>
      </c>
    </row>
    <row r="5937" spans="1:8" x14ac:dyDescent="0.2">
      <c r="A5937">
        <f t="shared" si="552"/>
        <v>12</v>
      </c>
      <c r="B5937" t="b">
        <f t="shared" si="553"/>
        <v>0</v>
      </c>
      <c r="C5937" t="str">
        <f t="shared" si="554"/>
        <v>ON</v>
      </c>
      <c r="D5937" s="4">
        <f t="shared" si="556"/>
        <v>43803.291666652272</v>
      </c>
      <c r="E5937" t="str">
        <f t="shared" si="557"/>
        <v>LRKPCIGS</v>
      </c>
      <c r="F5937" s="39">
        <v>8656.486328125</v>
      </c>
      <c r="G5937">
        <f t="shared" si="555"/>
        <v>1.2916143430396082E-3</v>
      </c>
      <c r="H5937" s="38">
        <f>G5937*SUMIF('Manual Inputs'!$B$11:$B$22,'Expanded kW'!A5937,'Manual Inputs'!$C$11:$C$22)</f>
        <v>130984.52121473149</v>
      </c>
    </row>
    <row r="5938" spans="1:8" x14ac:dyDescent="0.2">
      <c r="A5938">
        <f t="shared" si="552"/>
        <v>12</v>
      </c>
      <c r="B5938" t="b">
        <f t="shared" si="553"/>
        <v>0</v>
      </c>
      <c r="C5938" t="str">
        <f t="shared" si="554"/>
        <v>ON</v>
      </c>
      <c r="D5938" s="4">
        <f t="shared" si="556"/>
        <v>43803.333333318937</v>
      </c>
      <c r="E5938" t="str">
        <f t="shared" si="557"/>
        <v>LRKPCIGS</v>
      </c>
      <c r="F5938" s="39">
        <v>8696.2666015625</v>
      </c>
      <c r="G5938">
        <f t="shared" si="555"/>
        <v>1.2975498658134358E-3</v>
      </c>
      <c r="H5938" s="38">
        <f>G5938*SUMIF('Manual Inputs'!$B$11:$B$22,'Expanded kW'!A5938,'Manual Inputs'!$C$11:$C$22)</f>
        <v>131586.45135965332</v>
      </c>
    </row>
    <row r="5939" spans="1:8" x14ac:dyDescent="0.2">
      <c r="A5939">
        <f t="shared" si="552"/>
        <v>12</v>
      </c>
      <c r="B5939" t="b">
        <f t="shared" si="553"/>
        <v>0</v>
      </c>
      <c r="C5939" t="str">
        <f t="shared" si="554"/>
        <v>ON</v>
      </c>
      <c r="D5939" s="4">
        <f t="shared" si="556"/>
        <v>43803.374999985601</v>
      </c>
      <c r="E5939" t="str">
        <f t="shared" si="557"/>
        <v>LRKPCIGS</v>
      </c>
      <c r="F5939" s="39">
        <v>8717.83984375</v>
      </c>
      <c r="G5939">
        <f t="shared" si="555"/>
        <v>1.300768759482188E-3</v>
      </c>
      <c r="H5939" s="38">
        <f>G5939*SUMIF('Manual Inputs'!$B$11:$B$22,'Expanded kW'!A5939,'Manual Inputs'!$C$11:$C$22)</f>
        <v>131912.88412831584</v>
      </c>
    </row>
    <row r="5940" spans="1:8" x14ac:dyDescent="0.2">
      <c r="A5940">
        <f t="shared" si="552"/>
        <v>12</v>
      </c>
      <c r="B5940" t="b">
        <f t="shared" si="553"/>
        <v>0</v>
      </c>
      <c r="C5940" t="str">
        <f t="shared" si="554"/>
        <v>ON</v>
      </c>
      <c r="D5940" s="4">
        <f t="shared" si="556"/>
        <v>43803.416666652265</v>
      </c>
      <c r="E5940" t="str">
        <f t="shared" si="557"/>
        <v>LRKPCIGS</v>
      </c>
      <c r="F5940" s="39">
        <v>8678.2578125</v>
      </c>
      <c r="G5940">
        <f t="shared" si="555"/>
        <v>1.29486281596755E-3</v>
      </c>
      <c r="H5940" s="38">
        <f>G5940*SUMIF('Manual Inputs'!$B$11:$B$22,'Expanded kW'!A5940,'Manual Inputs'!$C$11:$C$22)</f>
        <v>131313.95365982506</v>
      </c>
    </row>
    <row r="5941" spans="1:8" x14ac:dyDescent="0.2">
      <c r="A5941">
        <f t="shared" si="552"/>
        <v>12</v>
      </c>
      <c r="B5941" t="b">
        <f t="shared" si="553"/>
        <v>0</v>
      </c>
      <c r="C5941" t="str">
        <f t="shared" si="554"/>
        <v>ON</v>
      </c>
      <c r="D5941" s="4">
        <f t="shared" si="556"/>
        <v>43803.458333318929</v>
      </c>
      <c r="E5941" t="str">
        <f t="shared" si="557"/>
        <v>LRKPCIGS</v>
      </c>
      <c r="F5941" s="39">
        <v>8670.5390625</v>
      </c>
      <c r="G5941">
        <f t="shared" si="555"/>
        <v>1.2937111190974302E-3</v>
      </c>
      <c r="H5941" s="38">
        <f>G5941*SUMIF('Manual Inputs'!$B$11:$B$22,'Expanded kW'!A5941,'Manual Inputs'!$C$11:$C$22)</f>
        <v>131197.15837651928</v>
      </c>
    </row>
    <row r="5942" spans="1:8" x14ac:dyDescent="0.2">
      <c r="A5942">
        <f t="shared" si="552"/>
        <v>12</v>
      </c>
      <c r="B5942" t="b">
        <f t="shared" si="553"/>
        <v>0</v>
      </c>
      <c r="C5942" t="str">
        <f t="shared" si="554"/>
        <v>ON</v>
      </c>
      <c r="D5942" s="4">
        <f t="shared" si="556"/>
        <v>43803.499999985594</v>
      </c>
      <c r="E5942" t="str">
        <f t="shared" si="557"/>
        <v>LRKPCIGS</v>
      </c>
      <c r="F5942" s="39">
        <v>8678.4384765625</v>
      </c>
      <c r="G5942">
        <f t="shared" si="555"/>
        <v>1.2948897724352844E-3</v>
      </c>
      <c r="H5942" s="38">
        <f>G5942*SUMIF('Manual Inputs'!$B$11:$B$22,'Expanded kW'!A5942,'Manual Inputs'!$C$11:$C$22)</f>
        <v>131316.68735509476</v>
      </c>
    </row>
    <row r="5943" spans="1:8" x14ac:dyDescent="0.2">
      <c r="A5943">
        <f t="shared" si="552"/>
        <v>12</v>
      </c>
      <c r="B5943" t="b">
        <f t="shared" si="553"/>
        <v>0</v>
      </c>
      <c r="C5943" t="str">
        <f t="shared" si="554"/>
        <v>ON</v>
      </c>
      <c r="D5943" s="4">
        <f t="shared" si="556"/>
        <v>43803.541666652258</v>
      </c>
      <c r="E5943" t="str">
        <f t="shared" si="557"/>
        <v>LRKPCIGS</v>
      </c>
      <c r="F5943" s="39">
        <v>8744.91796875</v>
      </c>
      <c r="G5943">
        <f t="shared" si="555"/>
        <v>1.3048090240083373E-3</v>
      </c>
      <c r="H5943" s="38">
        <f>G5943*SUMIF('Manual Inputs'!$B$11:$B$22,'Expanded kW'!A5943,'Manual Inputs'!$C$11:$C$22)</f>
        <v>132322.61333068216</v>
      </c>
    </row>
    <row r="5944" spans="1:8" x14ac:dyDescent="0.2">
      <c r="A5944">
        <f t="shared" si="552"/>
        <v>12</v>
      </c>
      <c r="B5944" t="b">
        <f t="shared" si="553"/>
        <v>0</v>
      </c>
      <c r="C5944" t="str">
        <f t="shared" si="554"/>
        <v>ON</v>
      </c>
      <c r="D5944" s="4">
        <f t="shared" si="556"/>
        <v>43803.583333318922</v>
      </c>
      <c r="E5944" t="str">
        <f t="shared" si="557"/>
        <v>LRKPCIGS</v>
      </c>
      <c r="F5944" s="39">
        <v>8711.1865234375</v>
      </c>
      <c r="G5944">
        <f t="shared" si="555"/>
        <v>1.2997760329163824E-3</v>
      </c>
      <c r="H5944" s="38">
        <f>G5944*SUMIF('Manual Inputs'!$B$11:$B$22,'Expanded kW'!A5944,'Manual Inputs'!$C$11:$C$22)</f>
        <v>131812.21025873555</v>
      </c>
    </row>
    <row r="5945" spans="1:8" x14ac:dyDescent="0.2">
      <c r="A5945">
        <f t="shared" si="552"/>
        <v>12</v>
      </c>
      <c r="B5945" t="b">
        <f t="shared" si="553"/>
        <v>0</v>
      </c>
      <c r="C5945" t="str">
        <f t="shared" si="554"/>
        <v>ON</v>
      </c>
      <c r="D5945" s="4">
        <f t="shared" si="556"/>
        <v>43803.624999985586</v>
      </c>
      <c r="E5945" t="str">
        <f t="shared" si="557"/>
        <v>LRKPCIGS</v>
      </c>
      <c r="F5945" s="39">
        <v>8595.19921875</v>
      </c>
      <c r="G5945">
        <f t="shared" si="555"/>
        <v>1.2824698349203037E-3</v>
      </c>
      <c r="H5945" s="38">
        <f>G5945*SUMIF('Manual Inputs'!$B$11:$B$22,'Expanded kW'!A5945,'Manual Inputs'!$C$11:$C$22)</f>
        <v>130057.1631188679</v>
      </c>
    </row>
    <row r="5946" spans="1:8" x14ac:dyDescent="0.2">
      <c r="A5946">
        <f t="shared" si="552"/>
        <v>12</v>
      </c>
      <c r="B5946" t="b">
        <f t="shared" si="553"/>
        <v>0</v>
      </c>
      <c r="C5946" t="str">
        <f t="shared" si="554"/>
        <v>ON</v>
      </c>
      <c r="D5946" s="4">
        <f t="shared" si="556"/>
        <v>43803.666666652251</v>
      </c>
      <c r="E5946" t="str">
        <f t="shared" si="557"/>
        <v>LRKPCIGS</v>
      </c>
      <c r="F5946" s="39">
        <v>8620.244140625</v>
      </c>
      <c r="G5946">
        <f t="shared" si="555"/>
        <v>1.2862067299014644E-3</v>
      </c>
      <c r="H5946" s="38">
        <f>G5946*SUMIF('Manual Inputs'!$B$11:$B$22,'Expanded kW'!A5946,'Manual Inputs'!$C$11:$C$22)</f>
        <v>130436.12716690189</v>
      </c>
    </row>
    <row r="5947" spans="1:8" x14ac:dyDescent="0.2">
      <c r="A5947">
        <f t="shared" si="552"/>
        <v>12</v>
      </c>
      <c r="B5947" t="b">
        <f t="shared" si="553"/>
        <v>0</v>
      </c>
      <c r="C5947" t="str">
        <f t="shared" si="554"/>
        <v>ON</v>
      </c>
      <c r="D5947" s="4">
        <f t="shared" si="556"/>
        <v>43803.708333318915</v>
      </c>
      <c r="E5947" t="str">
        <f t="shared" si="557"/>
        <v>LRKPCIGS</v>
      </c>
      <c r="F5947" s="39">
        <v>8606.82421875</v>
      </c>
      <c r="G5947">
        <f t="shared" si="555"/>
        <v>1.2842043743360309E-3</v>
      </c>
      <c r="H5947" s="38">
        <f>G5947*SUMIF('Manual Inputs'!$B$11:$B$22,'Expanded kW'!A5947,'Manual Inputs'!$C$11:$C$22)</f>
        <v>130233.06532692361</v>
      </c>
    </row>
    <row r="5948" spans="1:8" x14ac:dyDescent="0.2">
      <c r="A5948">
        <f t="shared" si="552"/>
        <v>12</v>
      </c>
      <c r="B5948" t="b">
        <f t="shared" si="553"/>
        <v>0</v>
      </c>
      <c r="C5948" t="str">
        <f t="shared" si="554"/>
        <v>ON</v>
      </c>
      <c r="D5948" s="4">
        <f t="shared" si="556"/>
        <v>43803.749999985579</v>
      </c>
      <c r="E5948" t="str">
        <f t="shared" si="557"/>
        <v>LRKPCIGS</v>
      </c>
      <c r="F5948" s="39">
        <v>8521.4921875</v>
      </c>
      <c r="G5948">
        <f t="shared" si="555"/>
        <v>1.2714721789272411E-3</v>
      </c>
      <c r="H5948" s="38">
        <f>G5948*SUMIF('Manual Inputs'!$B$11:$B$22,'Expanded kW'!A5948,'Manual Inputs'!$C$11:$C$22)</f>
        <v>128941.87455576198</v>
      </c>
    </row>
    <row r="5949" spans="1:8" x14ac:dyDescent="0.2">
      <c r="A5949">
        <f t="shared" si="552"/>
        <v>12</v>
      </c>
      <c r="B5949" t="b">
        <f t="shared" si="553"/>
        <v>0</v>
      </c>
      <c r="C5949" t="str">
        <f t="shared" si="554"/>
        <v>ON</v>
      </c>
      <c r="D5949" s="4">
        <f t="shared" si="556"/>
        <v>43803.791666652243</v>
      </c>
      <c r="E5949" t="str">
        <f t="shared" si="557"/>
        <v>LRKPCIGS</v>
      </c>
      <c r="F5949" s="39">
        <v>8708.765625</v>
      </c>
      <c r="G5949">
        <f t="shared" si="555"/>
        <v>1.2994148162487425E-3</v>
      </c>
      <c r="H5949" s="38">
        <f>G5949*SUMIF('Manual Inputs'!$B$11:$B$22,'Expanded kW'!A5949,'Manual Inputs'!$C$11:$C$22)</f>
        <v>131775.57874212181</v>
      </c>
    </row>
    <row r="5950" spans="1:8" x14ac:dyDescent="0.2">
      <c r="A5950">
        <f t="shared" si="552"/>
        <v>12</v>
      </c>
      <c r="B5950" t="b">
        <f t="shared" si="553"/>
        <v>0</v>
      </c>
      <c r="C5950" t="str">
        <f t="shared" si="554"/>
        <v>ON</v>
      </c>
      <c r="D5950" s="4">
        <f t="shared" si="556"/>
        <v>43803.833333318908</v>
      </c>
      <c r="E5950" t="str">
        <f t="shared" si="557"/>
        <v>LRKPCIGS</v>
      </c>
      <c r="F5950" s="39">
        <v>8851.1923828125</v>
      </c>
      <c r="G5950">
        <f t="shared" si="555"/>
        <v>1.3206659840147637E-3</v>
      </c>
      <c r="H5950" s="38">
        <f>G5950*SUMIF('Manual Inputs'!$B$11:$B$22,'Expanded kW'!A5950,'Manual Inputs'!$C$11:$C$22)</f>
        <v>133930.69110215921</v>
      </c>
    </row>
    <row r="5951" spans="1:8" x14ac:dyDescent="0.2">
      <c r="A5951">
        <f t="shared" si="552"/>
        <v>12</v>
      </c>
      <c r="B5951" t="b">
        <f t="shared" si="553"/>
        <v>0</v>
      </c>
      <c r="C5951" t="str">
        <f t="shared" si="554"/>
        <v>OFF</v>
      </c>
      <c r="D5951" s="4">
        <f t="shared" si="556"/>
        <v>43803.874999985572</v>
      </c>
      <c r="E5951" t="str">
        <f t="shared" si="557"/>
        <v>LRKPCIGS</v>
      </c>
      <c r="F5951" s="39">
        <v>8872.0234375</v>
      </c>
      <c r="G5951">
        <f t="shared" si="555"/>
        <v>1.3237741375998506E-3</v>
      </c>
      <c r="H5951" s="38">
        <f>G5951*SUMIF('Manual Inputs'!$B$11:$B$22,'Expanded kW'!A5951,'Manual Inputs'!$C$11:$C$22)</f>
        <v>134245.89355511923</v>
      </c>
    </row>
    <row r="5952" spans="1:8" x14ac:dyDescent="0.2">
      <c r="A5952">
        <f t="shared" si="552"/>
        <v>12</v>
      </c>
      <c r="B5952" t="b">
        <f t="shared" si="553"/>
        <v>0</v>
      </c>
      <c r="C5952" t="str">
        <f t="shared" si="554"/>
        <v>OFF</v>
      </c>
      <c r="D5952" s="4">
        <f t="shared" si="556"/>
        <v>43803.916666652236</v>
      </c>
      <c r="E5952" t="str">
        <f t="shared" si="557"/>
        <v>LRKPCIGS</v>
      </c>
      <c r="F5952" s="39">
        <v>8768.9736328125</v>
      </c>
      <c r="G5952">
        <f t="shared" si="555"/>
        <v>1.3083983141148228E-3</v>
      </c>
      <c r="H5952" s="38">
        <f>G5952*SUMIF('Manual Inputs'!$B$11:$B$22,'Expanded kW'!A5952,'Manual Inputs'!$C$11:$C$22)</f>
        <v>132686.60855002323</v>
      </c>
    </row>
    <row r="5953" spans="1:8" x14ac:dyDescent="0.2">
      <c r="A5953">
        <f t="shared" si="552"/>
        <v>12</v>
      </c>
      <c r="B5953" t="b">
        <f t="shared" si="553"/>
        <v>0</v>
      </c>
      <c r="C5953" t="str">
        <f t="shared" si="554"/>
        <v>OFF</v>
      </c>
      <c r="D5953" s="4">
        <f t="shared" si="556"/>
        <v>43803.9583333189</v>
      </c>
      <c r="E5953" t="str">
        <f t="shared" si="557"/>
        <v>LRKPCIGS</v>
      </c>
      <c r="F5953" s="39">
        <v>8780.0283203125</v>
      </c>
      <c r="G5953">
        <f t="shared" si="555"/>
        <v>1.3100477585188913E-3</v>
      </c>
      <c r="H5953" s="38">
        <f>G5953*SUMIF('Manual Inputs'!$B$11:$B$22,'Expanded kW'!A5953,'Manual Inputs'!$C$11:$C$22)</f>
        <v>132853.88114706546</v>
      </c>
    </row>
    <row r="5954" spans="1:8" x14ac:dyDescent="0.2">
      <c r="A5954">
        <f t="shared" ref="A5954:A6017" si="558">MONTH(D5954)</f>
        <v>12</v>
      </c>
      <c r="B5954" t="b">
        <f t="shared" ref="B5954:B6017" si="559">IF(ISNA(VLOOKUP(DATE(YEAR(D5954),MONTH(D5954),DAY(D5954)),Holidays,1,FALSE)),FALSE,TRUE)</f>
        <v>0</v>
      </c>
      <c r="C5954" t="str">
        <f t="shared" ref="C5954:C6017" si="560">IF(OR(HOUR(D5954)&lt;PkStart,HOUR(D5954)&gt;OPkStart-1,WEEKDAY(D5954,2)&gt;5,B5954)=TRUE,"OFF","ON")</f>
        <v>OFF</v>
      </c>
      <c r="D5954" s="4">
        <f t="shared" si="556"/>
        <v>43803.999999985565</v>
      </c>
      <c r="E5954" t="str">
        <f t="shared" si="557"/>
        <v>LRKPCIGS</v>
      </c>
      <c r="F5954" s="39">
        <v>8703.572265625</v>
      </c>
      <c r="G5954">
        <f t="shared" ref="G5954:G6017" si="561">IF(SUMIF($A$2:$A$8785,A5954,$F$2:$F$8785)=0,0,F5954/SUMIF($A$2:$A$8785,A5954,$F$2:$F$8785))</f>
        <v>1.2986399270843575E-3</v>
      </c>
      <c r="H5954" s="38">
        <f>G5954*SUMIF('Manual Inputs'!$B$11:$B$22,'Expanded kW'!A5954,'Manual Inputs'!$C$11:$C$22)</f>
        <v>131696.99608566679</v>
      </c>
    </row>
    <row r="5955" spans="1:8" x14ac:dyDescent="0.2">
      <c r="A5955">
        <f t="shared" si="558"/>
        <v>12</v>
      </c>
      <c r="B5955" t="b">
        <f t="shared" si="559"/>
        <v>0</v>
      </c>
      <c r="C5955" t="str">
        <f t="shared" si="560"/>
        <v>OFF</v>
      </c>
      <c r="D5955" s="4">
        <f t="shared" si="556"/>
        <v>43804.041666652229</v>
      </c>
      <c r="E5955" t="str">
        <f t="shared" si="557"/>
        <v>LRKPCIGS</v>
      </c>
      <c r="F5955" s="39">
        <v>8794.037109375</v>
      </c>
      <c r="G5955">
        <f t="shared" si="561"/>
        <v>1.3121379775980753E-3</v>
      </c>
      <c r="H5955" s="38">
        <f>G5955*SUMIF('Manual Inputs'!$B$11:$B$22,'Expanded kW'!A5955,'Manual Inputs'!$C$11:$C$22)</f>
        <v>133065.85335594983</v>
      </c>
    </row>
    <row r="5956" spans="1:8" x14ac:dyDescent="0.2">
      <c r="A5956">
        <f t="shared" si="558"/>
        <v>12</v>
      </c>
      <c r="B5956" t="b">
        <f t="shared" si="559"/>
        <v>0</v>
      </c>
      <c r="C5956" t="str">
        <f t="shared" si="560"/>
        <v>OFF</v>
      </c>
      <c r="D5956" s="4">
        <f t="shared" ref="D5956:D6019" si="562">+D5955+1/24</f>
        <v>43804.083333318893</v>
      </c>
      <c r="E5956" t="str">
        <f t="shared" ref="E5956:E6019" si="563">+E5955</f>
        <v>LRKPCIGS</v>
      </c>
      <c r="F5956" s="39">
        <v>8673.0380859375</v>
      </c>
      <c r="G5956">
        <f t="shared" si="561"/>
        <v>1.2940839926159824E-3</v>
      </c>
      <c r="H5956" s="38">
        <f>G5956*SUMIF('Manual Inputs'!$B$11:$B$22,'Expanded kW'!A5956,'Manual Inputs'!$C$11:$C$22)</f>
        <v>131234.97203162801</v>
      </c>
    </row>
    <row r="5957" spans="1:8" x14ac:dyDescent="0.2">
      <c r="A5957">
        <f t="shared" si="558"/>
        <v>12</v>
      </c>
      <c r="B5957" t="b">
        <f t="shared" si="559"/>
        <v>0</v>
      </c>
      <c r="C5957" t="str">
        <f t="shared" si="560"/>
        <v>OFF</v>
      </c>
      <c r="D5957" s="4">
        <f t="shared" si="562"/>
        <v>43804.124999985557</v>
      </c>
      <c r="E5957" t="str">
        <f t="shared" si="563"/>
        <v>LRKPCIGS</v>
      </c>
      <c r="F5957" s="39">
        <v>8642.53125</v>
      </c>
      <c r="G5957">
        <f t="shared" si="561"/>
        <v>1.2895321380454264E-3</v>
      </c>
      <c r="H5957" s="38">
        <f>G5957*SUMIF('Manual Inputs'!$B$11:$B$22,'Expanded kW'!A5957,'Manual Inputs'!$C$11:$C$22)</f>
        <v>130773.36172606246</v>
      </c>
    </row>
    <row r="5958" spans="1:8" x14ac:dyDescent="0.2">
      <c r="A5958">
        <f t="shared" si="558"/>
        <v>12</v>
      </c>
      <c r="B5958" t="b">
        <f t="shared" si="559"/>
        <v>0</v>
      </c>
      <c r="C5958" t="str">
        <f t="shared" si="560"/>
        <v>OFF</v>
      </c>
      <c r="D5958" s="4">
        <f t="shared" si="562"/>
        <v>43804.166666652221</v>
      </c>
      <c r="E5958" t="str">
        <f t="shared" si="563"/>
        <v>LRKPCIGS</v>
      </c>
      <c r="F5958" s="39">
        <v>8692.8720703125</v>
      </c>
      <c r="G5958">
        <f t="shared" si="561"/>
        <v>1.2970433756413031E-3</v>
      </c>
      <c r="H5958" s="38">
        <f>G5958*SUMIF('Manual Inputs'!$B$11:$B$22,'Expanded kW'!A5958,'Manual Inputs'!$C$11:$C$22)</f>
        <v>131535.08744204565</v>
      </c>
    </row>
    <row r="5959" spans="1:8" x14ac:dyDescent="0.2">
      <c r="A5959">
        <f t="shared" si="558"/>
        <v>12</v>
      </c>
      <c r="B5959" t="b">
        <f t="shared" si="559"/>
        <v>0</v>
      </c>
      <c r="C5959" t="str">
        <f t="shared" si="560"/>
        <v>OFF</v>
      </c>
      <c r="D5959" s="4">
        <f t="shared" si="562"/>
        <v>43804.208333318886</v>
      </c>
      <c r="E5959" t="str">
        <f t="shared" si="563"/>
        <v>LRKPCIGS</v>
      </c>
      <c r="F5959" s="39">
        <v>8719.521484375</v>
      </c>
      <c r="G5959">
        <f t="shared" si="561"/>
        <v>1.3010196731980718E-3</v>
      </c>
      <c r="H5959" s="38">
        <f>G5959*SUMIF('Manual Inputs'!$B$11:$B$22,'Expanded kW'!A5959,'Manual Inputs'!$C$11:$C$22)</f>
        <v>131938.32965942065</v>
      </c>
    </row>
    <row r="5960" spans="1:8" x14ac:dyDescent="0.2">
      <c r="A5960">
        <f t="shared" si="558"/>
        <v>12</v>
      </c>
      <c r="B5960" t="b">
        <f t="shared" si="559"/>
        <v>0</v>
      </c>
      <c r="C5960" t="str">
        <f t="shared" si="560"/>
        <v>OFF</v>
      </c>
      <c r="D5960" s="4">
        <f t="shared" si="562"/>
        <v>43804.24999998555</v>
      </c>
      <c r="E5960" t="str">
        <f t="shared" si="563"/>
        <v>LRKPCIGS</v>
      </c>
      <c r="F5960" s="39">
        <v>8760.421875</v>
      </c>
      <c r="G5960">
        <f t="shared" si="561"/>
        <v>1.3071223260718522E-3</v>
      </c>
      <c r="H5960" s="38">
        <f>G5960*SUMIF('Manual Inputs'!$B$11:$B$22,'Expanded kW'!A5960,'Manual Inputs'!$C$11:$C$22)</f>
        <v>132557.20871501451</v>
      </c>
    </row>
    <row r="5961" spans="1:8" x14ac:dyDescent="0.2">
      <c r="A5961">
        <f t="shared" si="558"/>
        <v>12</v>
      </c>
      <c r="B5961" t="b">
        <f t="shared" si="559"/>
        <v>0</v>
      </c>
      <c r="C5961" t="str">
        <f t="shared" si="560"/>
        <v>ON</v>
      </c>
      <c r="D5961" s="4">
        <f t="shared" si="562"/>
        <v>43804.291666652214</v>
      </c>
      <c r="E5961" t="str">
        <f t="shared" si="563"/>
        <v>LRKPCIGS</v>
      </c>
      <c r="F5961" s="39">
        <v>8946.23828125</v>
      </c>
      <c r="G5961">
        <f t="shared" si="561"/>
        <v>1.3348475631238422E-3</v>
      </c>
      <c r="H5961" s="38">
        <f>G5961*SUMIF('Manual Inputs'!$B$11:$B$22,'Expanded kW'!A5961,'Manual Inputs'!$C$11:$C$22)</f>
        <v>135368.86601844264</v>
      </c>
    </row>
    <row r="5962" spans="1:8" x14ac:dyDescent="0.2">
      <c r="A5962">
        <f t="shared" si="558"/>
        <v>12</v>
      </c>
      <c r="B5962" t="b">
        <f t="shared" si="559"/>
        <v>0</v>
      </c>
      <c r="C5962" t="str">
        <f t="shared" si="560"/>
        <v>ON</v>
      </c>
      <c r="D5962" s="4">
        <f t="shared" si="562"/>
        <v>43804.333333318878</v>
      </c>
      <c r="E5962" t="str">
        <f t="shared" si="563"/>
        <v>LRKPCIGS</v>
      </c>
      <c r="F5962" s="39">
        <v>9033.4609375</v>
      </c>
      <c r="G5962">
        <f t="shared" si="561"/>
        <v>1.3478618543247057E-3</v>
      </c>
      <c r="H5962" s="38">
        <f>G5962*SUMIF('Manual Inputs'!$B$11:$B$22,'Expanded kW'!A5962,'Manual Inputs'!$C$11:$C$22)</f>
        <v>136688.66454118321</v>
      </c>
    </row>
    <row r="5963" spans="1:8" x14ac:dyDescent="0.2">
      <c r="A5963">
        <f t="shared" si="558"/>
        <v>12</v>
      </c>
      <c r="B5963" t="b">
        <f t="shared" si="559"/>
        <v>0</v>
      </c>
      <c r="C5963" t="str">
        <f t="shared" si="560"/>
        <v>ON</v>
      </c>
      <c r="D5963" s="4">
        <f t="shared" si="562"/>
        <v>43804.374999985543</v>
      </c>
      <c r="E5963" t="str">
        <f t="shared" si="563"/>
        <v>LRKPCIGS</v>
      </c>
      <c r="F5963" s="39">
        <v>8970.80859375</v>
      </c>
      <c r="G5963">
        <f t="shared" si="561"/>
        <v>1.3385136427357116E-3</v>
      </c>
      <c r="H5963" s="38">
        <f>G5963*SUMIF('Manual Inputs'!$B$11:$B$22,'Expanded kW'!A5963,'Manual Inputs'!$C$11:$C$22)</f>
        <v>135740.64857511953</v>
      </c>
    </row>
    <row r="5964" spans="1:8" x14ac:dyDescent="0.2">
      <c r="A5964">
        <f t="shared" si="558"/>
        <v>12</v>
      </c>
      <c r="B5964" t="b">
        <f t="shared" si="559"/>
        <v>0</v>
      </c>
      <c r="C5964" t="str">
        <f t="shared" si="560"/>
        <v>ON</v>
      </c>
      <c r="D5964" s="4">
        <f t="shared" si="562"/>
        <v>43804.416666652207</v>
      </c>
      <c r="E5964" t="str">
        <f t="shared" si="563"/>
        <v>LRKPCIGS</v>
      </c>
      <c r="F5964" s="39">
        <v>8898.927734375</v>
      </c>
      <c r="G5964">
        <f t="shared" si="561"/>
        <v>1.3277884656327202E-3</v>
      </c>
      <c r="H5964" s="38">
        <f>G5964*SUMIF('Manual Inputs'!$B$11:$B$22,'Expanded kW'!A5964,'Manual Inputs'!$C$11:$C$22)</f>
        <v>134652.99249933418</v>
      </c>
    </row>
    <row r="5965" spans="1:8" x14ac:dyDescent="0.2">
      <c r="A5965">
        <f t="shared" si="558"/>
        <v>12</v>
      </c>
      <c r="B5965" t="b">
        <f t="shared" si="559"/>
        <v>0</v>
      </c>
      <c r="C5965" t="str">
        <f t="shared" si="560"/>
        <v>ON</v>
      </c>
      <c r="D5965" s="4">
        <f t="shared" si="562"/>
        <v>43804.458333318871</v>
      </c>
      <c r="E5965" t="str">
        <f t="shared" si="563"/>
        <v>LRKPCIGS</v>
      </c>
      <c r="F5965" s="39">
        <v>8928.2900390625</v>
      </c>
      <c r="G5965">
        <f t="shared" si="561"/>
        <v>1.3321695473374133E-3</v>
      </c>
      <c r="H5965" s="38">
        <f>G5965*SUMIF('Manual Inputs'!$B$11:$B$22,'Expanded kW'!A5965,'Manual Inputs'!$C$11:$C$22)</f>
        <v>135097.28447594802</v>
      </c>
    </row>
    <row r="5966" spans="1:8" x14ac:dyDescent="0.2">
      <c r="A5966">
        <f t="shared" si="558"/>
        <v>12</v>
      </c>
      <c r="B5966" t="b">
        <f t="shared" si="559"/>
        <v>0</v>
      </c>
      <c r="C5966" t="str">
        <f t="shared" si="560"/>
        <v>ON</v>
      </c>
      <c r="D5966" s="4">
        <f t="shared" si="562"/>
        <v>43804.499999985535</v>
      </c>
      <c r="E5966" t="str">
        <f t="shared" si="563"/>
        <v>LRKPCIGS</v>
      </c>
      <c r="F5966" s="39">
        <v>8900.1220703125</v>
      </c>
      <c r="G5966">
        <f t="shared" si="561"/>
        <v>1.3279666697410396E-3</v>
      </c>
      <c r="H5966" s="38">
        <f>G5966*SUMIF('Manual Inputs'!$B$11:$B$22,'Expanded kW'!A5966,'Manual Inputs'!$C$11:$C$22)</f>
        <v>134671.06444157645</v>
      </c>
    </row>
    <row r="5967" spans="1:8" x14ac:dyDescent="0.2">
      <c r="A5967">
        <f t="shared" si="558"/>
        <v>12</v>
      </c>
      <c r="B5967" t="b">
        <f t="shared" si="559"/>
        <v>0</v>
      </c>
      <c r="C5967" t="str">
        <f t="shared" si="560"/>
        <v>ON</v>
      </c>
      <c r="D5967" s="4">
        <f t="shared" si="562"/>
        <v>43804.5416666522</v>
      </c>
      <c r="E5967" t="str">
        <f t="shared" si="563"/>
        <v>LRKPCIGS</v>
      </c>
      <c r="F5967" s="39">
        <v>8937.587890625</v>
      </c>
      <c r="G5967">
        <f t="shared" si="561"/>
        <v>1.3335568583065949E-3</v>
      </c>
      <c r="H5967" s="38">
        <f>G5967*SUMIF('Manual Inputs'!$B$11:$B$22,'Expanded kW'!A5967,'Manual Inputs'!$C$11:$C$22)</f>
        <v>135237.97373358399</v>
      </c>
    </row>
    <row r="5968" spans="1:8" x14ac:dyDescent="0.2">
      <c r="A5968">
        <f t="shared" si="558"/>
        <v>12</v>
      </c>
      <c r="B5968" t="b">
        <f t="shared" si="559"/>
        <v>0</v>
      </c>
      <c r="C5968" t="str">
        <f t="shared" si="560"/>
        <v>ON</v>
      </c>
      <c r="D5968" s="4">
        <f t="shared" si="562"/>
        <v>43804.583333318864</v>
      </c>
      <c r="E5968" t="str">
        <f t="shared" si="563"/>
        <v>LRKPCIGS</v>
      </c>
      <c r="F5968" s="39">
        <v>8897.7021484375</v>
      </c>
      <c r="G5968">
        <f t="shared" si="561"/>
        <v>1.327605598784036E-3</v>
      </c>
      <c r="H5968" s="38">
        <f>G5968*SUMIF('Manual Inputs'!$B$11:$B$22,'Expanded kW'!A5968,'Manual Inputs'!$C$11:$C$22)</f>
        <v>134634.44770169389</v>
      </c>
    </row>
    <row r="5969" spans="1:8" x14ac:dyDescent="0.2">
      <c r="A5969">
        <f t="shared" si="558"/>
        <v>12</v>
      </c>
      <c r="B5969" t="b">
        <f t="shared" si="559"/>
        <v>0</v>
      </c>
      <c r="C5969" t="str">
        <f t="shared" si="560"/>
        <v>ON</v>
      </c>
      <c r="D5969" s="4">
        <f t="shared" si="562"/>
        <v>43804.624999985528</v>
      </c>
      <c r="E5969" t="str">
        <f t="shared" si="563"/>
        <v>LRKPCIGS</v>
      </c>
      <c r="F5969" s="39">
        <v>8878.5546875</v>
      </c>
      <c r="G5969">
        <f t="shared" si="561"/>
        <v>1.3247486503361059E-3</v>
      </c>
      <c r="H5969" s="38">
        <f>G5969*SUMIF('Manual Inputs'!$B$11:$B$22,'Expanded kW'!A5969,'Manual Inputs'!$C$11:$C$22)</f>
        <v>134344.72033330108</v>
      </c>
    </row>
    <row r="5970" spans="1:8" x14ac:dyDescent="0.2">
      <c r="A5970">
        <f t="shared" si="558"/>
        <v>12</v>
      </c>
      <c r="B5970" t="b">
        <f t="shared" si="559"/>
        <v>0</v>
      </c>
      <c r="C5970" t="str">
        <f t="shared" si="560"/>
        <v>ON</v>
      </c>
      <c r="D5970" s="4">
        <f t="shared" si="562"/>
        <v>43804.666666652192</v>
      </c>
      <c r="E5970" t="str">
        <f t="shared" si="563"/>
        <v>LRKPCIGS</v>
      </c>
      <c r="F5970" s="39">
        <v>8888.6240234375</v>
      </c>
      <c r="G5970">
        <f t="shared" si="561"/>
        <v>1.3262510727080447E-3</v>
      </c>
      <c r="H5970" s="38">
        <f>G5970*SUMIF('Manual Inputs'!$B$11:$B$22,'Expanded kW'!A5970,'Manual Inputs'!$C$11:$C$22)</f>
        <v>134497.08320857512</v>
      </c>
    </row>
    <row r="5971" spans="1:8" x14ac:dyDescent="0.2">
      <c r="A5971">
        <f t="shared" si="558"/>
        <v>12</v>
      </c>
      <c r="B5971" t="b">
        <f t="shared" si="559"/>
        <v>0</v>
      </c>
      <c r="C5971" t="str">
        <f t="shared" si="560"/>
        <v>ON</v>
      </c>
      <c r="D5971" s="4">
        <f t="shared" si="562"/>
        <v>43804.708333318857</v>
      </c>
      <c r="E5971" t="str">
        <f t="shared" si="563"/>
        <v>LRKPCIGS</v>
      </c>
      <c r="F5971" s="39">
        <v>8828.603515625</v>
      </c>
      <c r="G5971">
        <f t="shared" si="561"/>
        <v>1.3172955512841535E-3</v>
      </c>
      <c r="H5971" s="38">
        <f>G5971*SUMIF('Manual Inputs'!$B$11:$B$22,'Expanded kW'!A5971,'Manual Inputs'!$C$11:$C$22)</f>
        <v>133588.8905330617</v>
      </c>
    </row>
    <row r="5972" spans="1:8" x14ac:dyDescent="0.2">
      <c r="A5972">
        <f t="shared" si="558"/>
        <v>12</v>
      </c>
      <c r="B5972" t="b">
        <f t="shared" si="559"/>
        <v>0</v>
      </c>
      <c r="C5972" t="str">
        <f t="shared" si="560"/>
        <v>ON</v>
      </c>
      <c r="D5972" s="4">
        <f t="shared" si="562"/>
        <v>43804.749999985521</v>
      </c>
      <c r="E5972" t="str">
        <f t="shared" si="563"/>
        <v>LRKPCIGS</v>
      </c>
      <c r="F5972" s="39">
        <v>8900.81640625</v>
      </c>
      <c r="G5972">
        <f t="shared" si="561"/>
        <v>1.3280702700035213E-3</v>
      </c>
      <c r="H5972" s="38">
        <f>G5972*SUMIF('Manual Inputs'!$B$11:$B$22,'Expanded kW'!A5972,'Manual Inputs'!$C$11:$C$22)</f>
        <v>134681.57069745075</v>
      </c>
    </row>
    <row r="5973" spans="1:8" x14ac:dyDescent="0.2">
      <c r="A5973">
        <f t="shared" si="558"/>
        <v>12</v>
      </c>
      <c r="B5973" t="b">
        <f t="shared" si="559"/>
        <v>0</v>
      </c>
      <c r="C5973" t="str">
        <f t="shared" si="560"/>
        <v>ON</v>
      </c>
      <c r="D5973" s="4">
        <f t="shared" si="562"/>
        <v>43804.791666652185</v>
      </c>
      <c r="E5973" t="str">
        <f t="shared" si="563"/>
        <v>LRKPCIGS</v>
      </c>
      <c r="F5973" s="39">
        <v>8839.7939453125</v>
      </c>
      <c r="G5973">
        <f t="shared" si="561"/>
        <v>1.3189652494666818E-3</v>
      </c>
      <c r="H5973" s="38">
        <f>G5973*SUMIF('Manual Inputs'!$B$11:$B$22,'Expanded kW'!A5973,'Manual Inputs'!$C$11:$C$22)</f>
        <v>133758.21709573898</v>
      </c>
    </row>
    <row r="5974" spans="1:8" x14ac:dyDescent="0.2">
      <c r="A5974">
        <f t="shared" si="558"/>
        <v>12</v>
      </c>
      <c r="B5974" t="b">
        <f t="shared" si="559"/>
        <v>0</v>
      </c>
      <c r="C5974" t="str">
        <f t="shared" si="560"/>
        <v>ON</v>
      </c>
      <c r="D5974" s="4">
        <f t="shared" si="562"/>
        <v>43804.833333318849</v>
      </c>
      <c r="E5974" t="str">
        <f t="shared" si="563"/>
        <v>LRKPCIGS</v>
      </c>
      <c r="F5974" s="39">
        <v>8805.2421875</v>
      </c>
      <c r="G5974">
        <f t="shared" si="561"/>
        <v>1.3138098614401494E-3</v>
      </c>
      <c r="H5974" s="38">
        <f>G5974*SUMIF('Manual Inputs'!$B$11:$B$22,'Expanded kW'!A5974,'Manual Inputs'!$C$11:$C$22)</f>
        <v>133235.40156959489</v>
      </c>
    </row>
    <row r="5975" spans="1:8" x14ac:dyDescent="0.2">
      <c r="A5975">
        <f t="shared" si="558"/>
        <v>12</v>
      </c>
      <c r="B5975" t="b">
        <f t="shared" si="559"/>
        <v>0</v>
      </c>
      <c r="C5975" t="str">
        <f t="shared" si="560"/>
        <v>OFF</v>
      </c>
      <c r="D5975" s="4">
        <f t="shared" si="562"/>
        <v>43804.874999985514</v>
      </c>
      <c r="E5975" t="str">
        <f t="shared" si="563"/>
        <v>LRKPCIGS</v>
      </c>
      <c r="F5975" s="39">
        <v>8774.3681640625</v>
      </c>
      <c r="G5975">
        <f t="shared" si="561"/>
        <v>1.3092032196703064E-3</v>
      </c>
      <c r="H5975" s="38">
        <f>G5975*SUMIF('Manual Inputs'!$B$11:$B$22,'Expanded kW'!A5975,'Manual Inputs'!$C$11:$C$22)</f>
        <v>132768.23521310286</v>
      </c>
    </row>
    <row r="5976" spans="1:8" x14ac:dyDescent="0.2">
      <c r="A5976">
        <f t="shared" si="558"/>
        <v>12</v>
      </c>
      <c r="B5976" t="b">
        <f t="shared" si="559"/>
        <v>0</v>
      </c>
      <c r="C5976" t="str">
        <f t="shared" si="560"/>
        <v>OFF</v>
      </c>
      <c r="D5976" s="4">
        <f t="shared" si="562"/>
        <v>43804.916666652178</v>
      </c>
      <c r="E5976" t="str">
        <f t="shared" si="563"/>
        <v>LRKPCIGS</v>
      </c>
      <c r="F5976" s="39">
        <v>8657.4951171875</v>
      </c>
      <c r="G5976">
        <f t="shared" si="561"/>
        <v>1.2917648621270112E-3</v>
      </c>
      <c r="H5976" s="38">
        <f>G5976*SUMIF('Manual Inputs'!$B$11:$B$22,'Expanded kW'!A5976,'Manual Inputs'!$C$11:$C$22)</f>
        <v>130999.78557804815</v>
      </c>
    </row>
    <row r="5977" spans="1:8" x14ac:dyDescent="0.2">
      <c r="A5977">
        <f t="shared" si="558"/>
        <v>12</v>
      </c>
      <c r="B5977" t="b">
        <f t="shared" si="559"/>
        <v>0</v>
      </c>
      <c r="C5977" t="str">
        <f t="shared" si="560"/>
        <v>OFF</v>
      </c>
      <c r="D5977" s="4">
        <f t="shared" si="562"/>
        <v>43804.958333318842</v>
      </c>
      <c r="E5977" t="str">
        <f t="shared" si="563"/>
        <v>LRKPCIGS</v>
      </c>
      <c r="F5977" s="39">
        <v>8675.740234375</v>
      </c>
      <c r="G5977">
        <f t="shared" si="561"/>
        <v>1.2944871739469061E-3</v>
      </c>
      <c r="H5977" s="38">
        <f>G5977*SUMIF('Manual Inputs'!$B$11:$B$22,'Expanded kW'!A5977,'Manual Inputs'!$C$11:$C$22)</f>
        <v>131275.85924682376</v>
      </c>
    </row>
    <row r="5978" spans="1:8" x14ac:dyDescent="0.2">
      <c r="A5978">
        <f t="shared" si="558"/>
        <v>12</v>
      </c>
      <c r="B5978" t="b">
        <f t="shared" si="559"/>
        <v>0</v>
      </c>
      <c r="C5978" t="str">
        <f t="shared" si="560"/>
        <v>OFF</v>
      </c>
      <c r="D5978" s="4">
        <f t="shared" si="562"/>
        <v>43804.999999985506</v>
      </c>
      <c r="E5978" t="str">
        <f t="shared" si="563"/>
        <v>LRKPCIGS</v>
      </c>
      <c r="F5978" s="39">
        <v>8670.2626953125</v>
      </c>
      <c r="G5978">
        <f t="shared" si="561"/>
        <v>1.2936698829873283E-3</v>
      </c>
      <c r="H5978" s="38">
        <f>G5978*SUMIF('Manual Inputs'!$B$11:$B$22,'Expanded kW'!A5978,'Manual Inputs'!$C$11:$C$22)</f>
        <v>131192.97656159318</v>
      </c>
    </row>
    <row r="5979" spans="1:8" x14ac:dyDescent="0.2">
      <c r="A5979">
        <f t="shared" si="558"/>
        <v>12</v>
      </c>
      <c r="B5979" t="b">
        <f t="shared" si="559"/>
        <v>0</v>
      </c>
      <c r="C5979" t="str">
        <f t="shared" si="560"/>
        <v>OFF</v>
      </c>
      <c r="D5979" s="4">
        <f t="shared" si="562"/>
        <v>43805.041666652171</v>
      </c>
      <c r="E5979" t="str">
        <f t="shared" si="563"/>
        <v>LRKPCIGS</v>
      </c>
      <c r="F5979" s="39">
        <v>8667.380859375</v>
      </c>
      <c r="G5979">
        <f t="shared" si="561"/>
        <v>1.2932398908993066E-3</v>
      </c>
      <c r="H5979" s="38">
        <f>G5979*SUMIF('Manual Inputs'!$B$11:$B$22,'Expanded kW'!A5979,'Manual Inputs'!$C$11:$C$22)</f>
        <v>131149.37042785896</v>
      </c>
    </row>
    <row r="5980" spans="1:8" x14ac:dyDescent="0.2">
      <c r="A5980">
        <f t="shared" si="558"/>
        <v>12</v>
      </c>
      <c r="B5980" t="b">
        <f t="shared" si="559"/>
        <v>0</v>
      </c>
      <c r="C5980" t="str">
        <f t="shared" si="560"/>
        <v>OFF</v>
      </c>
      <c r="D5980" s="4">
        <f t="shared" si="562"/>
        <v>43805.083333318835</v>
      </c>
      <c r="E5980" t="str">
        <f t="shared" si="563"/>
        <v>LRKPCIGS</v>
      </c>
      <c r="F5980" s="39">
        <v>8587.720703125</v>
      </c>
      <c r="G5980">
        <f t="shared" si="561"/>
        <v>1.2813539828667386E-3</v>
      </c>
      <c r="H5980" s="38">
        <f>G5980*SUMIF('Manual Inputs'!$B$11:$B$22,'Expanded kW'!A5980,'Manual Inputs'!$C$11:$C$22)</f>
        <v>129944.00291143419</v>
      </c>
    </row>
    <row r="5981" spans="1:8" x14ac:dyDescent="0.2">
      <c r="A5981">
        <f t="shared" si="558"/>
        <v>12</v>
      </c>
      <c r="B5981" t="b">
        <f t="shared" si="559"/>
        <v>0</v>
      </c>
      <c r="C5981" t="str">
        <f t="shared" si="560"/>
        <v>OFF</v>
      </c>
      <c r="D5981" s="4">
        <f t="shared" si="562"/>
        <v>43805.124999985499</v>
      </c>
      <c r="E5981" t="str">
        <f t="shared" si="563"/>
        <v>LRKPCIGS</v>
      </c>
      <c r="F5981" s="39">
        <v>8475.447265625</v>
      </c>
      <c r="G5981">
        <f t="shared" si="561"/>
        <v>1.2646019224208959E-3</v>
      </c>
      <c r="H5981" s="38">
        <f>G5981*SUMIF('Manual Inputs'!$B$11:$B$22,'Expanded kW'!A5981,'Manual Inputs'!$C$11:$C$22)</f>
        <v>128245.15168027249</v>
      </c>
    </row>
    <row r="5982" spans="1:8" x14ac:dyDescent="0.2">
      <c r="A5982">
        <f t="shared" si="558"/>
        <v>12</v>
      </c>
      <c r="B5982" t="b">
        <f t="shared" si="559"/>
        <v>0</v>
      </c>
      <c r="C5982" t="str">
        <f t="shared" si="560"/>
        <v>OFF</v>
      </c>
      <c r="D5982" s="4">
        <f t="shared" si="562"/>
        <v>43805.166666652163</v>
      </c>
      <c r="E5982" t="str">
        <f t="shared" si="563"/>
        <v>LRKPCIGS</v>
      </c>
      <c r="F5982" s="39">
        <v>8462.822265625</v>
      </c>
      <c r="G5982">
        <f t="shared" si="561"/>
        <v>1.2627181753134935E-3</v>
      </c>
      <c r="H5982" s="38">
        <f>G5982*SUMIF('Manual Inputs'!$B$11:$B$22,'Expanded kW'!A5982,'Manual Inputs'!$C$11:$C$22)</f>
        <v>128054.11809948082</v>
      </c>
    </row>
    <row r="5983" spans="1:8" x14ac:dyDescent="0.2">
      <c r="A5983">
        <f t="shared" si="558"/>
        <v>12</v>
      </c>
      <c r="B5983" t="b">
        <f t="shared" si="559"/>
        <v>0</v>
      </c>
      <c r="C5983" t="str">
        <f t="shared" si="560"/>
        <v>OFF</v>
      </c>
      <c r="D5983" s="4">
        <f t="shared" si="562"/>
        <v>43805.208333318827</v>
      </c>
      <c r="E5983" t="str">
        <f t="shared" si="563"/>
        <v>LRKPCIGS</v>
      </c>
      <c r="F5983" s="39">
        <v>8433.478515625</v>
      </c>
      <c r="G5983">
        <f t="shared" si="561"/>
        <v>1.258339862110892E-3</v>
      </c>
      <c r="H5983" s="38">
        <f>G5983*SUMIF('Manual Inputs'!$B$11:$B$22,'Expanded kW'!A5983,'Manual Inputs'!$C$11:$C$22)</f>
        <v>127610.10688075956</v>
      </c>
    </row>
    <row r="5984" spans="1:8" x14ac:dyDescent="0.2">
      <c r="A5984">
        <f t="shared" si="558"/>
        <v>12</v>
      </c>
      <c r="B5984" t="b">
        <f t="shared" si="559"/>
        <v>0</v>
      </c>
      <c r="C5984" t="str">
        <f t="shared" si="560"/>
        <v>OFF</v>
      </c>
      <c r="D5984" s="4">
        <f t="shared" si="562"/>
        <v>43805.249999985492</v>
      </c>
      <c r="E5984" t="str">
        <f t="shared" si="563"/>
        <v>LRKPCIGS</v>
      </c>
      <c r="F5984" s="39">
        <v>8366.9677734375</v>
      </c>
      <c r="G5984">
        <f t="shared" si="561"/>
        <v>1.2484159477974743E-3</v>
      </c>
      <c r="H5984" s="38">
        <f>G5984*SUMIF('Manual Inputs'!$B$11:$B$22,'Expanded kW'!A5984,'Manual Inputs'!$C$11:$C$22)</f>
        <v>126603.70804977416</v>
      </c>
    </row>
    <row r="5985" spans="1:8" x14ac:dyDescent="0.2">
      <c r="A5985">
        <f t="shared" si="558"/>
        <v>12</v>
      </c>
      <c r="B5985" t="b">
        <f t="shared" si="559"/>
        <v>0</v>
      </c>
      <c r="C5985" t="str">
        <f t="shared" si="560"/>
        <v>ON</v>
      </c>
      <c r="D5985" s="4">
        <f t="shared" si="562"/>
        <v>43805.291666652156</v>
      </c>
      <c r="E5985" t="str">
        <f t="shared" si="563"/>
        <v>LRKPCIGS</v>
      </c>
      <c r="F5985" s="39">
        <v>8438.9658203125</v>
      </c>
      <c r="G5985">
        <f t="shared" si="561"/>
        <v>1.2591586101768338E-3</v>
      </c>
      <c r="H5985" s="38">
        <f>G5985*SUMIF('Manual Inputs'!$B$11:$B$22,'Expanded kW'!A5985,'Manual Inputs'!$C$11:$C$22)</f>
        <v>127693.13733330197</v>
      </c>
    </row>
    <row r="5986" spans="1:8" x14ac:dyDescent="0.2">
      <c r="A5986">
        <f t="shared" si="558"/>
        <v>12</v>
      </c>
      <c r="B5986" t="b">
        <f t="shared" si="559"/>
        <v>0</v>
      </c>
      <c r="C5986" t="str">
        <f t="shared" si="560"/>
        <v>ON</v>
      </c>
      <c r="D5986" s="4">
        <f t="shared" si="562"/>
        <v>43805.33333331882</v>
      </c>
      <c r="E5986" t="str">
        <f t="shared" si="563"/>
        <v>LRKPCIGS</v>
      </c>
      <c r="F5986" s="39">
        <v>8392.0087890625</v>
      </c>
      <c r="G5986">
        <f t="shared" si="561"/>
        <v>1.2521522599360894E-3</v>
      </c>
      <c r="H5986" s="38">
        <f>G5986*SUMIF('Manual Inputs'!$B$11:$B$22,'Expanded kW'!A5986,'Manual Inputs'!$C$11:$C$22)</f>
        <v>126982.61299088341</v>
      </c>
    </row>
    <row r="5987" spans="1:8" x14ac:dyDescent="0.2">
      <c r="A5987">
        <f t="shared" si="558"/>
        <v>12</v>
      </c>
      <c r="B5987" t="b">
        <f t="shared" si="559"/>
        <v>0</v>
      </c>
      <c r="C5987" t="str">
        <f t="shared" si="560"/>
        <v>ON</v>
      </c>
      <c r="D5987" s="4">
        <f t="shared" si="562"/>
        <v>43805.374999985484</v>
      </c>
      <c r="E5987" t="str">
        <f t="shared" si="563"/>
        <v>LRKPCIGS</v>
      </c>
      <c r="F5987" s="39">
        <v>8345.0888671875</v>
      </c>
      <c r="G5987">
        <f t="shared" si="561"/>
        <v>1.2451514466995282E-3</v>
      </c>
      <c r="H5987" s="38">
        <f>G5987*SUMIF('Manual Inputs'!$B$11:$B$22,'Expanded kW'!A5987,'Manual Inputs'!$C$11:$C$22)</f>
        <v>126272.65016424994</v>
      </c>
    </row>
    <row r="5988" spans="1:8" x14ac:dyDescent="0.2">
      <c r="A5988">
        <f t="shared" si="558"/>
        <v>12</v>
      </c>
      <c r="B5988" t="b">
        <f t="shared" si="559"/>
        <v>0</v>
      </c>
      <c r="C5988" t="str">
        <f t="shared" si="560"/>
        <v>ON</v>
      </c>
      <c r="D5988" s="4">
        <f t="shared" si="562"/>
        <v>43805.416666652149</v>
      </c>
      <c r="E5988" t="str">
        <f t="shared" si="563"/>
        <v>LRKPCIGS</v>
      </c>
      <c r="F5988" s="39">
        <v>8373.4033203125</v>
      </c>
      <c r="G5988">
        <f t="shared" si="561"/>
        <v>1.2493761808913622E-3</v>
      </c>
      <c r="H5988" s="38">
        <f>G5988*SUMIF('Manual Inputs'!$B$11:$B$22,'Expanded kW'!A5988,'Manual Inputs'!$C$11:$C$22)</f>
        <v>126701.08670829961</v>
      </c>
    </row>
    <row r="5989" spans="1:8" x14ac:dyDescent="0.2">
      <c r="A5989">
        <f t="shared" si="558"/>
        <v>12</v>
      </c>
      <c r="B5989" t="b">
        <f t="shared" si="559"/>
        <v>0</v>
      </c>
      <c r="C5989" t="str">
        <f t="shared" si="560"/>
        <v>ON</v>
      </c>
      <c r="D5989" s="4">
        <f t="shared" si="562"/>
        <v>43805.458333318813</v>
      </c>
      <c r="E5989" t="str">
        <f t="shared" si="563"/>
        <v>LRKPCIGS</v>
      </c>
      <c r="F5989" s="39">
        <v>8293.1015625</v>
      </c>
      <c r="G5989">
        <f t="shared" si="561"/>
        <v>1.2373945409706781E-3</v>
      </c>
      <c r="H5989" s="38">
        <f>G5989*SUMIF('Manual Inputs'!$B$11:$B$22,'Expanded kW'!A5989,'Manual Inputs'!$C$11:$C$22)</f>
        <v>125486.01087948467</v>
      </c>
    </row>
    <row r="5990" spans="1:8" x14ac:dyDescent="0.2">
      <c r="A5990">
        <f t="shared" si="558"/>
        <v>12</v>
      </c>
      <c r="B5990" t="b">
        <f t="shared" si="559"/>
        <v>0</v>
      </c>
      <c r="C5990" t="str">
        <f t="shared" si="560"/>
        <v>ON</v>
      </c>
      <c r="D5990" s="4">
        <f t="shared" si="562"/>
        <v>43805.499999985477</v>
      </c>
      <c r="E5990" t="str">
        <f t="shared" si="563"/>
        <v>LRKPCIGS</v>
      </c>
      <c r="F5990" s="39">
        <v>8270.673828125</v>
      </c>
      <c r="G5990">
        <f t="shared" si="561"/>
        <v>1.2340481504950743E-3</v>
      </c>
      <c r="H5990" s="38">
        <f>G5990*SUMIF('Manual Inputs'!$B$11:$B$22,'Expanded kW'!A5990,'Manual Inputs'!$C$11:$C$22)</f>
        <v>125146.64847103311</v>
      </c>
    </row>
    <row r="5991" spans="1:8" x14ac:dyDescent="0.2">
      <c r="A5991">
        <f t="shared" si="558"/>
        <v>12</v>
      </c>
      <c r="B5991" t="b">
        <f t="shared" si="559"/>
        <v>0</v>
      </c>
      <c r="C5991" t="str">
        <f t="shared" si="560"/>
        <v>ON</v>
      </c>
      <c r="D5991" s="4">
        <f t="shared" si="562"/>
        <v>43805.541666652141</v>
      </c>
      <c r="E5991" t="str">
        <f t="shared" si="563"/>
        <v>LRKPCIGS</v>
      </c>
      <c r="F5991" s="39">
        <v>8259.158203125</v>
      </c>
      <c r="G5991">
        <f t="shared" si="561"/>
        <v>1.2323299306706242E-3</v>
      </c>
      <c r="H5991" s="38">
        <f>G5991*SUMIF('Manual Inputs'!$B$11:$B$22,'Expanded kW'!A5991,'Manual Inputs'!$C$11:$C$22)</f>
        <v>124972.40125687039</v>
      </c>
    </row>
    <row r="5992" spans="1:8" x14ac:dyDescent="0.2">
      <c r="A5992">
        <f t="shared" si="558"/>
        <v>12</v>
      </c>
      <c r="B5992" t="b">
        <f t="shared" si="559"/>
        <v>0</v>
      </c>
      <c r="C5992" t="str">
        <f t="shared" si="560"/>
        <v>ON</v>
      </c>
      <c r="D5992" s="4">
        <f t="shared" si="562"/>
        <v>43805.583333318806</v>
      </c>
      <c r="E5992" t="str">
        <f t="shared" si="563"/>
        <v>LRKPCIGS</v>
      </c>
      <c r="F5992" s="39">
        <v>8185.9052734375</v>
      </c>
      <c r="G5992">
        <f t="shared" si="561"/>
        <v>1.2214000301234884E-3</v>
      </c>
      <c r="H5992" s="38">
        <f>G5992*SUMIF('Manual Inputs'!$B$11:$B$22,'Expanded kW'!A5992,'Manual Inputs'!$C$11:$C$22)</f>
        <v>123863.98387376666</v>
      </c>
    </row>
    <row r="5993" spans="1:8" x14ac:dyDescent="0.2">
      <c r="A5993">
        <f t="shared" si="558"/>
        <v>12</v>
      </c>
      <c r="B5993" t="b">
        <f t="shared" si="559"/>
        <v>0</v>
      </c>
      <c r="C5993" t="str">
        <f t="shared" si="560"/>
        <v>ON</v>
      </c>
      <c r="D5993" s="4">
        <f t="shared" si="562"/>
        <v>43805.62499998547</v>
      </c>
      <c r="E5993" t="str">
        <f t="shared" si="563"/>
        <v>LRKPCIGS</v>
      </c>
      <c r="F5993" s="39">
        <v>8175.40087890625</v>
      </c>
      <c r="G5993">
        <f t="shared" si="561"/>
        <v>1.2198326936630323E-3</v>
      </c>
      <c r="H5993" s="38">
        <f>G5993*SUMIF('Manual Inputs'!$B$11:$B$22,'Expanded kW'!A5993,'Manual Inputs'!$C$11:$C$22)</f>
        <v>123705.03796474857</v>
      </c>
    </row>
    <row r="5994" spans="1:8" x14ac:dyDescent="0.2">
      <c r="A5994">
        <f t="shared" si="558"/>
        <v>12</v>
      </c>
      <c r="B5994" t="b">
        <f t="shared" si="559"/>
        <v>0</v>
      </c>
      <c r="C5994" t="str">
        <f t="shared" si="560"/>
        <v>ON</v>
      </c>
      <c r="D5994" s="4">
        <f t="shared" si="562"/>
        <v>43805.666666652134</v>
      </c>
      <c r="E5994" t="str">
        <f t="shared" si="563"/>
        <v>LRKPCIGS</v>
      </c>
      <c r="F5994" s="39">
        <v>8124.45751953125</v>
      </c>
      <c r="G5994">
        <f t="shared" si="561"/>
        <v>1.2122315526044958E-3</v>
      </c>
      <c r="H5994" s="38">
        <f>G5994*SUMIF('Manual Inputs'!$B$11:$B$22,'Expanded kW'!A5994,'Manual Inputs'!$C$11:$C$22)</f>
        <v>122934.19500562272</v>
      </c>
    </row>
    <row r="5995" spans="1:8" x14ac:dyDescent="0.2">
      <c r="A5995">
        <f t="shared" si="558"/>
        <v>12</v>
      </c>
      <c r="B5995" t="b">
        <f t="shared" si="559"/>
        <v>0</v>
      </c>
      <c r="C5995" t="str">
        <f t="shared" si="560"/>
        <v>ON</v>
      </c>
      <c r="D5995" s="4">
        <f t="shared" si="562"/>
        <v>43805.708333318798</v>
      </c>
      <c r="E5995" t="str">
        <f t="shared" si="563"/>
        <v>LRKPCIGS</v>
      </c>
      <c r="F5995" s="39">
        <v>8130.80810546875</v>
      </c>
      <c r="G5995">
        <f t="shared" si="561"/>
        <v>1.2131791088730167E-3</v>
      </c>
      <c r="H5995" s="38">
        <f>G5995*SUMIF('Manual Inputs'!$B$11:$B$22,'Expanded kW'!A5995,'Manual Inputs'!$C$11:$C$22)</f>
        <v>123030.28808853487</v>
      </c>
    </row>
    <row r="5996" spans="1:8" x14ac:dyDescent="0.2">
      <c r="A5996">
        <f t="shared" si="558"/>
        <v>12</v>
      </c>
      <c r="B5996" t="b">
        <f t="shared" si="559"/>
        <v>0</v>
      </c>
      <c r="C5996" t="str">
        <f t="shared" si="560"/>
        <v>ON</v>
      </c>
      <c r="D5996" s="4">
        <f t="shared" si="562"/>
        <v>43805.749999985463</v>
      </c>
      <c r="E5996" t="str">
        <f t="shared" si="563"/>
        <v>LRKPCIGS</v>
      </c>
      <c r="F5996" s="39">
        <v>8167.986328125</v>
      </c>
      <c r="G5996">
        <f t="shared" si="561"/>
        <v>1.2187263856561516E-3</v>
      </c>
      <c r="H5996" s="38">
        <f>G5996*SUMIF('Manual Inputs'!$B$11:$B$22,'Expanded kW'!A5996,'Manual Inputs'!$C$11:$C$22)</f>
        <v>123592.84563320766</v>
      </c>
    </row>
    <row r="5997" spans="1:8" x14ac:dyDescent="0.2">
      <c r="A5997">
        <f t="shared" si="558"/>
        <v>12</v>
      </c>
      <c r="B5997" t="b">
        <f t="shared" si="559"/>
        <v>0</v>
      </c>
      <c r="C5997" t="str">
        <f t="shared" si="560"/>
        <v>ON</v>
      </c>
      <c r="D5997" s="4">
        <f t="shared" si="562"/>
        <v>43805.791666652127</v>
      </c>
      <c r="E5997" t="str">
        <f t="shared" si="563"/>
        <v>LRKPCIGS</v>
      </c>
      <c r="F5997" s="39">
        <v>8224.8447265625</v>
      </c>
      <c r="G5997">
        <f t="shared" si="561"/>
        <v>1.227210096039374E-3</v>
      </c>
      <c r="H5997" s="38">
        <f>G5997*SUMIF('Manual Inputs'!$B$11:$B$22,'Expanded kW'!A5997,'Manual Inputs'!$C$11:$C$22)</f>
        <v>124453.19125313607</v>
      </c>
    </row>
    <row r="5998" spans="1:8" x14ac:dyDescent="0.2">
      <c r="A5998">
        <f t="shared" si="558"/>
        <v>12</v>
      </c>
      <c r="B5998" t="b">
        <f t="shared" si="559"/>
        <v>0</v>
      </c>
      <c r="C5998" t="str">
        <f t="shared" si="560"/>
        <v>ON</v>
      </c>
      <c r="D5998" s="4">
        <f t="shared" si="562"/>
        <v>43805.833333318791</v>
      </c>
      <c r="E5998" t="str">
        <f t="shared" si="563"/>
        <v>LRKPCIGS</v>
      </c>
      <c r="F5998" s="39">
        <v>8302.7119140625</v>
      </c>
      <c r="G5998">
        <f t="shared" si="561"/>
        <v>1.2388284793435082E-3</v>
      </c>
      <c r="H5998" s="38">
        <f>G5998*SUMIF('Manual Inputs'!$B$11:$B$22,'Expanded kW'!A5998,'Manual Inputs'!$C$11:$C$22)</f>
        <v>125631.42869110062</v>
      </c>
    </row>
    <row r="5999" spans="1:8" x14ac:dyDescent="0.2">
      <c r="A5999">
        <f t="shared" si="558"/>
        <v>12</v>
      </c>
      <c r="B5999" t="b">
        <f t="shared" si="559"/>
        <v>0</v>
      </c>
      <c r="C5999" t="str">
        <f t="shared" si="560"/>
        <v>OFF</v>
      </c>
      <c r="D5999" s="4">
        <f t="shared" si="562"/>
        <v>43805.874999985455</v>
      </c>
      <c r="E5999" t="str">
        <f t="shared" si="563"/>
        <v>LRKPCIGS</v>
      </c>
      <c r="F5999" s="39">
        <v>8323.931640625</v>
      </c>
      <c r="G5999">
        <f t="shared" si="561"/>
        <v>1.241994625761883E-3</v>
      </c>
      <c r="H5999" s="38">
        <f>G5999*SUMIF('Manual Inputs'!$B$11:$B$22,'Expanded kW'!A5999,'Manual Inputs'!$C$11:$C$22)</f>
        <v>125952.51228307327</v>
      </c>
    </row>
    <row r="6000" spans="1:8" x14ac:dyDescent="0.2">
      <c r="A6000">
        <f t="shared" si="558"/>
        <v>12</v>
      </c>
      <c r="B6000" t="b">
        <f t="shared" si="559"/>
        <v>0</v>
      </c>
      <c r="C6000" t="str">
        <f t="shared" si="560"/>
        <v>OFF</v>
      </c>
      <c r="D6000" s="4">
        <f t="shared" si="562"/>
        <v>43805.91666665212</v>
      </c>
      <c r="E6000" t="str">
        <f t="shared" si="563"/>
        <v>LRKPCIGS</v>
      </c>
      <c r="F6000" s="39">
        <v>8367.625</v>
      </c>
      <c r="G6000">
        <f t="shared" si="561"/>
        <v>1.2485140110557727E-3</v>
      </c>
      <c r="H6000" s="38">
        <f>G6000*SUMIF('Manual Inputs'!$B$11:$B$22,'Expanded kW'!A6000,'Manual Inputs'!$C$11:$C$22)</f>
        <v>126613.65278986332</v>
      </c>
    </row>
    <row r="6001" spans="1:8" x14ac:dyDescent="0.2">
      <c r="A6001">
        <f t="shared" si="558"/>
        <v>12</v>
      </c>
      <c r="B6001" t="b">
        <f t="shared" si="559"/>
        <v>0</v>
      </c>
      <c r="C6001" t="str">
        <f t="shared" si="560"/>
        <v>OFF</v>
      </c>
      <c r="D6001" s="4">
        <f t="shared" si="562"/>
        <v>43805.958333318784</v>
      </c>
      <c r="E6001" t="str">
        <f t="shared" si="563"/>
        <v>LRKPCIGS</v>
      </c>
      <c r="F6001" s="39">
        <v>8329.3251953125</v>
      </c>
      <c r="G6001">
        <f t="shared" si="561"/>
        <v>1.2427993856067303E-3</v>
      </c>
      <c r="H6001" s="38">
        <f>G6001*SUMIF('Manual Inputs'!$B$11:$B$22,'Expanded kW'!A6001,'Manual Inputs'!$C$11:$C$22)</f>
        <v>126034.12416942172</v>
      </c>
    </row>
    <row r="6002" spans="1:8" x14ac:dyDescent="0.2">
      <c r="A6002">
        <f t="shared" si="558"/>
        <v>12</v>
      </c>
      <c r="B6002" t="b">
        <f t="shared" si="559"/>
        <v>0</v>
      </c>
      <c r="C6002" t="str">
        <f t="shared" si="560"/>
        <v>OFF</v>
      </c>
      <c r="D6002" s="4">
        <f t="shared" si="562"/>
        <v>43805.999999985448</v>
      </c>
      <c r="E6002" t="str">
        <f t="shared" si="563"/>
        <v>LRKPCIGS</v>
      </c>
      <c r="F6002" s="39">
        <v>8409.5341796875</v>
      </c>
      <c r="G6002">
        <f t="shared" si="561"/>
        <v>1.2547671830169561E-3</v>
      </c>
      <c r="H6002" s="38">
        <f>G6002*SUMIF('Manual Inputs'!$B$11:$B$22,'Expanded kW'!A6002,'Manual Inputs'!$C$11:$C$22)</f>
        <v>127247.79620877383</v>
      </c>
    </row>
    <row r="6003" spans="1:8" x14ac:dyDescent="0.2">
      <c r="A6003">
        <f t="shared" si="558"/>
        <v>12</v>
      </c>
      <c r="B6003" t="b">
        <f t="shared" si="559"/>
        <v>0</v>
      </c>
      <c r="C6003" t="str">
        <f t="shared" si="560"/>
        <v>OFF</v>
      </c>
      <c r="D6003" s="4">
        <f t="shared" si="562"/>
        <v>43806.041666652112</v>
      </c>
      <c r="E6003" t="str">
        <f t="shared" si="563"/>
        <v>LRKPCIGS</v>
      </c>
      <c r="F6003" s="39">
        <v>8379.7734375</v>
      </c>
      <c r="G6003">
        <f t="shared" si="561"/>
        <v>1.2503266513726112E-3</v>
      </c>
      <c r="H6003" s="38">
        <f>G6003*SUMIF('Manual Inputs'!$B$11:$B$22,'Expanded kW'!A6003,'Manual Inputs'!$C$11:$C$22)</f>
        <v>126797.47532583552</v>
      </c>
    </row>
    <row r="6004" spans="1:8" x14ac:dyDescent="0.2">
      <c r="A6004">
        <f t="shared" si="558"/>
        <v>12</v>
      </c>
      <c r="B6004" t="b">
        <f t="shared" si="559"/>
        <v>0</v>
      </c>
      <c r="C6004" t="str">
        <f t="shared" si="560"/>
        <v>OFF</v>
      </c>
      <c r="D6004" s="4">
        <f t="shared" si="562"/>
        <v>43806.083333318777</v>
      </c>
      <c r="E6004" t="str">
        <f t="shared" si="563"/>
        <v>LRKPCIGS</v>
      </c>
      <c r="F6004" s="39">
        <v>8201.59375</v>
      </c>
      <c r="G6004">
        <f t="shared" si="561"/>
        <v>1.2237408714972835E-3</v>
      </c>
      <c r="H6004" s="38">
        <f>G6004*SUMIF('Manual Inputs'!$B$11:$B$22,'Expanded kW'!A6004,'Manual Inputs'!$C$11:$C$22)</f>
        <v>124101.37206029346</v>
      </c>
    </row>
    <row r="6005" spans="1:8" x14ac:dyDescent="0.2">
      <c r="A6005">
        <f t="shared" si="558"/>
        <v>12</v>
      </c>
      <c r="B6005" t="b">
        <f t="shared" si="559"/>
        <v>0</v>
      </c>
      <c r="C6005" t="str">
        <f t="shared" si="560"/>
        <v>OFF</v>
      </c>
      <c r="D6005" s="4">
        <f t="shared" si="562"/>
        <v>43806.124999985441</v>
      </c>
      <c r="E6005" t="str">
        <f t="shared" si="563"/>
        <v>LRKPCIGS</v>
      </c>
      <c r="F6005" s="39">
        <v>8352.0908203125</v>
      </c>
      <c r="G6005">
        <f t="shared" si="561"/>
        <v>1.2461961919625292E-3</v>
      </c>
      <c r="H6005" s="38">
        <f>G6005*SUMIF('Manual Inputs'!$B$11:$B$22,'Expanded kW'!A6005,'Manual Inputs'!$C$11:$C$22)</f>
        <v>126378.59932686415</v>
      </c>
    </row>
    <row r="6006" spans="1:8" x14ac:dyDescent="0.2">
      <c r="A6006">
        <f t="shared" si="558"/>
        <v>12</v>
      </c>
      <c r="B6006" t="b">
        <f t="shared" si="559"/>
        <v>0</v>
      </c>
      <c r="C6006" t="str">
        <f t="shared" si="560"/>
        <v>OFF</v>
      </c>
      <c r="D6006" s="4">
        <f t="shared" si="562"/>
        <v>43806.166666652105</v>
      </c>
      <c r="E6006" t="str">
        <f t="shared" si="563"/>
        <v>LRKPCIGS</v>
      </c>
      <c r="F6006" s="39">
        <v>8381.1044921875</v>
      </c>
      <c r="G6006">
        <f t="shared" si="561"/>
        <v>1.2505252549700268E-3</v>
      </c>
      <c r="H6006" s="38">
        <f>G6006*SUMIF('Manual Inputs'!$B$11:$B$22,'Expanded kW'!A6006,'Manual Inputs'!$C$11:$C$22)</f>
        <v>126817.61601044405</v>
      </c>
    </row>
    <row r="6007" spans="1:8" x14ac:dyDescent="0.2">
      <c r="A6007">
        <f t="shared" si="558"/>
        <v>12</v>
      </c>
      <c r="B6007" t="b">
        <f t="shared" si="559"/>
        <v>0</v>
      </c>
      <c r="C6007" t="str">
        <f t="shared" si="560"/>
        <v>OFF</v>
      </c>
      <c r="D6007" s="4">
        <f t="shared" si="562"/>
        <v>43806.208333318769</v>
      </c>
      <c r="E6007" t="str">
        <f t="shared" si="563"/>
        <v>LRKPCIGS</v>
      </c>
      <c r="F6007" s="39">
        <v>8313.21875</v>
      </c>
      <c r="G6007">
        <f t="shared" si="561"/>
        <v>1.2403961800805552E-3</v>
      </c>
      <c r="H6007" s="38">
        <f>G6007*SUMIF('Manual Inputs'!$B$11:$B$22,'Expanded kW'!A6007,'Manual Inputs'!$C$11:$C$22)</f>
        <v>125790.41154194667</v>
      </c>
    </row>
    <row r="6008" spans="1:8" x14ac:dyDescent="0.2">
      <c r="A6008">
        <f t="shared" si="558"/>
        <v>12</v>
      </c>
      <c r="B6008" t="b">
        <f t="shared" si="559"/>
        <v>0</v>
      </c>
      <c r="C6008" t="str">
        <f t="shared" si="560"/>
        <v>OFF</v>
      </c>
      <c r="D6008" s="4">
        <f t="shared" si="562"/>
        <v>43806.249999985434</v>
      </c>
      <c r="E6008" t="str">
        <f t="shared" si="563"/>
        <v>LRKPCIGS</v>
      </c>
      <c r="F6008" s="39">
        <v>8447.6845703125</v>
      </c>
      <c r="G6008">
        <f t="shared" si="561"/>
        <v>1.2604595147386291E-3</v>
      </c>
      <c r="H6008" s="38">
        <f>G6008*SUMIF('Manual Inputs'!$B$11:$B$22,'Expanded kW'!A6008,'Manual Inputs'!$C$11:$C$22)</f>
        <v>127825.06398934376</v>
      </c>
    </row>
    <row r="6009" spans="1:8" x14ac:dyDescent="0.2">
      <c r="A6009">
        <f t="shared" si="558"/>
        <v>12</v>
      </c>
      <c r="B6009" t="b">
        <f t="shared" si="559"/>
        <v>0</v>
      </c>
      <c r="C6009" t="str">
        <f t="shared" si="560"/>
        <v>OFF</v>
      </c>
      <c r="D6009" s="4">
        <f t="shared" si="562"/>
        <v>43806.291666652098</v>
      </c>
      <c r="E6009" t="str">
        <f t="shared" si="563"/>
        <v>LRKPCIGS</v>
      </c>
      <c r="F6009" s="39">
        <v>8527.5390625</v>
      </c>
      <c r="G6009">
        <f t="shared" si="561"/>
        <v>1.2723744191878411E-3</v>
      </c>
      <c r="H6009" s="38">
        <f>G6009*SUMIF('Manual Inputs'!$B$11:$B$22,'Expanded kW'!A6009,'Manual Inputs'!$C$11:$C$22)</f>
        <v>129033.37207527483</v>
      </c>
    </row>
    <row r="6010" spans="1:8" x14ac:dyDescent="0.2">
      <c r="A6010">
        <f t="shared" si="558"/>
        <v>12</v>
      </c>
      <c r="B6010" t="b">
        <f t="shared" si="559"/>
        <v>0</v>
      </c>
      <c r="C6010" t="str">
        <f t="shared" si="560"/>
        <v>OFF</v>
      </c>
      <c r="D6010" s="4">
        <f t="shared" si="562"/>
        <v>43806.333333318762</v>
      </c>
      <c r="E6010" t="str">
        <f t="shared" si="563"/>
        <v>LRKPCIGS</v>
      </c>
      <c r="F6010" s="39">
        <v>8382.4658203125</v>
      </c>
      <c r="G6010">
        <f t="shared" si="561"/>
        <v>1.250728375597171E-3</v>
      </c>
      <c r="H6010" s="38">
        <f>G6010*SUMIF('Manual Inputs'!$B$11:$B$22,'Expanded kW'!A6010,'Manual Inputs'!$C$11:$C$22)</f>
        <v>126838.21477371939</v>
      </c>
    </row>
    <row r="6011" spans="1:8" x14ac:dyDescent="0.2">
      <c r="A6011">
        <f t="shared" si="558"/>
        <v>12</v>
      </c>
      <c r="B6011" t="b">
        <f t="shared" si="559"/>
        <v>0</v>
      </c>
      <c r="C6011" t="str">
        <f t="shared" si="560"/>
        <v>OFF</v>
      </c>
      <c r="D6011" s="4">
        <f t="shared" si="562"/>
        <v>43806.374999985426</v>
      </c>
      <c r="E6011" t="str">
        <f t="shared" si="563"/>
        <v>LRKPCIGS</v>
      </c>
      <c r="F6011" s="39">
        <v>8295.298828125</v>
      </c>
      <c r="G6011">
        <f t="shared" si="561"/>
        <v>1.2377223899025821E-3</v>
      </c>
      <c r="H6011" s="38">
        <f>G6011*SUMIF('Manual Inputs'!$B$11:$B$22,'Expanded kW'!A6011,'Manual Inputs'!$C$11:$C$22)</f>
        <v>125519.25852465648</v>
      </c>
    </row>
    <row r="6012" spans="1:8" x14ac:dyDescent="0.2">
      <c r="A6012">
        <f t="shared" si="558"/>
        <v>12</v>
      </c>
      <c r="B6012" t="b">
        <f t="shared" si="559"/>
        <v>0</v>
      </c>
      <c r="C6012" t="str">
        <f t="shared" si="560"/>
        <v>OFF</v>
      </c>
      <c r="D6012" s="4">
        <f t="shared" si="562"/>
        <v>43806.41666665209</v>
      </c>
      <c r="E6012" t="str">
        <f t="shared" si="563"/>
        <v>LRKPCIGS</v>
      </c>
      <c r="F6012" s="39">
        <v>8302.0166015625</v>
      </c>
      <c r="G6012">
        <f t="shared" si="561"/>
        <v>1.2387247333703903E-3</v>
      </c>
      <c r="H6012" s="38">
        <f>G6012*SUMIF('Manual Inputs'!$B$11:$B$22,'Expanded kW'!A6012,'Manual Inputs'!$C$11:$C$22)</f>
        <v>125620.90765849515</v>
      </c>
    </row>
    <row r="6013" spans="1:8" x14ac:dyDescent="0.2">
      <c r="A6013">
        <f t="shared" si="558"/>
        <v>12</v>
      </c>
      <c r="B6013" t="b">
        <f t="shared" si="559"/>
        <v>0</v>
      </c>
      <c r="C6013" t="str">
        <f t="shared" si="560"/>
        <v>OFF</v>
      </c>
      <c r="D6013" s="4">
        <f t="shared" si="562"/>
        <v>43806.458333318755</v>
      </c>
      <c r="E6013" t="str">
        <f t="shared" si="563"/>
        <v>LRKPCIGS</v>
      </c>
      <c r="F6013" s="39">
        <v>8253.9306640625</v>
      </c>
      <c r="G6013">
        <f t="shared" si="561"/>
        <v>1.2315499416339654E-3</v>
      </c>
      <c r="H6013" s="38">
        <f>G6013*SUMIF('Manual Inputs'!$B$11:$B$22,'Expanded kW'!A6013,'Manual Inputs'!$C$11:$C$22)</f>
        <v>124893.30141482384</v>
      </c>
    </row>
    <row r="6014" spans="1:8" x14ac:dyDescent="0.2">
      <c r="A6014">
        <f t="shared" si="558"/>
        <v>12</v>
      </c>
      <c r="B6014" t="b">
        <f t="shared" si="559"/>
        <v>0</v>
      </c>
      <c r="C6014" t="str">
        <f t="shared" si="560"/>
        <v>OFF</v>
      </c>
      <c r="D6014" s="4">
        <f t="shared" si="562"/>
        <v>43806.499999985419</v>
      </c>
      <c r="E6014" t="str">
        <f t="shared" si="563"/>
        <v>LRKPCIGS</v>
      </c>
      <c r="F6014" s="39">
        <v>8239.33203125</v>
      </c>
      <c r="G6014">
        <f t="shared" si="561"/>
        <v>1.2293717133303947E-3</v>
      </c>
      <c r="H6014" s="38">
        <f>G6014*SUMIF('Manual Inputs'!$B$11:$B$22,'Expanded kW'!A6014,'Manual Inputs'!$C$11:$C$22)</f>
        <v>124672.40406030226</v>
      </c>
    </row>
    <row r="6015" spans="1:8" x14ac:dyDescent="0.2">
      <c r="A6015">
        <f t="shared" si="558"/>
        <v>12</v>
      </c>
      <c r="B6015" t="b">
        <f t="shared" si="559"/>
        <v>0</v>
      </c>
      <c r="C6015" t="str">
        <f t="shared" si="560"/>
        <v>OFF</v>
      </c>
      <c r="D6015" s="4">
        <f t="shared" si="562"/>
        <v>43806.541666652083</v>
      </c>
      <c r="E6015" t="str">
        <f t="shared" si="563"/>
        <v>LRKPCIGS</v>
      </c>
      <c r="F6015" s="39">
        <v>8215.8271484375</v>
      </c>
      <c r="G6015">
        <f t="shared" si="561"/>
        <v>1.2258646040228397E-3</v>
      </c>
      <c r="H6015" s="38">
        <f>G6015*SUMIF('Manual Inputs'!$B$11:$B$22,'Expanded kW'!A6015,'Manual Inputs'!$C$11:$C$22)</f>
        <v>124316.74291735092</v>
      </c>
    </row>
    <row r="6016" spans="1:8" x14ac:dyDescent="0.2">
      <c r="A6016">
        <f t="shared" si="558"/>
        <v>12</v>
      </c>
      <c r="B6016" t="b">
        <f t="shared" si="559"/>
        <v>0</v>
      </c>
      <c r="C6016" t="str">
        <f t="shared" si="560"/>
        <v>OFF</v>
      </c>
      <c r="D6016" s="4">
        <f t="shared" si="562"/>
        <v>43806.583333318747</v>
      </c>
      <c r="E6016" t="str">
        <f t="shared" si="563"/>
        <v>LRKPCIGS</v>
      </c>
      <c r="F6016" s="39">
        <v>8208.2275390625</v>
      </c>
      <c r="G6016">
        <f t="shared" si="561"/>
        <v>1.2247306838503609E-3</v>
      </c>
      <c r="H6016" s="38">
        <f>G6016*SUMIF('Manual Inputs'!$B$11:$B$22,'Expanded kW'!A6016,'Manual Inputs'!$C$11:$C$22)</f>
        <v>124201.75039524998</v>
      </c>
    </row>
    <row r="6017" spans="1:8" x14ac:dyDescent="0.2">
      <c r="A6017">
        <f t="shared" si="558"/>
        <v>12</v>
      </c>
      <c r="B6017" t="b">
        <f t="shared" si="559"/>
        <v>0</v>
      </c>
      <c r="C6017" t="str">
        <f t="shared" si="560"/>
        <v>OFF</v>
      </c>
      <c r="D6017" s="4">
        <f t="shared" si="562"/>
        <v>43806.624999985412</v>
      </c>
      <c r="E6017" t="str">
        <f t="shared" si="563"/>
        <v>LRKPCIGS</v>
      </c>
      <c r="F6017" s="39">
        <v>8192.9072265625</v>
      </c>
      <c r="G6017">
        <f t="shared" si="561"/>
        <v>1.2224447753864894E-3</v>
      </c>
      <c r="H6017" s="38">
        <f>G6017*SUMIF('Manual Inputs'!$B$11:$B$22,'Expanded kW'!A6017,'Manual Inputs'!$C$11:$C$22)</f>
        <v>123969.93303638087</v>
      </c>
    </row>
    <row r="6018" spans="1:8" x14ac:dyDescent="0.2">
      <c r="A6018">
        <f t="shared" ref="A6018:A6081" si="564">MONTH(D6018)</f>
        <v>12</v>
      </c>
      <c r="B6018" t="b">
        <f t="shared" ref="B6018:B6081" si="565">IF(ISNA(VLOOKUP(DATE(YEAR(D6018),MONTH(D6018),DAY(D6018)),Holidays,1,FALSE)),FALSE,TRUE)</f>
        <v>0</v>
      </c>
      <c r="C6018" t="str">
        <f t="shared" ref="C6018:C6081" si="566">IF(OR(HOUR(D6018)&lt;PkStart,HOUR(D6018)&gt;OPkStart-1,WEEKDAY(D6018,2)&gt;5,B6018)=TRUE,"OFF","ON")</f>
        <v>OFF</v>
      </c>
      <c r="D6018" s="4">
        <f t="shared" si="562"/>
        <v>43806.666666652076</v>
      </c>
      <c r="E6018" t="str">
        <f t="shared" si="563"/>
        <v>LRKPCIGS</v>
      </c>
      <c r="F6018" s="39">
        <v>8172.60205078125</v>
      </c>
      <c r="G6018">
        <f t="shared" ref="G6018:G6081" si="567">IF(SUMIF($A$2:$A$8785,A6018,$F$2:$F$8785)=0,0,F6018/SUMIF($A$2:$A$8785,A6018,$F$2:$F$8785))</f>
        <v>1.2194150869791049E-3</v>
      </c>
      <c r="H6018" s="38">
        <f>G6018*SUMIF('Manual Inputs'!$B$11:$B$22,'Expanded kW'!A6018,'Manual Inputs'!$C$11:$C$22)</f>
        <v>123662.68785316528</v>
      </c>
    </row>
    <row r="6019" spans="1:8" x14ac:dyDescent="0.2">
      <c r="A6019">
        <f t="shared" si="564"/>
        <v>12</v>
      </c>
      <c r="B6019" t="b">
        <f t="shared" si="565"/>
        <v>0</v>
      </c>
      <c r="C6019" t="str">
        <f t="shared" si="566"/>
        <v>OFF</v>
      </c>
      <c r="D6019" s="4">
        <f t="shared" si="562"/>
        <v>43806.70833331874</v>
      </c>
      <c r="E6019" t="str">
        <f t="shared" si="563"/>
        <v>LRKPCIGS</v>
      </c>
      <c r="F6019" s="39">
        <v>8209.5283203125</v>
      </c>
      <c r="G6019">
        <f t="shared" si="567"/>
        <v>1.224924770418048E-3</v>
      </c>
      <c r="H6019" s="38">
        <f>G6019*SUMIF('Manual Inputs'!$B$11:$B$22,'Expanded kW'!A6019,'Manual Inputs'!$C$11:$C$22)</f>
        <v>124221.43300119169</v>
      </c>
    </row>
    <row r="6020" spans="1:8" x14ac:dyDescent="0.2">
      <c r="A6020">
        <f t="shared" si="564"/>
        <v>12</v>
      </c>
      <c r="B6020" t="b">
        <f t="shared" si="565"/>
        <v>0</v>
      </c>
      <c r="C6020" t="str">
        <f t="shared" si="566"/>
        <v>OFF</v>
      </c>
      <c r="D6020" s="4">
        <f t="shared" ref="D6020:D6083" si="568">+D6019+1/24</f>
        <v>43806.749999985404</v>
      </c>
      <c r="E6020" t="str">
        <f t="shared" ref="E6020:E6083" si="569">+E6019</f>
        <v>LRKPCIGS</v>
      </c>
      <c r="F6020" s="39">
        <v>8293.537109375</v>
      </c>
      <c r="G6020">
        <f t="shared" si="567"/>
        <v>1.2374595279145133E-3</v>
      </c>
      <c r="H6020" s="38">
        <f>G6020*SUMIF('Manual Inputs'!$B$11:$B$22,'Expanded kW'!A6020,'Manual Inputs'!$C$11:$C$22)</f>
        <v>125492.60130159429</v>
      </c>
    </row>
    <row r="6021" spans="1:8" x14ac:dyDescent="0.2">
      <c r="A6021">
        <f t="shared" si="564"/>
        <v>12</v>
      </c>
      <c r="B6021" t="b">
        <f t="shared" si="565"/>
        <v>0</v>
      </c>
      <c r="C6021" t="str">
        <f t="shared" si="566"/>
        <v>OFF</v>
      </c>
      <c r="D6021" s="4">
        <f t="shared" si="568"/>
        <v>43806.791666652069</v>
      </c>
      <c r="E6021" t="str">
        <f t="shared" si="569"/>
        <v>LRKPCIGS</v>
      </c>
      <c r="F6021" s="39">
        <v>8316.9990234375</v>
      </c>
      <c r="G6021">
        <f t="shared" si="567"/>
        <v>1.2409602259540668E-3</v>
      </c>
      <c r="H6021" s="38">
        <f>G6021*SUMIF('Manual Inputs'!$B$11:$B$22,'Expanded kW'!A6021,'Manual Inputs'!$C$11:$C$22)</f>
        <v>125847.6122683734</v>
      </c>
    </row>
    <row r="6022" spans="1:8" x14ac:dyDescent="0.2">
      <c r="A6022">
        <f t="shared" si="564"/>
        <v>12</v>
      </c>
      <c r="B6022" t="b">
        <f t="shared" si="565"/>
        <v>0</v>
      </c>
      <c r="C6022" t="str">
        <f t="shared" si="566"/>
        <v>OFF</v>
      </c>
      <c r="D6022" s="4">
        <f t="shared" si="568"/>
        <v>43806.833333318733</v>
      </c>
      <c r="E6022" t="str">
        <f t="shared" si="569"/>
        <v>LRKPCIGS</v>
      </c>
      <c r="F6022" s="39">
        <v>8349.9130859375</v>
      </c>
      <c r="G6022">
        <f t="shared" si="567"/>
        <v>1.2458712572433531E-3</v>
      </c>
      <c r="H6022" s="38">
        <f>G6022*SUMIF('Manual Inputs'!$B$11:$B$22,'Expanded kW'!A6022,'Manual Inputs'!$C$11:$C$22)</f>
        <v>126345.64721631607</v>
      </c>
    </row>
    <row r="6023" spans="1:8" x14ac:dyDescent="0.2">
      <c r="A6023">
        <f t="shared" si="564"/>
        <v>12</v>
      </c>
      <c r="B6023" t="b">
        <f t="shared" si="565"/>
        <v>0</v>
      </c>
      <c r="C6023" t="str">
        <f t="shared" si="566"/>
        <v>OFF</v>
      </c>
      <c r="D6023" s="4">
        <f t="shared" si="568"/>
        <v>43806.874999985397</v>
      </c>
      <c r="E6023" t="str">
        <f t="shared" si="569"/>
        <v>LRKPCIGS</v>
      </c>
      <c r="F6023" s="39">
        <v>8372.01953125</v>
      </c>
      <c r="G6023">
        <f t="shared" si="567"/>
        <v>1.2491697089195809E-3</v>
      </c>
      <c r="H6023" s="38">
        <f>G6023*SUMIF('Manual Inputs'!$B$11:$B$22,'Expanded kW'!A6023,'Manual Inputs'!$C$11:$C$22)</f>
        <v>126680.14808020696</v>
      </c>
    </row>
    <row r="6024" spans="1:8" x14ac:dyDescent="0.2">
      <c r="A6024">
        <f t="shared" si="564"/>
        <v>12</v>
      </c>
      <c r="B6024" t="b">
        <f t="shared" si="565"/>
        <v>0</v>
      </c>
      <c r="C6024" t="str">
        <f t="shared" si="566"/>
        <v>OFF</v>
      </c>
      <c r="D6024" s="4">
        <f t="shared" si="568"/>
        <v>43806.916666652061</v>
      </c>
      <c r="E6024" t="str">
        <f t="shared" si="569"/>
        <v>LRKPCIGS</v>
      </c>
      <c r="F6024" s="39">
        <v>8375.8544921875</v>
      </c>
      <c r="G6024">
        <f t="shared" si="567"/>
        <v>1.2497419145887307E-3</v>
      </c>
      <c r="H6024" s="38">
        <f>G6024*SUMIF('Manual Inputs'!$B$11:$B$22,'Expanded kW'!A6024,'Manual Inputs'!$C$11:$C$22)</f>
        <v>126738.17630358017</v>
      </c>
    </row>
    <row r="6025" spans="1:8" x14ac:dyDescent="0.2">
      <c r="A6025">
        <f t="shared" si="564"/>
        <v>12</v>
      </c>
      <c r="B6025" t="b">
        <f t="shared" si="565"/>
        <v>0</v>
      </c>
      <c r="C6025" t="str">
        <f t="shared" si="566"/>
        <v>OFF</v>
      </c>
      <c r="D6025" s="4">
        <f t="shared" si="568"/>
        <v>43806.958333318726</v>
      </c>
      <c r="E6025" t="str">
        <f t="shared" si="569"/>
        <v>LRKPCIGS</v>
      </c>
      <c r="F6025" s="39">
        <v>8370.0068359375</v>
      </c>
      <c r="G6025">
        <f t="shared" si="567"/>
        <v>1.2488693992979568E-3</v>
      </c>
      <c r="H6025" s="38">
        <f>G6025*SUMIF('Manual Inputs'!$B$11:$B$22,'Expanded kW'!A6025,'Manual Inputs'!$C$11:$C$22)</f>
        <v>126649.69323722959</v>
      </c>
    </row>
    <row r="6026" spans="1:8" x14ac:dyDescent="0.2">
      <c r="A6026">
        <f t="shared" si="564"/>
        <v>12</v>
      </c>
      <c r="B6026" t="b">
        <f t="shared" si="565"/>
        <v>0</v>
      </c>
      <c r="C6026" t="str">
        <f t="shared" si="566"/>
        <v>OFF</v>
      </c>
      <c r="D6026" s="4">
        <f t="shared" si="568"/>
        <v>43806.99999998539</v>
      </c>
      <c r="E6026" t="str">
        <f t="shared" si="569"/>
        <v>LRKPCIGS</v>
      </c>
      <c r="F6026" s="39">
        <v>8330.6953125</v>
      </c>
      <c r="G6026">
        <f t="shared" si="567"/>
        <v>1.2430038176296019E-3</v>
      </c>
      <c r="H6026" s="38">
        <f>G6026*SUMIF('Manual Inputs'!$B$11:$B$22,'Expanded kW'!A6026,'Manual Inputs'!$C$11:$C$22)</f>
        <v>126054.85592327773</v>
      </c>
    </row>
    <row r="6027" spans="1:8" x14ac:dyDescent="0.2">
      <c r="A6027">
        <f t="shared" si="564"/>
        <v>12</v>
      </c>
      <c r="B6027" t="b">
        <f t="shared" si="565"/>
        <v>0</v>
      </c>
      <c r="C6027" t="str">
        <f t="shared" si="566"/>
        <v>OFF</v>
      </c>
      <c r="D6027" s="4">
        <f t="shared" si="568"/>
        <v>43807.041666652054</v>
      </c>
      <c r="E6027" t="str">
        <f t="shared" si="569"/>
        <v>LRKPCIGS</v>
      </c>
      <c r="F6027" s="39">
        <v>8310.5986328125</v>
      </c>
      <c r="G6027">
        <f t="shared" si="567"/>
        <v>1.2400052384430892E-3</v>
      </c>
      <c r="H6027" s="38">
        <f>G6027*SUMIF('Manual Inputs'!$B$11:$B$22,'Expanded kW'!A6027,'Manual Inputs'!$C$11:$C$22)</f>
        <v>125750.76557217067</v>
      </c>
    </row>
    <row r="6028" spans="1:8" x14ac:dyDescent="0.2">
      <c r="A6028">
        <f t="shared" si="564"/>
        <v>12</v>
      </c>
      <c r="B6028" t="b">
        <f t="shared" si="565"/>
        <v>0</v>
      </c>
      <c r="C6028" t="str">
        <f t="shared" si="566"/>
        <v>OFF</v>
      </c>
      <c r="D6028" s="4">
        <f t="shared" si="568"/>
        <v>43807.083333318718</v>
      </c>
      <c r="E6028" t="str">
        <f t="shared" si="569"/>
        <v>LRKPCIGS</v>
      </c>
      <c r="F6028" s="39">
        <v>8327.2333984375</v>
      </c>
      <c r="G6028">
        <f t="shared" si="567"/>
        <v>1.2424872734235577E-3</v>
      </c>
      <c r="H6028" s="38">
        <f>G6028*SUMIF('Manual Inputs'!$B$11:$B$22,'Expanded kW'!A6028,'Manual Inputs'!$C$11:$C$22)</f>
        <v>126002.47241121814</v>
      </c>
    </row>
    <row r="6029" spans="1:8" x14ac:dyDescent="0.2">
      <c r="A6029">
        <f t="shared" si="564"/>
        <v>12</v>
      </c>
      <c r="B6029" t="b">
        <f t="shared" si="565"/>
        <v>0</v>
      </c>
      <c r="C6029" t="str">
        <f t="shared" si="566"/>
        <v>OFF</v>
      </c>
      <c r="D6029" s="4">
        <f t="shared" si="568"/>
        <v>43807.124999985383</v>
      </c>
      <c r="E6029" t="str">
        <f t="shared" si="569"/>
        <v>LRKPCIGS</v>
      </c>
      <c r="F6029" s="39">
        <v>8329.662109375</v>
      </c>
      <c r="G6029">
        <f t="shared" si="567"/>
        <v>1.2428496557762888E-3</v>
      </c>
      <c r="H6029" s="38">
        <f>G6029*SUMIF('Manual Inputs'!$B$11:$B$22,'Expanded kW'!A6029,'Manual Inputs'!$C$11:$C$22)</f>
        <v>126039.22214168138</v>
      </c>
    </row>
    <row r="6030" spans="1:8" x14ac:dyDescent="0.2">
      <c r="A6030">
        <f t="shared" si="564"/>
        <v>12</v>
      </c>
      <c r="B6030" t="b">
        <f t="shared" si="565"/>
        <v>0</v>
      </c>
      <c r="C6030" t="str">
        <f t="shared" si="566"/>
        <v>OFF</v>
      </c>
      <c r="D6030" s="4">
        <f t="shared" si="568"/>
        <v>43807.166666652047</v>
      </c>
      <c r="E6030" t="str">
        <f t="shared" si="569"/>
        <v>LRKPCIGS</v>
      </c>
      <c r="F6030" s="39">
        <v>8288.21875</v>
      </c>
      <c r="G6030">
        <f t="shared" si="567"/>
        <v>1.2366659877886691E-3</v>
      </c>
      <c r="H6030" s="38">
        <f>G6030*SUMIF('Manual Inputs'!$B$11:$B$22,'Expanded kW'!A6030,'Manual Inputs'!$C$11:$C$22)</f>
        <v>125412.12722354729</v>
      </c>
    </row>
    <row r="6031" spans="1:8" x14ac:dyDescent="0.2">
      <c r="A6031">
        <f t="shared" si="564"/>
        <v>12</v>
      </c>
      <c r="B6031" t="b">
        <f t="shared" si="565"/>
        <v>0</v>
      </c>
      <c r="C6031" t="str">
        <f t="shared" si="566"/>
        <v>OFF</v>
      </c>
      <c r="D6031" s="4">
        <f t="shared" si="568"/>
        <v>43807.208333318711</v>
      </c>
      <c r="E6031" t="str">
        <f t="shared" si="569"/>
        <v>LRKPCIGS</v>
      </c>
      <c r="F6031" s="39">
        <v>8273.2373046875</v>
      </c>
      <c r="G6031">
        <f t="shared" si="567"/>
        <v>1.2344306409156291E-3</v>
      </c>
      <c r="H6031" s="38">
        <f>G6031*SUMIF('Manual Inputs'!$B$11:$B$22,'Expanded kW'!A6031,'Manual Inputs'!$C$11:$C$22)</f>
        <v>125185.43739040024</v>
      </c>
    </row>
    <row r="6032" spans="1:8" x14ac:dyDescent="0.2">
      <c r="A6032">
        <f t="shared" si="564"/>
        <v>12</v>
      </c>
      <c r="B6032" t="b">
        <f t="shared" si="565"/>
        <v>0</v>
      </c>
      <c r="C6032" t="str">
        <f t="shared" si="566"/>
        <v>OFF</v>
      </c>
      <c r="D6032" s="4">
        <f t="shared" si="568"/>
        <v>43807.249999985375</v>
      </c>
      <c r="E6032" t="str">
        <f t="shared" si="569"/>
        <v>LRKPCIGS</v>
      </c>
      <c r="F6032" s="39">
        <v>8289.7294921875</v>
      </c>
      <c r="G6032">
        <f t="shared" si="567"/>
        <v>1.2368914021431826E-3</v>
      </c>
      <c r="H6032" s="38">
        <f>G6032*SUMIF('Manual Inputs'!$B$11:$B$22,'Expanded kW'!A6032,'Manual Inputs'!$C$11:$C$22)</f>
        <v>125434.98682669431</v>
      </c>
    </row>
    <row r="6033" spans="1:8" x14ac:dyDescent="0.2">
      <c r="A6033">
        <f t="shared" si="564"/>
        <v>12</v>
      </c>
      <c r="B6033" t="b">
        <f t="shared" si="565"/>
        <v>0</v>
      </c>
      <c r="C6033" t="str">
        <f t="shared" si="566"/>
        <v>OFF</v>
      </c>
      <c r="D6033" s="4">
        <f t="shared" si="568"/>
        <v>43807.29166665204</v>
      </c>
      <c r="E6033" t="str">
        <f t="shared" si="569"/>
        <v>LRKPCIGS</v>
      </c>
      <c r="F6033" s="39">
        <v>8337.318359375</v>
      </c>
      <c r="G6033">
        <f t="shared" si="567"/>
        <v>1.243992027165679E-3</v>
      </c>
      <c r="H6033" s="38">
        <f>G6033*SUMIF('Manual Inputs'!$B$11:$B$22,'Expanded kW'!A6033,'Manual Inputs'!$C$11:$C$22)</f>
        <v>126155.07171419119</v>
      </c>
    </row>
    <row r="6034" spans="1:8" x14ac:dyDescent="0.2">
      <c r="A6034">
        <f t="shared" si="564"/>
        <v>12</v>
      </c>
      <c r="B6034" t="b">
        <f t="shared" si="565"/>
        <v>0</v>
      </c>
      <c r="C6034" t="str">
        <f t="shared" si="566"/>
        <v>OFF</v>
      </c>
      <c r="D6034" s="4">
        <f t="shared" si="568"/>
        <v>43807.333333318704</v>
      </c>
      <c r="E6034" t="str">
        <f t="shared" si="569"/>
        <v>LRKPCIGS</v>
      </c>
      <c r="F6034" s="39">
        <v>8332.984375</v>
      </c>
      <c r="G6034">
        <f t="shared" si="567"/>
        <v>1.2433453633613279E-3</v>
      </c>
      <c r="H6034" s="38">
        <f>G6034*SUMIF('Manual Inputs'!$B$11:$B$22,'Expanded kW'!A6034,'Manual Inputs'!$C$11:$C$22)</f>
        <v>126089.49258118118</v>
      </c>
    </row>
    <row r="6035" spans="1:8" x14ac:dyDescent="0.2">
      <c r="A6035">
        <f t="shared" si="564"/>
        <v>12</v>
      </c>
      <c r="B6035" t="b">
        <f t="shared" si="565"/>
        <v>0</v>
      </c>
      <c r="C6035" t="str">
        <f t="shared" si="566"/>
        <v>OFF</v>
      </c>
      <c r="D6035" s="4">
        <f t="shared" si="568"/>
        <v>43807.374999985368</v>
      </c>
      <c r="E6035" t="str">
        <f t="shared" si="569"/>
        <v>LRKPCIGS</v>
      </c>
      <c r="F6035" s="39">
        <v>8325.6982421875</v>
      </c>
      <c r="G6035">
        <f t="shared" si="567"/>
        <v>1.242258216303134E-3</v>
      </c>
      <c r="H6035" s="38">
        <f>G6035*SUMIF('Manual Inputs'!$B$11:$B$22,'Expanded kW'!A6035,'Manual Inputs'!$C$11:$C$22)</f>
        <v>125979.24338979143</v>
      </c>
    </row>
    <row r="6036" spans="1:8" x14ac:dyDescent="0.2">
      <c r="A6036">
        <f t="shared" si="564"/>
        <v>12</v>
      </c>
      <c r="B6036" t="b">
        <f t="shared" si="565"/>
        <v>0</v>
      </c>
      <c r="C6036" t="str">
        <f t="shared" si="566"/>
        <v>OFF</v>
      </c>
      <c r="D6036" s="4">
        <f t="shared" si="568"/>
        <v>43807.416666652032</v>
      </c>
      <c r="E6036" t="str">
        <f t="shared" si="569"/>
        <v>LRKPCIGS</v>
      </c>
      <c r="F6036" s="39">
        <v>8290</v>
      </c>
      <c r="G6036">
        <f t="shared" si="567"/>
        <v>1.236931763989466E-3</v>
      </c>
      <c r="H6036" s="38">
        <f>G6036*SUMIF('Manual Inputs'!$B$11:$B$22,'Expanded kW'!A6036,'Manual Inputs'!$C$11:$C$22)</f>
        <v>125439.07998123326</v>
      </c>
    </row>
    <row r="6037" spans="1:8" x14ac:dyDescent="0.2">
      <c r="A6037">
        <f t="shared" si="564"/>
        <v>12</v>
      </c>
      <c r="B6037" t="b">
        <f t="shared" si="565"/>
        <v>0</v>
      </c>
      <c r="C6037" t="str">
        <f t="shared" si="566"/>
        <v>OFF</v>
      </c>
      <c r="D6037" s="4">
        <f t="shared" si="568"/>
        <v>43807.458333318697</v>
      </c>
      <c r="E6037" t="str">
        <f t="shared" si="569"/>
        <v>LRKPCIGS</v>
      </c>
      <c r="F6037" s="39">
        <v>8332.0732421875</v>
      </c>
      <c r="G6037">
        <f t="shared" si="567"/>
        <v>1.243209415337565E-3</v>
      </c>
      <c r="H6037" s="38">
        <f>G6037*SUMIF('Manual Inputs'!$B$11:$B$22,'Expanded kW'!A6037,'Manual Inputs'!$C$11:$C$22)</f>
        <v>126075.70589098327</v>
      </c>
    </row>
    <row r="6038" spans="1:8" x14ac:dyDescent="0.2">
      <c r="A6038">
        <f t="shared" si="564"/>
        <v>12</v>
      </c>
      <c r="B6038" t="b">
        <f t="shared" si="565"/>
        <v>0</v>
      </c>
      <c r="C6038" t="str">
        <f t="shared" si="566"/>
        <v>OFF</v>
      </c>
      <c r="D6038" s="4">
        <f t="shared" si="568"/>
        <v>43807.499999985361</v>
      </c>
      <c r="E6038" t="str">
        <f t="shared" si="569"/>
        <v>LRKPCIGS</v>
      </c>
      <c r="F6038" s="39">
        <v>8332.94140625</v>
      </c>
      <c r="G6038">
        <f t="shared" si="567"/>
        <v>1.2433389520933261E-3</v>
      </c>
      <c r="H6038" s="38">
        <f>G6038*SUMIF('Manual Inputs'!$B$11:$B$22,'Expanded kW'!A6038,'Manual Inputs'!$C$11:$C$22)</f>
        <v>126088.84240500892</v>
      </c>
    </row>
    <row r="6039" spans="1:8" x14ac:dyDescent="0.2">
      <c r="A6039">
        <f t="shared" si="564"/>
        <v>12</v>
      </c>
      <c r="B6039" t="b">
        <f t="shared" si="565"/>
        <v>0</v>
      </c>
      <c r="C6039" t="str">
        <f t="shared" si="566"/>
        <v>OFF</v>
      </c>
      <c r="D6039" s="4">
        <f t="shared" si="568"/>
        <v>43807.541666652025</v>
      </c>
      <c r="E6039" t="str">
        <f t="shared" si="569"/>
        <v>LRKPCIGS</v>
      </c>
      <c r="F6039" s="39">
        <v>8306.767578125</v>
      </c>
      <c r="G6039">
        <f t="shared" si="567"/>
        <v>1.2394336156164849E-3</v>
      </c>
      <c r="H6039" s="38">
        <f>G6039*SUMIF('Manual Inputs'!$B$11:$B$22,'Expanded kW'!A6039,'Manual Inputs'!$C$11:$C$22)</f>
        <v>125692.7964557222</v>
      </c>
    </row>
    <row r="6040" spans="1:8" x14ac:dyDescent="0.2">
      <c r="A6040">
        <f t="shared" si="564"/>
        <v>12</v>
      </c>
      <c r="B6040" t="b">
        <f t="shared" si="565"/>
        <v>0</v>
      </c>
      <c r="C6040" t="str">
        <f t="shared" si="566"/>
        <v>OFF</v>
      </c>
      <c r="D6040" s="4">
        <f t="shared" si="568"/>
        <v>43807.583333318689</v>
      </c>
      <c r="E6040" t="str">
        <f t="shared" si="569"/>
        <v>LRKPCIGS</v>
      </c>
      <c r="F6040" s="39">
        <v>8301.2373046875</v>
      </c>
      <c r="G6040">
        <f t="shared" si="567"/>
        <v>1.2386084562825417E-3</v>
      </c>
      <c r="H6040" s="38">
        <f>G6040*SUMIF('Manual Inputs'!$B$11:$B$22,'Expanded kW'!A6040,'Manual Inputs'!$C$11:$C$22)</f>
        <v>125609.11582700754</v>
      </c>
    </row>
    <row r="6041" spans="1:8" x14ac:dyDescent="0.2">
      <c r="A6041">
        <f t="shared" si="564"/>
        <v>12</v>
      </c>
      <c r="B6041" t="b">
        <f t="shared" si="565"/>
        <v>0</v>
      </c>
      <c r="C6041" t="str">
        <f t="shared" si="566"/>
        <v>OFF</v>
      </c>
      <c r="D6041" s="4">
        <f t="shared" si="568"/>
        <v>43807.624999985353</v>
      </c>
      <c r="E6041" t="str">
        <f t="shared" si="569"/>
        <v>LRKPCIGS</v>
      </c>
      <c r="F6041" s="39">
        <v>8327.5341796875</v>
      </c>
      <c r="G6041">
        <f t="shared" si="567"/>
        <v>1.2425321522995694E-3</v>
      </c>
      <c r="H6041" s="38">
        <f>G6041*SUMIF('Manual Inputs'!$B$11:$B$22,'Expanded kW'!A6041,'Manual Inputs'!$C$11:$C$22)</f>
        <v>126007.02364442388</v>
      </c>
    </row>
    <row r="6042" spans="1:8" x14ac:dyDescent="0.2">
      <c r="A6042">
        <f t="shared" si="564"/>
        <v>12</v>
      </c>
      <c r="B6042" t="b">
        <f t="shared" si="565"/>
        <v>0</v>
      </c>
      <c r="C6042" t="str">
        <f t="shared" si="566"/>
        <v>OFF</v>
      </c>
      <c r="D6042" s="4">
        <f t="shared" si="568"/>
        <v>43807.666666652018</v>
      </c>
      <c r="E6042" t="str">
        <f t="shared" si="569"/>
        <v>LRKPCIGS</v>
      </c>
      <c r="F6042" s="39">
        <v>8324.0126953125</v>
      </c>
      <c r="G6042">
        <f t="shared" si="567"/>
        <v>1.2420067197447045E-3</v>
      </c>
      <c r="H6042" s="38">
        <f>G6042*SUMIF('Manual Inputs'!$B$11:$B$22,'Expanded kW'!A6042,'Manual Inputs'!$C$11:$C$22)</f>
        <v>125953.73875176185</v>
      </c>
    </row>
    <row r="6043" spans="1:8" x14ac:dyDescent="0.2">
      <c r="A6043">
        <f t="shared" si="564"/>
        <v>12</v>
      </c>
      <c r="B6043" t="b">
        <f t="shared" si="565"/>
        <v>0</v>
      </c>
      <c r="C6043" t="str">
        <f t="shared" si="566"/>
        <v>OFF</v>
      </c>
      <c r="D6043" s="4">
        <f t="shared" si="568"/>
        <v>43807.708333318682</v>
      </c>
      <c r="E6043" t="str">
        <f t="shared" si="569"/>
        <v>LRKPCIGS</v>
      </c>
      <c r="F6043" s="39">
        <v>8385.26171875</v>
      </c>
      <c r="G6043">
        <f t="shared" si="567"/>
        <v>1.2511455451491892E-3</v>
      </c>
      <c r="H6043" s="38">
        <f>G6043*SUMIF('Manual Inputs'!$B$11:$B$22,'Expanded kW'!A6043,'Manual Inputs'!$C$11:$C$22)</f>
        <v>126880.52055510912</v>
      </c>
    </row>
    <row r="6044" spans="1:8" x14ac:dyDescent="0.2">
      <c r="A6044">
        <f t="shared" si="564"/>
        <v>12</v>
      </c>
      <c r="B6044" t="b">
        <f t="shared" si="565"/>
        <v>0</v>
      </c>
      <c r="C6044" t="str">
        <f t="shared" si="566"/>
        <v>OFF</v>
      </c>
      <c r="D6044" s="4">
        <f t="shared" si="568"/>
        <v>43807.749999985346</v>
      </c>
      <c r="E6044" t="str">
        <f t="shared" si="569"/>
        <v>LRKPCIGS</v>
      </c>
      <c r="F6044" s="39">
        <v>8418.2841796875</v>
      </c>
      <c r="G6044">
        <f t="shared" si="567"/>
        <v>1.2560727503191163E-3</v>
      </c>
      <c r="H6044" s="38">
        <f>G6044*SUMIF('Manual Inputs'!$B$11:$B$22,'Expanded kW'!A6044,'Manual Inputs'!$C$11:$C$22)</f>
        <v>127380.19572021361</v>
      </c>
    </row>
    <row r="6045" spans="1:8" x14ac:dyDescent="0.2">
      <c r="A6045">
        <f t="shared" si="564"/>
        <v>12</v>
      </c>
      <c r="B6045" t="b">
        <f t="shared" si="565"/>
        <v>0</v>
      </c>
      <c r="C6045" t="str">
        <f t="shared" si="566"/>
        <v>OFF</v>
      </c>
      <c r="D6045" s="4">
        <f t="shared" si="568"/>
        <v>43807.79166665201</v>
      </c>
      <c r="E6045" t="str">
        <f t="shared" si="569"/>
        <v>LRKPCIGS</v>
      </c>
      <c r="F6045" s="39">
        <v>8424.810546875</v>
      </c>
      <c r="G6045">
        <f t="shared" si="567"/>
        <v>1.2570465345021896E-3</v>
      </c>
      <c r="H6045" s="38">
        <f>G6045*SUMIF('Manual Inputs'!$B$11:$B$22,'Expanded kW'!A6045,'Manual Inputs'!$C$11:$C$22)</f>
        <v>127478.94861473952</v>
      </c>
    </row>
    <row r="6046" spans="1:8" x14ac:dyDescent="0.2">
      <c r="A6046">
        <f t="shared" si="564"/>
        <v>12</v>
      </c>
      <c r="B6046" t="b">
        <f t="shared" si="565"/>
        <v>0</v>
      </c>
      <c r="C6046" t="str">
        <f t="shared" si="566"/>
        <v>OFF</v>
      </c>
      <c r="D6046" s="4">
        <f t="shared" si="568"/>
        <v>43807.833333318675</v>
      </c>
      <c r="E6046" t="str">
        <f t="shared" si="569"/>
        <v>LRKPCIGS</v>
      </c>
      <c r="F6046" s="39">
        <v>8408.33984375</v>
      </c>
      <c r="G6046">
        <f t="shared" si="567"/>
        <v>1.2545889789086367E-3</v>
      </c>
      <c r="H6046" s="38">
        <f>G6046*SUMIF('Manual Inputs'!$B$11:$B$22,'Expanded kW'!A6046,'Manual Inputs'!$C$11:$C$22)</f>
        <v>127229.72426653154</v>
      </c>
    </row>
    <row r="6047" spans="1:8" x14ac:dyDescent="0.2">
      <c r="A6047">
        <f t="shared" si="564"/>
        <v>12</v>
      </c>
      <c r="B6047" t="b">
        <f t="shared" si="565"/>
        <v>0</v>
      </c>
      <c r="C6047" t="str">
        <f t="shared" si="566"/>
        <v>OFF</v>
      </c>
      <c r="D6047" s="4">
        <f t="shared" si="568"/>
        <v>43807.874999985339</v>
      </c>
      <c r="E6047" t="str">
        <f t="shared" si="569"/>
        <v>LRKPCIGS</v>
      </c>
      <c r="F6047" s="39">
        <v>8461.0771484375</v>
      </c>
      <c r="G6047">
        <f t="shared" si="567"/>
        <v>1.2624577904062433E-3</v>
      </c>
      <c r="H6047" s="38">
        <f>G6047*SUMIF('Manual Inputs'!$B$11:$B$22,'Expanded kW'!A6047,'Manual Inputs'!$C$11:$C$22)</f>
        <v>128027.71208084878</v>
      </c>
    </row>
    <row r="6048" spans="1:8" x14ac:dyDescent="0.2">
      <c r="A6048">
        <f t="shared" si="564"/>
        <v>12</v>
      </c>
      <c r="B6048" t="b">
        <f t="shared" si="565"/>
        <v>0</v>
      </c>
      <c r="C6048" t="str">
        <f t="shared" si="566"/>
        <v>OFF</v>
      </c>
      <c r="D6048" s="4">
        <f t="shared" si="568"/>
        <v>43807.916666652003</v>
      </c>
      <c r="E6048" t="str">
        <f t="shared" si="569"/>
        <v>LRKPCIGS</v>
      </c>
      <c r="F6048" s="39">
        <v>8517.14453125</v>
      </c>
      <c r="G6048">
        <f t="shared" si="567"/>
        <v>1.2708234751739802E-3</v>
      </c>
      <c r="H6048" s="38">
        <f>G6048*SUMIF('Manual Inputs'!$B$11:$B$22,'Expanded kW'!A6048,'Manual Inputs'!$C$11:$C$22)</f>
        <v>128876.08854851533</v>
      </c>
    </row>
    <row r="6049" spans="1:8" x14ac:dyDescent="0.2">
      <c r="A6049">
        <f t="shared" si="564"/>
        <v>12</v>
      </c>
      <c r="B6049" t="b">
        <f t="shared" si="565"/>
        <v>0</v>
      </c>
      <c r="C6049" t="str">
        <f t="shared" si="566"/>
        <v>OFF</v>
      </c>
      <c r="D6049" s="4">
        <f t="shared" si="568"/>
        <v>43807.958333318667</v>
      </c>
      <c r="E6049" t="str">
        <f t="shared" si="569"/>
        <v>LRKPCIGS</v>
      </c>
      <c r="F6049" s="39">
        <v>8590.67578125</v>
      </c>
      <c r="G6049">
        <f t="shared" si="567"/>
        <v>1.2817949032524905E-3</v>
      </c>
      <c r="H6049" s="38">
        <f>G6049*SUMIF('Manual Inputs'!$B$11:$B$22,'Expanded kW'!A6049,'Manual Inputs'!$C$11:$C$22)</f>
        <v>129988.7173000075</v>
      </c>
    </row>
    <row r="6050" spans="1:8" x14ac:dyDescent="0.2">
      <c r="A6050">
        <f t="shared" si="564"/>
        <v>12</v>
      </c>
      <c r="B6050" t="b">
        <f t="shared" si="565"/>
        <v>0</v>
      </c>
      <c r="C6050" t="str">
        <f t="shared" si="566"/>
        <v>OFF</v>
      </c>
      <c r="D6050" s="4">
        <f t="shared" si="568"/>
        <v>43807.999999985332</v>
      </c>
      <c r="E6050" t="str">
        <f t="shared" si="569"/>
        <v>LRKPCIGS</v>
      </c>
      <c r="F6050" s="39">
        <v>8646.484375</v>
      </c>
      <c r="G6050">
        <f t="shared" si="567"/>
        <v>1.2901219747015809E-3</v>
      </c>
      <c r="H6050" s="38">
        <f>G6050*SUMIF('Manual Inputs'!$B$11:$B$22,'Expanded kW'!A6050,'Manual Inputs'!$C$11:$C$22)</f>
        <v>130833.17793390936</v>
      </c>
    </row>
    <row r="6051" spans="1:8" x14ac:dyDescent="0.2">
      <c r="A6051">
        <f t="shared" si="564"/>
        <v>12</v>
      </c>
      <c r="B6051" t="b">
        <f t="shared" si="565"/>
        <v>0</v>
      </c>
      <c r="C6051" t="str">
        <f t="shared" si="566"/>
        <v>OFF</v>
      </c>
      <c r="D6051" s="4">
        <f t="shared" si="568"/>
        <v>43808.041666651996</v>
      </c>
      <c r="E6051" t="str">
        <f t="shared" si="569"/>
        <v>LRKPCIGS</v>
      </c>
      <c r="F6051" s="39">
        <v>8705.0205078125</v>
      </c>
      <c r="G6051">
        <f t="shared" si="567"/>
        <v>1.2988560159581414E-3</v>
      </c>
      <c r="H6051" s="38">
        <f>G6051*SUMIF('Manual Inputs'!$B$11:$B$22,'Expanded kW'!A6051,'Manual Inputs'!$C$11:$C$22)</f>
        <v>131718.90997801782</v>
      </c>
    </row>
    <row r="6052" spans="1:8" x14ac:dyDescent="0.2">
      <c r="A6052">
        <f t="shared" si="564"/>
        <v>12</v>
      </c>
      <c r="B6052" t="b">
        <f t="shared" si="565"/>
        <v>0</v>
      </c>
      <c r="C6052" t="str">
        <f t="shared" si="566"/>
        <v>OFF</v>
      </c>
      <c r="D6052" s="4">
        <f t="shared" si="568"/>
        <v>43808.08333331866</v>
      </c>
      <c r="E6052" t="str">
        <f t="shared" si="569"/>
        <v>LRKPCIGS</v>
      </c>
      <c r="F6052" s="39">
        <v>8806.5185546875</v>
      </c>
      <c r="G6052">
        <f t="shared" si="567"/>
        <v>1.3140003052419266E-3</v>
      </c>
      <c r="H6052" s="38">
        <f>G6052*SUMIF('Manual Inputs'!$B$11:$B$22,'Expanded kW'!A6052,'Manual Inputs'!$C$11:$C$22)</f>
        <v>133254.71475725694</v>
      </c>
    </row>
    <row r="6053" spans="1:8" x14ac:dyDescent="0.2">
      <c r="A6053">
        <f t="shared" si="564"/>
        <v>12</v>
      </c>
      <c r="B6053" t="b">
        <f t="shared" si="565"/>
        <v>0</v>
      </c>
      <c r="C6053" t="str">
        <f t="shared" si="566"/>
        <v>OFF</v>
      </c>
      <c r="D6053" s="4">
        <f t="shared" si="568"/>
        <v>43808.124999985324</v>
      </c>
      <c r="E6053" t="str">
        <f t="shared" si="569"/>
        <v>LRKPCIGS</v>
      </c>
      <c r="F6053" s="39">
        <v>8788.552734375</v>
      </c>
      <c r="G6053">
        <f t="shared" si="567"/>
        <v>1.3113196666640426E-3</v>
      </c>
      <c r="H6053" s="38">
        <f>G6053*SUMIF('Manual Inputs'!$B$11:$B$22,'Expanded kW'!A6053,'Manual Inputs'!$C$11:$C$22)</f>
        <v>132982.86723360093</v>
      </c>
    </row>
    <row r="6054" spans="1:8" x14ac:dyDescent="0.2">
      <c r="A6054">
        <f t="shared" si="564"/>
        <v>12</v>
      </c>
      <c r="B6054" t="b">
        <f t="shared" si="565"/>
        <v>0</v>
      </c>
      <c r="C6054" t="str">
        <f t="shared" si="566"/>
        <v>OFF</v>
      </c>
      <c r="D6054" s="4">
        <f t="shared" si="568"/>
        <v>43808.166666651989</v>
      </c>
      <c r="E6054" t="str">
        <f t="shared" si="569"/>
        <v>LRKPCIGS</v>
      </c>
      <c r="F6054" s="39">
        <v>8758.3349609375</v>
      </c>
      <c r="G6054">
        <f t="shared" si="567"/>
        <v>1.3068109424418616E-3</v>
      </c>
      <c r="H6054" s="38">
        <f>G6054*SUMIF('Manual Inputs'!$B$11:$B$22,'Expanded kW'!A6054,'Manual Inputs'!$C$11:$C$22)</f>
        <v>132525.63084046688</v>
      </c>
    </row>
    <row r="6055" spans="1:8" x14ac:dyDescent="0.2">
      <c r="A6055">
        <f t="shared" si="564"/>
        <v>12</v>
      </c>
      <c r="B6055" t="b">
        <f t="shared" si="565"/>
        <v>0</v>
      </c>
      <c r="C6055" t="str">
        <f t="shared" si="566"/>
        <v>OFF</v>
      </c>
      <c r="D6055" s="4">
        <f t="shared" si="568"/>
        <v>43808.208333318653</v>
      </c>
      <c r="E6055" t="str">
        <f t="shared" si="569"/>
        <v>LRKPCIGS</v>
      </c>
      <c r="F6055" s="39">
        <v>8740.00390625</v>
      </c>
      <c r="G6055">
        <f t="shared" si="567"/>
        <v>1.3040758080859634E-3</v>
      </c>
      <c r="H6055" s="38">
        <f>G6055*SUMIF('Manual Inputs'!$B$11:$B$22,'Expanded kW'!A6055,'Manual Inputs'!$C$11:$C$22)</f>
        <v>132248.25681934677</v>
      </c>
    </row>
    <row r="6056" spans="1:8" x14ac:dyDescent="0.2">
      <c r="A6056">
        <f t="shared" si="564"/>
        <v>12</v>
      </c>
      <c r="B6056" t="b">
        <f t="shared" si="565"/>
        <v>0</v>
      </c>
      <c r="C6056" t="str">
        <f t="shared" si="566"/>
        <v>OFF</v>
      </c>
      <c r="D6056" s="4">
        <f t="shared" si="568"/>
        <v>43808.249999985317</v>
      </c>
      <c r="E6056" t="str">
        <f t="shared" si="569"/>
        <v>LRKPCIGS</v>
      </c>
      <c r="F6056" s="39">
        <v>8944.8828125</v>
      </c>
      <c r="G6056">
        <f t="shared" si="567"/>
        <v>1.3346453167605164E-3</v>
      </c>
      <c r="H6056" s="38">
        <f>G6056*SUMIF('Manual Inputs'!$B$11:$B$22,'Expanded kW'!A6056,'Manual Inputs'!$C$11:$C$22)</f>
        <v>135348.35591555442</v>
      </c>
    </row>
    <row r="6057" spans="1:8" x14ac:dyDescent="0.2">
      <c r="A6057">
        <f t="shared" si="564"/>
        <v>12</v>
      </c>
      <c r="B6057" t="b">
        <f t="shared" si="565"/>
        <v>0</v>
      </c>
      <c r="C6057" t="str">
        <f t="shared" si="566"/>
        <v>ON</v>
      </c>
      <c r="D6057" s="4">
        <f t="shared" si="568"/>
        <v>43808.291666651981</v>
      </c>
      <c r="E6057" t="str">
        <f t="shared" si="569"/>
        <v>LRKPCIGS</v>
      </c>
      <c r="F6057" s="39">
        <v>9183.431640625</v>
      </c>
      <c r="G6057">
        <f t="shared" si="567"/>
        <v>1.3702386367569308E-3</v>
      </c>
      <c r="H6057" s="38">
        <f>G6057*SUMIF('Manual Inputs'!$B$11:$B$22,'Expanded kW'!A6057,'Manual Inputs'!$C$11:$C$22)</f>
        <v>138957.92714964383</v>
      </c>
    </row>
    <row r="6058" spans="1:8" x14ac:dyDescent="0.2">
      <c r="A6058">
        <f t="shared" si="564"/>
        <v>12</v>
      </c>
      <c r="B6058" t="b">
        <f t="shared" si="565"/>
        <v>0</v>
      </c>
      <c r="C6058" t="str">
        <f t="shared" si="566"/>
        <v>ON</v>
      </c>
      <c r="D6058" s="4">
        <f t="shared" si="568"/>
        <v>43808.333333318646</v>
      </c>
      <c r="E6058" t="str">
        <f t="shared" si="569"/>
        <v>LRKPCIGS</v>
      </c>
      <c r="F6058" s="39">
        <v>9357.4697265625</v>
      </c>
      <c r="G6058">
        <f t="shared" si="567"/>
        <v>1.3962064578232785E-3</v>
      </c>
      <c r="H6058" s="38">
        <f>G6058*SUMIF('Manual Inputs'!$B$11:$B$22,'Expanded kW'!A6058,'Manual Inputs'!$C$11:$C$22)</f>
        <v>141591.36229821981</v>
      </c>
    </row>
    <row r="6059" spans="1:8" x14ac:dyDescent="0.2">
      <c r="A6059">
        <f t="shared" si="564"/>
        <v>12</v>
      </c>
      <c r="B6059" t="b">
        <f t="shared" si="565"/>
        <v>0</v>
      </c>
      <c r="C6059" t="str">
        <f t="shared" si="566"/>
        <v>ON</v>
      </c>
      <c r="D6059" s="4">
        <f t="shared" si="568"/>
        <v>43808.37499998531</v>
      </c>
      <c r="E6059" t="str">
        <f t="shared" si="569"/>
        <v>LRKPCIGS</v>
      </c>
      <c r="F6059" s="39">
        <v>9402.0673828125</v>
      </c>
      <c r="G6059">
        <f t="shared" si="567"/>
        <v>1.4028607711664763E-3</v>
      </c>
      <c r="H6059" s="38">
        <f>G6059*SUMIF('Manual Inputs'!$B$11:$B$22,'Expanded kW'!A6059,'Manual Inputs'!$C$11:$C$22)</f>
        <v>142266.18605808946</v>
      </c>
    </row>
    <row r="6060" spans="1:8" x14ac:dyDescent="0.2">
      <c r="A6060">
        <f t="shared" si="564"/>
        <v>12</v>
      </c>
      <c r="B6060" t="b">
        <f t="shared" si="565"/>
        <v>0</v>
      </c>
      <c r="C6060" t="str">
        <f t="shared" si="566"/>
        <v>ON</v>
      </c>
      <c r="D6060" s="4">
        <f t="shared" si="568"/>
        <v>43808.416666651974</v>
      </c>
      <c r="E6060" t="str">
        <f t="shared" si="569"/>
        <v>LRKPCIGS</v>
      </c>
      <c r="F6060" s="39">
        <v>9422.7421875</v>
      </c>
      <c r="G6060">
        <f t="shared" si="567"/>
        <v>1.4059456110497388E-3</v>
      </c>
      <c r="H6060" s="38">
        <f>G6060*SUMIF('Manual Inputs'!$B$11:$B$22,'Expanded kW'!A6060,'Manual Inputs'!$C$11:$C$22)</f>
        <v>142579.0242340595</v>
      </c>
    </row>
    <row r="6061" spans="1:8" x14ac:dyDescent="0.2">
      <c r="A6061">
        <f t="shared" si="564"/>
        <v>12</v>
      </c>
      <c r="B6061" t="b">
        <f t="shared" si="565"/>
        <v>0</v>
      </c>
      <c r="C6061" t="str">
        <f t="shared" si="566"/>
        <v>ON</v>
      </c>
      <c r="D6061" s="4">
        <f t="shared" si="568"/>
        <v>43808.458333318638</v>
      </c>
      <c r="E6061" t="str">
        <f t="shared" si="569"/>
        <v>LRKPCIGS</v>
      </c>
      <c r="F6061" s="39">
        <v>9364.6884765625</v>
      </c>
      <c r="G6061">
        <f t="shared" si="567"/>
        <v>1.3972835508475607E-3</v>
      </c>
      <c r="H6061" s="38">
        <f>G6061*SUMIF('Manual Inputs'!$B$11:$B$22,'Expanded kW'!A6061,'Manual Inputs'!$C$11:$C$22)</f>
        <v>141700.59189515765</v>
      </c>
    </row>
    <row r="6062" spans="1:8" x14ac:dyDescent="0.2">
      <c r="A6062">
        <f t="shared" si="564"/>
        <v>12</v>
      </c>
      <c r="B6062" t="b">
        <f t="shared" si="565"/>
        <v>0</v>
      </c>
      <c r="C6062" t="str">
        <f t="shared" si="566"/>
        <v>ON</v>
      </c>
      <c r="D6062" s="4">
        <f t="shared" si="568"/>
        <v>43808.499999985303</v>
      </c>
      <c r="E6062" t="str">
        <f t="shared" si="569"/>
        <v>LRKPCIGS</v>
      </c>
      <c r="F6062" s="39">
        <v>9306.6240234375</v>
      </c>
      <c r="G6062">
        <f t="shared" si="567"/>
        <v>1.3886198878283822E-3</v>
      </c>
      <c r="H6062" s="38">
        <f>G6062*SUMIF('Manual Inputs'!$B$11:$B$22,'Expanded kW'!A6062,'Manual Inputs'!$C$11:$C$22)</f>
        <v>140821.99701221273</v>
      </c>
    </row>
    <row r="6063" spans="1:8" x14ac:dyDescent="0.2">
      <c r="A6063">
        <f t="shared" si="564"/>
        <v>12</v>
      </c>
      <c r="B6063" t="b">
        <f t="shared" si="565"/>
        <v>0</v>
      </c>
      <c r="C6063" t="str">
        <f t="shared" si="566"/>
        <v>ON</v>
      </c>
      <c r="D6063" s="4">
        <f t="shared" si="568"/>
        <v>43808.541666651967</v>
      </c>
      <c r="E6063" t="str">
        <f t="shared" si="569"/>
        <v>LRKPCIGS</v>
      </c>
      <c r="F6063" s="39">
        <v>9409.5390625</v>
      </c>
      <c r="G6063">
        <f t="shared" si="567"/>
        <v>1.4039756032455863E-3</v>
      </c>
      <c r="H6063" s="38">
        <f>G6063*SUMIF('Manual Inputs'!$B$11:$B$22,'Expanded kW'!A6063,'Manual Inputs'!$C$11:$C$22)</f>
        <v>142379.24282840482</v>
      </c>
    </row>
    <row r="6064" spans="1:8" x14ac:dyDescent="0.2">
      <c r="A6064">
        <f t="shared" si="564"/>
        <v>12</v>
      </c>
      <c r="B6064" t="b">
        <f t="shared" si="565"/>
        <v>0</v>
      </c>
      <c r="C6064" t="str">
        <f t="shared" si="566"/>
        <v>ON</v>
      </c>
      <c r="D6064" s="4">
        <f t="shared" si="568"/>
        <v>43808.583333318631</v>
      </c>
      <c r="E6064" t="str">
        <f t="shared" si="569"/>
        <v>LRKPCIGS</v>
      </c>
      <c r="F6064" s="39">
        <v>9430.2158203125</v>
      </c>
      <c r="G6064">
        <f t="shared" si="567"/>
        <v>1.4070607345501218E-3</v>
      </c>
      <c r="H6064" s="38">
        <f>G6064*SUMIF('Manual Inputs'!$B$11:$B$22,'Expanded kW'!A6064,'Manual Inputs'!$C$11:$C$22)</f>
        <v>142692.11055783727</v>
      </c>
    </row>
    <row r="6065" spans="1:8" x14ac:dyDescent="0.2">
      <c r="A6065">
        <f t="shared" si="564"/>
        <v>12</v>
      </c>
      <c r="B6065" t="b">
        <f t="shared" si="565"/>
        <v>0</v>
      </c>
      <c r="C6065" t="str">
        <f t="shared" si="566"/>
        <v>ON</v>
      </c>
      <c r="D6065" s="4">
        <f t="shared" si="568"/>
        <v>43808.624999985295</v>
      </c>
      <c r="E6065" t="str">
        <f t="shared" si="569"/>
        <v>LRKPCIGS</v>
      </c>
      <c r="F6065" s="39">
        <v>9225.638671875</v>
      </c>
      <c r="G6065">
        <f t="shared" si="567"/>
        <v>1.376536250462217E-3</v>
      </c>
      <c r="H6065" s="38">
        <f>G6065*SUMIF('Manual Inputs'!$B$11:$B$22,'Expanded kW'!A6065,'Manual Inputs'!$C$11:$C$22)</f>
        <v>139596.57747156656</v>
      </c>
    </row>
    <row r="6066" spans="1:8" x14ac:dyDescent="0.2">
      <c r="A6066">
        <f t="shared" si="564"/>
        <v>12</v>
      </c>
      <c r="B6066" t="b">
        <f t="shared" si="565"/>
        <v>0</v>
      </c>
      <c r="C6066" t="str">
        <f t="shared" si="566"/>
        <v>ON</v>
      </c>
      <c r="D6066" s="4">
        <f t="shared" si="568"/>
        <v>43808.66666665196</v>
      </c>
      <c r="E6066" t="str">
        <f t="shared" si="569"/>
        <v>LRKPCIGS</v>
      </c>
      <c r="F6066" s="39">
        <v>9078.2685546875</v>
      </c>
      <c r="G6066">
        <f t="shared" si="567"/>
        <v>1.3545474954547298E-3</v>
      </c>
      <c r="H6066" s="38">
        <f>G6066*SUMIF('Manual Inputs'!$B$11:$B$22,'Expanded kW'!A6066,'Manual Inputs'!$C$11:$C$22)</f>
        <v>137366.66529825816</v>
      </c>
    </row>
    <row r="6067" spans="1:8" x14ac:dyDescent="0.2">
      <c r="A6067">
        <f t="shared" si="564"/>
        <v>12</v>
      </c>
      <c r="B6067" t="b">
        <f t="shared" si="565"/>
        <v>0</v>
      </c>
      <c r="C6067" t="str">
        <f t="shared" si="566"/>
        <v>ON</v>
      </c>
      <c r="D6067" s="4">
        <f t="shared" si="568"/>
        <v>43808.708333318624</v>
      </c>
      <c r="E6067" t="str">
        <f t="shared" si="569"/>
        <v>LRKPCIGS</v>
      </c>
      <c r="F6067" s="39">
        <v>9147.1103515625</v>
      </c>
      <c r="G6067">
        <f t="shared" si="567"/>
        <v>1.3648192210572385E-3</v>
      </c>
      <c r="H6067" s="38">
        <f>G6067*SUMIF('Manual Inputs'!$B$11:$B$22,'Expanded kW'!A6067,'Manual Inputs'!$C$11:$C$22)</f>
        <v>138408.33618658804</v>
      </c>
    </row>
    <row r="6068" spans="1:8" x14ac:dyDescent="0.2">
      <c r="A6068">
        <f t="shared" si="564"/>
        <v>12</v>
      </c>
      <c r="B6068" t="b">
        <f t="shared" si="565"/>
        <v>0</v>
      </c>
      <c r="C6068" t="str">
        <f t="shared" si="566"/>
        <v>ON</v>
      </c>
      <c r="D6068" s="4">
        <f t="shared" si="568"/>
        <v>43808.749999985288</v>
      </c>
      <c r="E6068" t="str">
        <f t="shared" si="569"/>
        <v>LRKPCIGS</v>
      </c>
      <c r="F6068" s="39">
        <v>9101.6298828125</v>
      </c>
      <c r="G6068">
        <f t="shared" si="567"/>
        <v>1.3580331852987336E-3</v>
      </c>
      <c r="H6068" s="38">
        <f>G6068*SUMIF('Manual Inputs'!$B$11:$B$22,'Expanded kW'!A6068,'Manual Inputs'!$C$11:$C$22)</f>
        <v>137720.15426172494</v>
      </c>
    </row>
    <row r="6069" spans="1:8" x14ac:dyDescent="0.2">
      <c r="A6069">
        <f t="shared" si="564"/>
        <v>12</v>
      </c>
      <c r="B6069" t="b">
        <f t="shared" si="565"/>
        <v>0</v>
      </c>
      <c r="C6069" t="str">
        <f t="shared" si="566"/>
        <v>ON</v>
      </c>
      <c r="D6069" s="4">
        <f t="shared" si="568"/>
        <v>43808.791666651952</v>
      </c>
      <c r="E6069" t="str">
        <f t="shared" si="569"/>
        <v>LRKPCIGS</v>
      </c>
      <c r="F6069" s="39">
        <v>9006.8564453125</v>
      </c>
      <c r="G6069">
        <f t="shared" si="567"/>
        <v>1.3438922594572113E-3</v>
      </c>
      <c r="H6069" s="38">
        <f>G6069*SUMIF('Manual Inputs'!$B$11:$B$22,'Expanded kW'!A6069,'Manual Inputs'!$C$11:$C$22)</f>
        <v>136286.1020534428</v>
      </c>
    </row>
    <row r="6070" spans="1:8" x14ac:dyDescent="0.2">
      <c r="A6070">
        <f t="shared" si="564"/>
        <v>12</v>
      </c>
      <c r="B6070" t="b">
        <f t="shared" si="565"/>
        <v>0</v>
      </c>
      <c r="C6070" t="str">
        <f t="shared" si="566"/>
        <v>ON</v>
      </c>
      <c r="D6070" s="4">
        <f t="shared" si="568"/>
        <v>43808.833333318616</v>
      </c>
      <c r="E6070" t="str">
        <f t="shared" si="569"/>
        <v>LRKPCIGS</v>
      </c>
      <c r="F6070" s="39">
        <v>8892.8056640625</v>
      </c>
      <c r="G6070">
        <f t="shared" si="567"/>
        <v>1.3268750056531174E-3</v>
      </c>
      <c r="H6070" s="38">
        <f>G6070*SUMIF('Manual Inputs'!$B$11:$B$22,'Expanded kW'!A6070,'Manual Inputs'!$C$11:$C$22)</f>
        <v>134560.35717151992</v>
      </c>
    </row>
    <row r="6071" spans="1:8" x14ac:dyDescent="0.2">
      <c r="A6071">
        <f t="shared" si="564"/>
        <v>12</v>
      </c>
      <c r="B6071" t="b">
        <f t="shared" si="565"/>
        <v>0</v>
      </c>
      <c r="C6071" t="str">
        <f t="shared" si="566"/>
        <v>OFF</v>
      </c>
      <c r="D6071" s="4">
        <f t="shared" si="568"/>
        <v>43808.874999985281</v>
      </c>
      <c r="E6071" t="str">
        <f t="shared" si="569"/>
        <v>LRKPCIGS</v>
      </c>
      <c r="F6071" s="39">
        <v>9011.9384765625</v>
      </c>
      <c r="G6071">
        <f t="shared" si="567"/>
        <v>1.3446505376090464E-3</v>
      </c>
      <c r="H6071" s="38">
        <f>G6071*SUMIF('Manual Inputs'!$B$11:$B$22,'Expanded kW'!A6071,'Manual Inputs'!$C$11:$C$22)</f>
        <v>136363.00016254245</v>
      </c>
    </row>
    <row r="6072" spans="1:8" x14ac:dyDescent="0.2">
      <c r="A6072">
        <f t="shared" si="564"/>
        <v>12</v>
      </c>
      <c r="B6072" t="b">
        <f t="shared" si="565"/>
        <v>0</v>
      </c>
      <c r="C6072" t="str">
        <f t="shared" si="566"/>
        <v>OFF</v>
      </c>
      <c r="D6072" s="4">
        <f t="shared" si="568"/>
        <v>43808.916666651945</v>
      </c>
      <c r="E6072" t="str">
        <f t="shared" si="569"/>
        <v>LRKPCIGS</v>
      </c>
      <c r="F6072" s="39">
        <v>9068.4267578125</v>
      </c>
      <c r="G6072">
        <f t="shared" si="567"/>
        <v>1.3530790236610723E-3</v>
      </c>
      <c r="H6072" s="38">
        <f>G6072*SUMIF('Manual Inputs'!$B$11:$B$22,'Expanded kW'!A6072,'Manual Inputs'!$C$11:$C$22)</f>
        <v>137217.74540135078</v>
      </c>
    </row>
    <row r="6073" spans="1:8" x14ac:dyDescent="0.2">
      <c r="A6073">
        <f t="shared" si="564"/>
        <v>12</v>
      </c>
      <c r="B6073" t="b">
        <f t="shared" si="565"/>
        <v>0</v>
      </c>
      <c r="C6073" t="str">
        <f t="shared" si="566"/>
        <v>OFF</v>
      </c>
      <c r="D6073" s="4">
        <f t="shared" si="568"/>
        <v>43808.958333318609</v>
      </c>
      <c r="E6073" t="str">
        <f t="shared" si="569"/>
        <v>LRKPCIGS</v>
      </c>
      <c r="F6073" s="39">
        <v>9017.1103515625</v>
      </c>
      <c r="G6073">
        <f t="shared" si="567"/>
        <v>1.3454222211394303E-3</v>
      </c>
      <c r="H6073" s="38">
        <f>G6073*SUMIF('Manual Inputs'!$B$11:$B$22,'Expanded kW'!A6073,'Manual Inputs'!$C$11:$C$22)</f>
        <v>136441.25773091131</v>
      </c>
    </row>
    <row r="6074" spans="1:8" x14ac:dyDescent="0.2">
      <c r="A6074">
        <f t="shared" si="564"/>
        <v>12</v>
      </c>
      <c r="B6074" t="b">
        <f t="shared" si="565"/>
        <v>0</v>
      </c>
      <c r="C6074" t="str">
        <f t="shared" si="566"/>
        <v>OFF</v>
      </c>
      <c r="D6074" s="4">
        <f t="shared" si="568"/>
        <v>43808.999999985273</v>
      </c>
      <c r="E6074" t="str">
        <f t="shared" si="569"/>
        <v>LRKPCIGS</v>
      </c>
      <c r="F6074" s="39">
        <v>8908.9453125</v>
      </c>
      <c r="G6074">
        <f t="shared" si="567"/>
        <v>1.3292831653409301E-3</v>
      </c>
      <c r="H6074" s="38">
        <f>G6074*SUMIF('Manual Inputs'!$B$11:$B$22,'Expanded kW'!A6074,'Manual Inputs'!$C$11:$C$22)</f>
        <v>134804.57220785532</v>
      </c>
    </row>
    <row r="6075" spans="1:8" x14ac:dyDescent="0.2">
      <c r="A6075">
        <f t="shared" si="564"/>
        <v>12</v>
      </c>
      <c r="B6075" t="b">
        <f t="shared" si="565"/>
        <v>0</v>
      </c>
      <c r="C6075" t="str">
        <f t="shared" si="566"/>
        <v>OFF</v>
      </c>
      <c r="D6075" s="4">
        <f t="shared" si="568"/>
        <v>43809.041666651938</v>
      </c>
      <c r="E6075" t="str">
        <f t="shared" si="569"/>
        <v>LRKPCIGS</v>
      </c>
      <c r="F6075" s="39">
        <v>8932.5615234375</v>
      </c>
      <c r="G6075">
        <f t="shared" si="567"/>
        <v>1.3328068856610349E-3</v>
      </c>
      <c r="H6075" s="38">
        <f>G6075*SUMIF('Manual Inputs'!$B$11:$B$22,'Expanded kW'!A6075,'Manual Inputs'!$C$11:$C$22)</f>
        <v>135161.91789816204</v>
      </c>
    </row>
    <row r="6076" spans="1:8" x14ac:dyDescent="0.2">
      <c r="A6076">
        <f t="shared" si="564"/>
        <v>12</v>
      </c>
      <c r="B6076" t="b">
        <f t="shared" si="565"/>
        <v>0</v>
      </c>
      <c r="C6076" t="str">
        <f t="shared" si="566"/>
        <v>OFF</v>
      </c>
      <c r="D6076" s="4">
        <f t="shared" si="568"/>
        <v>43809.083333318602</v>
      </c>
      <c r="E6076" t="str">
        <f t="shared" si="569"/>
        <v>LRKPCIGS</v>
      </c>
      <c r="F6076" s="39">
        <v>8903.169921875</v>
      </c>
      <c r="G6076">
        <f t="shared" si="567"/>
        <v>1.3284214326372498E-3</v>
      </c>
      <c r="H6076" s="38">
        <f>G6076*SUMIF('Manual Inputs'!$B$11:$B$22,'Expanded kW'!A6076,'Manual Inputs'!$C$11:$C$22)</f>
        <v>134717.18261961261</v>
      </c>
    </row>
    <row r="6077" spans="1:8" x14ac:dyDescent="0.2">
      <c r="A6077">
        <f t="shared" si="564"/>
        <v>12</v>
      </c>
      <c r="B6077" t="b">
        <f t="shared" si="565"/>
        <v>0</v>
      </c>
      <c r="C6077" t="str">
        <f t="shared" si="566"/>
        <v>OFF</v>
      </c>
      <c r="D6077" s="4">
        <f t="shared" si="568"/>
        <v>43809.124999985266</v>
      </c>
      <c r="E6077" t="str">
        <f t="shared" si="569"/>
        <v>LRKPCIGS</v>
      </c>
      <c r="F6077" s="39">
        <v>8778.779296875</v>
      </c>
      <c r="G6077">
        <f t="shared" si="567"/>
        <v>1.3098613946149334E-3</v>
      </c>
      <c r="H6077" s="38">
        <f>G6077*SUMIF('Manual Inputs'!$B$11:$B$22,'Expanded kW'!A6077,'Manual Inputs'!$C$11:$C$22)</f>
        <v>132834.98170787669</v>
      </c>
    </row>
    <row r="6078" spans="1:8" x14ac:dyDescent="0.2">
      <c r="A6078">
        <f t="shared" si="564"/>
        <v>12</v>
      </c>
      <c r="B6078" t="b">
        <f t="shared" si="565"/>
        <v>0</v>
      </c>
      <c r="C6078" t="str">
        <f t="shared" si="566"/>
        <v>OFF</v>
      </c>
      <c r="D6078" s="4">
        <f t="shared" si="568"/>
        <v>43809.16666665193</v>
      </c>
      <c r="E6078" t="str">
        <f t="shared" si="569"/>
        <v>LRKPCIGS</v>
      </c>
      <c r="F6078" s="39">
        <v>8845.7236328125</v>
      </c>
      <c r="G6078">
        <f t="shared" si="567"/>
        <v>1.3198500044509136E-3</v>
      </c>
      <c r="H6078" s="38">
        <f>G6078*SUMIF('Manual Inputs'!$B$11:$B$22,'Expanded kW'!A6078,'Manual Inputs'!$C$11:$C$22)</f>
        <v>133847.94140750935</v>
      </c>
    </row>
    <row r="6079" spans="1:8" x14ac:dyDescent="0.2">
      <c r="A6079">
        <f t="shared" si="564"/>
        <v>12</v>
      </c>
      <c r="B6079" t="b">
        <f t="shared" si="565"/>
        <v>0</v>
      </c>
      <c r="C6079" t="str">
        <f t="shared" si="566"/>
        <v>OFF</v>
      </c>
      <c r="D6079" s="4">
        <f t="shared" si="568"/>
        <v>43809.208333318595</v>
      </c>
      <c r="E6079" t="str">
        <f t="shared" si="569"/>
        <v>LRKPCIGS</v>
      </c>
      <c r="F6079" s="39">
        <v>8912.724609375</v>
      </c>
      <c r="G6079">
        <f t="shared" si="567"/>
        <v>1.329847065503805E-3</v>
      </c>
      <c r="H6079" s="38">
        <f>G6079*SUMIF('Manual Inputs'!$B$11:$B$22,'Expanded kW'!A6079,'Manual Inputs'!$C$11:$C$22)</f>
        <v>134861.75815755085</v>
      </c>
    </row>
    <row r="6080" spans="1:8" x14ac:dyDescent="0.2">
      <c r="A6080">
        <f t="shared" si="564"/>
        <v>12</v>
      </c>
      <c r="B6080" t="b">
        <f t="shared" si="565"/>
        <v>0</v>
      </c>
      <c r="C6080" t="str">
        <f t="shared" si="566"/>
        <v>OFF</v>
      </c>
      <c r="D6080" s="4">
        <f t="shared" si="568"/>
        <v>43809.249999985259</v>
      </c>
      <c r="E6080" t="str">
        <f t="shared" si="569"/>
        <v>LRKPCIGS</v>
      </c>
      <c r="F6080" s="39">
        <v>8810.439453125</v>
      </c>
      <c r="G6080">
        <f t="shared" si="567"/>
        <v>1.3145853334470799E-3</v>
      </c>
      <c r="H6080" s="38">
        <f>G6080*SUMIF('Manual Inputs'!$B$11:$B$22,'Expanded kW'!A6080,'Manual Inputs'!$C$11:$C$22)</f>
        <v>133314.04333297466</v>
      </c>
    </row>
    <row r="6081" spans="1:8" x14ac:dyDescent="0.2">
      <c r="A6081">
        <f t="shared" si="564"/>
        <v>12</v>
      </c>
      <c r="B6081" t="b">
        <f t="shared" si="565"/>
        <v>0</v>
      </c>
      <c r="C6081" t="str">
        <f t="shared" si="566"/>
        <v>ON</v>
      </c>
      <c r="D6081" s="4">
        <f t="shared" si="568"/>
        <v>43809.291666651923</v>
      </c>
      <c r="E6081" t="str">
        <f t="shared" si="569"/>
        <v>LRKPCIGS</v>
      </c>
      <c r="F6081" s="39">
        <v>8940.6025390625</v>
      </c>
      <c r="G6081">
        <f t="shared" si="567"/>
        <v>1.3340066670411673E-3</v>
      </c>
      <c r="H6081" s="38">
        <f>G6081*SUMIF('Manual Inputs'!$B$11:$B$22,'Expanded kW'!A6081,'Manual Inputs'!$C$11:$C$22)</f>
        <v>135283.58950275971</v>
      </c>
    </row>
    <row r="6082" spans="1:8" x14ac:dyDescent="0.2">
      <c r="A6082">
        <f t="shared" ref="A6082:A6145" si="570">MONTH(D6082)</f>
        <v>12</v>
      </c>
      <c r="B6082" t="b">
        <f t="shared" ref="B6082:B6145" si="571">IF(ISNA(VLOOKUP(DATE(YEAR(D6082),MONTH(D6082),DAY(D6082)),Holidays,1,FALSE)),FALSE,TRUE)</f>
        <v>0</v>
      </c>
      <c r="C6082" t="str">
        <f t="shared" ref="C6082:C6145" si="572">IF(OR(HOUR(D6082)&lt;PkStart,HOUR(D6082)&gt;OPkStart-1,WEEKDAY(D6082,2)&gt;5,B6082)=TRUE,"OFF","ON")</f>
        <v>ON</v>
      </c>
      <c r="D6082" s="4">
        <f t="shared" si="568"/>
        <v>43809.333333318587</v>
      </c>
      <c r="E6082" t="str">
        <f t="shared" si="569"/>
        <v>LRKPCIGS</v>
      </c>
      <c r="F6082" s="39">
        <v>9093.6220703125</v>
      </c>
      <c r="G6082">
        <f t="shared" ref="G6082:G6145" si="573">IF(SUMIF($A$2:$A$8785,A6082,$F$2:$F$8785)=0,0,F6082/SUMIF($A$2:$A$8785,A6082,$F$2:$F$8785))</f>
        <v>1.3568383580802388E-3</v>
      </c>
      <c r="H6082" s="38">
        <f>G6082*SUMIF('Manual Inputs'!$B$11:$B$22,'Expanded kW'!A6082,'Manual Inputs'!$C$11:$C$22)</f>
        <v>137598.98506598765</v>
      </c>
    </row>
    <row r="6083" spans="1:8" x14ac:dyDescent="0.2">
      <c r="A6083">
        <f t="shared" si="570"/>
        <v>12</v>
      </c>
      <c r="B6083" t="b">
        <f t="shared" si="571"/>
        <v>0</v>
      </c>
      <c r="C6083" t="str">
        <f t="shared" si="572"/>
        <v>ON</v>
      </c>
      <c r="D6083" s="4">
        <f t="shared" si="568"/>
        <v>43809.374999985252</v>
      </c>
      <c r="E6083" t="str">
        <f t="shared" si="569"/>
        <v>LRKPCIGS</v>
      </c>
      <c r="F6083" s="39">
        <v>9163.7958984375</v>
      </c>
      <c r="G6083">
        <f t="shared" si="573"/>
        <v>1.3673088329907998E-3</v>
      </c>
      <c r="H6083" s="38">
        <f>G6083*SUMIF('Manual Inputs'!$B$11:$B$22,'Expanded kW'!A6083,'Manual Inputs'!$C$11:$C$22)</f>
        <v>138660.81141565728</v>
      </c>
    </row>
    <row r="6084" spans="1:8" x14ac:dyDescent="0.2">
      <c r="A6084">
        <f t="shared" si="570"/>
        <v>12</v>
      </c>
      <c r="B6084" t="b">
        <f t="shared" si="571"/>
        <v>0</v>
      </c>
      <c r="C6084" t="str">
        <f t="shared" si="572"/>
        <v>ON</v>
      </c>
      <c r="D6084" s="4">
        <f t="shared" ref="D6084:D6147" si="574">+D6083+1/24</f>
        <v>43809.416666651916</v>
      </c>
      <c r="E6084" t="str">
        <f t="shared" ref="E6084:E6147" si="575">+E6083</f>
        <v>LRKPCIGS</v>
      </c>
      <c r="F6084" s="39">
        <v>9145.384765625</v>
      </c>
      <c r="G6084">
        <f t="shared" si="573"/>
        <v>1.3645617503627167E-3</v>
      </c>
      <c r="H6084" s="38">
        <f>G6084*SUMIF('Manual Inputs'!$B$11:$B$22,'Expanded kW'!A6084,'Manual Inputs'!$C$11:$C$22)</f>
        <v>138382.2257025798</v>
      </c>
    </row>
    <row r="6085" spans="1:8" x14ac:dyDescent="0.2">
      <c r="A6085">
        <f t="shared" si="570"/>
        <v>12</v>
      </c>
      <c r="B6085" t="b">
        <f t="shared" si="571"/>
        <v>0</v>
      </c>
      <c r="C6085" t="str">
        <f t="shared" si="572"/>
        <v>ON</v>
      </c>
      <c r="D6085" s="4">
        <f t="shared" si="574"/>
        <v>43809.45833331858</v>
      </c>
      <c r="E6085" t="str">
        <f t="shared" si="575"/>
        <v>LRKPCIGS</v>
      </c>
      <c r="F6085" s="39">
        <v>9073.9140625</v>
      </c>
      <c r="G6085">
        <f t="shared" si="573"/>
        <v>1.3538977717270141E-3</v>
      </c>
      <c r="H6085" s="38">
        <f>G6085*SUMIF('Manual Inputs'!$B$11:$B$22,'Expanded kW'!A6085,'Manual Inputs'!$C$11:$C$22)</f>
        <v>137300.7758538932</v>
      </c>
    </row>
    <row r="6086" spans="1:8" x14ac:dyDescent="0.2">
      <c r="A6086">
        <f t="shared" si="570"/>
        <v>12</v>
      </c>
      <c r="B6086" t="b">
        <f t="shared" si="571"/>
        <v>0</v>
      </c>
      <c r="C6086" t="str">
        <f t="shared" si="572"/>
        <v>ON</v>
      </c>
      <c r="D6086" s="4">
        <f t="shared" si="574"/>
        <v>43809.499999985244</v>
      </c>
      <c r="E6086" t="str">
        <f t="shared" si="575"/>
        <v>LRKPCIGS</v>
      </c>
      <c r="F6086" s="39">
        <v>9199.19140625</v>
      </c>
      <c r="G6086">
        <f t="shared" si="573"/>
        <v>1.3725901150071832E-3</v>
      </c>
      <c r="H6086" s="38">
        <f>G6086*SUMIF('Manual Inputs'!$B$11:$B$22,'Expanded kW'!A6086,'Manual Inputs'!$C$11:$C$22)</f>
        <v>139196.39403754732</v>
      </c>
    </row>
    <row r="6087" spans="1:8" x14ac:dyDescent="0.2">
      <c r="A6087">
        <f t="shared" si="570"/>
        <v>12</v>
      </c>
      <c r="B6087" t="b">
        <f t="shared" si="571"/>
        <v>0</v>
      </c>
      <c r="C6087" t="str">
        <f t="shared" si="572"/>
        <v>ON</v>
      </c>
      <c r="D6087" s="4">
        <f t="shared" si="574"/>
        <v>43809.541666651909</v>
      </c>
      <c r="E6087" t="str">
        <f t="shared" si="575"/>
        <v>LRKPCIGS</v>
      </c>
      <c r="F6087" s="39">
        <v>9165.3876953125</v>
      </c>
      <c r="G6087">
        <f t="shared" si="573"/>
        <v>1.3675463413281347E-3</v>
      </c>
      <c r="H6087" s="38">
        <f>G6087*SUMIF('Manual Inputs'!$B$11:$B$22,'Expanded kW'!A6087,'Manual Inputs'!$C$11:$C$22)</f>
        <v>138684.89748749285</v>
      </c>
    </row>
    <row r="6088" spans="1:8" x14ac:dyDescent="0.2">
      <c r="A6088">
        <f t="shared" si="570"/>
        <v>12</v>
      </c>
      <c r="B6088" t="b">
        <f t="shared" si="571"/>
        <v>0</v>
      </c>
      <c r="C6088" t="str">
        <f t="shared" si="572"/>
        <v>ON</v>
      </c>
      <c r="D6088" s="4">
        <f t="shared" si="574"/>
        <v>43809.583333318573</v>
      </c>
      <c r="E6088" t="str">
        <f t="shared" si="575"/>
        <v>LRKPCIGS</v>
      </c>
      <c r="F6088" s="39">
        <v>9179.2734375</v>
      </c>
      <c r="G6088">
        <f t="shared" si="573"/>
        <v>1.3696182008671319E-3</v>
      </c>
      <c r="H6088" s="38">
        <f>G6088*SUMIF('Manual Inputs'!$B$11:$B$22,'Expanded kW'!A6088,'Manual Inputs'!$C$11:$C$22)</f>
        <v>138895.00782824756</v>
      </c>
    </row>
    <row r="6089" spans="1:8" x14ac:dyDescent="0.2">
      <c r="A6089">
        <f t="shared" si="570"/>
        <v>12</v>
      </c>
      <c r="B6089" t="b">
        <f t="shared" si="571"/>
        <v>0</v>
      </c>
      <c r="C6089" t="str">
        <f t="shared" si="572"/>
        <v>ON</v>
      </c>
      <c r="D6089" s="4">
        <f t="shared" si="574"/>
        <v>43809.624999985237</v>
      </c>
      <c r="E6089" t="str">
        <f t="shared" si="575"/>
        <v>LRKPCIGS</v>
      </c>
      <c r="F6089" s="39">
        <v>9199.40625</v>
      </c>
      <c r="G6089">
        <f t="shared" si="573"/>
        <v>1.3726221713471916E-3</v>
      </c>
      <c r="H6089" s="38">
        <f>G6089*SUMIF('Manual Inputs'!$B$11:$B$22,'Expanded kW'!A6089,'Manual Inputs'!$C$11:$C$22)</f>
        <v>139199.64491840856</v>
      </c>
    </row>
    <row r="6090" spans="1:8" x14ac:dyDescent="0.2">
      <c r="A6090">
        <f t="shared" si="570"/>
        <v>12</v>
      </c>
      <c r="B6090" t="b">
        <f t="shared" si="571"/>
        <v>0</v>
      </c>
      <c r="C6090" t="str">
        <f t="shared" si="572"/>
        <v>ON</v>
      </c>
      <c r="D6090" s="4">
        <f t="shared" si="574"/>
        <v>43809.666666651901</v>
      </c>
      <c r="E6090" t="str">
        <f t="shared" si="575"/>
        <v>LRKPCIGS</v>
      </c>
      <c r="F6090" s="39">
        <v>9095.6884765625</v>
      </c>
      <c r="G6090">
        <f t="shared" si="573"/>
        <v>1.3571466817868651E-3</v>
      </c>
      <c r="H6090" s="38">
        <f>G6090*SUMIF('Manual Inputs'!$B$11:$B$22,'Expanded kW'!A6090,'Manual Inputs'!$C$11:$C$22)</f>
        <v>137630.25262918035</v>
      </c>
    </row>
    <row r="6091" spans="1:8" x14ac:dyDescent="0.2">
      <c r="A6091">
        <f t="shared" si="570"/>
        <v>12</v>
      </c>
      <c r="B6091" t="b">
        <f t="shared" si="571"/>
        <v>0</v>
      </c>
      <c r="C6091" t="str">
        <f t="shared" si="572"/>
        <v>ON</v>
      </c>
      <c r="D6091" s="4">
        <f t="shared" si="574"/>
        <v>43809.708333318566</v>
      </c>
      <c r="E6091" t="str">
        <f t="shared" si="575"/>
        <v>LRKPCIGS</v>
      </c>
      <c r="F6091" s="39">
        <v>9065.48828125</v>
      </c>
      <c r="G6091">
        <f t="shared" si="573"/>
        <v>1.3526405803561392E-3</v>
      </c>
      <c r="H6091" s="38">
        <f>G6091*SUMIF('Manual Inputs'!$B$11:$B$22,'Expanded kW'!A6091,'Manual Inputs'!$C$11:$C$22)</f>
        <v>137173.28221720766</v>
      </c>
    </row>
    <row r="6092" spans="1:8" x14ac:dyDescent="0.2">
      <c r="A6092">
        <f t="shared" si="570"/>
        <v>12</v>
      </c>
      <c r="B6092" t="b">
        <f t="shared" si="571"/>
        <v>0</v>
      </c>
      <c r="C6092" t="str">
        <f t="shared" si="572"/>
        <v>ON</v>
      </c>
      <c r="D6092" s="4">
        <f t="shared" si="574"/>
        <v>43809.74999998523</v>
      </c>
      <c r="E6092" t="str">
        <f t="shared" si="575"/>
        <v>LRKPCIGS</v>
      </c>
      <c r="F6092" s="39">
        <v>9051.4619140625</v>
      </c>
      <c r="G6092">
        <f t="shared" si="573"/>
        <v>1.3505477384855001E-3</v>
      </c>
      <c r="H6092" s="38">
        <f>G6092*SUMIF('Manual Inputs'!$B$11:$B$22,'Expanded kW'!A6092,'Manual Inputs'!$C$11:$C$22)</f>
        <v>136961.04402716193</v>
      </c>
    </row>
    <row r="6093" spans="1:8" x14ac:dyDescent="0.2">
      <c r="A6093">
        <f t="shared" si="570"/>
        <v>12</v>
      </c>
      <c r="B6093" t="b">
        <f t="shared" si="571"/>
        <v>0</v>
      </c>
      <c r="C6093" t="str">
        <f t="shared" si="572"/>
        <v>ON</v>
      </c>
      <c r="D6093" s="4">
        <f t="shared" si="574"/>
        <v>43809.791666651894</v>
      </c>
      <c r="E6093" t="str">
        <f t="shared" si="575"/>
        <v>LRKPCIGS</v>
      </c>
      <c r="F6093" s="39">
        <v>8962.86328125</v>
      </c>
      <c r="G6093">
        <f t="shared" si="573"/>
        <v>1.3373281409979464E-3</v>
      </c>
      <c r="H6093" s="38">
        <f>G6093*SUMIF('Manual Inputs'!$B$11:$B$22,'Expanded kW'!A6093,'Manual Inputs'!$C$11:$C$22)</f>
        <v>135620.42509017821</v>
      </c>
    </row>
    <row r="6094" spans="1:8" x14ac:dyDescent="0.2">
      <c r="A6094">
        <f t="shared" si="570"/>
        <v>12</v>
      </c>
      <c r="B6094" t="b">
        <f t="shared" si="571"/>
        <v>0</v>
      </c>
      <c r="C6094" t="str">
        <f t="shared" si="572"/>
        <v>ON</v>
      </c>
      <c r="D6094" s="4">
        <f t="shared" si="574"/>
        <v>43809.833333318558</v>
      </c>
      <c r="E6094" t="str">
        <f t="shared" si="575"/>
        <v>LRKPCIGS</v>
      </c>
      <c r="F6094" s="39">
        <v>8910.486328125</v>
      </c>
      <c r="G6094">
        <f t="shared" si="573"/>
        <v>1.329513096725172E-3</v>
      </c>
      <c r="H6094" s="38">
        <f>G6094*SUMIF('Manual Inputs'!$B$11:$B$22,'Expanded kW'!A6094,'Manual Inputs'!$C$11:$C$22)</f>
        <v>134827.88988966914</v>
      </c>
    </row>
    <row r="6095" spans="1:8" x14ac:dyDescent="0.2">
      <c r="A6095">
        <f t="shared" si="570"/>
        <v>12</v>
      </c>
      <c r="B6095" t="b">
        <f t="shared" si="571"/>
        <v>0</v>
      </c>
      <c r="C6095" t="str">
        <f t="shared" si="572"/>
        <v>OFF</v>
      </c>
      <c r="D6095" s="4">
        <f t="shared" si="574"/>
        <v>43809.874999985223</v>
      </c>
      <c r="E6095" t="str">
        <f t="shared" si="575"/>
        <v>LRKPCIGS</v>
      </c>
      <c r="F6095" s="39">
        <v>8906.814453125</v>
      </c>
      <c r="G6095">
        <f t="shared" si="573"/>
        <v>1.3289652247323012E-3</v>
      </c>
      <c r="H6095" s="38">
        <f>G6095*SUMIF('Manual Inputs'!$B$11:$B$22,'Expanded kW'!A6095,'Manual Inputs'!$C$11:$C$22)</f>
        <v>134772.32938040423</v>
      </c>
    </row>
    <row r="6096" spans="1:8" x14ac:dyDescent="0.2">
      <c r="A6096">
        <f t="shared" si="570"/>
        <v>12</v>
      </c>
      <c r="B6096" t="b">
        <f t="shared" si="571"/>
        <v>0</v>
      </c>
      <c r="C6096" t="str">
        <f t="shared" si="572"/>
        <v>OFF</v>
      </c>
      <c r="D6096" s="4">
        <f t="shared" si="574"/>
        <v>43809.916666651887</v>
      </c>
      <c r="E6096" t="str">
        <f t="shared" si="575"/>
        <v>LRKPCIGS</v>
      </c>
      <c r="F6096" s="39">
        <v>9004.2607421875</v>
      </c>
      <c r="G6096">
        <f t="shared" si="573"/>
        <v>1.3435049605856554E-3</v>
      </c>
      <c r="H6096" s="38">
        <f>G6096*SUMIF('Manual Inputs'!$B$11:$B$22,'Expanded kW'!A6096,'Manual Inputs'!$C$11:$C$22)</f>
        <v>136246.8255019465</v>
      </c>
    </row>
    <row r="6097" spans="1:8" x14ac:dyDescent="0.2">
      <c r="A6097">
        <f t="shared" si="570"/>
        <v>12</v>
      </c>
      <c r="B6097" t="b">
        <f t="shared" si="571"/>
        <v>0</v>
      </c>
      <c r="C6097" t="str">
        <f t="shared" si="572"/>
        <v>OFF</v>
      </c>
      <c r="D6097" s="4">
        <f t="shared" si="574"/>
        <v>43809.958333318551</v>
      </c>
      <c r="E6097" t="str">
        <f t="shared" si="575"/>
        <v>LRKPCIGS</v>
      </c>
      <c r="F6097" s="39">
        <v>8907.603515625</v>
      </c>
      <c r="G6097">
        <f t="shared" si="573"/>
        <v>1.3290829589265138E-3</v>
      </c>
      <c r="H6097" s="38">
        <f>G6097*SUMIF('Manual Inputs'!$B$11:$B$22,'Expanded kW'!A6097,'Manual Inputs'!$C$11:$C$22)</f>
        <v>134784.26897920371</v>
      </c>
    </row>
    <row r="6098" spans="1:8" x14ac:dyDescent="0.2">
      <c r="A6098">
        <f t="shared" si="570"/>
        <v>12</v>
      </c>
      <c r="B6098" t="b">
        <f t="shared" si="571"/>
        <v>0</v>
      </c>
      <c r="C6098" t="str">
        <f t="shared" si="572"/>
        <v>OFF</v>
      </c>
      <c r="D6098" s="4">
        <f t="shared" si="574"/>
        <v>43809.999999985215</v>
      </c>
      <c r="E6098" t="str">
        <f t="shared" si="575"/>
        <v>LRKPCIGS</v>
      </c>
      <c r="F6098" s="39">
        <v>9041.4990234375</v>
      </c>
      <c r="G6098">
        <f t="shared" si="573"/>
        <v>1.3490611985729291E-3</v>
      </c>
      <c r="H6098" s="38">
        <f>G6098*SUMIF('Manual Inputs'!$B$11:$B$22,'Expanded kW'!A6098,'Manual Inputs'!$C$11:$C$22)</f>
        <v>136810.29181558732</v>
      </c>
    </row>
    <row r="6099" spans="1:8" x14ac:dyDescent="0.2">
      <c r="A6099">
        <f t="shared" si="570"/>
        <v>12</v>
      </c>
      <c r="B6099" t="b">
        <f t="shared" si="571"/>
        <v>0</v>
      </c>
      <c r="C6099" t="str">
        <f t="shared" si="572"/>
        <v>OFF</v>
      </c>
      <c r="D6099" s="4">
        <f t="shared" si="574"/>
        <v>43810.041666651879</v>
      </c>
      <c r="E6099" t="str">
        <f t="shared" si="575"/>
        <v>LRKPCIGS</v>
      </c>
      <c r="F6099" s="39">
        <v>9050.0673828125</v>
      </c>
      <c r="G6099">
        <f t="shared" si="573"/>
        <v>1.3503396636967183E-3</v>
      </c>
      <c r="H6099" s="38">
        <f>G6099*SUMIF('Manual Inputs'!$B$11:$B$22,'Expanded kW'!A6099,'Manual Inputs'!$C$11:$C$22)</f>
        <v>136939.94285502622</v>
      </c>
    </row>
    <row r="6100" spans="1:8" x14ac:dyDescent="0.2">
      <c r="A6100">
        <f t="shared" si="570"/>
        <v>12</v>
      </c>
      <c r="B6100" t="b">
        <f t="shared" si="571"/>
        <v>0</v>
      </c>
      <c r="C6100" t="str">
        <f t="shared" si="572"/>
        <v>OFF</v>
      </c>
      <c r="D6100" s="4">
        <f t="shared" si="574"/>
        <v>43810.083333318544</v>
      </c>
      <c r="E6100" t="str">
        <f t="shared" si="575"/>
        <v>LRKPCIGS</v>
      </c>
      <c r="F6100" s="39">
        <v>8979.1201171875</v>
      </c>
      <c r="G6100">
        <f t="shared" si="573"/>
        <v>1.3397537859621274E-3</v>
      </c>
      <c r="H6100" s="38">
        <f>G6100*SUMIF('Manual Inputs'!$B$11:$B$22,'Expanded kW'!A6100,'Manual Inputs'!$C$11:$C$22)</f>
        <v>135866.41333425613</v>
      </c>
    </row>
    <row r="6101" spans="1:8" x14ac:dyDescent="0.2">
      <c r="A6101">
        <f t="shared" si="570"/>
        <v>12</v>
      </c>
      <c r="B6101" t="b">
        <f t="shared" si="571"/>
        <v>0</v>
      </c>
      <c r="C6101" t="str">
        <f t="shared" si="572"/>
        <v>OFF</v>
      </c>
      <c r="D6101" s="4">
        <f t="shared" si="574"/>
        <v>43810.124999985208</v>
      </c>
      <c r="E6101" t="str">
        <f t="shared" si="575"/>
        <v>LRKPCIGS</v>
      </c>
      <c r="F6101" s="39">
        <v>9052.73046875</v>
      </c>
      <c r="G6101">
        <f t="shared" si="573"/>
        <v>1.3507370166021861E-3</v>
      </c>
      <c r="H6101" s="38">
        <f>G6101*SUMIF('Manual Inputs'!$B$11:$B$22,'Expanded kW'!A6101,'Manual Inputs'!$C$11:$C$22)</f>
        <v>136980.23900097448</v>
      </c>
    </row>
    <row r="6102" spans="1:8" x14ac:dyDescent="0.2">
      <c r="A6102">
        <f t="shared" si="570"/>
        <v>12</v>
      </c>
      <c r="B6102" t="b">
        <f t="shared" si="571"/>
        <v>0</v>
      </c>
      <c r="C6102" t="str">
        <f t="shared" si="572"/>
        <v>OFF</v>
      </c>
      <c r="D6102" s="4">
        <f t="shared" si="574"/>
        <v>43810.166666651872</v>
      </c>
      <c r="E6102" t="str">
        <f t="shared" si="575"/>
        <v>LRKPCIGS</v>
      </c>
      <c r="F6102" s="39">
        <v>9013.6552734375</v>
      </c>
      <c r="G6102">
        <f t="shared" si="573"/>
        <v>1.3449066969078408E-3</v>
      </c>
      <c r="H6102" s="38">
        <f>G6102*SUMIF('Manual Inputs'!$B$11:$B$22,'Expanded kW'!A6102,'Manual Inputs'!$C$11:$C$22)</f>
        <v>136388.97765597003</v>
      </c>
    </row>
    <row r="6103" spans="1:8" x14ac:dyDescent="0.2">
      <c r="A6103">
        <f t="shared" si="570"/>
        <v>12</v>
      </c>
      <c r="B6103" t="b">
        <f t="shared" si="571"/>
        <v>0</v>
      </c>
      <c r="C6103" t="str">
        <f t="shared" si="572"/>
        <v>OFF</v>
      </c>
      <c r="D6103" s="4">
        <f t="shared" si="574"/>
        <v>43810.208333318536</v>
      </c>
      <c r="E6103" t="str">
        <f t="shared" si="575"/>
        <v>LRKPCIGS</v>
      </c>
      <c r="F6103" s="39">
        <v>9007.2578125</v>
      </c>
      <c r="G6103">
        <f t="shared" si="573"/>
        <v>1.3439521465287724E-3</v>
      </c>
      <c r="H6103" s="38">
        <f>G6103*SUMIF('Manual Inputs'!$B$11:$B$22,'Expanded kW'!A6103,'Manual Inputs'!$C$11:$C$22)</f>
        <v>136292.17528996087</v>
      </c>
    </row>
    <row r="6104" spans="1:8" x14ac:dyDescent="0.2">
      <c r="A6104">
        <f t="shared" si="570"/>
        <v>12</v>
      </c>
      <c r="B6104" t="b">
        <f t="shared" si="571"/>
        <v>0</v>
      </c>
      <c r="C6104" t="str">
        <f t="shared" si="572"/>
        <v>OFF</v>
      </c>
      <c r="D6104" s="4">
        <f t="shared" si="574"/>
        <v>43810.249999985201</v>
      </c>
      <c r="E6104" t="str">
        <f t="shared" si="575"/>
        <v>LRKPCIGS</v>
      </c>
      <c r="F6104" s="39">
        <v>9165.3017578125</v>
      </c>
      <c r="G6104">
        <f t="shared" si="573"/>
        <v>1.3675335187921314E-3</v>
      </c>
      <c r="H6104" s="38">
        <f>G6104*SUMIF('Manual Inputs'!$B$11:$B$22,'Expanded kW'!A6104,'Manual Inputs'!$C$11:$C$22)</f>
        <v>138683.59713514836</v>
      </c>
    </row>
    <row r="6105" spans="1:8" x14ac:dyDescent="0.2">
      <c r="A6105">
        <f t="shared" si="570"/>
        <v>12</v>
      </c>
      <c r="B6105" t="b">
        <f t="shared" si="571"/>
        <v>0</v>
      </c>
      <c r="C6105" t="str">
        <f t="shared" si="572"/>
        <v>ON</v>
      </c>
      <c r="D6105" s="4">
        <f t="shared" si="574"/>
        <v>43810.291666651865</v>
      </c>
      <c r="E6105" t="str">
        <f t="shared" si="575"/>
        <v>LRKPCIGS</v>
      </c>
      <c r="F6105" s="39">
        <v>9382.2939453125</v>
      </c>
      <c r="G6105">
        <f t="shared" si="573"/>
        <v>1.3999104222006124E-3</v>
      </c>
      <c r="H6105" s="38">
        <f>G6105*SUMIF('Manual Inputs'!$B$11:$B$22,'Expanded kW'!A6105,'Manual Inputs'!$C$11:$C$22)</f>
        <v>141966.98680500544</v>
      </c>
    </row>
    <row r="6106" spans="1:8" x14ac:dyDescent="0.2">
      <c r="A6106">
        <f t="shared" si="570"/>
        <v>12</v>
      </c>
      <c r="B6106" t="b">
        <f t="shared" si="571"/>
        <v>0</v>
      </c>
      <c r="C6106" t="str">
        <f t="shared" si="572"/>
        <v>ON</v>
      </c>
      <c r="D6106" s="4">
        <f t="shared" si="574"/>
        <v>43810.333333318529</v>
      </c>
      <c r="E6106" t="str">
        <f t="shared" si="575"/>
        <v>LRKPCIGS</v>
      </c>
      <c r="F6106" s="39">
        <v>9432.12109375</v>
      </c>
      <c r="G6106">
        <f t="shared" si="573"/>
        <v>1.4073450160017418E-3</v>
      </c>
      <c r="H6106" s="38">
        <f>G6106*SUMIF('Manual Inputs'!$B$11:$B$22,'Expanded kW'!A6106,'Manual Inputs'!$C$11:$C$22)</f>
        <v>142720.93996038401</v>
      </c>
    </row>
    <row r="6107" spans="1:8" x14ac:dyDescent="0.2">
      <c r="A6107">
        <f t="shared" si="570"/>
        <v>12</v>
      </c>
      <c r="B6107" t="b">
        <f t="shared" si="571"/>
        <v>0</v>
      </c>
      <c r="C6107" t="str">
        <f t="shared" si="572"/>
        <v>ON</v>
      </c>
      <c r="D6107" s="4">
        <f t="shared" si="574"/>
        <v>43810.374999985193</v>
      </c>
      <c r="E6107" t="str">
        <f t="shared" si="575"/>
        <v>LRKPCIGS</v>
      </c>
      <c r="F6107" s="39">
        <v>9368.865234375</v>
      </c>
      <c r="G6107">
        <f t="shared" si="573"/>
        <v>1.3979067552394512E-3</v>
      </c>
      <c r="H6107" s="38">
        <f>G6107*SUMIF('Manual Inputs'!$B$11:$B$22,'Expanded kW'!A6107,'Manual Inputs'!$C$11:$C$22)</f>
        <v>141763.79197444647</v>
      </c>
    </row>
    <row r="6108" spans="1:8" x14ac:dyDescent="0.2">
      <c r="A6108">
        <f t="shared" si="570"/>
        <v>12</v>
      </c>
      <c r="B6108" t="b">
        <f t="shared" si="571"/>
        <v>0</v>
      </c>
      <c r="C6108" t="str">
        <f t="shared" si="572"/>
        <v>ON</v>
      </c>
      <c r="D6108" s="4">
        <f t="shared" si="574"/>
        <v>43810.416666651858</v>
      </c>
      <c r="E6108" t="str">
        <f t="shared" si="575"/>
        <v>LRKPCIGS</v>
      </c>
      <c r="F6108" s="39">
        <v>9275.037109375</v>
      </c>
      <c r="G6108">
        <f t="shared" si="573"/>
        <v>1.3839068772939658E-3</v>
      </c>
      <c r="H6108" s="38">
        <f>G6108*SUMIF('Manual Inputs'!$B$11:$B$22,'Expanded kW'!A6108,'Manual Inputs'!$C$11:$C$22)</f>
        <v>140344.04364195382</v>
      </c>
    </row>
    <row r="6109" spans="1:8" x14ac:dyDescent="0.2">
      <c r="A6109">
        <f t="shared" si="570"/>
        <v>12</v>
      </c>
      <c r="B6109" t="b">
        <f t="shared" si="571"/>
        <v>0</v>
      </c>
      <c r="C6109" t="str">
        <f t="shared" si="572"/>
        <v>ON</v>
      </c>
      <c r="D6109" s="4">
        <f t="shared" si="574"/>
        <v>43810.458333318522</v>
      </c>
      <c r="E6109" t="str">
        <f t="shared" si="575"/>
        <v>LRKPCIGS</v>
      </c>
      <c r="F6109" s="39">
        <v>9416.6845703125</v>
      </c>
      <c r="G6109">
        <f t="shared" si="573"/>
        <v>1.4050417679721385E-3</v>
      </c>
      <c r="H6109" s="38">
        <f>G6109*SUMIF('Manual Inputs'!$B$11:$B$22,'Expanded kW'!A6109,'Manual Inputs'!$C$11:$C$22)</f>
        <v>142487.3641705036</v>
      </c>
    </row>
    <row r="6110" spans="1:8" x14ac:dyDescent="0.2">
      <c r="A6110">
        <f t="shared" si="570"/>
        <v>12</v>
      </c>
      <c r="B6110" t="b">
        <f t="shared" si="571"/>
        <v>0</v>
      </c>
      <c r="C6110" t="str">
        <f t="shared" si="572"/>
        <v>ON</v>
      </c>
      <c r="D6110" s="4">
        <f t="shared" si="574"/>
        <v>43810.499999985186</v>
      </c>
      <c r="E6110" t="str">
        <f t="shared" si="575"/>
        <v>LRKPCIGS</v>
      </c>
      <c r="F6110" s="39">
        <v>9415.3759765625</v>
      </c>
      <c r="G6110">
        <f t="shared" si="573"/>
        <v>1.40484651571936E-3</v>
      </c>
      <c r="H6110" s="38">
        <f>G6110*SUMIF('Manual Inputs'!$B$11:$B$22,'Expanded kW'!A6110,'Manual Inputs'!$C$11:$C$22)</f>
        <v>142467.56335071239</v>
      </c>
    </row>
    <row r="6111" spans="1:8" x14ac:dyDescent="0.2">
      <c r="A6111">
        <f t="shared" si="570"/>
        <v>12</v>
      </c>
      <c r="B6111" t="b">
        <f t="shared" si="571"/>
        <v>0</v>
      </c>
      <c r="C6111" t="str">
        <f t="shared" si="572"/>
        <v>ON</v>
      </c>
      <c r="D6111" s="4">
        <f t="shared" si="574"/>
        <v>43810.54166665185</v>
      </c>
      <c r="E6111" t="str">
        <f t="shared" si="575"/>
        <v>LRKPCIGS</v>
      </c>
      <c r="F6111" s="39">
        <v>9360.83203125</v>
      </c>
      <c r="G6111">
        <f t="shared" si="573"/>
        <v>1.3967081395444101E-3</v>
      </c>
      <c r="H6111" s="38">
        <f>G6111*SUMIF('Manual Inputs'!$B$11:$B$22,'Expanded kW'!A6111,'Manual Inputs'!$C$11:$C$22)</f>
        <v>141642.23858369832</v>
      </c>
    </row>
    <row r="6112" spans="1:8" x14ac:dyDescent="0.2">
      <c r="A6112">
        <f t="shared" si="570"/>
        <v>12</v>
      </c>
      <c r="B6112" t="b">
        <f t="shared" si="571"/>
        <v>0</v>
      </c>
      <c r="C6112" t="str">
        <f t="shared" si="572"/>
        <v>ON</v>
      </c>
      <c r="D6112" s="4">
        <f t="shared" si="574"/>
        <v>43810.583333318515</v>
      </c>
      <c r="E6112" t="str">
        <f t="shared" si="575"/>
        <v>LRKPCIGS</v>
      </c>
      <c r="F6112" s="39">
        <v>9168.53125</v>
      </c>
      <c r="G6112">
        <f t="shared" si="573"/>
        <v>1.3680153838667121E-3</v>
      </c>
      <c r="H6112" s="38">
        <f>G6112*SUMIF('Manual Inputs'!$B$11:$B$22,'Expanded kW'!A6112,'Manual Inputs'!$C$11:$C$22)</f>
        <v>138732.46378518533</v>
      </c>
    </row>
    <row r="6113" spans="1:8" x14ac:dyDescent="0.2">
      <c r="A6113">
        <f t="shared" si="570"/>
        <v>12</v>
      </c>
      <c r="B6113" t="b">
        <f t="shared" si="571"/>
        <v>0</v>
      </c>
      <c r="C6113" t="str">
        <f t="shared" si="572"/>
        <v>ON</v>
      </c>
      <c r="D6113" s="4">
        <f t="shared" si="574"/>
        <v>43810.624999985179</v>
      </c>
      <c r="E6113" t="str">
        <f t="shared" si="575"/>
        <v>LRKPCIGS</v>
      </c>
      <c r="F6113" s="39">
        <v>9423.5751953125</v>
      </c>
      <c r="G6113">
        <f t="shared" si="573"/>
        <v>1.4060699022225896E-3</v>
      </c>
      <c r="H6113" s="38">
        <f>G6113*SUMIF('Manual Inputs'!$B$11:$B$22,'Expanded kW'!A6113,'Manual Inputs'!$C$11:$C$22)</f>
        <v>142591.62878576244</v>
      </c>
    </row>
    <row r="6114" spans="1:8" x14ac:dyDescent="0.2">
      <c r="A6114">
        <f t="shared" si="570"/>
        <v>12</v>
      </c>
      <c r="B6114" t="b">
        <f t="shared" si="571"/>
        <v>0</v>
      </c>
      <c r="C6114" t="str">
        <f t="shared" si="572"/>
        <v>ON</v>
      </c>
      <c r="D6114" s="4">
        <f t="shared" si="574"/>
        <v>43810.666666651843</v>
      </c>
      <c r="E6114" t="str">
        <f t="shared" si="575"/>
        <v>LRKPCIGS</v>
      </c>
      <c r="F6114" s="39">
        <v>9467.4091796875</v>
      </c>
      <c r="G6114">
        <f t="shared" si="573"/>
        <v>1.412610269848121E-3</v>
      </c>
      <c r="H6114" s="38">
        <f>G6114*SUMIF('Manual Inputs'!$B$11:$B$22,'Expanded kW'!A6114,'Manual Inputs'!$C$11:$C$22)</f>
        <v>143254.89714184345</v>
      </c>
    </row>
    <row r="6115" spans="1:8" x14ac:dyDescent="0.2">
      <c r="A6115">
        <f t="shared" si="570"/>
        <v>12</v>
      </c>
      <c r="B6115" t="b">
        <f t="shared" si="571"/>
        <v>0</v>
      </c>
      <c r="C6115" t="str">
        <f t="shared" si="572"/>
        <v>ON</v>
      </c>
      <c r="D6115" s="4">
        <f t="shared" si="574"/>
        <v>43810.708333318507</v>
      </c>
      <c r="E6115" t="str">
        <f t="shared" si="575"/>
        <v>LRKPCIGS</v>
      </c>
      <c r="F6115" s="39">
        <v>9446.861328125</v>
      </c>
      <c r="G6115">
        <f t="shared" si="573"/>
        <v>1.4095443723475907E-3</v>
      </c>
      <c r="H6115" s="38">
        <f>G6115*SUMIF('Manual Inputs'!$B$11:$B$22,'Expanded kW'!A6115,'Manual Inputs'!$C$11:$C$22)</f>
        <v>142943.97994092779</v>
      </c>
    </row>
    <row r="6116" spans="1:8" x14ac:dyDescent="0.2">
      <c r="A6116">
        <f t="shared" si="570"/>
        <v>12</v>
      </c>
      <c r="B6116" t="b">
        <f t="shared" si="571"/>
        <v>0</v>
      </c>
      <c r="C6116" t="str">
        <f t="shared" si="572"/>
        <v>ON</v>
      </c>
      <c r="D6116" s="4">
        <f t="shared" si="574"/>
        <v>43810.749999985172</v>
      </c>
      <c r="E6116" t="str">
        <f t="shared" si="575"/>
        <v>LRKPCIGS</v>
      </c>
      <c r="F6116" s="39">
        <v>9392.44921875</v>
      </c>
      <c r="G6116">
        <f t="shared" si="573"/>
        <v>1.4014256671085548E-3</v>
      </c>
      <c r="H6116" s="38">
        <f>G6116*SUMIF('Manual Inputs'!$B$11:$B$22,'Expanded kW'!A6116,'Manual Inputs'!$C$11:$C$22)</f>
        <v>142120.65003262399</v>
      </c>
    </row>
    <row r="6117" spans="1:8" x14ac:dyDescent="0.2">
      <c r="A6117">
        <f t="shared" si="570"/>
        <v>12</v>
      </c>
      <c r="B6117" t="b">
        <f t="shared" si="571"/>
        <v>0</v>
      </c>
      <c r="C6117" t="str">
        <f t="shared" si="572"/>
        <v>ON</v>
      </c>
      <c r="D6117" s="4">
        <f t="shared" si="574"/>
        <v>43810.791666651836</v>
      </c>
      <c r="E6117" t="str">
        <f t="shared" si="575"/>
        <v>LRKPCIGS</v>
      </c>
      <c r="F6117" s="39">
        <v>9503.4970703125</v>
      </c>
      <c r="G6117">
        <f t="shared" si="573"/>
        <v>1.4179948607057132E-3</v>
      </c>
      <c r="H6117" s="38">
        <f>G6117*SUMIF('Manual Inputs'!$B$11:$B$22,'Expanded kW'!A6117,'Manual Inputs'!$C$11:$C$22)</f>
        <v>143800.95646614541</v>
      </c>
    </row>
    <row r="6118" spans="1:8" x14ac:dyDescent="0.2">
      <c r="A6118">
        <f t="shared" si="570"/>
        <v>12</v>
      </c>
      <c r="B6118" t="b">
        <f t="shared" si="571"/>
        <v>0</v>
      </c>
      <c r="C6118" t="str">
        <f t="shared" si="572"/>
        <v>ON</v>
      </c>
      <c r="D6118" s="4">
        <f t="shared" si="574"/>
        <v>43810.8333333185</v>
      </c>
      <c r="E6118" t="str">
        <f t="shared" si="575"/>
        <v>LRKPCIGS</v>
      </c>
      <c r="F6118" s="39">
        <v>9563.5361328125</v>
      </c>
      <c r="G6118">
        <f t="shared" si="573"/>
        <v>1.4269531506316963E-3</v>
      </c>
      <c r="H6118" s="38">
        <f>G6118*SUMIF('Manual Inputs'!$B$11:$B$22,'Expanded kW'!A6118,'Manual Inputs'!$C$11:$C$22)</f>
        <v>144709.42989955144</v>
      </c>
    </row>
    <row r="6119" spans="1:8" x14ac:dyDescent="0.2">
      <c r="A6119">
        <f t="shared" si="570"/>
        <v>12</v>
      </c>
      <c r="B6119" t="b">
        <f t="shared" si="571"/>
        <v>0</v>
      </c>
      <c r="C6119" t="str">
        <f t="shared" si="572"/>
        <v>OFF</v>
      </c>
      <c r="D6119" s="4">
        <f t="shared" si="574"/>
        <v>43810.874999985164</v>
      </c>
      <c r="E6119" t="str">
        <f t="shared" si="575"/>
        <v>LRKPCIGS</v>
      </c>
      <c r="F6119" s="39">
        <v>9536.4931640625</v>
      </c>
      <c r="G6119">
        <f t="shared" si="573"/>
        <v>1.4229181316884575E-3</v>
      </c>
      <c r="H6119" s="38">
        <f>G6119*SUMIF('Manual Inputs'!$B$11:$B$22,'Expanded kW'!A6119,'Manual Inputs'!$C$11:$C$22)</f>
        <v>144300.23265950786</v>
      </c>
    </row>
    <row r="6120" spans="1:8" x14ac:dyDescent="0.2">
      <c r="A6120">
        <f t="shared" si="570"/>
        <v>12</v>
      </c>
      <c r="B6120" t="b">
        <f t="shared" si="571"/>
        <v>0</v>
      </c>
      <c r="C6120" t="str">
        <f t="shared" si="572"/>
        <v>OFF</v>
      </c>
      <c r="D6120" s="4">
        <f t="shared" si="574"/>
        <v>43810.916666651829</v>
      </c>
      <c r="E6120" t="str">
        <f t="shared" si="575"/>
        <v>LRKPCIGS</v>
      </c>
      <c r="F6120" s="39">
        <v>9547.1494140625</v>
      </c>
      <c r="G6120">
        <f t="shared" si="573"/>
        <v>1.4245081261528738E-3</v>
      </c>
      <c r="H6120" s="38">
        <f>G6120*SUMIF('Manual Inputs'!$B$11:$B$22,'Expanded kW'!A6120,'Manual Inputs'!$C$11:$C$22)</f>
        <v>144461.47635022557</v>
      </c>
    </row>
    <row r="6121" spans="1:8" x14ac:dyDescent="0.2">
      <c r="A6121">
        <f t="shared" si="570"/>
        <v>12</v>
      </c>
      <c r="B6121" t="b">
        <f t="shared" si="571"/>
        <v>0</v>
      </c>
      <c r="C6121" t="str">
        <f t="shared" si="572"/>
        <v>OFF</v>
      </c>
      <c r="D6121" s="4">
        <f t="shared" si="574"/>
        <v>43810.958333318493</v>
      </c>
      <c r="E6121" t="str">
        <f t="shared" si="575"/>
        <v>LRKPCIGS</v>
      </c>
      <c r="F6121" s="39">
        <v>9578.9560546875</v>
      </c>
      <c r="G6121">
        <f t="shared" si="573"/>
        <v>1.4292539215804807E-3</v>
      </c>
      <c r="H6121" s="38">
        <f>G6121*SUMIF('Manual Inputs'!$B$11:$B$22,'Expanded kW'!A6121,'Manual Inputs'!$C$11:$C$22)</f>
        <v>144942.75448500167</v>
      </c>
    </row>
    <row r="6122" spans="1:8" x14ac:dyDescent="0.2">
      <c r="A6122">
        <f t="shared" si="570"/>
        <v>12</v>
      </c>
      <c r="B6122" t="b">
        <f t="shared" si="571"/>
        <v>0</v>
      </c>
      <c r="C6122" t="str">
        <f t="shared" si="572"/>
        <v>OFF</v>
      </c>
      <c r="D6122" s="4">
        <f t="shared" si="574"/>
        <v>43810.999999985157</v>
      </c>
      <c r="E6122" t="str">
        <f t="shared" si="575"/>
        <v>LRKPCIGS</v>
      </c>
      <c r="F6122" s="39">
        <v>9439.1826171875</v>
      </c>
      <c r="G6122">
        <f t="shared" si="573"/>
        <v>1.4083986496135632E-3</v>
      </c>
      <c r="H6122" s="38">
        <f>G6122*SUMIF('Manual Inputs'!$B$11:$B$22,'Expanded kW'!A6122,'Manual Inputs'!$C$11:$C$22)</f>
        <v>142827.79050360064</v>
      </c>
    </row>
    <row r="6123" spans="1:8" x14ac:dyDescent="0.2">
      <c r="A6123">
        <f t="shared" si="570"/>
        <v>12</v>
      </c>
      <c r="B6123" t="b">
        <f t="shared" si="571"/>
        <v>0</v>
      </c>
      <c r="C6123" t="str">
        <f t="shared" si="572"/>
        <v>OFF</v>
      </c>
      <c r="D6123" s="4">
        <f t="shared" si="574"/>
        <v>43811.041666651821</v>
      </c>
      <c r="E6123" t="str">
        <f t="shared" si="575"/>
        <v>LRKPCIGS</v>
      </c>
      <c r="F6123" s="39">
        <v>9298.2783203125</v>
      </c>
      <c r="G6123">
        <f t="shared" si="573"/>
        <v>1.3873746447296924E-3</v>
      </c>
      <c r="H6123" s="38">
        <f>G6123*SUMIF('Manual Inputs'!$B$11:$B$22,'Expanded kW'!A6123,'Manual Inputs'!$C$11:$C$22)</f>
        <v>140695.71506748456</v>
      </c>
    </row>
    <row r="6124" spans="1:8" x14ac:dyDescent="0.2">
      <c r="A6124">
        <f t="shared" si="570"/>
        <v>12</v>
      </c>
      <c r="B6124" t="b">
        <f t="shared" si="571"/>
        <v>0</v>
      </c>
      <c r="C6124" t="str">
        <f t="shared" si="572"/>
        <v>OFF</v>
      </c>
      <c r="D6124" s="4">
        <f t="shared" si="574"/>
        <v>43811.083333318486</v>
      </c>
      <c r="E6124" t="str">
        <f t="shared" si="575"/>
        <v>LRKPCIGS</v>
      </c>
      <c r="F6124" s="39">
        <v>9259.486328125</v>
      </c>
      <c r="G6124">
        <f t="shared" si="573"/>
        <v>1.3815865811199035E-3</v>
      </c>
      <c r="H6124" s="38">
        <f>G6124*SUMIF('Manual Inputs'!$B$11:$B$22,'Expanded kW'!A6124,'Manual Inputs'!$C$11:$C$22)</f>
        <v>140108.73897452446</v>
      </c>
    </row>
    <row r="6125" spans="1:8" x14ac:dyDescent="0.2">
      <c r="A6125">
        <f t="shared" si="570"/>
        <v>12</v>
      </c>
      <c r="B6125" t="b">
        <f t="shared" si="571"/>
        <v>0</v>
      </c>
      <c r="C6125" t="str">
        <f t="shared" si="572"/>
        <v>OFF</v>
      </c>
      <c r="D6125" s="4">
        <f t="shared" si="574"/>
        <v>43811.12499998515</v>
      </c>
      <c r="E6125" t="str">
        <f t="shared" si="575"/>
        <v>LRKPCIGS</v>
      </c>
      <c r="F6125" s="39">
        <v>9296.404296875</v>
      </c>
      <c r="G6125">
        <f t="shared" si="573"/>
        <v>1.3870950260184373E-3</v>
      </c>
      <c r="H6125" s="38">
        <f>G6125*SUMIF('Manual Inputs'!$B$11:$B$22,'Expanded kW'!A6125,'Manual Inputs'!$C$11:$C$22)</f>
        <v>140667.35852033578</v>
      </c>
    </row>
    <row r="6126" spans="1:8" x14ac:dyDescent="0.2">
      <c r="A6126">
        <f t="shared" si="570"/>
        <v>12</v>
      </c>
      <c r="B6126" t="b">
        <f t="shared" si="571"/>
        <v>0</v>
      </c>
      <c r="C6126" t="str">
        <f t="shared" si="572"/>
        <v>OFF</v>
      </c>
      <c r="D6126" s="4">
        <f t="shared" si="574"/>
        <v>43811.166666651814</v>
      </c>
      <c r="E6126" t="str">
        <f t="shared" si="575"/>
        <v>LRKPCIGS</v>
      </c>
      <c r="F6126" s="39">
        <v>9100.7265625</v>
      </c>
      <c r="G6126">
        <f t="shared" si="573"/>
        <v>1.357898402960062E-3</v>
      </c>
      <c r="H6126" s="38">
        <f>G6126*SUMIF('Manual Inputs'!$B$11:$B$22,'Expanded kW'!A6126,'Manual Inputs'!$C$11:$C$22)</f>
        <v>137706.48578537651</v>
      </c>
    </row>
    <row r="6127" spans="1:8" x14ac:dyDescent="0.2">
      <c r="A6127">
        <f t="shared" si="570"/>
        <v>12</v>
      </c>
      <c r="B6127" t="b">
        <f t="shared" si="571"/>
        <v>0</v>
      </c>
      <c r="C6127" t="str">
        <f t="shared" si="572"/>
        <v>OFF</v>
      </c>
      <c r="D6127" s="4">
        <f t="shared" si="574"/>
        <v>43811.208333318478</v>
      </c>
      <c r="E6127" t="str">
        <f t="shared" si="575"/>
        <v>LRKPCIGS</v>
      </c>
      <c r="F6127" s="39">
        <v>9099.412109375</v>
      </c>
      <c r="G6127">
        <f t="shared" si="573"/>
        <v>1.3577022764434653E-3</v>
      </c>
      <c r="H6127" s="38">
        <f>G6127*SUMIF('Manual Inputs'!$B$11:$B$22,'Expanded kW'!A6127,'Manual Inputs'!$C$11:$C$22)</f>
        <v>137686.59630519818</v>
      </c>
    </row>
    <row r="6128" spans="1:8" x14ac:dyDescent="0.2">
      <c r="A6128">
        <f t="shared" si="570"/>
        <v>12</v>
      </c>
      <c r="B6128" t="b">
        <f t="shared" si="571"/>
        <v>0</v>
      </c>
      <c r="C6128" t="str">
        <f t="shared" si="572"/>
        <v>OFF</v>
      </c>
      <c r="D6128" s="4">
        <f t="shared" si="574"/>
        <v>43811.249999985142</v>
      </c>
      <c r="E6128" t="str">
        <f t="shared" si="575"/>
        <v>LRKPCIGS</v>
      </c>
      <c r="F6128" s="39">
        <v>9177.888671875</v>
      </c>
      <c r="G6128">
        <f t="shared" si="573"/>
        <v>1.3694115831847143E-3</v>
      </c>
      <c r="H6128" s="38">
        <f>G6128*SUMIF('Manual Inputs'!$B$11:$B$22,'Expanded kW'!A6128,'Manual Inputs'!$C$11:$C$22)</f>
        <v>138874.05442342375</v>
      </c>
    </row>
    <row r="6129" spans="1:8" x14ac:dyDescent="0.2">
      <c r="A6129">
        <f t="shared" si="570"/>
        <v>12</v>
      </c>
      <c r="B6129" t="b">
        <f t="shared" si="571"/>
        <v>0</v>
      </c>
      <c r="C6129" t="str">
        <f t="shared" si="572"/>
        <v>ON</v>
      </c>
      <c r="D6129" s="4">
        <f t="shared" si="574"/>
        <v>43811.291666651807</v>
      </c>
      <c r="E6129" t="str">
        <f t="shared" si="575"/>
        <v>LRKPCIGS</v>
      </c>
      <c r="F6129" s="39">
        <v>9472.2060546875</v>
      </c>
      <c r="G6129">
        <f t="shared" si="573"/>
        <v>1.4133260004941266E-3</v>
      </c>
      <c r="H6129" s="38">
        <f>G6129*SUMIF('Manual Inputs'!$B$11:$B$22,'Expanded kW'!A6129,'Manual Inputs'!$C$11:$C$22)</f>
        <v>143327.48044543632</v>
      </c>
    </row>
    <row r="6130" spans="1:8" x14ac:dyDescent="0.2">
      <c r="A6130">
        <f t="shared" si="570"/>
        <v>12</v>
      </c>
      <c r="B6130" t="b">
        <f t="shared" si="571"/>
        <v>0</v>
      </c>
      <c r="C6130" t="str">
        <f t="shared" si="572"/>
        <v>ON</v>
      </c>
      <c r="D6130" s="4">
        <f t="shared" si="574"/>
        <v>43811.333333318471</v>
      </c>
      <c r="E6130" t="str">
        <f t="shared" si="575"/>
        <v>LRKPCIGS</v>
      </c>
      <c r="F6130" s="39">
        <v>9499.32421875</v>
      </c>
      <c r="G6130">
        <f t="shared" si="573"/>
        <v>1.4173722391563684E-3</v>
      </c>
      <c r="H6130" s="38">
        <f>G6130*SUMIF('Manual Inputs'!$B$11:$B$22,'Expanded kW'!A6130,'Manual Inputs'!$C$11:$C$22)</f>
        <v>143737.81549378135</v>
      </c>
    </row>
    <row r="6131" spans="1:8" x14ac:dyDescent="0.2">
      <c r="A6131">
        <f t="shared" si="570"/>
        <v>12</v>
      </c>
      <c r="B6131" t="b">
        <f t="shared" si="571"/>
        <v>0</v>
      </c>
      <c r="C6131" t="str">
        <f t="shared" si="572"/>
        <v>ON</v>
      </c>
      <c r="D6131" s="4">
        <f t="shared" si="574"/>
        <v>43811.374999985135</v>
      </c>
      <c r="E6131" t="str">
        <f t="shared" si="575"/>
        <v>LRKPCIGS</v>
      </c>
      <c r="F6131" s="39">
        <v>9514.7578125</v>
      </c>
      <c r="G6131">
        <f t="shared" si="573"/>
        <v>1.4196750500540625E-3</v>
      </c>
      <c r="H6131" s="38">
        <f>G6131*SUMIF('Manual Inputs'!$B$11:$B$22,'Expanded kW'!A6131,'Manual Inputs'!$C$11:$C$22)</f>
        <v>143971.34695346819</v>
      </c>
    </row>
    <row r="6132" spans="1:8" x14ac:dyDescent="0.2">
      <c r="A6132">
        <f t="shared" si="570"/>
        <v>12</v>
      </c>
      <c r="B6132" t="b">
        <f t="shared" si="571"/>
        <v>0</v>
      </c>
      <c r="C6132" t="str">
        <f t="shared" si="572"/>
        <v>ON</v>
      </c>
      <c r="D6132" s="4">
        <f t="shared" si="574"/>
        <v>43811.416666651799</v>
      </c>
      <c r="E6132" t="str">
        <f t="shared" si="575"/>
        <v>LRKPCIGS</v>
      </c>
      <c r="F6132" s="39">
        <v>9477.685546875</v>
      </c>
      <c r="G6132">
        <f t="shared" si="573"/>
        <v>1.4141435828749771E-3</v>
      </c>
      <c r="H6132" s="38">
        <f>G6132*SUMIF('Manual Inputs'!$B$11:$B$22,'Expanded kW'!A6132,'Manual Inputs'!$C$11:$C$22)</f>
        <v>143410.39268412924</v>
      </c>
    </row>
    <row r="6133" spans="1:8" x14ac:dyDescent="0.2">
      <c r="A6133">
        <f t="shared" si="570"/>
        <v>12</v>
      </c>
      <c r="B6133" t="b">
        <f t="shared" si="571"/>
        <v>0</v>
      </c>
      <c r="C6133" t="str">
        <f t="shared" si="572"/>
        <v>ON</v>
      </c>
      <c r="D6133" s="4">
        <f t="shared" si="574"/>
        <v>43811.458333318464</v>
      </c>
      <c r="E6133" t="str">
        <f t="shared" si="575"/>
        <v>LRKPCIGS</v>
      </c>
      <c r="F6133" s="39">
        <v>9402.8125</v>
      </c>
      <c r="G6133">
        <f t="shared" si="573"/>
        <v>1.4029719483820507E-3</v>
      </c>
      <c r="H6133" s="38">
        <f>G6133*SUMIF('Manual Inputs'!$B$11:$B$22,'Expanded kW'!A6133,'Manual Inputs'!$C$11:$C$22)</f>
        <v>142277.46070398547</v>
      </c>
    </row>
    <row r="6134" spans="1:8" x14ac:dyDescent="0.2">
      <c r="A6134">
        <f t="shared" si="570"/>
        <v>12</v>
      </c>
      <c r="B6134" t="b">
        <f t="shared" si="571"/>
        <v>0</v>
      </c>
      <c r="C6134" t="str">
        <f t="shared" si="572"/>
        <v>ON</v>
      </c>
      <c r="D6134" s="4">
        <f t="shared" si="574"/>
        <v>43811.499999985128</v>
      </c>
      <c r="E6134" t="str">
        <f t="shared" si="575"/>
        <v>LRKPCIGS</v>
      </c>
      <c r="F6134" s="39">
        <v>9203.4482421875</v>
      </c>
      <c r="G6134">
        <f t="shared" si="573"/>
        <v>1.3732252676712587E-3</v>
      </c>
      <c r="H6134" s="38">
        <f>G6134*SUMIF('Manual Inputs'!$B$11:$B$22,'Expanded kW'!A6134,'Manual Inputs'!$C$11:$C$22)</f>
        <v>139260.80580879352</v>
      </c>
    </row>
    <row r="6135" spans="1:8" x14ac:dyDescent="0.2">
      <c r="A6135">
        <f t="shared" si="570"/>
        <v>12</v>
      </c>
      <c r="B6135" t="b">
        <f t="shared" si="571"/>
        <v>0</v>
      </c>
      <c r="C6135" t="str">
        <f t="shared" si="572"/>
        <v>ON</v>
      </c>
      <c r="D6135" s="4">
        <f t="shared" si="574"/>
        <v>43811.541666651792</v>
      </c>
      <c r="E6135" t="str">
        <f t="shared" si="575"/>
        <v>LRKPCIGS</v>
      </c>
      <c r="F6135" s="39">
        <v>9339.517578125</v>
      </c>
      <c r="G6135">
        <f t="shared" si="573"/>
        <v>1.3935278591943041E-3</v>
      </c>
      <c r="H6135" s="38">
        <f>G6135*SUMIF('Manual Inputs'!$B$11:$B$22,'Expanded kW'!A6135,'Manual Inputs'!$C$11:$C$22)</f>
        <v>141319.72164880045</v>
      </c>
    </row>
    <row r="6136" spans="1:8" x14ac:dyDescent="0.2">
      <c r="A6136">
        <f t="shared" si="570"/>
        <v>12</v>
      </c>
      <c r="B6136" t="b">
        <f t="shared" si="571"/>
        <v>0</v>
      </c>
      <c r="C6136" t="str">
        <f t="shared" si="572"/>
        <v>ON</v>
      </c>
      <c r="D6136" s="4">
        <f t="shared" si="574"/>
        <v>43811.583333318456</v>
      </c>
      <c r="E6136" t="str">
        <f t="shared" si="575"/>
        <v>LRKPCIGS</v>
      </c>
      <c r="F6136" s="39">
        <v>9368.748046875</v>
      </c>
      <c r="G6136">
        <f t="shared" si="573"/>
        <v>1.397889269963083E-3</v>
      </c>
      <c r="H6136" s="38">
        <f>G6136*SUMIF('Manual Inputs'!$B$11:$B$22,'Expanded kW'!A6136,'Manual Inputs'!$C$11:$C$22)</f>
        <v>141762.01876670396</v>
      </c>
    </row>
    <row r="6137" spans="1:8" x14ac:dyDescent="0.2">
      <c r="A6137">
        <f t="shared" si="570"/>
        <v>12</v>
      </c>
      <c r="B6137" t="b">
        <f t="shared" si="571"/>
        <v>0</v>
      </c>
      <c r="C6137" t="str">
        <f t="shared" si="572"/>
        <v>ON</v>
      </c>
      <c r="D6137" s="4">
        <f t="shared" si="574"/>
        <v>43811.624999985121</v>
      </c>
      <c r="E6137" t="str">
        <f t="shared" si="575"/>
        <v>LRKPCIGS</v>
      </c>
      <c r="F6137" s="39">
        <v>9421.51953125</v>
      </c>
      <c r="G6137">
        <f t="shared" si="573"/>
        <v>1.4057631813329638E-3</v>
      </c>
      <c r="H6137" s="38">
        <f>G6137*SUMIF('Manual Inputs'!$B$11:$B$22,'Expanded kW'!A6137,'Manual Inputs'!$C$11:$C$22)</f>
        <v>142560.52376661278</v>
      </c>
    </row>
    <row r="6138" spans="1:8" x14ac:dyDescent="0.2">
      <c r="A6138">
        <f t="shared" si="570"/>
        <v>12</v>
      </c>
      <c r="B6138" t="b">
        <f t="shared" si="571"/>
        <v>0</v>
      </c>
      <c r="C6138" t="str">
        <f t="shared" si="572"/>
        <v>ON</v>
      </c>
      <c r="D6138" s="4">
        <f t="shared" si="574"/>
        <v>43811.666666651785</v>
      </c>
      <c r="E6138" t="str">
        <f t="shared" si="575"/>
        <v>LRKPCIGS</v>
      </c>
      <c r="F6138" s="39">
        <v>9411.11328125</v>
      </c>
      <c r="G6138">
        <f t="shared" si="573"/>
        <v>1.4042104887914662E-3</v>
      </c>
      <c r="H6138" s="38">
        <f>G6138*SUMIF('Manual Inputs'!$B$11:$B$22,'Expanded kW'!A6138,'Manual Inputs'!$C$11:$C$22)</f>
        <v>142403.06291907906</v>
      </c>
    </row>
    <row r="6139" spans="1:8" x14ac:dyDescent="0.2">
      <c r="A6139">
        <f t="shared" si="570"/>
        <v>12</v>
      </c>
      <c r="B6139" t="b">
        <f t="shared" si="571"/>
        <v>0</v>
      </c>
      <c r="C6139" t="str">
        <f t="shared" si="572"/>
        <v>ON</v>
      </c>
      <c r="D6139" s="4">
        <f t="shared" si="574"/>
        <v>43811.708333318449</v>
      </c>
      <c r="E6139" t="str">
        <f t="shared" si="575"/>
        <v>LRKPCIGS</v>
      </c>
      <c r="F6139" s="39">
        <v>9366.7958984375</v>
      </c>
      <c r="G6139">
        <f t="shared" si="573"/>
        <v>1.3975979944009158E-3</v>
      </c>
      <c r="H6139" s="38">
        <f>G6139*SUMIF('Manual Inputs'!$B$11:$B$22,'Expanded kW'!A6139,'Manual Inputs'!$C$11:$C$22)</f>
        <v>141732.4800810602</v>
      </c>
    </row>
    <row r="6140" spans="1:8" x14ac:dyDescent="0.2">
      <c r="A6140">
        <f t="shared" si="570"/>
        <v>12</v>
      </c>
      <c r="B6140" t="b">
        <f t="shared" si="571"/>
        <v>0</v>
      </c>
      <c r="C6140" t="str">
        <f t="shared" si="572"/>
        <v>ON</v>
      </c>
      <c r="D6140" s="4">
        <f t="shared" si="574"/>
        <v>43811.749999985113</v>
      </c>
      <c r="E6140" t="str">
        <f t="shared" si="575"/>
        <v>LRKPCIGS</v>
      </c>
      <c r="F6140" s="39">
        <v>9297.681640625</v>
      </c>
      <c r="G6140">
        <f t="shared" si="573"/>
        <v>1.3872856155308509E-3</v>
      </c>
      <c r="H6140" s="38">
        <f>G6140*SUMIF('Manual Inputs'!$B$11:$B$22,'Expanded kW'!A6140,'Manual Inputs'!$C$11:$C$22)</f>
        <v>140686.686484729</v>
      </c>
    </row>
    <row r="6141" spans="1:8" x14ac:dyDescent="0.2">
      <c r="A6141">
        <f t="shared" si="570"/>
        <v>12</v>
      </c>
      <c r="B6141" t="b">
        <f t="shared" si="571"/>
        <v>0</v>
      </c>
      <c r="C6141" t="str">
        <f t="shared" si="572"/>
        <v>ON</v>
      </c>
      <c r="D6141" s="4">
        <f t="shared" si="574"/>
        <v>43811.791666651778</v>
      </c>
      <c r="E6141" t="str">
        <f t="shared" si="575"/>
        <v>LRKPCIGS</v>
      </c>
      <c r="F6141" s="39">
        <v>9294.8251953125</v>
      </c>
      <c r="G6141">
        <f t="shared" si="573"/>
        <v>1.3868594119193756E-3</v>
      </c>
      <c r="H6141" s="38">
        <f>G6141*SUMIF('Manual Inputs'!$B$11:$B$22,'Expanded kW'!A6141,'Manual Inputs'!$C$11:$C$22)</f>
        <v>140643.46454600562</v>
      </c>
    </row>
    <row r="6142" spans="1:8" x14ac:dyDescent="0.2">
      <c r="A6142">
        <f t="shared" si="570"/>
        <v>12</v>
      </c>
      <c r="B6142" t="b">
        <f t="shared" si="571"/>
        <v>0</v>
      </c>
      <c r="C6142" t="str">
        <f t="shared" si="572"/>
        <v>ON</v>
      </c>
      <c r="D6142" s="4">
        <f t="shared" si="574"/>
        <v>43811.833333318442</v>
      </c>
      <c r="E6142" t="str">
        <f t="shared" si="575"/>
        <v>LRKPCIGS</v>
      </c>
      <c r="F6142" s="39">
        <v>9270.2490234375</v>
      </c>
      <c r="G6142">
        <f t="shared" si="573"/>
        <v>1.3831924580436877E-3</v>
      </c>
      <c r="H6142" s="38">
        <f>G6142*SUMIF('Manual Inputs'!$B$11:$B$22,'Expanded kW'!A6142,'Manual Inputs'!$C$11:$C$22)</f>
        <v>140271.59332894161</v>
      </c>
    </row>
    <row r="6143" spans="1:8" x14ac:dyDescent="0.2">
      <c r="A6143">
        <f t="shared" si="570"/>
        <v>12</v>
      </c>
      <c r="B6143" t="b">
        <f t="shared" si="571"/>
        <v>0</v>
      </c>
      <c r="C6143" t="str">
        <f t="shared" si="572"/>
        <v>OFF</v>
      </c>
      <c r="D6143" s="4">
        <f t="shared" si="574"/>
        <v>43811.874999985106</v>
      </c>
      <c r="E6143" t="str">
        <f t="shared" si="575"/>
        <v>LRKPCIGS</v>
      </c>
      <c r="F6143" s="39">
        <v>9258.3486328125</v>
      </c>
      <c r="G6143">
        <f t="shared" si="573"/>
        <v>1.3814168282284954E-3</v>
      </c>
      <c r="H6143" s="38">
        <f>G6143*SUMIF('Manual Inputs'!$B$11:$B$22,'Expanded kW'!A6143,'Manual Inputs'!$C$11:$C$22)</f>
        <v>140091.52408269106</v>
      </c>
    </row>
    <row r="6144" spans="1:8" x14ac:dyDescent="0.2">
      <c r="A6144">
        <f t="shared" si="570"/>
        <v>12</v>
      </c>
      <c r="B6144" t="b">
        <f t="shared" si="571"/>
        <v>0</v>
      </c>
      <c r="C6144" t="str">
        <f t="shared" si="572"/>
        <v>OFF</v>
      </c>
      <c r="D6144" s="4">
        <f t="shared" si="574"/>
        <v>43811.91666665177</v>
      </c>
      <c r="E6144" t="str">
        <f t="shared" si="575"/>
        <v>LRKPCIGS</v>
      </c>
      <c r="F6144" s="39">
        <v>9338.4501953125</v>
      </c>
      <c r="G6144">
        <f t="shared" si="573"/>
        <v>1.3933685974687169E-3</v>
      </c>
      <c r="H6144" s="38">
        <f>G6144*SUMIF('Manual Inputs'!$B$11:$B$22,'Expanded kW'!A6144,'Manual Inputs'!$C$11:$C$22)</f>
        <v>141303.57068161253</v>
      </c>
    </row>
    <row r="6145" spans="1:8" x14ac:dyDescent="0.2">
      <c r="A6145">
        <f t="shared" si="570"/>
        <v>12</v>
      </c>
      <c r="B6145" t="b">
        <f t="shared" si="571"/>
        <v>0</v>
      </c>
      <c r="C6145" t="str">
        <f t="shared" si="572"/>
        <v>OFF</v>
      </c>
      <c r="D6145" s="4">
        <f t="shared" si="574"/>
        <v>43811.958333318435</v>
      </c>
      <c r="E6145" t="str">
        <f t="shared" si="575"/>
        <v>LRKPCIGS</v>
      </c>
      <c r="F6145" s="39">
        <v>9252.8115234375</v>
      </c>
      <c r="G6145">
        <f t="shared" si="573"/>
        <v>1.380590648920097E-3</v>
      </c>
      <c r="H6145" s="38">
        <f>G6145*SUMIF('Manual Inputs'!$B$11:$B$22,'Expanded kW'!A6145,'Manual Inputs'!$C$11:$C$22)</f>
        <v>140007.74001685804</v>
      </c>
    </row>
    <row r="6146" spans="1:8" x14ac:dyDescent="0.2">
      <c r="A6146">
        <f t="shared" ref="A6146:A6209" si="576">MONTH(D6146)</f>
        <v>12</v>
      </c>
      <c r="B6146" t="b">
        <f t="shared" ref="B6146:B6209" si="577">IF(ISNA(VLOOKUP(DATE(YEAR(D6146),MONTH(D6146),DAY(D6146)),Holidays,1,FALSE)),FALSE,TRUE)</f>
        <v>0</v>
      </c>
      <c r="C6146" t="str">
        <f t="shared" ref="C6146:C6209" si="578">IF(OR(HOUR(D6146)&lt;PkStart,HOUR(D6146)&gt;OPkStart-1,WEEKDAY(D6146,2)&gt;5,B6146)=TRUE,"OFF","ON")</f>
        <v>OFF</v>
      </c>
      <c r="D6146" s="4">
        <f t="shared" si="574"/>
        <v>43811.999999985099</v>
      </c>
      <c r="E6146" t="str">
        <f t="shared" si="575"/>
        <v>LRKPCIGS</v>
      </c>
      <c r="F6146" s="39">
        <v>9195.26171875</v>
      </c>
      <c r="G6146">
        <f t="shared" ref="G6146:G6209" si="579">IF(SUMIF($A$2:$A$8785,A6146,$F$2:$F$8785)=0,0,F6146/SUMIF($A$2:$A$8785,A6146,$F$2:$F$8785))</f>
        <v>1.3720037754063024E-3</v>
      </c>
      <c r="H6146" s="38">
        <f>G6146*SUMIF('Manual Inputs'!$B$11:$B$22,'Expanded kW'!A6146,'Manual Inputs'!$C$11:$C$22)</f>
        <v>139136.93247124893</v>
      </c>
    </row>
    <row r="6147" spans="1:8" x14ac:dyDescent="0.2">
      <c r="A6147">
        <f t="shared" si="576"/>
        <v>12</v>
      </c>
      <c r="B6147" t="b">
        <f t="shared" si="577"/>
        <v>0</v>
      </c>
      <c r="C6147" t="str">
        <f t="shared" si="578"/>
        <v>OFF</v>
      </c>
      <c r="D6147" s="4">
        <f t="shared" si="574"/>
        <v>43812.041666651763</v>
      </c>
      <c r="E6147" t="str">
        <f t="shared" si="575"/>
        <v>LRKPCIGS</v>
      </c>
      <c r="F6147" s="39">
        <v>9229.6806640625</v>
      </c>
      <c r="G6147">
        <f t="shared" si="579"/>
        <v>1.377139346786284E-3</v>
      </c>
      <c r="H6147" s="38">
        <f>G6147*SUMIF('Manual Inputs'!$B$11:$B$22,'Expanded kW'!A6147,'Manual Inputs'!$C$11:$C$22)</f>
        <v>139657.73836195152</v>
      </c>
    </row>
    <row r="6148" spans="1:8" x14ac:dyDescent="0.2">
      <c r="A6148">
        <f t="shared" si="576"/>
        <v>12</v>
      </c>
      <c r="B6148" t="b">
        <f t="shared" si="577"/>
        <v>0</v>
      </c>
      <c r="C6148" t="str">
        <f t="shared" si="578"/>
        <v>OFF</v>
      </c>
      <c r="D6148" s="4">
        <f t="shared" ref="D6148:D6211" si="580">+D6147+1/24</f>
        <v>43812.083333318427</v>
      </c>
      <c r="E6148" t="str">
        <f t="shared" ref="E6148:E6211" si="581">+E6147</f>
        <v>LRKPCIGS</v>
      </c>
      <c r="F6148" s="39">
        <v>9176.20703125</v>
      </c>
      <c r="G6148">
        <f t="shared" si="579"/>
        <v>1.3691606694688303E-3</v>
      </c>
      <c r="H6148" s="38">
        <f>G6148*SUMIF('Manual Inputs'!$B$11:$B$22,'Expanded kW'!A6148,'Manual Inputs'!$C$11:$C$22)</f>
        <v>138848.60889231891</v>
      </c>
    </row>
    <row r="6149" spans="1:8" x14ac:dyDescent="0.2">
      <c r="A6149">
        <f t="shared" si="576"/>
        <v>12</v>
      </c>
      <c r="B6149" t="b">
        <f t="shared" si="577"/>
        <v>0</v>
      </c>
      <c r="C6149" t="str">
        <f t="shared" si="578"/>
        <v>OFF</v>
      </c>
      <c r="D6149" s="4">
        <f t="shared" si="580"/>
        <v>43812.124999985092</v>
      </c>
      <c r="E6149" t="str">
        <f t="shared" si="581"/>
        <v>LRKPCIGS</v>
      </c>
      <c r="F6149" s="39">
        <v>9110.111328125</v>
      </c>
      <c r="G6149">
        <f t="shared" si="579"/>
        <v>1.3592986821758834E-3</v>
      </c>
      <c r="H6149" s="38">
        <f>G6149*SUMIF('Manual Inputs'!$B$11:$B$22,'Expanded kW'!A6149,'Manual Inputs'!$C$11:$C$22)</f>
        <v>137848.49017208818</v>
      </c>
    </row>
    <row r="6150" spans="1:8" x14ac:dyDescent="0.2">
      <c r="A6150">
        <f t="shared" si="576"/>
        <v>12</v>
      </c>
      <c r="B6150" t="b">
        <f t="shared" si="577"/>
        <v>0</v>
      </c>
      <c r="C6150" t="str">
        <f t="shared" si="578"/>
        <v>OFF</v>
      </c>
      <c r="D6150" s="4">
        <f t="shared" si="580"/>
        <v>43812.166666651756</v>
      </c>
      <c r="E6150" t="str">
        <f t="shared" si="581"/>
        <v>LRKPCIGS</v>
      </c>
      <c r="F6150" s="39">
        <v>9134.763671875</v>
      </c>
      <c r="G6150">
        <f t="shared" si="579"/>
        <v>1.3629770014812106E-3</v>
      </c>
      <c r="H6150" s="38">
        <f>G6150*SUMIF('Manual Inputs'!$B$11:$B$22,'Expanded kW'!A6150,'Manual Inputs'!$C$11:$C$22)</f>
        <v>138221.51397418481</v>
      </c>
    </row>
    <row r="6151" spans="1:8" x14ac:dyDescent="0.2">
      <c r="A6151">
        <f t="shared" si="576"/>
        <v>12</v>
      </c>
      <c r="B6151" t="b">
        <f t="shared" si="577"/>
        <v>0</v>
      </c>
      <c r="C6151" t="str">
        <f t="shared" si="578"/>
        <v>OFF</v>
      </c>
      <c r="D6151" s="4">
        <f t="shared" si="580"/>
        <v>43812.20833331842</v>
      </c>
      <c r="E6151" t="str">
        <f t="shared" si="581"/>
        <v>LRKPCIGS</v>
      </c>
      <c r="F6151" s="39">
        <v>9303.4150390625</v>
      </c>
      <c r="G6151">
        <f t="shared" si="579"/>
        <v>1.3881410826771657E-3</v>
      </c>
      <c r="H6151" s="38">
        <f>G6151*SUMIF('Manual Inputs'!$B$11:$B$22,'Expanded kW'!A6151,'Manual Inputs'!$C$11:$C$22)</f>
        <v>140773.44067353065</v>
      </c>
    </row>
    <row r="6152" spans="1:8" x14ac:dyDescent="0.2">
      <c r="A6152">
        <f t="shared" si="576"/>
        <v>12</v>
      </c>
      <c r="B6152" t="b">
        <f t="shared" si="577"/>
        <v>0</v>
      </c>
      <c r="C6152" t="str">
        <f t="shared" si="578"/>
        <v>OFF</v>
      </c>
      <c r="D6152" s="4">
        <f t="shared" si="580"/>
        <v>43812.249999985084</v>
      </c>
      <c r="E6152" t="str">
        <f t="shared" si="581"/>
        <v>LRKPCIGS</v>
      </c>
      <c r="F6152" s="39">
        <v>9252.796875</v>
      </c>
      <c r="G6152">
        <f t="shared" si="579"/>
        <v>1.3805884632605511E-3</v>
      </c>
      <c r="H6152" s="38">
        <f>G6152*SUMIF('Manual Inputs'!$B$11:$B$22,'Expanded kW'!A6152,'Manual Inputs'!$C$11:$C$22)</f>
        <v>140007.51836589025</v>
      </c>
    </row>
    <row r="6153" spans="1:8" x14ac:dyDescent="0.2">
      <c r="A6153">
        <f t="shared" si="576"/>
        <v>12</v>
      </c>
      <c r="B6153" t="b">
        <f t="shared" si="577"/>
        <v>0</v>
      </c>
      <c r="C6153" t="str">
        <f t="shared" si="578"/>
        <v>ON</v>
      </c>
      <c r="D6153" s="4">
        <f t="shared" si="580"/>
        <v>43812.291666651749</v>
      </c>
      <c r="E6153" t="str">
        <f t="shared" si="581"/>
        <v>LRKPCIGS</v>
      </c>
      <c r="F6153" s="39">
        <v>9271.173828125</v>
      </c>
      <c r="G6153">
        <f t="shared" si="579"/>
        <v>1.3833304460163602E-3</v>
      </c>
      <c r="H6153" s="38">
        <f>G6153*SUMIF('Manual Inputs'!$B$11:$B$22,'Expanded kW'!A6153,'Manual Inputs'!$C$11:$C$22)</f>
        <v>140285.58689337617</v>
      </c>
    </row>
    <row r="6154" spans="1:8" x14ac:dyDescent="0.2">
      <c r="A6154">
        <f t="shared" si="576"/>
        <v>12</v>
      </c>
      <c r="B6154" t="b">
        <f t="shared" si="577"/>
        <v>0</v>
      </c>
      <c r="C6154" t="str">
        <f t="shared" si="578"/>
        <v>ON</v>
      </c>
      <c r="D6154" s="4">
        <f t="shared" si="580"/>
        <v>43812.333333318413</v>
      </c>
      <c r="E6154" t="str">
        <f t="shared" si="581"/>
        <v>LRKPCIGS</v>
      </c>
      <c r="F6154" s="39">
        <v>9284.6474609375</v>
      </c>
      <c r="G6154">
        <f t="shared" si="579"/>
        <v>1.3853408156667959E-3</v>
      </c>
      <c r="H6154" s="38">
        <f>G6154*SUMIF('Manual Inputs'!$B$11:$B$22,'Expanded kW'!A6154,'Manual Inputs'!$C$11:$C$22)</f>
        <v>140489.46145356976</v>
      </c>
    </row>
    <row r="6155" spans="1:8" x14ac:dyDescent="0.2">
      <c r="A6155">
        <f t="shared" si="576"/>
        <v>12</v>
      </c>
      <c r="B6155" t="b">
        <f t="shared" si="577"/>
        <v>0</v>
      </c>
      <c r="C6155" t="str">
        <f t="shared" si="578"/>
        <v>ON</v>
      </c>
      <c r="D6155" s="4">
        <f t="shared" si="580"/>
        <v>43812.374999985077</v>
      </c>
      <c r="E6155" t="str">
        <f t="shared" si="581"/>
        <v>LRKPCIGS</v>
      </c>
      <c r="F6155" s="39">
        <v>9179.37109375</v>
      </c>
      <c r="G6155">
        <f t="shared" si="579"/>
        <v>1.3696327719307721E-3</v>
      </c>
      <c r="H6155" s="38">
        <f>G6155*SUMIF('Manual Inputs'!$B$11:$B$22,'Expanded kW'!A6155,'Manual Inputs'!$C$11:$C$22)</f>
        <v>138896.48550136632</v>
      </c>
    </row>
    <row r="6156" spans="1:8" x14ac:dyDescent="0.2">
      <c r="A6156">
        <f t="shared" si="576"/>
        <v>12</v>
      </c>
      <c r="B6156" t="b">
        <f t="shared" si="577"/>
        <v>0</v>
      </c>
      <c r="C6156" t="str">
        <f t="shared" si="578"/>
        <v>ON</v>
      </c>
      <c r="D6156" s="4">
        <f t="shared" si="580"/>
        <v>43812.416666651741</v>
      </c>
      <c r="E6156" t="str">
        <f t="shared" si="581"/>
        <v>LRKPCIGS</v>
      </c>
      <c r="F6156" s="39">
        <v>9228.8212890625</v>
      </c>
      <c r="G6156">
        <f t="shared" si="579"/>
        <v>1.3770111214262504E-3</v>
      </c>
      <c r="H6156" s="38">
        <f>G6156*SUMIF('Manual Inputs'!$B$11:$B$22,'Expanded kW'!A6156,'Manual Inputs'!$C$11:$C$22)</f>
        <v>139644.73483850653</v>
      </c>
    </row>
    <row r="6157" spans="1:8" x14ac:dyDescent="0.2">
      <c r="A6157">
        <f t="shared" si="576"/>
        <v>12</v>
      </c>
      <c r="B6157" t="b">
        <f t="shared" si="577"/>
        <v>0</v>
      </c>
      <c r="C6157" t="str">
        <f t="shared" si="578"/>
        <v>ON</v>
      </c>
      <c r="D6157" s="4">
        <f t="shared" si="580"/>
        <v>43812.458333318405</v>
      </c>
      <c r="E6157" t="str">
        <f t="shared" si="581"/>
        <v>LRKPCIGS</v>
      </c>
      <c r="F6157" s="39">
        <v>9132.1826171875</v>
      </c>
      <c r="G6157">
        <f t="shared" si="579"/>
        <v>1.3625918882692006E-3</v>
      </c>
      <c r="H6157" s="38">
        <f>G6157*SUMIF('Manual Inputs'!$B$11:$B$22,'Expanded kW'!A6157,'Manual Inputs'!$C$11:$C$22)</f>
        <v>138182.45907365633</v>
      </c>
    </row>
    <row r="6158" spans="1:8" x14ac:dyDescent="0.2">
      <c r="A6158">
        <f t="shared" si="576"/>
        <v>12</v>
      </c>
      <c r="B6158" t="b">
        <f t="shared" si="577"/>
        <v>0</v>
      </c>
      <c r="C6158" t="str">
        <f t="shared" si="578"/>
        <v>ON</v>
      </c>
      <c r="D6158" s="4">
        <f t="shared" si="580"/>
        <v>43812.49999998507</v>
      </c>
      <c r="E6158" t="str">
        <f t="shared" si="581"/>
        <v>LRKPCIGS</v>
      </c>
      <c r="F6158" s="39">
        <v>9111.9033203125</v>
      </c>
      <c r="G6158">
        <f t="shared" si="579"/>
        <v>1.3595660611936808E-3</v>
      </c>
      <c r="H6158" s="38">
        <f>G6158*SUMIF('Manual Inputs'!$B$11:$B$22,'Expanded kW'!A6158,'Manual Inputs'!$C$11:$C$22)</f>
        <v>137875.60547381721</v>
      </c>
    </row>
    <row r="6159" spans="1:8" x14ac:dyDescent="0.2">
      <c r="A6159">
        <f t="shared" si="576"/>
        <v>12</v>
      </c>
      <c r="B6159" t="b">
        <f t="shared" si="577"/>
        <v>0</v>
      </c>
      <c r="C6159" t="str">
        <f t="shared" si="578"/>
        <v>ON</v>
      </c>
      <c r="D6159" s="4">
        <f t="shared" si="580"/>
        <v>43812.541666651734</v>
      </c>
      <c r="E6159" t="str">
        <f t="shared" si="581"/>
        <v>LRKPCIGS</v>
      </c>
      <c r="F6159" s="39">
        <v>9092.6640625</v>
      </c>
      <c r="G6159">
        <f t="shared" si="579"/>
        <v>1.3566954159459287E-3</v>
      </c>
      <c r="H6159" s="38">
        <f>G6159*SUMIF('Manual Inputs'!$B$11:$B$22,'Expanded kW'!A6159,'Manual Inputs'!$C$11:$C$22)</f>
        <v>137584.48909269273</v>
      </c>
    </row>
    <row r="6160" spans="1:8" x14ac:dyDescent="0.2">
      <c r="A6160">
        <f t="shared" si="576"/>
        <v>12</v>
      </c>
      <c r="B6160" t="b">
        <f t="shared" si="577"/>
        <v>0</v>
      </c>
      <c r="C6160" t="str">
        <f t="shared" si="578"/>
        <v>ON</v>
      </c>
      <c r="D6160" s="4">
        <f t="shared" si="580"/>
        <v>43812.583333318398</v>
      </c>
      <c r="E6160" t="str">
        <f t="shared" si="581"/>
        <v>LRKPCIGS</v>
      </c>
      <c r="F6160" s="39">
        <v>9066.0244140625</v>
      </c>
      <c r="G6160">
        <f t="shared" si="579"/>
        <v>1.3527205754955238E-3</v>
      </c>
      <c r="H6160" s="38">
        <f>G6160*SUMIF('Manual Inputs'!$B$11:$B$22,'Expanded kW'!A6160,'Manual Inputs'!$C$11:$C$22)</f>
        <v>137181.39464262957</v>
      </c>
    </row>
    <row r="6161" spans="1:8" x14ac:dyDescent="0.2">
      <c r="A6161">
        <f t="shared" si="576"/>
        <v>12</v>
      </c>
      <c r="B6161" t="b">
        <f t="shared" si="577"/>
        <v>0</v>
      </c>
      <c r="C6161" t="str">
        <f t="shared" si="578"/>
        <v>ON</v>
      </c>
      <c r="D6161" s="4">
        <f t="shared" si="580"/>
        <v>43812.624999985062</v>
      </c>
      <c r="E6161" t="str">
        <f t="shared" si="581"/>
        <v>LRKPCIGS</v>
      </c>
      <c r="F6161" s="39">
        <v>9037.1298828125</v>
      </c>
      <c r="G6161">
        <f t="shared" si="579"/>
        <v>1.3484092891856672E-3</v>
      </c>
      <c r="H6161" s="38">
        <f>G6161*SUMIF('Manual Inputs'!$B$11:$B$22,'Expanded kW'!A6161,'Manual Inputs'!$C$11:$C$22)</f>
        <v>136744.18072025455</v>
      </c>
    </row>
    <row r="6162" spans="1:8" x14ac:dyDescent="0.2">
      <c r="A6162">
        <f t="shared" si="576"/>
        <v>12</v>
      </c>
      <c r="B6162" t="b">
        <f t="shared" si="577"/>
        <v>0</v>
      </c>
      <c r="C6162" t="str">
        <f t="shared" si="578"/>
        <v>ON</v>
      </c>
      <c r="D6162" s="4">
        <f t="shared" si="580"/>
        <v>43812.666666651727</v>
      </c>
      <c r="E6162" t="str">
        <f t="shared" si="581"/>
        <v>LRKPCIGS</v>
      </c>
      <c r="F6162" s="39">
        <v>9015.5703125</v>
      </c>
      <c r="G6162">
        <f t="shared" si="579"/>
        <v>1.3451924354658247E-3</v>
      </c>
      <c r="H6162" s="38">
        <f>G6162*SUMIF('Manual Inputs'!$B$11:$B$22,'Expanded kW'!A6162,'Manual Inputs'!$C$11:$C$22)</f>
        <v>136417.95482582867</v>
      </c>
    </row>
    <row r="6163" spans="1:8" x14ac:dyDescent="0.2">
      <c r="A6163">
        <f t="shared" si="576"/>
        <v>12</v>
      </c>
      <c r="B6163" t="b">
        <f t="shared" si="577"/>
        <v>0</v>
      </c>
      <c r="C6163" t="str">
        <f t="shared" si="578"/>
        <v>ON</v>
      </c>
      <c r="D6163" s="4">
        <f t="shared" si="580"/>
        <v>43812.708333318391</v>
      </c>
      <c r="E6163" t="str">
        <f t="shared" si="581"/>
        <v>LRKPCIGS</v>
      </c>
      <c r="F6163" s="39">
        <v>9050.326171875</v>
      </c>
      <c r="G6163">
        <f t="shared" si="579"/>
        <v>1.3503782770153648E-3</v>
      </c>
      <c r="H6163" s="38">
        <f>G6163*SUMIF('Manual Inputs'!$B$11:$B$22,'Expanded kW'!A6163,'Manual Inputs'!$C$11:$C$22)</f>
        <v>136943.8586887909</v>
      </c>
    </row>
    <row r="6164" spans="1:8" x14ac:dyDescent="0.2">
      <c r="A6164">
        <f t="shared" si="576"/>
        <v>12</v>
      </c>
      <c r="B6164" t="b">
        <f t="shared" si="577"/>
        <v>0</v>
      </c>
      <c r="C6164" t="str">
        <f t="shared" si="578"/>
        <v>ON</v>
      </c>
      <c r="D6164" s="4">
        <f t="shared" si="580"/>
        <v>43812.749999985055</v>
      </c>
      <c r="E6164" t="str">
        <f t="shared" si="581"/>
        <v>LRKPCIGS</v>
      </c>
      <c r="F6164" s="39">
        <v>9028.3203125</v>
      </c>
      <c r="G6164">
        <f t="shared" si="579"/>
        <v>1.3470948335346867E-3</v>
      </c>
      <c r="H6164" s="38">
        <f>G6164*SUMIF('Manual Inputs'!$B$11:$B$22,'Expanded kW'!A6164,'Manual Inputs'!$C$11:$C$22)</f>
        <v>136610.87982821235</v>
      </c>
    </row>
    <row r="6165" spans="1:8" x14ac:dyDescent="0.2">
      <c r="A6165">
        <f t="shared" si="576"/>
        <v>12</v>
      </c>
      <c r="B6165" t="b">
        <f t="shared" si="577"/>
        <v>0</v>
      </c>
      <c r="C6165" t="str">
        <f t="shared" si="578"/>
        <v>ON</v>
      </c>
      <c r="D6165" s="4">
        <f t="shared" si="580"/>
        <v>43812.791666651719</v>
      </c>
      <c r="E6165" t="str">
        <f t="shared" si="581"/>
        <v>LRKPCIGS</v>
      </c>
      <c r="F6165" s="39">
        <v>8998.09375</v>
      </c>
      <c r="G6165">
        <f t="shared" si="579"/>
        <v>1.342584797916778E-3</v>
      </c>
      <c r="H6165" s="38">
        <f>G6165*SUMIF('Manual Inputs'!$B$11:$B$22,'Expanded kW'!A6165,'Manual Inputs'!$C$11:$C$22)</f>
        <v>136153.5104444976</v>
      </c>
    </row>
    <row r="6166" spans="1:8" x14ac:dyDescent="0.2">
      <c r="A6166">
        <f t="shared" si="576"/>
        <v>12</v>
      </c>
      <c r="B6166" t="b">
        <f t="shared" si="577"/>
        <v>0</v>
      </c>
      <c r="C6166" t="str">
        <f t="shared" si="578"/>
        <v>ON</v>
      </c>
      <c r="D6166" s="4">
        <f t="shared" si="580"/>
        <v>43812.833333318384</v>
      </c>
      <c r="E6166" t="str">
        <f t="shared" si="581"/>
        <v>LRKPCIGS</v>
      </c>
      <c r="F6166" s="39">
        <v>8996.37890625</v>
      </c>
      <c r="G6166">
        <f t="shared" si="579"/>
        <v>1.3423289300392564E-3</v>
      </c>
      <c r="H6166" s="38">
        <f>G6166*SUMIF('Manual Inputs'!$B$11:$B$22,'Expanded kW'!A6166,'Manual Inputs'!$C$11:$C$22)</f>
        <v>136127.5625045324</v>
      </c>
    </row>
    <row r="6167" spans="1:8" x14ac:dyDescent="0.2">
      <c r="A6167">
        <f t="shared" si="576"/>
        <v>12</v>
      </c>
      <c r="B6167" t="b">
        <f t="shared" si="577"/>
        <v>0</v>
      </c>
      <c r="C6167" t="str">
        <f t="shared" si="578"/>
        <v>OFF</v>
      </c>
      <c r="D6167" s="4">
        <f t="shared" si="580"/>
        <v>43812.874999985048</v>
      </c>
      <c r="E6167" t="str">
        <f t="shared" si="581"/>
        <v>LRKPCIGS</v>
      </c>
      <c r="F6167" s="39">
        <v>8984.677734375</v>
      </c>
      <c r="G6167">
        <f t="shared" si="579"/>
        <v>1.34058302519389E-3</v>
      </c>
      <c r="H6167" s="38">
        <f>G6167*SUMIF('Manual Inputs'!$B$11:$B$22,'Expanded kW'!A6167,'Manual Inputs'!$C$11:$C$22)</f>
        <v>135950.50771144405</v>
      </c>
    </row>
    <row r="6168" spans="1:8" x14ac:dyDescent="0.2">
      <c r="A6168">
        <f t="shared" si="576"/>
        <v>12</v>
      </c>
      <c r="B6168" t="b">
        <f t="shared" si="577"/>
        <v>0</v>
      </c>
      <c r="C6168" t="str">
        <f t="shared" si="578"/>
        <v>OFF</v>
      </c>
      <c r="D6168" s="4">
        <f t="shared" si="580"/>
        <v>43812.916666651712</v>
      </c>
      <c r="E6168" t="str">
        <f t="shared" si="581"/>
        <v>LRKPCIGS</v>
      </c>
      <c r="F6168" s="39">
        <v>8816.5029296875</v>
      </c>
      <c r="G6168">
        <f t="shared" si="579"/>
        <v>1.3154900507884987E-3</v>
      </c>
      <c r="H6168" s="38">
        <f>G6168*SUMIF('Manual Inputs'!$B$11:$B$22,'Expanded kW'!A6168,'Manual Inputs'!$C$11:$C$22)</f>
        <v>133405.79205691768</v>
      </c>
    </row>
    <row r="6169" spans="1:8" x14ac:dyDescent="0.2">
      <c r="A6169">
        <f t="shared" si="576"/>
        <v>12</v>
      </c>
      <c r="B6169" t="b">
        <f t="shared" si="577"/>
        <v>0</v>
      </c>
      <c r="C6169" t="str">
        <f t="shared" si="578"/>
        <v>OFF</v>
      </c>
      <c r="D6169" s="4">
        <f t="shared" si="580"/>
        <v>43812.958333318376</v>
      </c>
      <c r="E6169" t="str">
        <f t="shared" si="581"/>
        <v>LRKPCIGS</v>
      </c>
      <c r="F6169" s="39">
        <v>8789.611328125</v>
      </c>
      <c r="G6169">
        <f t="shared" si="579"/>
        <v>1.3114776169939023E-3</v>
      </c>
      <c r="H6169" s="38">
        <f>G6169*SUMIF('Manual Inputs'!$B$11:$B$22,'Expanded kW'!A6169,'Manual Inputs'!$C$11:$C$22)</f>
        <v>132998.88521020819</v>
      </c>
    </row>
    <row r="6170" spans="1:8" x14ac:dyDescent="0.2">
      <c r="A6170">
        <f t="shared" si="576"/>
        <v>12</v>
      </c>
      <c r="B6170" t="b">
        <f t="shared" si="577"/>
        <v>0</v>
      </c>
      <c r="C6170" t="str">
        <f t="shared" si="578"/>
        <v>OFF</v>
      </c>
      <c r="D6170" s="4">
        <f t="shared" si="580"/>
        <v>43812.999999985041</v>
      </c>
      <c r="E6170" t="str">
        <f t="shared" si="581"/>
        <v>LRKPCIGS</v>
      </c>
      <c r="F6170" s="39">
        <v>8795.73046875</v>
      </c>
      <c r="G6170">
        <f t="shared" si="579"/>
        <v>1.312390639841596E-3</v>
      </c>
      <c r="H6170" s="38">
        <f>G6170*SUMIF('Manual Inputs'!$B$11:$B$22,'Expanded kW'!A6170,'Manual Inputs'!$C$11:$C$22)</f>
        <v>133091.47620782891</v>
      </c>
    </row>
    <row r="6171" spans="1:8" x14ac:dyDescent="0.2">
      <c r="A6171">
        <f t="shared" si="576"/>
        <v>12</v>
      </c>
      <c r="B6171" t="b">
        <f t="shared" si="577"/>
        <v>0</v>
      </c>
      <c r="C6171" t="str">
        <f t="shared" si="578"/>
        <v>OFF</v>
      </c>
      <c r="D6171" s="4">
        <f t="shared" si="580"/>
        <v>43813.041666651705</v>
      </c>
      <c r="E6171" t="str">
        <f t="shared" si="581"/>
        <v>LRKPCIGS</v>
      </c>
      <c r="F6171" s="39">
        <v>8752.677734375</v>
      </c>
      <c r="G6171">
        <f t="shared" si="579"/>
        <v>1.3059668407251859E-3</v>
      </c>
      <c r="H6171" s="38">
        <f>G6171*SUMIF('Manual Inputs'!$B$11:$B$22,'Expanded kW'!A6171,'Manual Inputs'!$C$11:$C$22)</f>
        <v>132440.02923669782</v>
      </c>
    </row>
    <row r="6172" spans="1:8" x14ac:dyDescent="0.2">
      <c r="A6172">
        <f t="shared" si="576"/>
        <v>12</v>
      </c>
      <c r="B6172" t="b">
        <f t="shared" si="577"/>
        <v>0</v>
      </c>
      <c r="C6172" t="str">
        <f t="shared" si="578"/>
        <v>OFF</v>
      </c>
      <c r="D6172" s="4">
        <f t="shared" si="580"/>
        <v>43813.083333318369</v>
      </c>
      <c r="E6172" t="str">
        <f t="shared" si="581"/>
        <v>LRKPCIGS</v>
      </c>
      <c r="F6172" s="39">
        <v>8717.8291015625</v>
      </c>
      <c r="G6172">
        <f t="shared" si="579"/>
        <v>1.3007671566651875E-3</v>
      </c>
      <c r="H6172" s="38">
        <f>G6172*SUMIF('Manual Inputs'!$B$11:$B$22,'Expanded kW'!A6172,'Manual Inputs'!$C$11:$C$22)</f>
        <v>131912.72158427277</v>
      </c>
    </row>
    <row r="6173" spans="1:8" x14ac:dyDescent="0.2">
      <c r="A6173">
        <f t="shared" si="576"/>
        <v>12</v>
      </c>
      <c r="B6173" t="b">
        <f t="shared" si="577"/>
        <v>0</v>
      </c>
      <c r="C6173" t="str">
        <f t="shared" si="578"/>
        <v>OFF</v>
      </c>
      <c r="D6173" s="4">
        <f t="shared" si="580"/>
        <v>43813.124999985033</v>
      </c>
      <c r="E6173" t="str">
        <f t="shared" si="581"/>
        <v>LRKPCIGS</v>
      </c>
      <c r="F6173" s="39">
        <v>8781.3193359375</v>
      </c>
      <c r="G6173">
        <f t="shared" si="579"/>
        <v>1.3102403879802144E-3</v>
      </c>
      <c r="H6173" s="38">
        <f>G6173*SUMIF('Manual Inputs'!$B$11:$B$22,'Expanded kW'!A6173,'Manual Inputs'!$C$11:$C$22)</f>
        <v>132873.41598569529</v>
      </c>
    </row>
    <row r="6174" spans="1:8" x14ac:dyDescent="0.2">
      <c r="A6174">
        <f t="shared" si="576"/>
        <v>12</v>
      </c>
      <c r="B6174" t="b">
        <f t="shared" si="577"/>
        <v>0</v>
      </c>
      <c r="C6174" t="str">
        <f t="shared" si="578"/>
        <v>OFF</v>
      </c>
      <c r="D6174" s="4">
        <f t="shared" si="580"/>
        <v>43813.166666651698</v>
      </c>
      <c r="E6174" t="str">
        <f t="shared" si="581"/>
        <v>LRKPCIGS</v>
      </c>
      <c r="F6174" s="39">
        <v>8764.7080078125</v>
      </c>
      <c r="G6174">
        <f t="shared" si="579"/>
        <v>1.3077618500550198E-3</v>
      </c>
      <c r="H6174" s="38">
        <f>G6174*SUMIF('Manual Inputs'!$B$11:$B$22,'Expanded kW'!A6174,'Manual Inputs'!$C$11:$C$22)</f>
        <v>132622.06378819636</v>
      </c>
    </row>
    <row r="6175" spans="1:8" x14ac:dyDescent="0.2">
      <c r="A6175">
        <f t="shared" si="576"/>
        <v>12</v>
      </c>
      <c r="B6175" t="b">
        <f t="shared" si="577"/>
        <v>0</v>
      </c>
      <c r="C6175" t="str">
        <f t="shared" si="578"/>
        <v>OFF</v>
      </c>
      <c r="D6175" s="4">
        <f t="shared" si="580"/>
        <v>43813.208333318362</v>
      </c>
      <c r="E6175" t="str">
        <f t="shared" si="581"/>
        <v>LRKPCIGS</v>
      </c>
      <c r="F6175" s="39">
        <v>8779.794921875</v>
      </c>
      <c r="G6175">
        <f t="shared" si="579"/>
        <v>1.3100129336767912E-3</v>
      </c>
      <c r="H6175" s="38">
        <f>G6175*SUMIF('Manual Inputs'!$B$11:$B$22,'Expanded kW'!A6175,'Manual Inputs'!$C$11:$C$22)</f>
        <v>132850.34950831166</v>
      </c>
    </row>
    <row r="6176" spans="1:8" x14ac:dyDescent="0.2">
      <c r="A6176">
        <f t="shared" si="576"/>
        <v>12</v>
      </c>
      <c r="B6176" t="b">
        <f t="shared" si="577"/>
        <v>0</v>
      </c>
      <c r="C6176" t="str">
        <f t="shared" si="578"/>
        <v>OFF</v>
      </c>
      <c r="D6176" s="4">
        <f t="shared" si="580"/>
        <v>43813.249999985026</v>
      </c>
      <c r="E6176" t="str">
        <f t="shared" si="581"/>
        <v>LRKPCIGS</v>
      </c>
      <c r="F6176" s="39">
        <v>8857.533203125</v>
      </c>
      <c r="G6176">
        <f t="shared" si="579"/>
        <v>1.3216120831769206E-3</v>
      </c>
      <c r="H6176" s="38">
        <f>G6176*SUMIF('Manual Inputs'!$B$11:$B$22,'Expanded kW'!A6176,'Manual Inputs'!$C$11:$C$22)</f>
        <v>134026.6364177595</v>
      </c>
    </row>
    <row r="6177" spans="1:8" x14ac:dyDescent="0.2">
      <c r="A6177">
        <f t="shared" si="576"/>
        <v>12</v>
      </c>
      <c r="B6177" t="b">
        <f t="shared" si="577"/>
        <v>0</v>
      </c>
      <c r="C6177" t="str">
        <f t="shared" si="578"/>
        <v>OFF</v>
      </c>
      <c r="D6177" s="4">
        <f t="shared" si="580"/>
        <v>43813.29166665169</v>
      </c>
      <c r="E6177" t="str">
        <f t="shared" si="581"/>
        <v>LRKPCIGS</v>
      </c>
      <c r="F6177" s="39">
        <v>8830.130859375</v>
      </c>
      <c r="G6177">
        <f t="shared" si="579"/>
        <v>1.317523442719486E-3</v>
      </c>
      <c r="H6177" s="38">
        <f>G6177*SUMIF('Manual Inputs'!$B$11:$B$22,'Expanded kW'!A6177,'Manual Inputs'!$C$11:$C$22)</f>
        <v>133612.0013406389</v>
      </c>
    </row>
    <row r="6178" spans="1:8" x14ac:dyDescent="0.2">
      <c r="A6178">
        <f t="shared" si="576"/>
        <v>12</v>
      </c>
      <c r="B6178" t="b">
        <f t="shared" si="577"/>
        <v>0</v>
      </c>
      <c r="C6178" t="str">
        <f t="shared" si="578"/>
        <v>OFF</v>
      </c>
      <c r="D6178" s="4">
        <f t="shared" si="580"/>
        <v>43813.333333318355</v>
      </c>
      <c r="E6178" t="str">
        <f t="shared" si="581"/>
        <v>LRKPCIGS</v>
      </c>
      <c r="F6178" s="39">
        <v>8846.025390625</v>
      </c>
      <c r="G6178">
        <f t="shared" si="579"/>
        <v>1.3198950290375616E-3</v>
      </c>
      <c r="H6178" s="38">
        <f>G6178*SUMIF('Manual Inputs'!$B$11:$B$22,'Expanded kW'!A6178,'Manual Inputs'!$C$11:$C$22)</f>
        <v>133852.50741744626</v>
      </c>
    </row>
    <row r="6179" spans="1:8" x14ac:dyDescent="0.2">
      <c r="A6179">
        <f t="shared" si="576"/>
        <v>12</v>
      </c>
      <c r="B6179" t="b">
        <f t="shared" si="577"/>
        <v>0</v>
      </c>
      <c r="C6179" t="str">
        <f t="shared" si="578"/>
        <v>OFF</v>
      </c>
      <c r="D6179" s="4">
        <f t="shared" si="580"/>
        <v>43813.374999985019</v>
      </c>
      <c r="E6179" t="str">
        <f t="shared" si="581"/>
        <v>LRKPCIGS</v>
      </c>
      <c r="F6179" s="39">
        <v>8867.552734375</v>
      </c>
      <c r="G6179">
        <f t="shared" si="579"/>
        <v>1.3231070743064031E-3</v>
      </c>
      <c r="H6179" s="38">
        <f>G6179*SUMIF('Manual Inputs'!$B$11:$B$22,'Expanded kW'!A6179,'Manual Inputs'!$C$11:$C$22)</f>
        <v>134178.24567974298</v>
      </c>
    </row>
    <row r="6180" spans="1:8" x14ac:dyDescent="0.2">
      <c r="A6180">
        <f t="shared" si="576"/>
        <v>12</v>
      </c>
      <c r="B6180" t="b">
        <f t="shared" si="577"/>
        <v>0</v>
      </c>
      <c r="C6180" t="str">
        <f t="shared" si="578"/>
        <v>OFF</v>
      </c>
      <c r="D6180" s="4">
        <f t="shared" si="580"/>
        <v>43813.416666651683</v>
      </c>
      <c r="E6180" t="str">
        <f t="shared" si="581"/>
        <v>LRKPCIGS</v>
      </c>
      <c r="F6180" s="39">
        <v>8849.1953125</v>
      </c>
      <c r="G6180">
        <f t="shared" si="579"/>
        <v>1.320368005763322E-3</v>
      </c>
      <c r="H6180" s="38">
        <f>G6180*SUMIF('Manual Inputs'!$B$11:$B$22,'Expanded kW'!A6180,'Manual Inputs'!$C$11:$C$22)</f>
        <v>133900.47268688082</v>
      </c>
    </row>
    <row r="6181" spans="1:8" x14ac:dyDescent="0.2">
      <c r="A6181">
        <f t="shared" si="576"/>
        <v>12</v>
      </c>
      <c r="B6181" t="b">
        <f t="shared" si="577"/>
        <v>0</v>
      </c>
      <c r="C6181" t="str">
        <f t="shared" si="578"/>
        <v>OFF</v>
      </c>
      <c r="D6181" s="4">
        <f t="shared" si="580"/>
        <v>43813.458333318347</v>
      </c>
      <c r="E6181" t="str">
        <f t="shared" si="581"/>
        <v>LRKPCIGS</v>
      </c>
      <c r="F6181" s="39">
        <v>8832.3330078125</v>
      </c>
      <c r="G6181">
        <f t="shared" si="579"/>
        <v>1.317852020204572E-3</v>
      </c>
      <c r="H6181" s="38">
        <f>G6181*SUMIF('Manual Inputs'!$B$11:$B$22,'Expanded kW'!A6181,'Manual Inputs'!$C$11:$C$22)</f>
        <v>133645.32286946668</v>
      </c>
    </row>
    <row r="6182" spans="1:8" x14ac:dyDescent="0.2">
      <c r="A6182">
        <f t="shared" si="576"/>
        <v>12</v>
      </c>
      <c r="B6182" t="b">
        <f t="shared" si="577"/>
        <v>0</v>
      </c>
      <c r="C6182" t="str">
        <f t="shared" si="578"/>
        <v>OFF</v>
      </c>
      <c r="D6182" s="4">
        <f t="shared" si="580"/>
        <v>43813.499999985012</v>
      </c>
      <c r="E6182" t="str">
        <f t="shared" si="581"/>
        <v>LRKPCIGS</v>
      </c>
      <c r="F6182" s="39">
        <v>8841.6552734375</v>
      </c>
      <c r="G6182">
        <f t="shared" si="579"/>
        <v>1.3192429739396637E-3</v>
      </c>
      <c r="H6182" s="38">
        <f>G6182*SUMIF('Manual Inputs'!$B$11:$B$22,'Expanded kW'!A6182,'Manual Inputs'!$C$11:$C$22)</f>
        <v>133786.38154538232</v>
      </c>
    </row>
    <row r="6183" spans="1:8" x14ac:dyDescent="0.2">
      <c r="A6183">
        <f t="shared" si="576"/>
        <v>12</v>
      </c>
      <c r="B6183" t="b">
        <f t="shared" si="577"/>
        <v>0</v>
      </c>
      <c r="C6183" t="str">
        <f t="shared" si="578"/>
        <v>OFF</v>
      </c>
      <c r="D6183" s="4">
        <f t="shared" si="580"/>
        <v>43813.541666651676</v>
      </c>
      <c r="E6183" t="str">
        <f t="shared" si="581"/>
        <v>LRKPCIGS</v>
      </c>
      <c r="F6183" s="39">
        <v>8845.3955078125</v>
      </c>
      <c r="G6183">
        <f t="shared" si="579"/>
        <v>1.3198010456770826E-3</v>
      </c>
      <c r="H6183" s="38">
        <f>G6183*SUMIF('Manual Inputs'!$B$11:$B$22,'Expanded kW'!A6183,'Manual Inputs'!$C$11:$C$22)</f>
        <v>133842.97642583033</v>
      </c>
    </row>
    <row r="6184" spans="1:8" x14ac:dyDescent="0.2">
      <c r="A6184">
        <f t="shared" si="576"/>
        <v>12</v>
      </c>
      <c r="B6184" t="b">
        <f t="shared" si="577"/>
        <v>0</v>
      </c>
      <c r="C6184" t="str">
        <f t="shared" si="578"/>
        <v>OFF</v>
      </c>
      <c r="D6184" s="4">
        <f t="shared" si="580"/>
        <v>43813.58333331834</v>
      </c>
      <c r="E6184" t="str">
        <f t="shared" si="581"/>
        <v>LRKPCIGS</v>
      </c>
      <c r="F6184" s="39">
        <v>8844.544921875</v>
      </c>
      <c r="G6184">
        <f t="shared" si="579"/>
        <v>1.3196741317127766E-3</v>
      </c>
      <c r="H6184" s="38">
        <f>G6184*SUMIF('Manual Inputs'!$B$11:$B$22,'Expanded kW'!A6184,'Manual Inputs'!$C$11:$C$22)</f>
        <v>133830.10589296606</v>
      </c>
    </row>
    <row r="6185" spans="1:8" x14ac:dyDescent="0.2">
      <c r="A6185">
        <f t="shared" si="576"/>
        <v>12</v>
      </c>
      <c r="B6185" t="b">
        <f t="shared" si="577"/>
        <v>0</v>
      </c>
      <c r="C6185" t="str">
        <f t="shared" si="578"/>
        <v>OFF</v>
      </c>
      <c r="D6185" s="4">
        <f t="shared" si="580"/>
        <v>43813.624999985004</v>
      </c>
      <c r="E6185" t="str">
        <f t="shared" si="581"/>
        <v>LRKPCIGS</v>
      </c>
      <c r="F6185" s="39">
        <v>8824.36328125</v>
      </c>
      <c r="G6185">
        <f t="shared" si="579"/>
        <v>1.3166628757008969E-3</v>
      </c>
      <c r="H6185" s="38">
        <f>G6185*SUMIF('Manual Inputs'!$B$11:$B$22,'Expanded kW'!A6185,'Manual Inputs'!$C$11:$C$22)</f>
        <v>133524.72996624568</v>
      </c>
    </row>
    <row r="6186" spans="1:8" x14ac:dyDescent="0.2">
      <c r="A6186">
        <f t="shared" si="576"/>
        <v>12</v>
      </c>
      <c r="B6186" t="b">
        <f t="shared" si="577"/>
        <v>0</v>
      </c>
      <c r="C6186" t="str">
        <f t="shared" si="578"/>
        <v>OFF</v>
      </c>
      <c r="D6186" s="4">
        <f t="shared" si="580"/>
        <v>43813.666666651668</v>
      </c>
      <c r="E6186" t="str">
        <f t="shared" si="581"/>
        <v>LRKPCIGS</v>
      </c>
      <c r="F6186" s="39">
        <v>8812.9248046875</v>
      </c>
      <c r="G6186">
        <f t="shared" si="579"/>
        <v>1.3149561670167224E-3</v>
      </c>
      <c r="H6186" s="38">
        <f>G6186*SUMIF('Manual Inputs'!$B$11:$B$22,'Expanded kW'!A6186,'Manual Inputs'!$C$11:$C$22)</f>
        <v>133351.65011384676</v>
      </c>
    </row>
    <row r="6187" spans="1:8" x14ac:dyDescent="0.2">
      <c r="A6187">
        <f t="shared" si="576"/>
        <v>12</v>
      </c>
      <c r="B6187" t="b">
        <f t="shared" si="577"/>
        <v>0</v>
      </c>
      <c r="C6187" t="str">
        <f t="shared" si="578"/>
        <v>OFF</v>
      </c>
      <c r="D6187" s="4">
        <f t="shared" si="580"/>
        <v>43813.708333318333</v>
      </c>
      <c r="E6187" t="str">
        <f t="shared" si="581"/>
        <v>LRKPCIGS</v>
      </c>
      <c r="F6187" s="39">
        <v>8796.6318359375</v>
      </c>
      <c r="G6187">
        <f t="shared" si="579"/>
        <v>1.3125251307589947E-3</v>
      </c>
      <c r="H6187" s="38">
        <f>G6187*SUMIF('Manual Inputs'!$B$11:$B$22,'Expanded kW'!A6187,'Manual Inputs'!$C$11:$C$22)</f>
        <v>133105.11513071493</v>
      </c>
    </row>
    <row r="6188" spans="1:8" x14ac:dyDescent="0.2">
      <c r="A6188">
        <f t="shared" si="576"/>
        <v>12</v>
      </c>
      <c r="B6188" t="b">
        <f t="shared" si="577"/>
        <v>0</v>
      </c>
      <c r="C6188" t="str">
        <f t="shared" si="578"/>
        <v>OFF</v>
      </c>
      <c r="D6188" s="4">
        <f t="shared" si="580"/>
        <v>43813.749999984997</v>
      </c>
      <c r="E6188" t="str">
        <f t="shared" si="581"/>
        <v>LRKPCIGS</v>
      </c>
      <c r="F6188" s="39">
        <v>8790.1494140625</v>
      </c>
      <c r="G6188">
        <f t="shared" si="579"/>
        <v>1.3115579035545596E-3</v>
      </c>
      <c r="H6188" s="38">
        <f>G6188*SUMIF('Manual Inputs'!$B$11:$B$22,'Expanded kW'!A6188,'Manual Inputs'!$C$11:$C$22)</f>
        <v>133007.02718909248</v>
      </c>
    </row>
    <row r="6189" spans="1:8" x14ac:dyDescent="0.2">
      <c r="A6189">
        <f t="shared" si="576"/>
        <v>12</v>
      </c>
      <c r="B6189" t="b">
        <f t="shared" si="577"/>
        <v>0</v>
      </c>
      <c r="C6189" t="str">
        <f t="shared" si="578"/>
        <v>OFF</v>
      </c>
      <c r="D6189" s="4">
        <f t="shared" si="580"/>
        <v>43813.791666651661</v>
      </c>
      <c r="E6189" t="str">
        <f t="shared" si="581"/>
        <v>LRKPCIGS</v>
      </c>
      <c r="F6189" s="39">
        <v>8777.5048828125</v>
      </c>
      <c r="G6189">
        <f t="shared" si="579"/>
        <v>1.309671242234429E-3</v>
      </c>
      <c r="H6189" s="38">
        <f>G6189*SUMIF('Manual Inputs'!$B$11:$B$22,'Expanded kW'!A6189,'Manual Inputs'!$C$11:$C$22)</f>
        <v>132815.69807367702</v>
      </c>
    </row>
    <row r="6190" spans="1:8" x14ac:dyDescent="0.2">
      <c r="A6190">
        <f t="shared" si="576"/>
        <v>12</v>
      </c>
      <c r="B6190" t="b">
        <f t="shared" si="577"/>
        <v>0</v>
      </c>
      <c r="C6190" t="str">
        <f t="shared" si="578"/>
        <v>OFF</v>
      </c>
      <c r="D6190" s="4">
        <f t="shared" si="580"/>
        <v>43813.833333318325</v>
      </c>
      <c r="E6190" t="str">
        <f t="shared" si="581"/>
        <v>LRKPCIGS</v>
      </c>
      <c r="F6190" s="39">
        <v>8940.830078125</v>
      </c>
      <c r="G6190">
        <f t="shared" si="579"/>
        <v>1.334040617619449E-3</v>
      </c>
      <c r="H6190" s="38">
        <f>G6190*SUMIF('Manual Inputs'!$B$11:$B$22,'Expanded kW'!A6190,'Manual Inputs'!$C$11:$C$22)</f>
        <v>135287.0324811264</v>
      </c>
    </row>
    <row r="6191" spans="1:8" x14ac:dyDescent="0.2">
      <c r="A6191">
        <f t="shared" si="576"/>
        <v>12</v>
      </c>
      <c r="B6191" t="b">
        <f t="shared" si="577"/>
        <v>0</v>
      </c>
      <c r="C6191" t="str">
        <f t="shared" si="578"/>
        <v>OFF</v>
      </c>
      <c r="D6191" s="4">
        <f t="shared" si="580"/>
        <v>43813.87499998499</v>
      </c>
      <c r="E6191" t="str">
        <f t="shared" si="581"/>
        <v>LRKPCIGS</v>
      </c>
      <c r="F6191" s="39">
        <v>8899.509765625</v>
      </c>
      <c r="G6191">
        <f t="shared" si="579"/>
        <v>1.3278753091720157E-3</v>
      </c>
      <c r="H6191" s="38">
        <f>G6191*SUMIF('Manual Inputs'!$B$11:$B$22,'Expanded kW'!A6191,'Manual Inputs'!$C$11:$C$22)</f>
        <v>134661.79943112194</v>
      </c>
    </row>
    <row r="6192" spans="1:8" x14ac:dyDescent="0.2">
      <c r="A6192">
        <f t="shared" si="576"/>
        <v>12</v>
      </c>
      <c r="B6192" t="b">
        <f t="shared" si="577"/>
        <v>0</v>
      </c>
      <c r="C6192" t="str">
        <f t="shared" si="578"/>
        <v>OFF</v>
      </c>
      <c r="D6192" s="4">
        <f t="shared" si="580"/>
        <v>43813.916666651654</v>
      </c>
      <c r="E6192" t="str">
        <f t="shared" si="581"/>
        <v>LRKPCIGS</v>
      </c>
      <c r="F6192" s="39">
        <v>8869.908203125</v>
      </c>
      <c r="G6192">
        <f t="shared" si="579"/>
        <v>1.3234585283614041E-3</v>
      </c>
      <c r="H6192" s="38">
        <f>G6192*SUMIF('Manual Inputs'!$B$11:$B$22,'Expanded kW'!A6192,'Manual Inputs'!$C$11:$C$22)</f>
        <v>134213.88715536715</v>
      </c>
    </row>
    <row r="6193" spans="1:8" x14ac:dyDescent="0.2">
      <c r="A6193">
        <f t="shared" si="576"/>
        <v>12</v>
      </c>
      <c r="B6193" t="b">
        <f t="shared" si="577"/>
        <v>0</v>
      </c>
      <c r="C6193" t="str">
        <f t="shared" si="578"/>
        <v>OFF</v>
      </c>
      <c r="D6193" s="4">
        <f t="shared" si="580"/>
        <v>43813.958333318318</v>
      </c>
      <c r="E6193" t="str">
        <f t="shared" si="581"/>
        <v>LRKPCIGS</v>
      </c>
      <c r="F6193" s="39">
        <v>8839.830078125</v>
      </c>
      <c r="G6193">
        <f t="shared" si="579"/>
        <v>1.3189706407602286E-3</v>
      </c>
      <c r="H6193" s="38">
        <f>G6193*SUMIF('Manual Inputs'!$B$11:$B$22,'Expanded kW'!A6193,'Manual Inputs'!$C$11:$C$22)</f>
        <v>133758.76383479292</v>
      </c>
    </row>
    <row r="6194" spans="1:8" x14ac:dyDescent="0.2">
      <c r="A6194">
        <f t="shared" si="576"/>
        <v>12</v>
      </c>
      <c r="B6194" t="b">
        <f t="shared" si="577"/>
        <v>0</v>
      </c>
      <c r="C6194" t="str">
        <f t="shared" si="578"/>
        <v>OFF</v>
      </c>
      <c r="D6194" s="4">
        <f t="shared" si="580"/>
        <v>43813.999999984982</v>
      </c>
      <c r="E6194" t="str">
        <f t="shared" si="581"/>
        <v>LRKPCIGS</v>
      </c>
      <c r="F6194" s="39">
        <v>8877.4375</v>
      </c>
      <c r="G6194">
        <f t="shared" si="579"/>
        <v>1.3245819573680622E-3</v>
      </c>
      <c r="H6194" s="38">
        <f>G6194*SUMIF('Manual Inputs'!$B$11:$B$22,'Expanded kW'!A6194,'Manual Inputs'!$C$11:$C$22)</f>
        <v>134327.81575282261</v>
      </c>
    </row>
    <row r="6195" spans="1:8" x14ac:dyDescent="0.2">
      <c r="A6195">
        <f t="shared" si="576"/>
        <v>12</v>
      </c>
      <c r="B6195" t="b">
        <f t="shared" si="577"/>
        <v>0</v>
      </c>
      <c r="C6195" t="str">
        <f t="shared" si="578"/>
        <v>OFF</v>
      </c>
      <c r="D6195" s="4">
        <f t="shared" si="580"/>
        <v>43814.041666651647</v>
      </c>
      <c r="E6195" t="str">
        <f t="shared" si="581"/>
        <v>LRKPCIGS</v>
      </c>
      <c r="F6195" s="39">
        <v>8886.966796875</v>
      </c>
      <c r="G6195">
        <f t="shared" si="579"/>
        <v>1.326003801758071E-3</v>
      </c>
      <c r="H6195" s="38">
        <f>G6195*SUMIF('Manual Inputs'!$B$11:$B$22,'Expanded kW'!A6195,'Manual Inputs'!$C$11:$C$22)</f>
        <v>134472.00709574998</v>
      </c>
    </row>
    <row r="6196" spans="1:8" x14ac:dyDescent="0.2">
      <c r="A6196">
        <f t="shared" si="576"/>
        <v>12</v>
      </c>
      <c r="B6196" t="b">
        <f t="shared" si="577"/>
        <v>0</v>
      </c>
      <c r="C6196" t="str">
        <f t="shared" si="578"/>
        <v>OFF</v>
      </c>
      <c r="D6196" s="4">
        <f t="shared" si="580"/>
        <v>43814.083333318311</v>
      </c>
      <c r="E6196" t="str">
        <f t="shared" si="581"/>
        <v>LRKPCIGS</v>
      </c>
      <c r="F6196" s="39">
        <v>8809.7099609375</v>
      </c>
      <c r="G6196">
        <f t="shared" si="579"/>
        <v>1.3144764876016877E-3</v>
      </c>
      <c r="H6196" s="38">
        <f>G6196*SUMIF('Manual Inputs'!$B$11:$B$22,'Expanded kW'!A6196,'Manual Inputs'!$C$11:$C$22)</f>
        <v>133303.0051147776</v>
      </c>
    </row>
    <row r="6197" spans="1:8" x14ac:dyDescent="0.2">
      <c r="A6197">
        <f t="shared" si="576"/>
        <v>12</v>
      </c>
      <c r="B6197" t="b">
        <f t="shared" si="577"/>
        <v>0</v>
      </c>
      <c r="C6197" t="str">
        <f t="shared" si="578"/>
        <v>OFF</v>
      </c>
      <c r="D6197" s="4">
        <f t="shared" si="580"/>
        <v>43814.124999984975</v>
      </c>
      <c r="E6197" t="str">
        <f t="shared" si="581"/>
        <v>LRKPCIGS</v>
      </c>
      <c r="F6197" s="39">
        <v>8744.572265625</v>
      </c>
      <c r="G6197">
        <f t="shared" si="579"/>
        <v>1.3047574424430509E-3</v>
      </c>
      <c r="H6197" s="38">
        <f>G6197*SUMIF('Manual Inputs'!$B$11:$B$22,'Expanded kW'!A6197,'Manual Inputs'!$C$11:$C$22)</f>
        <v>132317.38236784178</v>
      </c>
    </row>
    <row r="6198" spans="1:8" x14ac:dyDescent="0.2">
      <c r="A6198">
        <f t="shared" si="576"/>
        <v>12</v>
      </c>
      <c r="B6198" t="b">
        <f t="shared" si="577"/>
        <v>0</v>
      </c>
      <c r="C6198" t="str">
        <f t="shared" si="578"/>
        <v>OFF</v>
      </c>
      <c r="D6198" s="4">
        <f t="shared" si="580"/>
        <v>43814.166666651639</v>
      </c>
      <c r="E6198" t="str">
        <f t="shared" si="581"/>
        <v>LRKPCIGS</v>
      </c>
      <c r="F6198" s="39">
        <v>8849.880859375</v>
      </c>
      <c r="G6198">
        <f t="shared" si="579"/>
        <v>1.320470294630076E-3</v>
      </c>
      <c r="H6198" s="38">
        <f>G6198*SUMIF('Manual Inputs'!$B$11:$B$22,'Expanded kW'!A6198,'Manual Inputs'!$C$11:$C$22)</f>
        <v>133910.84595217442</v>
      </c>
    </row>
    <row r="6199" spans="1:8" x14ac:dyDescent="0.2">
      <c r="A6199">
        <f t="shared" si="576"/>
        <v>12</v>
      </c>
      <c r="B6199" t="b">
        <f t="shared" si="577"/>
        <v>0</v>
      </c>
      <c r="C6199" t="str">
        <f t="shared" si="578"/>
        <v>OFF</v>
      </c>
      <c r="D6199" s="4">
        <f t="shared" si="580"/>
        <v>43814.208333318304</v>
      </c>
      <c r="E6199" t="str">
        <f t="shared" si="581"/>
        <v>LRKPCIGS</v>
      </c>
      <c r="F6199" s="39">
        <v>8906.23828125</v>
      </c>
      <c r="G6199">
        <f t="shared" si="579"/>
        <v>1.3288792554568241E-3</v>
      </c>
      <c r="H6199" s="38">
        <f>G6199*SUMIF('Manual Inputs'!$B$11:$B$22,'Expanded kW'!A6199,'Manual Inputs'!$C$11:$C$22)</f>
        <v>134763.61110900363</v>
      </c>
    </row>
    <row r="6200" spans="1:8" x14ac:dyDescent="0.2">
      <c r="A6200">
        <f t="shared" si="576"/>
        <v>12</v>
      </c>
      <c r="B6200" t="b">
        <f t="shared" si="577"/>
        <v>0</v>
      </c>
      <c r="C6200" t="str">
        <f t="shared" si="578"/>
        <v>OFF</v>
      </c>
      <c r="D6200" s="4">
        <f t="shared" si="580"/>
        <v>43814.249999984968</v>
      </c>
      <c r="E6200" t="str">
        <f t="shared" si="581"/>
        <v>LRKPCIGS</v>
      </c>
      <c r="F6200" s="39">
        <v>8765.3173828125</v>
      </c>
      <c r="G6200">
        <f t="shared" si="579"/>
        <v>1.3078527734921345E-3</v>
      </c>
      <c r="H6200" s="38">
        <f>G6200*SUMIF('Manual Inputs'!$B$11:$B$22,'Expanded kW'!A6200,'Manual Inputs'!$C$11:$C$22)</f>
        <v>132631.28446845734</v>
      </c>
    </row>
    <row r="6201" spans="1:8" x14ac:dyDescent="0.2">
      <c r="A6201">
        <f t="shared" si="576"/>
        <v>12</v>
      </c>
      <c r="B6201" t="b">
        <f t="shared" si="577"/>
        <v>0</v>
      </c>
      <c r="C6201" t="str">
        <f t="shared" si="578"/>
        <v>OFF</v>
      </c>
      <c r="D6201" s="4">
        <f t="shared" si="580"/>
        <v>43814.291666651632</v>
      </c>
      <c r="E6201" t="str">
        <f t="shared" si="581"/>
        <v>LRKPCIGS</v>
      </c>
      <c r="F6201" s="39">
        <v>8802.3447265625</v>
      </c>
      <c r="G6201">
        <f t="shared" si="579"/>
        <v>1.3133775379819454E-3</v>
      </c>
      <c r="H6201" s="38">
        <f>G6201*SUMIF('Manual Inputs'!$B$11:$B$22,'Expanded kW'!A6201,'Manual Inputs'!$C$11:$C$22)</f>
        <v>133191.55900816165</v>
      </c>
    </row>
    <row r="6202" spans="1:8" x14ac:dyDescent="0.2">
      <c r="A6202">
        <f t="shared" si="576"/>
        <v>12</v>
      </c>
      <c r="B6202" t="b">
        <f t="shared" si="577"/>
        <v>0</v>
      </c>
      <c r="C6202" t="str">
        <f t="shared" si="578"/>
        <v>OFF</v>
      </c>
      <c r="D6202" s="4">
        <f t="shared" si="580"/>
        <v>43814.333333318296</v>
      </c>
      <c r="E6202" t="str">
        <f t="shared" si="581"/>
        <v>LRKPCIGS</v>
      </c>
      <c r="F6202" s="39">
        <v>8830.0458984375</v>
      </c>
      <c r="G6202">
        <f t="shared" si="579"/>
        <v>1.317510765894119E-3</v>
      </c>
      <c r="H6202" s="38">
        <f>G6202*SUMIF('Manual Inputs'!$B$11:$B$22,'Expanded kW'!A6202,'Manual Inputs'!$C$11:$C$22)</f>
        <v>133610.71576502561</v>
      </c>
    </row>
    <row r="6203" spans="1:8" x14ac:dyDescent="0.2">
      <c r="A6203">
        <f t="shared" si="576"/>
        <v>12</v>
      </c>
      <c r="B6203" t="b">
        <f t="shared" si="577"/>
        <v>0</v>
      </c>
      <c r="C6203" t="str">
        <f t="shared" si="578"/>
        <v>OFF</v>
      </c>
      <c r="D6203" s="4">
        <f t="shared" si="580"/>
        <v>43814.374999984961</v>
      </c>
      <c r="E6203" t="str">
        <f t="shared" si="581"/>
        <v>LRKPCIGS</v>
      </c>
      <c r="F6203" s="39">
        <v>8716.9765625</v>
      </c>
      <c r="G6203">
        <f t="shared" si="579"/>
        <v>1.3006399512796088E-3</v>
      </c>
      <c r="H6203" s="38">
        <f>G6203*SUMIF('Manual Inputs'!$B$11:$B$22,'Expanded kW'!A6203,'Manual Inputs'!$C$11:$C$22)</f>
        <v>131899.8214979461</v>
      </c>
    </row>
    <row r="6204" spans="1:8" x14ac:dyDescent="0.2">
      <c r="A6204">
        <f t="shared" si="576"/>
        <v>12</v>
      </c>
      <c r="B6204" t="b">
        <f t="shared" si="577"/>
        <v>0</v>
      </c>
      <c r="C6204" t="str">
        <f t="shared" si="578"/>
        <v>OFF</v>
      </c>
      <c r="D6204" s="4">
        <f t="shared" si="580"/>
        <v>43814.416666651625</v>
      </c>
      <c r="E6204" t="str">
        <f t="shared" si="581"/>
        <v>LRKPCIGS</v>
      </c>
      <c r="F6204" s="39">
        <v>8656.3330078125</v>
      </c>
      <c r="G6204">
        <f t="shared" si="579"/>
        <v>1.2915914664696931E-3</v>
      </c>
      <c r="H6204" s="38">
        <f>G6204*SUMIF('Manual Inputs'!$B$11:$B$22,'Expanded kW'!A6204,'Manual Inputs'!$C$11:$C$22)</f>
        <v>130982.20126793506</v>
      </c>
    </row>
    <row r="6205" spans="1:8" x14ac:dyDescent="0.2">
      <c r="A6205">
        <f t="shared" si="576"/>
        <v>12</v>
      </c>
      <c r="B6205" t="b">
        <f t="shared" si="577"/>
        <v>0</v>
      </c>
      <c r="C6205" t="str">
        <f t="shared" si="578"/>
        <v>OFF</v>
      </c>
      <c r="D6205" s="4">
        <f t="shared" si="580"/>
        <v>43814.458333318289</v>
      </c>
      <c r="E6205" t="str">
        <f t="shared" si="581"/>
        <v>LRKPCIGS</v>
      </c>
      <c r="F6205" s="39">
        <v>8645.26953125</v>
      </c>
      <c r="G6205">
        <f t="shared" si="579"/>
        <v>1.2899407106698971E-3</v>
      </c>
      <c r="H6205" s="38">
        <f>G6205*SUMIF('Manual Inputs'!$B$11:$B$22,'Expanded kW'!A6205,'Manual Inputs'!$C$11:$C$22)</f>
        <v>130814.79568031215</v>
      </c>
    </row>
    <row r="6206" spans="1:8" x14ac:dyDescent="0.2">
      <c r="A6206">
        <f t="shared" si="576"/>
        <v>12</v>
      </c>
      <c r="B6206" t="b">
        <f t="shared" si="577"/>
        <v>0</v>
      </c>
      <c r="C6206" t="str">
        <f t="shared" si="578"/>
        <v>OFF</v>
      </c>
      <c r="D6206" s="4">
        <f t="shared" si="580"/>
        <v>43814.499999984953</v>
      </c>
      <c r="E6206" t="str">
        <f t="shared" si="581"/>
        <v>LRKPCIGS</v>
      </c>
      <c r="F6206" s="39">
        <v>8674.427734375</v>
      </c>
      <c r="G6206">
        <f t="shared" si="579"/>
        <v>1.2942913388515821E-3</v>
      </c>
      <c r="H6206" s="38">
        <f>G6206*SUMIF('Manual Inputs'!$B$11:$B$22,'Expanded kW'!A6206,'Manual Inputs'!$C$11:$C$22)</f>
        <v>131255.9993201078</v>
      </c>
    </row>
    <row r="6207" spans="1:8" x14ac:dyDescent="0.2">
      <c r="A6207">
        <f t="shared" si="576"/>
        <v>12</v>
      </c>
      <c r="B6207" t="b">
        <f t="shared" si="577"/>
        <v>0</v>
      </c>
      <c r="C6207" t="str">
        <f t="shared" si="578"/>
        <v>OFF</v>
      </c>
      <c r="D6207" s="4">
        <f t="shared" si="580"/>
        <v>43814.541666651618</v>
      </c>
      <c r="E6207" t="str">
        <f t="shared" si="581"/>
        <v>LRKPCIGS</v>
      </c>
      <c r="F6207" s="39">
        <v>8656.8486328125</v>
      </c>
      <c r="G6207">
        <f t="shared" si="579"/>
        <v>1.2916684016857133E-3</v>
      </c>
      <c r="H6207" s="38">
        <f>G6207*SUMIF('Manual Inputs'!$B$11:$B$22,'Expanded kW'!A6207,'Manual Inputs'!$C$11:$C$22)</f>
        <v>130990.00338200205</v>
      </c>
    </row>
    <row r="6208" spans="1:8" x14ac:dyDescent="0.2">
      <c r="A6208">
        <f t="shared" si="576"/>
        <v>12</v>
      </c>
      <c r="B6208" t="b">
        <f t="shared" si="577"/>
        <v>0</v>
      </c>
      <c r="C6208" t="str">
        <f t="shared" si="578"/>
        <v>OFF</v>
      </c>
      <c r="D6208" s="4">
        <f t="shared" si="580"/>
        <v>43814.583333318282</v>
      </c>
      <c r="E6208" t="str">
        <f t="shared" si="581"/>
        <v>LRKPCIGS</v>
      </c>
      <c r="F6208" s="39">
        <v>8617.482421875</v>
      </c>
      <c r="G6208">
        <f t="shared" si="579"/>
        <v>1.28579466022172E-3</v>
      </c>
      <c r="H6208" s="38">
        <f>G6208*SUMIF('Manual Inputs'!$B$11:$B$22,'Expanded kW'!A6208,'Manual Inputs'!$C$11:$C$22)</f>
        <v>130394.3385711037</v>
      </c>
    </row>
    <row r="6209" spans="1:8" x14ac:dyDescent="0.2">
      <c r="A6209">
        <f t="shared" si="576"/>
        <v>12</v>
      </c>
      <c r="B6209" t="b">
        <f t="shared" si="577"/>
        <v>0</v>
      </c>
      <c r="C6209" t="str">
        <f t="shared" si="578"/>
        <v>OFF</v>
      </c>
      <c r="D6209" s="4">
        <f t="shared" si="580"/>
        <v>43814.624999984946</v>
      </c>
      <c r="E6209" t="str">
        <f t="shared" si="581"/>
        <v>LRKPCIGS</v>
      </c>
      <c r="F6209" s="39">
        <v>8661.46484375</v>
      </c>
      <c r="G6209">
        <f t="shared" si="579"/>
        <v>1.2923571758639847E-3</v>
      </c>
      <c r="H6209" s="38">
        <f>G6209*SUMIF('Manual Inputs'!$B$11:$B$22,'Expanded kW'!A6209,'Manual Inputs'!$C$11:$C$22)</f>
        <v>131059.85299032525</v>
      </c>
    </row>
    <row r="6210" spans="1:8" x14ac:dyDescent="0.2">
      <c r="A6210">
        <f t="shared" ref="A6210:A6273" si="582">MONTH(D6210)</f>
        <v>12</v>
      </c>
      <c r="B6210" t="b">
        <f t="shared" ref="B6210:B6273" si="583">IF(ISNA(VLOOKUP(DATE(YEAR(D6210),MONTH(D6210),DAY(D6210)),Holidays,1,FALSE)),FALSE,TRUE)</f>
        <v>0</v>
      </c>
      <c r="C6210" t="str">
        <f t="shared" ref="C6210:C6273" si="584">IF(OR(HOUR(D6210)&lt;PkStart,HOUR(D6210)&gt;OPkStart-1,WEEKDAY(D6210,2)&gt;5,B6210)=TRUE,"OFF","ON")</f>
        <v>OFF</v>
      </c>
      <c r="D6210" s="4">
        <f t="shared" si="580"/>
        <v>43814.66666665161</v>
      </c>
      <c r="E6210" t="str">
        <f t="shared" si="581"/>
        <v>LRKPCIGS</v>
      </c>
      <c r="F6210" s="39">
        <v>8701.0888671875</v>
      </c>
      <c r="G6210">
        <f t="shared" ref="G6210:G6273" si="585">IF(SUMIF($A$2:$A$8785,A6210,$F$2:$F$8785)=0,0,F6210/SUMIF($A$2:$A$8785,A6210,$F$2:$F$8785))</f>
        <v>1.2982693849359877E-3</v>
      </c>
      <c r="H6210" s="38">
        <f>G6210*SUMIF('Manual Inputs'!$B$11:$B$22,'Expanded kW'!A6210,'Manual Inputs'!$C$11:$C$22)</f>
        <v>131659.41885825706</v>
      </c>
    </row>
    <row r="6211" spans="1:8" x14ac:dyDescent="0.2">
      <c r="A6211">
        <f t="shared" si="582"/>
        <v>12</v>
      </c>
      <c r="B6211" t="b">
        <f t="shared" si="583"/>
        <v>0</v>
      </c>
      <c r="C6211" t="str">
        <f t="shared" si="584"/>
        <v>OFF</v>
      </c>
      <c r="D6211" s="4">
        <f t="shared" si="580"/>
        <v>43814.708333318275</v>
      </c>
      <c r="E6211" t="str">
        <f t="shared" si="581"/>
        <v>LRKPCIGS</v>
      </c>
      <c r="F6211" s="39">
        <v>8688.1416015625</v>
      </c>
      <c r="G6211">
        <f t="shared" si="585"/>
        <v>1.2963375533185727E-3</v>
      </c>
      <c r="H6211" s="38">
        <f>G6211*SUMIF('Manual Inputs'!$B$11:$B$22,'Expanded kW'!A6211,'Manual Inputs'!$C$11:$C$22)</f>
        <v>131463.50895617352</v>
      </c>
    </row>
    <row r="6212" spans="1:8" x14ac:dyDescent="0.2">
      <c r="A6212">
        <f t="shared" si="582"/>
        <v>12</v>
      </c>
      <c r="B6212" t="b">
        <f t="shared" si="583"/>
        <v>0</v>
      </c>
      <c r="C6212" t="str">
        <f t="shared" si="584"/>
        <v>OFF</v>
      </c>
      <c r="D6212" s="4">
        <f t="shared" ref="D6212:D6275" si="586">+D6211+1/24</f>
        <v>43814.749999984939</v>
      </c>
      <c r="E6212" t="str">
        <f t="shared" ref="E6212:E6275" si="587">+E6211</f>
        <v>LRKPCIGS</v>
      </c>
      <c r="F6212" s="39">
        <v>8731.8310546875</v>
      </c>
      <c r="G6212">
        <f t="shared" si="585"/>
        <v>1.3028563557699166E-3</v>
      </c>
      <c r="H6212" s="38">
        <f>G6212*SUMIF('Manual Inputs'!$B$11:$B$22,'Expanded kW'!A6212,'Manual Inputs'!$C$11:$C$22)</f>
        <v>132124.5903560388</v>
      </c>
    </row>
    <row r="6213" spans="1:8" x14ac:dyDescent="0.2">
      <c r="A6213">
        <f t="shared" si="582"/>
        <v>12</v>
      </c>
      <c r="B6213" t="b">
        <f t="shared" si="583"/>
        <v>0</v>
      </c>
      <c r="C6213" t="str">
        <f t="shared" si="584"/>
        <v>OFF</v>
      </c>
      <c r="D6213" s="4">
        <f t="shared" si="586"/>
        <v>43814.791666651603</v>
      </c>
      <c r="E6213" t="str">
        <f t="shared" si="587"/>
        <v>LRKPCIGS</v>
      </c>
      <c r="F6213" s="39">
        <v>8741.6337890625</v>
      </c>
      <c r="G6213">
        <f t="shared" si="585"/>
        <v>1.304318999138118E-3</v>
      </c>
      <c r="H6213" s="38">
        <f>G6213*SUMIF('Manual Inputs'!$B$11:$B$22,'Expanded kW'!A6213,'Manual Inputs'!$C$11:$C$22)</f>
        <v>132272.91918369869</v>
      </c>
    </row>
    <row r="6214" spans="1:8" x14ac:dyDescent="0.2">
      <c r="A6214">
        <f t="shared" si="582"/>
        <v>12</v>
      </c>
      <c r="B6214" t="b">
        <f t="shared" si="583"/>
        <v>0</v>
      </c>
      <c r="C6214" t="str">
        <f t="shared" si="584"/>
        <v>OFF</v>
      </c>
      <c r="D6214" s="4">
        <f t="shared" si="586"/>
        <v>43814.833333318267</v>
      </c>
      <c r="E6214" t="str">
        <f t="shared" si="587"/>
        <v>LRKPCIGS</v>
      </c>
      <c r="F6214" s="39">
        <v>8691.4814453125</v>
      </c>
      <c r="G6214">
        <f t="shared" si="585"/>
        <v>1.2968358836950669E-3</v>
      </c>
      <c r="H6214" s="38">
        <f>G6214*SUMIF('Manual Inputs'!$B$11:$B$22,'Expanded kW'!A6214,'Manual Inputs'!$C$11:$C$22)</f>
        <v>131514.04537683469</v>
      </c>
    </row>
    <row r="6215" spans="1:8" x14ac:dyDescent="0.2">
      <c r="A6215">
        <f t="shared" si="582"/>
        <v>12</v>
      </c>
      <c r="B6215" t="b">
        <f t="shared" si="583"/>
        <v>0</v>
      </c>
      <c r="C6215" t="str">
        <f t="shared" si="584"/>
        <v>OFF</v>
      </c>
      <c r="D6215" s="4">
        <f t="shared" si="586"/>
        <v>43814.874999984931</v>
      </c>
      <c r="E6215" t="str">
        <f t="shared" si="587"/>
        <v>LRKPCIGS</v>
      </c>
      <c r="F6215" s="39">
        <v>8716.1435546875</v>
      </c>
      <c r="G6215">
        <f t="shared" si="585"/>
        <v>1.300515660106758E-3</v>
      </c>
      <c r="H6215" s="38">
        <f>G6215*SUMIF('Manual Inputs'!$B$11:$B$22,'Expanded kW'!A6215,'Manual Inputs'!$C$11:$C$22)</f>
        <v>131887.21694624319</v>
      </c>
    </row>
    <row r="6216" spans="1:8" x14ac:dyDescent="0.2">
      <c r="A6216">
        <f t="shared" si="582"/>
        <v>12</v>
      </c>
      <c r="B6216" t="b">
        <f t="shared" si="583"/>
        <v>0</v>
      </c>
      <c r="C6216" t="str">
        <f t="shared" si="584"/>
        <v>OFF</v>
      </c>
      <c r="D6216" s="4">
        <f t="shared" si="586"/>
        <v>43814.916666651596</v>
      </c>
      <c r="E6216" t="str">
        <f t="shared" si="587"/>
        <v>LRKPCIGS</v>
      </c>
      <c r="F6216" s="39">
        <v>8716.3232421875</v>
      </c>
      <c r="G6216">
        <f t="shared" si="585"/>
        <v>1.300542470863856E-3</v>
      </c>
      <c r="H6216" s="38">
        <f>G6216*SUMIF('Manual Inputs'!$B$11:$B$22,'Expanded kW'!A6216,'Manual Inputs'!$C$11:$C$22)</f>
        <v>131889.93586478167</v>
      </c>
    </row>
    <row r="6217" spans="1:8" x14ac:dyDescent="0.2">
      <c r="A6217">
        <f t="shared" si="582"/>
        <v>12</v>
      </c>
      <c r="B6217" t="b">
        <f t="shared" si="583"/>
        <v>0</v>
      </c>
      <c r="C6217" t="str">
        <f t="shared" si="584"/>
        <v>OFF</v>
      </c>
      <c r="D6217" s="4">
        <f t="shared" si="586"/>
        <v>43814.95833331826</v>
      </c>
      <c r="E6217" t="str">
        <f t="shared" si="587"/>
        <v>LRKPCIGS</v>
      </c>
      <c r="F6217" s="39">
        <v>8770.810546875</v>
      </c>
      <c r="G6217">
        <f t="shared" si="585"/>
        <v>1.3086723958218947E-3</v>
      </c>
      <c r="H6217" s="38">
        <f>G6217*SUMIF('Manual Inputs'!$B$11:$B$22,'Expanded kW'!A6217,'Manual Inputs'!$C$11:$C$22)</f>
        <v>132714.4035813869</v>
      </c>
    </row>
    <row r="6218" spans="1:8" x14ac:dyDescent="0.2">
      <c r="A6218">
        <f t="shared" si="582"/>
        <v>12</v>
      </c>
      <c r="B6218" t="b">
        <f t="shared" si="583"/>
        <v>0</v>
      </c>
      <c r="C6218" t="str">
        <f t="shared" si="584"/>
        <v>OFF</v>
      </c>
      <c r="D6218" s="4">
        <f t="shared" si="586"/>
        <v>43814.999999984924</v>
      </c>
      <c r="E6218" t="str">
        <f t="shared" si="587"/>
        <v>LRKPCIGS</v>
      </c>
      <c r="F6218" s="39">
        <v>8767.9404296875</v>
      </c>
      <c r="G6218">
        <f t="shared" si="585"/>
        <v>1.3082441522615097E-3</v>
      </c>
      <c r="H6218" s="38">
        <f>G6218*SUMIF('Manual Inputs'!$B$11:$B$22,'Expanded kW'!A6218,'Manual Inputs'!$C$11:$C$22)</f>
        <v>132670.97476842688</v>
      </c>
    </row>
    <row r="6219" spans="1:8" x14ac:dyDescent="0.2">
      <c r="A6219">
        <f t="shared" si="582"/>
        <v>12</v>
      </c>
      <c r="B6219" t="b">
        <f t="shared" si="583"/>
        <v>0</v>
      </c>
      <c r="C6219" t="str">
        <f t="shared" si="584"/>
        <v>OFF</v>
      </c>
      <c r="D6219" s="4">
        <f t="shared" si="586"/>
        <v>43815.041666651588</v>
      </c>
      <c r="E6219" t="str">
        <f t="shared" si="587"/>
        <v>LRKPCIGS</v>
      </c>
      <c r="F6219" s="39">
        <v>8747.837890625</v>
      </c>
      <c r="G6219">
        <f t="shared" si="585"/>
        <v>1.3052446988111785E-3</v>
      </c>
      <c r="H6219" s="38">
        <f>G6219*SUMIF('Manual Inputs'!$B$11:$B$22,'Expanded kW'!A6219,'Manual Inputs'!$C$11:$C$22)</f>
        <v>132366.7957569327</v>
      </c>
    </row>
    <row r="6220" spans="1:8" x14ac:dyDescent="0.2">
      <c r="A6220">
        <f t="shared" si="582"/>
        <v>12</v>
      </c>
      <c r="B6220" t="b">
        <f t="shared" si="583"/>
        <v>0</v>
      </c>
      <c r="C6220" t="str">
        <f t="shared" si="584"/>
        <v>OFF</v>
      </c>
      <c r="D6220" s="4">
        <f t="shared" si="586"/>
        <v>43815.083333318253</v>
      </c>
      <c r="E6220" t="str">
        <f t="shared" si="587"/>
        <v>LRKPCIGS</v>
      </c>
      <c r="F6220" s="39">
        <v>8712.0908203125</v>
      </c>
      <c r="G6220">
        <f t="shared" si="585"/>
        <v>1.2999109609656905E-3</v>
      </c>
      <c r="H6220" s="38">
        <f>G6220*SUMIF('Manual Inputs'!$B$11:$B$22,'Expanded kW'!A6220,'Manual Inputs'!$C$11:$C$22)</f>
        <v>131825.89351181517</v>
      </c>
    </row>
    <row r="6221" spans="1:8" x14ac:dyDescent="0.2">
      <c r="A6221">
        <f t="shared" si="582"/>
        <v>12</v>
      </c>
      <c r="B6221" t="b">
        <f t="shared" si="583"/>
        <v>0</v>
      </c>
      <c r="C6221" t="str">
        <f t="shared" si="584"/>
        <v>OFF</v>
      </c>
      <c r="D6221" s="4">
        <f t="shared" si="586"/>
        <v>43815.124999984917</v>
      </c>
      <c r="E6221" t="str">
        <f t="shared" si="587"/>
        <v>LRKPCIGS</v>
      </c>
      <c r="F6221" s="39">
        <v>8723.677734375</v>
      </c>
      <c r="G6221">
        <f t="shared" si="585"/>
        <v>1.3016398176665979E-3</v>
      </c>
      <c r="H6221" s="38">
        <f>G6221*SUMIF('Manual Inputs'!$B$11:$B$22,'Expanded kW'!A6221,'Manual Inputs'!$C$11:$C$22)</f>
        <v>132001.21942735455</v>
      </c>
    </row>
    <row r="6222" spans="1:8" x14ac:dyDescent="0.2">
      <c r="A6222">
        <f t="shared" si="582"/>
        <v>12</v>
      </c>
      <c r="B6222" t="b">
        <f t="shared" si="583"/>
        <v>0</v>
      </c>
      <c r="C6222" t="str">
        <f t="shared" si="584"/>
        <v>OFF</v>
      </c>
      <c r="D6222" s="4">
        <f t="shared" si="586"/>
        <v>43815.166666651581</v>
      </c>
      <c r="E6222" t="str">
        <f t="shared" si="587"/>
        <v>LRKPCIGS</v>
      </c>
      <c r="F6222" s="39">
        <v>8775.095703125</v>
      </c>
      <c r="G6222">
        <f t="shared" si="585"/>
        <v>1.3093117740944258E-3</v>
      </c>
      <c r="H6222" s="38">
        <f>G6222*SUMIF('Manual Inputs'!$B$11:$B$22,'Expanded kW'!A6222,'Manual Inputs'!$C$11:$C$22)</f>
        <v>132779.24387783752</v>
      </c>
    </row>
    <row r="6223" spans="1:8" x14ac:dyDescent="0.2">
      <c r="A6223">
        <f t="shared" si="582"/>
        <v>12</v>
      </c>
      <c r="B6223" t="b">
        <f t="shared" si="583"/>
        <v>0</v>
      </c>
      <c r="C6223" t="str">
        <f t="shared" si="584"/>
        <v>OFF</v>
      </c>
      <c r="D6223" s="4">
        <f t="shared" si="586"/>
        <v>43815.208333318245</v>
      </c>
      <c r="E6223" t="str">
        <f t="shared" si="587"/>
        <v>LRKPCIGS</v>
      </c>
      <c r="F6223" s="39">
        <v>8855.486328125</v>
      </c>
      <c r="G6223">
        <f t="shared" si="585"/>
        <v>1.3213066736830223E-3</v>
      </c>
      <c r="H6223" s="38">
        <f>G6223*SUMIF('Manual Inputs'!$B$11:$B$22,'Expanded kW'!A6223,'Manual Inputs'!$C$11:$C$22)</f>
        <v>133995.66438919053</v>
      </c>
    </row>
    <row r="6224" spans="1:8" x14ac:dyDescent="0.2">
      <c r="A6224">
        <f t="shared" si="582"/>
        <v>12</v>
      </c>
      <c r="B6224" t="b">
        <f t="shared" si="583"/>
        <v>0</v>
      </c>
      <c r="C6224" t="str">
        <f t="shared" si="584"/>
        <v>OFF</v>
      </c>
      <c r="D6224" s="4">
        <f t="shared" si="586"/>
        <v>43815.24999998491</v>
      </c>
      <c r="E6224" t="str">
        <f t="shared" si="587"/>
        <v>LRKPCIGS</v>
      </c>
      <c r="F6224" s="39">
        <v>9069.775390625</v>
      </c>
      <c r="G6224">
        <f t="shared" si="585"/>
        <v>1.3532802500499433E-3</v>
      </c>
      <c r="H6224" s="38">
        <f>G6224*SUMIF('Manual Inputs'!$B$11:$B$22,'Expanded kW'!A6224,'Manual Inputs'!$C$11:$C$22)</f>
        <v>137238.15206712068</v>
      </c>
    </row>
    <row r="6225" spans="1:8" x14ac:dyDescent="0.2">
      <c r="A6225">
        <f t="shared" si="582"/>
        <v>12</v>
      </c>
      <c r="B6225" t="b">
        <f t="shared" si="583"/>
        <v>0</v>
      </c>
      <c r="C6225" t="str">
        <f t="shared" si="584"/>
        <v>ON</v>
      </c>
      <c r="D6225" s="4">
        <f t="shared" si="586"/>
        <v>43815.291666651574</v>
      </c>
      <c r="E6225" t="str">
        <f t="shared" si="587"/>
        <v>LRKPCIGS</v>
      </c>
      <c r="F6225" s="39">
        <v>9313.4345703125</v>
      </c>
      <c r="G6225">
        <f t="shared" si="585"/>
        <v>1.3896360738066484E-3</v>
      </c>
      <c r="H6225" s="38">
        <f>G6225*SUMIF('Manual Inputs'!$B$11:$B$22,'Expanded kW'!A6225,'Manual Inputs'!$C$11:$C$22)</f>
        <v>140925.04993551417</v>
      </c>
    </row>
    <row r="6226" spans="1:8" x14ac:dyDescent="0.2">
      <c r="A6226">
        <f t="shared" si="582"/>
        <v>12</v>
      </c>
      <c r="B6226" t="b">
        <f t="shared" si="583"/>
        <v>0</v>
      </c>
      <c r="C6226" t="str">
        <f t="shared" si="584"/>
        <v>ON</v>
      </c>
      <c r="D6226" s="4">
        <f t="shared" si="586"/>
        <v>43815.333333318238</v>
      </c>
      <c r="E6226" t="str">
        <f t="shared" si="587"/>
        <v>LRKPCIGS</v>
      </c>
      <c r="F6226" s="39">
        <v>9462.103515625</v>
      </c>
      <c r="G6226">
        <f t="shared" si="585"/>
        <v>1.4118186239605499E-3</v>
      </c>
      <c r="H6226" s="38">
        <f>G6226*SUMIF('Manual Inputs'!$B$11:$B$22,'Expanded kW'!A6226,'Manual Inputs'!$C$11:$C$22)</f>
        <v>143174.61516130189</v>
      </c>
    </row>
    <row r="6227" spans="1:8" x14ac:dyDescent="0.2">
      <c r="A6227">
        <f t="shared" si="582"/>
        <v>12</v>
      </c>
      <c r="B6227" t="b">
        <f t="shared" si="583"/>
        <v>0</v>
      </c>
      <c r="C6227" t="str">
        <f t="shared" si="584"/>
        <v>ON</v>
      </c>
      <c r="D6227" s="4">
        <f t="shared" si="586"/>
        <v>43815.374999984902</v>
      </c>
      <c r="E6227" t="str">
        <f t="shared" si="587"/>
        <v>LRKPCIGS</v>
      </c>
      <c r="F6227" s="39">
        <v>9511.935546875</v>
      </c>
      <c r="G6227">
        <f t="shared" si="585"/>
        <v>1.4192539463148612E-3</v>
      </c>
      <c r="H6227" s="38">
        <f>G6227*SUMIF('Manual Inputs'!$B$11:$B$22,'Expanded kW'!A6227,'Manual Inputs'!$C$11:$C$22)</f>
        <v>143928.64220033638</v>
      </c>
    </row>
    <row r="6228" spans="1:8" x14ac:dyDescent="0.2">
      <c r="A6228">
        <f t="shared" si="582"/>
        <v>12</v>
      </c>
      <c r="B6228" t="b">
        <f t="shared" si="583"/>
        <v>0</v>
      </c>
      <c r="C6228" t="str">
        <f t="shared" si="584"/>
        <v>ON</v>
      </c>
      <c r="D6228" s="4">
        <f t="shared" si="586"/>
        <v>43815.416666651567</v>
      </c>
      <c r="E6228" t="str">
        <f t="shared" si="587"/>
        <v>LRKPCIGS</v>
      </c>
      <c r="F6228" s="39">
        <v>9520.0771484375</v>
      </c>
      <c r="G6228">
        <f t="shared" si="585"/>
        <v>1.4204687358905432E-3</v>
      </c>
      <c r="H6228" s="38">
        <f>G6228*SUMIF('Manual Inputs'!$B$11:$B$22,'Expanded kW'!A6228,'Manual Inputs'!$C$11:$C$22)</f>
        <v>144051.8358082464</v>
      </c>
    </row>
    <row r="6229" spans="1:8" x14ac:dyDescent="0.2">
      <c r="A6229">
        <f t="shared" si="582"/>
        <v>12</v>
      </c>
      <c r="B6229" t="b">
        <f t="shared" si="583"/>
        <v>0</v>
      </c>
      <c r="C6229" t="str">
        <f t="shared" si="584"/>
        <v>ON</v>
      </c>
      <c r="D6229" s="4">
        <f t="shared" si="586"/>
        <v>43815.458333318231</v>
      </c>
      <c r="E6229" t="str">
        <f t="shared" si="587"/>
        <v>LRKPCIGS</v>
      </c>
      <c r="F6229" s="39">
        <v>9616.6494140625</v>
      </c>
      <c r="G6229">
        <f t="shared" si="585"/>
        <v>1.4348780607243176E-3</v>
      </c>
      <c r="H6229" s="38">
        <f>G6229*SUMIF('Manual Inputs'!$B$11:$B$22,'Expanded kW'!A6229,'Manual Inputs'!$C$11:$C$22)</f>
        <v>145513.10675537586</v>
      </c>
    </row>
    <row r="6230" spans="1:8" x14ac:dyDescent="0.2">
      <c r="A6230">
        <f t="shared" si="582"/>
        <v>12</v>
      </c>
      <c r="B6230" t="b">
        <f t="shared" si="583"/>
        <v>0</v>
      </c>
      <c r="C6230" t="str">
        <f t="shared" si="584"/>
        <v>ON</v>
      </c>
      <c r="D6230" s="4">
        <f t="shared" si="586"/>
        <v>43815.499999984895</v>
      </c>
      <c r="E6230" t="str">
        <f t="shared" si="587"/>
        <v>LRKPCIGS</v>
      </c>
      <c r="F6230" s="39">
        <v>9550.1748046875</v>
      </c>
      <c r="G6230">
        <f t="shared" si="585"/>
        <v>1.4249595377044467E-3</v>
      </c>
      <c r="H6230" s="38">
        <f>G6230*SUMIF('Manual Inputs'!$B$11:$B$22,'Expanded kW'!A6230,'Manual Inputs'!$C$11:$C$22)</f>
        <v>144507.25466344439</v>
      </c>
    </row>
    <row r="6231" spans="1:8" x14ac:dyDescent="0.2">
      <c r="A6231">
        <f t="shared" si="582"/>
        <v>12</v>
      </c>
      <c r="B6231" t="b">
        <f t="shared" si="583"/>
        <v>0</v>
      </c>
      <c r="C6231" t="str">
        <f t="shared" si="584"/>
        <v>ON</v>
      </c>
      <c r="D6231" s="4">
        <f t="shared" si="586"/>
        <v>43815.541666651559</v>
      </c>
      <c r="E6231" t="str">
        <f t="shared" si="587"/>
        <v>LRKPCIGS</v>
      </c>
      <c r="F6231" s="39">
        <v>9514.1767578125</v>
      </c>
      <c r="G6231">
        <f t="shared" si="585"/>
        <v>1.4195883522254034E-3</v>
      </c>
      <c r="H6231" s="38">
        <f>G6231*SUMIF('Manual Inputs'!$B$11:$B$22,'Expanded kW'!A6231,'Manual Inputs'!$C$11:$C$22)</f>
        <v>143962.55479841167</v>
      </c>
    </row>
    <row r="6232" spans="1:8" x14ac:dyDescent="0.2">
      <c r="A6232">
        <f t="shared" si="582"/>
        <v>12</v>
      </c>
      <c r="B6232" t="b">
        <f t="shared" si="583"/>
        <v>0</v>
      </c>
      <c r="C6232" t="str">
        <f t="shared" si="584"/>
        <v>ON</v>
      </c>
      <c r="D6232" s="4">
        <f t="shared" si="586"/>
        <v>43815.583333318224</v>
      </c>
      <c r="E6232" t="str">
        <f t="shared" si="587"/>
        <v>LRKPCIGS</v>
      </c>
      <c r="F6232" s="39">
        <v>9507.916015625</v>
      </c>
      <c r="G6232">
        <f t="shared" si="585"/>
        <v>1.4186542013354315E-3</v>
      </c>
      <c r="H6232" s="38">
        <f>G6232*SUMIF('Manual Inputs'!$B$11:$B$22,'Expanded kW'!A6232,'Manual Inputs'!$C$11:$C$22)</f>
        <v>143867.82117476876</v>
      </c>
    </row>
    <row r="6233" spans="1:8" x14ac:dyDescent="0.2">
      <c r="A6233">
        <f t="shared" si="582"/>
        <v>12</v>
      </c>
      <c r="B6233" t="b">
        <f t="shared" si="583"/>
        <v>0</v>
      </c>
      <c r="C6233" t="str">
        <f t="shared" si="584"/>
        <v>ON</v>
      </c>
      <c r="D6233" s="4">
        <f t="shared" si="586"/>
        <v>43815.624999984888</v>
      </c>
      <c r="E6233" t="str">
        <f t="shared" si="587"/>
        <v>LRKPCIGS</v>
      </c>
      <c r="F6233" s="39">
        <v>9507.859375</v>
      </c>
      <c r="G6233">
        <f t="shared" si="585"/>
        <v>1.4186457501185201E-3</v>
      </c>
      <c r="H6233" s="38">
        <f>G6233*SUMIF('Manual Inputs'!$B$11:$B$22,'Expanded kW'!A6233,'Manual Inputs'!$C$11:$C$22)</f>
        <v>143866.96412435989</v>
      </c>
    </row>
    <row r="6234" spans="1:8" x14ac:dyDescent="0.2">
      <c r="A6234">
        <f t="shared" si="582"/>
        <v>12</v>
      </c>
      <c r="B6234" t="b">
        <f t="shared" si="583"/>
        <v>0</v>
      </c>
      <c r="C6234" t="str">
        <f t="shared" si="584"/>
        <v>ON</v>
      </c>
      <c r="D6234" s="4">
        <f t="shared" si="586"/>
        <v>43815.666666651552</v>
      </c>
      <c r="E6234" t="str">
        <f t="shared" si="587"/>
        <v>LRKPCIGS</v>
      </c>
      <c r="F6234" s="39">
        <v>9539.77734375</v>
      </c>
      <c r="G6234">
        <f t="shared" si="585"/>
        <v>1.4234081565586768E-3</v>
      </c>
      <c r="H6234" s="38">
        <f>G6234*SUMIF('Manual Inputs'!$B$11:$B$22,'Expanded kW'!A6234,'Manual Inputs'!$C$11:$C$22)</f>
        <v>144349.92680649133</v>
      </c>
    </row>
    <row r="6235" spans="1:8" x14ac:dyDescent="0.2">
      <c r="A6235">
        <f t="shared" si="582"/>
        <v>12</v>
      </c>
      <c r="B6235" t="b">
        <f t="shared" si="583"/>
        <v>0</v>
      </c>
      <c r="C6235" t="str">
        <f t="shared" si="584"/>
        <v>ON</v>
      </c>
      <c r="D6235" s="4">
        <f t="shared" si="586"/>
        <v>43815.708333318216</v>
      </c>
      <c r="E6235" t="str">
        <f t="shared" si="587"/>
        <v>LRKPCIGS</v>
      </c>
      <c r="F6235" s="39">
        <v>9524.9150390625</v>
      </c>
      <c r="G6235">
        <f t="shared" si="585"/>
        <v>1.4211905863832776E-3</v>
      </c>
      <c r="H6235" s="38">
        <f>G6235*SUMIF('Manual Inputs'!$B$11:$B$22,'Expanded kW'!A6235,'Manual Inputs'!$C$11:$C$22)</f>
        <v>144125.03973454912</v>
      </c>
    </row>
    <row r="6236" spans="1:8" x14ac:dyDescent="0.2">
      <c r="A6236">
        <f t="shared" si="582"/>
        <v>12</v>
      </c>
      <c r="B6236" t="b">
        <f t="shared" si="583"/>
        <v>0</v>
      </c>
      <c r="C6236" t="str">
        <f t="shared" si="584"/>
        <v>ON</v>
      </c>
      <c r="D6236" s="4">
        <f t="shared" si="586"/>
        <v>43815.749999984881</v>
      </c>
      <c r="E6236" t="str">
        <f t="shared" si="587"/>
        <v>LRKPCIGS</v>
      </c>
      <c r="F6236" s="39">
        <v>9519.841796875</v>
      </c>
      <c r="G6236">
        <f t="shared" si="585"/>
        <v>1.4204336196271703E-3</v>
      </c>
      <c r="H6236" s="38">
        <f>G6236*SUMIF('Manual Inputs'!$B$11:$B$22,'Expanded kW'!A6236,'Manual Inputs'!$C$11:$C$22)</f>
        <v>144048.27461603022</v>
      </c>
    </row>
    <row r="6237" spans="1:8" x14ac:dyDescent="0.2">
      <c r="A6237">
        <f t="shared" si="582"/>
        <v>12</v>
      </c>
      <c r="B6237" t="b">
        <f t="shared" si="583"/>
        <v>0</v>
      </c>
      <c r="C6237" t="str">
        <f t="shared" si="584"/>
        <v>ON</v>
      </c>
      <c r="D6237" s="4">
        <f t="shared" si="586"/>
        <v>43815.791666651545</v>
      </c>
      <c r="E6237" t="str">
        <f t="shared" si="587"/>
        <v>LRKPCIGS</v>
      </c>
      <c r="F6237" s="39">
        <v>9429.1572265625</v>
      </c>
      <c r="G6237">
        <f t="shared" si="585"/>
        <v>1.4069027842202623E-3</v>
      </c>
      <c r="H6237" s="38">
        <f>G6237*SUMIF('Manual Inputs'!$B$11:$B$22,'Expanded kW'!A6237,'Manual Inputs'!$C$11:$C$22)</f>
        <v>142676.09258123004</v>
      </c>
    </row>
    <row r="6238" spans="1:8" x14ac:dyDescent="0.2">
      <c r="A6238">
        <f t="shared" si="582"/>
        <v>12</v>
      </c>
      <c r="B6238" t="b">
        <f t="shared" si="583"/>
        <v>0</v>
      </c>
      <c r="C6238" t="str">
        <f t="shared" si="584"/>
        <v>ON</v>
      </c>
      <c r="D6238" s="4">
        <f t="shared" si="586"/>
        <v>43815.833333318209</v>
      </c>
      <c r="E6238" t="str">
        <f t="shared" si="587"/>
        <v>LRKPCIGS</v>
      </c>
      <c r="F6238" s="39">
        <v>9252.06640625</v>
      </c>
      <c r="G6238">
        <f t="shared" si="585"/>
        <v>1.3804794717045227E-3</v>
      </c>
      <c r="H6238" s="38">
        <f>G6238*SUMIF('Manual Inputs'!$B$11:$B$22,'Expanded kW'!A6238,'Manual Inputs'!$C$11:$C$22)</f>
        <v>139996.46537096202</v>
      </c>
    </row>
    <row r="6239" spans="1:8" x14ac:dyDescent="0.2">
      <c r="A6239">
        <f t="shared" si="582"/>
        <v>12</v>
      </c>
      <c r="B6239" t="b">
        <f t="shared" si="583"/>
        <v>0</v>
      </c>
      <c r="C6239" t="str">
        <f t="shared" si="584"/>
        <v>OFF</v>
      </c>
      <c r="D6239" s="4">
        <f t="shared" si="586"/>
        <v>43815.874999984873</v>
      </c>
      <c r="E6239" t="str">
        <f t="shared" si="587"/>
        <v>LRKPCIGS</v>
      </c>
      <c r="F6239" s="39">
        <v>9248.5400390625</v>
      </c>
      <c r="G6239">
        <f t="shared" si="585"/>
        <v>1.3799533105964756E-3</v>
      </c>
      <c r="H6239" s="38">
        <f>G6239*SUMIF('Manual Inputs'!$B$11:$B$22,'Expanded kW'!A6239,'Manual Inputs'!$C$11:$C$22)</f>
        <v>139943.10659464402</v>
      </c>
    </row>
    <row r="6240" spans="1:8" x14ac:dyDescent="0.2">
      <c r="A6240">
        <f t="shared" si="582"/>
        <v>12</v>
      </c>
      <c r="B6240" t="b">
        <f t="shared" si="583"/>
        <v>0</v>
      </c>
      <c r="C6240" t="str">
        <f t="shared" si="584"/>
        <v>OFF</v>
      </c>
      <c r="D6240" s="4">
        <f t="shared" si="586"/>
        <v>43815.916666651538</v>
      </c>
      <c r="E6240" t="str">
        <f t="shared" si="587"/>
        <v>LRKPCIGS</v>
      </c>
      <c r="F6240" s="39">
        <v>9310.7509765625</v>
      </c>
      <c r="G6240">
        <f t="shared" si="585"/>
        <v>1.3892356609778163E-3</v>
      </c>
      <c r="H6240" s="38">
        <f>G6240*SUMIF('Manual Inputs'!$B$11:$B$22,'Expanded kW'!A6240,'Manual Inputs'!$C$11:$C$22)</f>
        <v>140884.44347821097</v>
      </c>
    </row>
    <row r="6241" spans="1:8" x14ac:dyDescent="0.2">
      <c r="A6241">
        <f t="shared" si="582"/>
        <v>12</v>
      </c>
      <c r="B6241" t="b">
        <f t="shared" si="583"/>
        <v>0</v>
      </c>
      <c r="C6241" t="str">
        <f t="shared" si="584"/>
        <v>OFF</v>
      </c>
      <c r="D6241" s="4">
        <f t="shared" si="586"/>
        <v>43815.958333318202</v>
      </c>
      <c r="E6241" t="str">
        <f t="shared" si="587"/>
        <v>LRKPCIGS</v>
      </c>
      <c r="F6241" s="39">
        <v>9339.873046875</v>
      </c>
      <c r="G6241">
        <f t="shared" si="585"/>
        <v>1.3935808978659545E-3</v>
      </c>
      <c r="H6241" s="38">
        <f>G6241*SUMIF('Manual Inputs'!$B$11:$B$22,'Expanded kW'!A6241,'Manual Inputs'!$C$11:$C$22)</f>
        <v>141325.10037895269</v>
      </c>
    </row>
    <row r="6242" spans="1:8" x14ac:dyDescent="0.2">
      <c r="A6242">
        <f t="shared" si="582"/>
        <v>12</v>
      </c>
      <c r="B6242" t="b">
        <f t="shared" si="583"/>
        <v>0</v>
      </c>
      <c r="C6242" t="str">
        <f t="shared" si="584"/>
        <v>OFF</v>
      </c>
      <c r="D6242" s="4">
        <f t="shared" si="586"/>
        <v>43815.999999984866</v>
      </c>
      <c r="E6242" t="str">
        <f t="shared" si="587"/>
        <v>LRKPCIGS</v>
      </c>
      <c r="F6242" s="39">
        <v>9205.0888671875</v>
      </c>
      <c r="G6242">
        <f t="shared" si="585"/>
        <v>1.3734700615404137E-3</v>
      </c>
      <c r="H6242" s="38">
        <f>G6242*SUMIF('Manual Inputs'!$B$11:$B$22,'Expanded kW'!A6242,'Manual Inputs'!$C$11:$C$22)</f>
        <v>139285.6307171885</v>
      </c>
    </row>
    <row r="6243" spans="1:8" x14ac:dyDescent="0.2">
      <c r="A6243">
        <f t="shared" si="582"/>
        <v>12</v>
      </c>
      <c r="B6243" t="b">
        <f t="shared" si="583"/>
        <v>0</v>
      </c>
      <c r="C6243" t="str">
        <f t="shared" si="584"/>
        <v>OFF</v>
      </c>
      <c r="D6243" s="4">
        <f t="shared" si="586"/>
        <v>43816.04166665153</v>
      </c>
      <c r="E6243" t="str">
        <f t="shared" si="587"/>
        <v>LRKPCIGS</v>
      </c>
      <c r="F6243" s="39">
        <v>9239.255859375</v>
      </c>
      <c r="G6243">
        <f t="shared" si="585"/>
        <v>1.3785680395762036E-3</v>
      </c>
      <c r="H6243" s="38">
        <f>G6243*SUMIF('Manual Inputs'!$B$11:$B$22,'Expanded kW'!A6243,'Manual Inputs'!$C$11:$C$22)</f>
        <v>139802.62421124469</v>
      </c>
    </row>
    <row r="6244" spans="1:8" x14ac:dyDescent="0.2">
      <c r="A6244">
        <f t="shared" si="582"/>
        <v>12</v>
      </c>
      <c r="B6244" t="b">
        <f t="shared" si="583"/>
        <v>0</v>
      </c>
      <c r="C6244" t="str">
        <f t="shared" si="584"/>
        <v>OFF</v>
      </c>
      <c r="D6244" s="4">
        <f t="shared" si="586"/>
        <v>43816.083333318194</v>
      </c>
      <c r="E6244" t="str">
        <f t="shared" si="587"/>
        <v>LRKPCIGS</v>
      </c>
      <c r="F6244" s="39">
        <v>9171.9384765625</v>
      </c>
      <c r="G6244">
        <f t="shared" si="585"/>
        <v>1.3685237682771181E-3</v>
      </c>
      <c r="H6244" s="38">
        <f>G6244*SUMIF('Manual Inputs'!$B$11:$B$22,'Expanded kW'!A6244,'Manual Inputs'!$C$11:$C$22)</f>
        <v>138784.01980029844</v>
      </c>
    </row>
    <row r="6245" spans="1:8" x14ac:dyDescent="0.2">
      <c r="A6245">
        <f t="shared" si="582"/>
        <v>12</v>
      </c>
      <c r="B6245" t="b">
        <f t="shared" si="583"/>
        <v>0</v>
      </c>
      <c r="C6245" t="str">
        <f t="shared" si="584"/>
        <v>OFF</v>
      </c>
      <c r="D6245" s="4">
        <f t="shared" si="586"/>
        <v>43816.124999984859</v>
      </c>
      <c r="E6245" t="str">
        <f t="shared" si="587"/>
        <v>LRKPCIGS</v>
      </c>
      <c r="F6245" s="39">
        <v>8983.1220703125</v>
      </c>
      <c r="G6245">
        <f t="shared" si="585"/>
        <v>1.3403509081501019E-3</v>
      </c>
      <c r="H6245" s="38">
        <f>G6245*SUMIF('Manual Inputs'!$B$11:$B$22,'Expanded kW'!A6245,'Manual Inputs'!$C$11:$C$22)</f>
        <v>135926.96837866239</v>
      </c>
    </row>
    <row r="6246" spans="1:8" x14ac:dyDescent="0.2">
      <c r="A6246">
        <f t="shared" si="582"/>
        <v>12</v>
      </c>
      <c r="B6246" t="b">
        <f t="shared" si="583"/>
        <v>0</v>
      </c>
      <c r="C6246" t="str">
        <f t="shared" si="584"/>
        <v>OFF</v>
      </c>
      <c r="D6246" s="4">
        <f t="shared" si="586"/>
        <v>43816.166666651523</v>
      </c>
      <c r="E6246" t="str">
        <f t="shared" si="587"/>
        <v>LRKPCIGS</v>
      </c>
      <c r="F6246" s="39">
        <v>9128.75</v>
      </c>
      <c r="G6246">
        <f t="shared" si="585"/>
        <v>1.3620797153822482E-3</v>
      </c>
      <c r="H6246" s="38">
        <f>G6246*SUMIF('Manual Inputs'!$B$11:$B$22,'Expanded kW'!A6246,'Manual Inputs'!$C$11:$C$22)</f>
        <v>138130.51886353234</v>
      </c>
    </row>
    <row r="6247" spans="1:8" x14ac:dyDescent="0.2">
      <c r="A6247">
        <f t="shared" si="582"/>
        <v>12</v>
      </c>
      <c r="B6247" t="b">
        <f t="shared" si="583"/>
        <v>0</v>
      </c>
      <c r="C6247" t="str">
        <f t="shared" si="584"/>
        <v>OFF</v>
      </c>
      <c r="D6247" s="4">
        <f t="shared" si="586"/>
        <v>43816.208333318187</v>
      </c>
      <c r="E6247" t="str">
        <f t="shared" si="587"/>
        <v>LRKPCIGS</v>
      </c>
      <c r="F6247" s="39">
        <v>9202.6884765625</v>
      </c>
      <c r="G6247">
        <f t="shared" si="585"/>
        <v>1.3731119047961382E-3</v>
      </c>
      <c r="H6247" s="38">
        <f>G6247*SUMIF('Manual Inputs'!$B$11:$B$22,'Expanded kW'!A6247,'Manual Inputs'!$C$11:$C$22)</f>
        <v>139249.30951192969</v>
      </c>
    </row>
    <row r="6248" spans="1:8" x14ac:dyDescent="0.2">
      <c r="A6248">
        <f t="shared" si="582"/>
        <v>12</v>
      </c>
      <c r="B6248" t="b">
        <f t="shared" si="583"/>
        <v>0</v>
      </c>
      <c r="C6248" t="str">
        <f t="shared" si="584"/>
        <v>OFF</v>
      </c>
      <c r="D6248" s="4">
        <f t="shared" si="586"/>
        <v>43816.249999984851</v>
      </c>
      <c r="E6248" t="str">
        <f t="shared" si="587"/>
        <v>LRKPCIGS</v>
      </c>
      <c r="F6248" s="39">
        <v>9182.416015625</v>
      </c>
      <c r="G6248">
        <f t="shared" si="585"/>
        <v>1.370087097695073E-3</v>
      </c>
      <c r="H6248" s="38">
        <f>G6248*SUMIF('Manual Inputs'!$B$11:$B$22,'Expanded kW'!A6248,'Manual Inputs'!$C$11:$C$22)</f>
        <v>138942.55934920887</v>
      </c>
    </row>
    <row r="6249" spans="1:8" x14ac:dyDescent="0.2">
      <c r="A6249">
        <f t="shared" si="582"/>
        <v>12</v>
      </c>
      <c r="B6249" t="b">
        <f t="shared" si="583"/>
        <v>0</v>
      </c>
      <c r="C6249" t="str">
        <f t="shared" si="584"/>
        <v>ON</v>
      </c>
      <c r="D6249" s="4">
        <f t="shared" si="586"/>
        <v>43816.291666651516</v>
      </c>
      <c r="E6249" t="str">
        <f t="shared" si="587"/>
        <v>LRKPCIGS</v>
      </c>
      <c r="F6249" s="39">
        <v>9330.380859375</v>
      </c>
      <c r="G6249">
        <f t="shared" si="585"/>
        <v>1.392164590480129E-3</v>
      </c>
      <c r="H6249" s="38">
        <f>G6249*SUMIF('Manual Inputs'!$B$11:$B$22,'Expanded kW'!A6249,'Manual Inputs'!$C$11:$C$22)</f>
        <v>141181.47055181043</v>
      </c>
    </row>
    <row r="6250" spans="1:8" x14ac:dyDescent="0.2">
      <c r="A6250">
        <f t="shared" si="582"/>
        <v>12</v>
      </c>
      <c r="B6250" t="b">
        <f t="shared" si="583"/>
        <v>0</v>
      </c>
      <c r="C6250" t="str">
        <f t="shared" si="584"/>
        <v>ON</v>
      </c>
      <c r="D6250" s="4">
        <f t="shared" si="586"/>
        <v>43816.33333331818</v>
      </c>
      <c r="E6250" t="str">
        <f t="shared" si="587"/>
        <v>LRKPCIGS</v>
      </c>
      <c r="F6250" s="39">
        <v>9444.8330078125</v>
      </c>
      <c r="G6250">
        <f t="shared" si="585"/>
        <v>1.409241731355784E-3</v>
      </c>
      <c r="H6250" s="38">
        <f>G6250*SUMIF('Manual Inputs'!$B$11:$B$22,'Expanded kW'!A6250,'Manual Inputs'!$C$11:$C$22)</f>
        <v>142913.28867025138</v>
      </c>
    </row>
    <row r="6251" spans="1:8" x14ac:dyDescent="0.2">
      <c r="A6251">
        <f t="shared" si="582"/>
        <v>12</v>
      </c>
      <c r="B6251" t="b">
        <f t="shared" si="583"/>
        <v>0</v>
      </c>
      <c r="C6251" t="str">
        <f t="shared" si="584"/>
        <v>ON</v>
      </c>
      <c r="D6251" s="4">
        <f t="shared" si="586"/>
        <v>43816.374999984844</v>
      </c>
      <c r="E6251" t="str">
        <f t="shared" si="587"/>
        <v>LRKPCIGS</v>
      </c>
      <c r="F6251" s="39">
        <v>9474.5595703125</v>
      </c>
      <c r="G6251">
        <f t="shared" si="585"/>
        <v>1.4136771631278549E-3</v>
      </c>
      <c r="H6251" s="38">
        <f>G6251*SUMIF('Manual Inputs'!$B$11:$B$22,'Expanded kW'!A6251,'Manual Inputs'!$C$11:$C$22)</f>
        <v>143363.09236759815</v>
      </c>
    </row>
    <row r="6252" spans="1:8" x14ac:dyDescent="0.2">
      <c r="A6252">
        <f t="shared" si="582"/>
        <v>12</v>
      </c>
      <c r="B6252" t="b">
        <f t="shared" si="583"/>
        <v>0</v>
      </c>
      <c r="C6252" t="str">
        <f t="shared" si="584"/>
        <v>ON</v>
      </c>
      <c r="D6252" s="4">
        <f t="shared" si="586"/>
        <v>43816.416666651508</v>
      </c>
      <c r="E6252" t="str">
        <f t="shared" si="587"/>
        <v>LRKPCIGS</v>
      </c>
      <c r="F6252" s="39">
        <v>9509.6591796875</v>
      </c>
      <c r="G6252">
        <f t="shared" si="585"/>
        <v>1.4189142948214087E-3</v>
      </c>
      <c r="H6252" s="38">
        <f>G6252*SUMIF('Manual Inputs'!$B$11:$B$22,'Expanded kW'!A6252,'Manual Inputs'!$C$11:$C$22)</f>
        <v>143894.19763993839</v>
      </c>
    </row>
    <row r="6253" spans="1:8" x14ac:dyDescent="0.2">
      <c r="A6253">
        <f t="shared" si="582"/>
        <v>12</v>
      </c>
      <c r="B6253" t="b">
        <f t="shared" si="583"/>
        <v>0</v>
      </c>
      <c r="C6253" t="str">
        <f t="shared" si="584"/>
        <v>ON</v>
      </c>
      <c r="D6253" s="4">
        <f t="shared" si="586"/>
        <v>43816.458333318173</v>
      </c>
      <c r="E6253" t="str">
        <f t="shared" si="587"/>
        <v>LRKPCIGS</v>
      </c>
      <c r="F6253" s="39">
        <v>9525.07421875</v>
      </c>
      <c r="G6253">
        <f t="shared" si="585"/>
        <v>1.4212143372170111E-3</v>
      </c>
      <c r="H6253" s="38">
        <f>G6253*SUMIF('Manual Inputs'!$B$11:$B$22,'Expanded kW'!A6253,'Manual Inputs'!$C$11:$C$22)</f>
        <v>144127.4483417327</v>
      </c>
    </row>
    <row r="6254" spans="1:8" x14ac:dyDescent="0.2">
      <c r="A6254">
        <f t="shared" si="582"/>
        <v>12</v>
      </c>
      <c r="B6254" t="b">
        <f t="shared" si="583"/>
        <v>0</v>
      </c>
      <c r="C6254" t="str">
        <f t="shared" si="584"/>
        <v>ON</v>
      </c>
      <c r="D6254" s="4">
        <f t="shared" si="586"/>
        <v>43816.499999984837</v>
      </c>
      <c r="E6254" t="str">
        <f t="shared" si="587"/>
        <v>LRKPCIGS</v>
      </c>
      <c r="F6254" s="39">
        <v>9401.6396484375</v>
      </c>
      <c r="G6254">
        <f t="shared" si="585"/>
        <v>1.4027969499077321E-3</v>
      </c>
      <c r="H6254" s="38">
        <f>G6254*SUMIF('Manual Inputs'!$B$11:$B$22,'Expanded kW'!A6254,'Manual Inputs'!$C$11:$C$22)</f>
        <v>142259.71384982934</v>
      </c>
    </row>
    <row r="6255" spans="1:8" x14ac:dyDescent="0.2">
      <c r="A6255">
        <f t="shared" si="582"/>
        <v>12</v>
      </c>
      <c r="B6255" t="b">
        <f t="shared" si="583"/>
        <v>0</v>
      </c>
      <c r="C6255" t="str">
        <f t="shared" si="584"/>
        <v>ON</v>
      </c>
      <c r="D6255" s="4">
        <f t="shared" si="586"/>
        <v>43816.541666651501</v>
      </c>
      <c r="E6255" t="str">
        <f t="shared" si="587"/>
        <v>LRKPCIGS</v>
      </c>
      <c r="F6255" s="39">
        <v>9425.333984375</v>
      </c>
      <c r="G6255">
        <f t="shared" si="585"/>
        <v>1.4063323270787492E-3</v>
      </c>
      <c r="H6255" s="38">
        <f>G6255*SUMIF('Manual Inputs'!$B$11:$B$22,'Expanded kW'!A6255,'Manual Inputs'!$C$11:$C$22)</f>
        <v>142618.24167863108</v>
      </c>
    </row>
    <row r="6256" spans="1:8" x14ac:dyDescent="0.2">
      <c r="A6256">
        <f t="shared" si="582"/>
        <v>12</v>
      </c>
      <c r="B6256" t="b">
        <f t="shared" si="583"/>
        <v>0</v>
      </c>
      <c r="C6256" t="str">
        <f t="shared" si="584"/>
        <v>ON</v>
      </c>
      <c r="D6256" s="4">
        <f t="shared" si="586"/>
        <v>43816.583333318165</v>
      </c>
      <c r="E6256" t="str">
        <f t="shared" si="587"/>
        <v>LRKPCIGS</v>
      </c>
      <c r="F6256" s="39">
        <v>9405.5712890625</v>
      </c>
      <c r="G6256">
        <f t="shared" si="585"/>
        <v>1.4033835809298858E-3</v>
      </c>
      <c r="H6256" s="38">
        <f>G6256*SUMIF('Manual Inputs'!$B$11:$B$22,'Expanded kW'!A6256,'Manual Inputs'!$C$11:$C$22)</f>
        <v>142319.20496959012</v>
      </c>
    </row>
    <row r="6257" spans="1:8" x14ac:dyDescent="0.2">
      <c r="A6257">
        <f t="shared" si="582"/>
        <v>12</v>
      </c>
      <c r="B6257" t="b">
        <f t="shared" si="583"/>
        <v>0</v>
      </c>
      <c r="C6257" t="str">
        <f t="shared" si="584"/>
        <v>ON</v>
      </c>
      <c r="D6257" s="4">
        <f t="shared" si="586"/>
        <v>43816.62499998483</v>
      </c>
      <c r="E6257" t="str">
        <f t="shared" si="587"/>
        <v>LRKPCIGS</v>
      </c>
      <c r="F6257" s="39">
        <v>9358.23828125</v>
      </c>
      <c r="G6257">
        <f t="shared" si="585"/>
        <v>1.3963211320941267E-3</v>
      </c>
      <c r="H6257" s="38">
        <f>G6257*SUMIF('Manual Inputs'!$B$11:$B$22,'Expanded kW'!A6257,'Manual Inputs'!$C$11:$C$22)</f>
        <v>141602.99158566436</v>
      </c>
    </row>
    <row r="6258" spans="1:8" x14ac:dyDescent="0.2">
      <c r="A6258">
        <f t="shared" si="582"/>
        <v>12</v>
      </c>
      <c r="B6258" t="b">
        <f t="shared" si="583"/>
        <v>0</v>
      </c>
      <c r="C6258" t="str">
        <f t="shared" si="584"/>
        <v>ON</v>
      </c>
      <c r="D6258" s="4">
        <f t="shared" si="586"/>
        <v>43816.666666651494</v>
      </c>
      <c r="E6258" t="str">
        <f t="shared" si="587"/>
        <v>LRKPCIGS</v>
      </c>
      <c r="F6258" s="39">
        <v>9218.638671875</v>
      </c>
      <c r="G6258">
        <f t="shared" si="585"/>
        <v>1.3754917966204887E-3</v>
      </c>
      <c r="H6258" s="38">
        <f>G6258*SUMIF('Manual Inputs'!$B$11:$B$22,'Expanded kW'!A6258,'Manual Inputs'!$C$11:$C$22)</f>
        <v>139490.65786241472</v>
      </c>
    </row>
    <row r="6259" spans="1:8" x14ac:dyDescent="0.2">
      <c r="A6259">
        <f t="shared" si="582"/>
        <v>12</v>
      </c>
      <c r="B6259" t="b">
        <f t="shared" si="583"/>
        <v>0</v>
      </c>
      <c r="C6259" t="str">
        <f t="shared" si="584"/>
        <v>ON</v>
      </c>
      <c r="D6259" s="4">
        <f t="shared" si="586"/>
        <v>43816.708333318158</v>
      </c>
      <c r="E6259" t="str">
        <f t="shared" si="587"/>
        <v>LRKPCIGS</v>
      </c>
      <c r="F6259" s="39">
        <v>9266.6455078125</v>
      </c>
      <c r="G6259">
        <f t="shared" si="585"/>
        <v>1.3826547857953651E-3</v>
      </c>
      <c r="H6259" s="38">
        <f>G6259*SUMIF('Manual Inputs'!$B$11:$B$22,'Expanded kW'!A6259,'Manual Inputs'!$C$11:$C$22)</f>
        <v>140217.06719085982</v>
      </c>
    </row>
    <row r="6260" spans="1:8" x14ac:dyDescent="0.2">
      <c r="A6260">
        <f t="shared" si="582"/>
        <v>12</v>
      </c>
      <c r="B6260" t="b">
        <f t="shared" si="583"/>
        <v>0</v>
      </c>
      <c r="C6260" t="str">
        <f t="shared" si="584"/>
        <v>ON</v>
      </c>
      <c r="D6260" s="4">
        <f t="shared" si="586"/>
        <v>43816.749999984822</v>
      </c>
      <c r="E6260" t="str">
        <f t="shared" si="587"/>
        <v>LRKPCIGS</v>
      </c>
      <c r="F6260" s="39">
        <v>9313.0927734375</v>
      </c>
      <c r="G6260">
        <f t="shared" si="585"/>
        <v>1.3895850750839077E-3</v>
      </c>
      <c r="H6260" s="38">
        <f>G6260*SUMIF('Manual Inputs'!$B$11:$B$22,'Expanded kW'!A6260,'Manual Inputs'!$C$11:$C$22)</f>
        <v>140919.87807959854</v>
      </c>
    </row>
    <row r="6261" spans="1:8" x14ac:dyDescent="0.2">
      <c r="A6261">
        <f t="shared" si="582"/>
        <v>12</v>
      </c>
      <c r="B6261" t="b">
        <f t="shared" si="583"/>
        <v>0</v>
      </c>
      <c r="C6261" t="str">
        <f t="shared" si="584"/>
        <v>ON</v>
      </c>
      <c r="D6261" s="4">
        <f t="shared" si="586"/>
        <v>43816.791666651487</v>
      </c>
      <c r="E6261" t="str">
        <f t="shared" si="587"/>
        <v>LRKPCIGS</v>
      </c>
      <c r="F6261" s="39">
        <v>9290.4609375</v>
      </c>
      <c r="G6261">
        <f t="shared" si="585"/>
        <v>1.386208231085296E-3</v>
      </c>
      <c r="H6261" s="38">
        <f>G6261*SUMIF('Manual Inputs'!$B$11:$B$22,'Expanded kW'!A6261,'Manual Inputs'!$C$11:$C$22)</f>
        <v>140577.42733432879</v>
      </c>
    </row>
    <row r="6262" spans="1:8" x14ac:dyDescent="0.2">
      <c r="A6262">
        <f t="shared" si="582"/>
        <v>12</v>
      </c>
      <c r="B6262" t="b">
        <f t="shared" si="583"/>
        <v>0</v>
      </c>
      <c r="C6262" t="str">
        <f t="shared" si="584"/>
        <v>ON</v>
      </c>
      <c r="D6262" s="4">
        <f t="shared" si="586"/>
        <v>43816.833333318151</v>
      </c>
      <c r="E6262" t="str">
        <f t="shared" si="587"/>
        <v>LRKPCIGS</v>
      </c>
      <c r="F6262" s="39">
        <v>9237.236328125</v>
      </c>
      <c r="G6262">
        <f t="shared" si="585"/>
        <v>1.3782667099801248E-3</v>
      </c>
      <c r="H6262" s="38">
        <f>G6262*SUMIF('Manual Inputs'!$B$11:$B$22,'Expanded kW'!A6262,'Manual Inputs'!$C$11:$C$22)</f>
        <v>139772.065931149</v>
      </c>
    </row>
    <row r="6263" spans="1:8" x14ac:dyDescent="0.2">
      <c r="A6263">
        <f t="shared" si="582"/>
        <v>12</v>
      </c>
      <c r="B6263" t="b">
        <f t="shared" si="583"/>
        <v>0</v>
      </c>
      <c r="C6263" t="str">
        <f t="shared" si="584"/>
        <v>OFF</v>
      </c>
      <c r="D6263" s="4">
        <f t="shared" si="586"/>
        <v>43816.874999984815</v>
      </c>
      <c r="E6263" t="str">
        <f t="shared" si="587"/>
        <v>LRKPCIGS</v>
      </c>
      <c r="F6263" s="39">
        <v>9145.7509765625</v>
      </c>
      <c r="G6263">
        <f t="shared" si="585"/>
        <v>1.3646163918513672E-3</v>
      </c>
      <c r="H6263" s="38">
        <f>G6263*SUMIF('Manual Inputs'!$B$11:$B$22,'Expanded kW'!A6263,'Manual Inputs'!$C$11:$C$22)</f>
        <v>138387.76697677511</v>
      </c>
    </row>
    <row r="6264" spans="1:8" x14ac:dyDescent="0.2">
      <c r="A6264">
        <f t="shared" si="582"/>
        <v>12</v>
      </c>
      <c r="B6264" t="b">
        <f t="shared" si="583"/>
        <v>0</v>
      </c>
      <c r="C6264" t="str">
        <f t="shared" si="584"/>
        <v>OFF</v>
      </c>
      <c r="D6264" s="4">
        <f t="shared" si="586"/>
        <v>43816.916666651479</v>
      </c>
      <c r="E6264" t="str">
        <f t="shared" si="587"/>
        <v>LRKPCIGS</v>
      </c>
      <c r="F6264" s="39">
        <v>9120.05859375</v>
      </c>
      <c r="G6264">
        <f t="shared" si="585"/>
        <v>1.3607828907182722E-3</v>
      </c>
      <c r="H6264" s="38">
        <f>G6264*SUMIF('Manual Inputs'!$B$11:$B$22,'Expanded kW'!A6264,'Manual Inputs'!$C$11:$C$22)</f>
        <v>137999.0059559638</v>
      </c>
    </row>
    <row r="6265" spans="1:8" x14ac:dyDescent="0.2">
      <c r="A6265">
        <f t="shared" si="582"/>
        <v>12</v>
      </c>
      <c r="B6265" t="b">
        <f t="shared" si="583"/>
        <v>0</v>
      </c>
      <c r="C6265" t="str">
        <f t="shared" si="584"/>
        <v>OFF</v>
      </c>
      <c r="D6265" s="4">
        <f t="shared" si="586"/>
        <v>43816.958333318144</v>
      </c>
      <c r="E6265" t="str">
        <f t="shared" si="587"/>
        <v>LRKPCIGS</v>
      </c>
      <c r="F6265" s="39">
        <v>9116.890625</v>
      </c>
      <c r="G6265">
        <f t="shared" si="585"/>
        <v>1.3603102054137847E-3</v>
      </c>
      <c r="H6265" s="38">
        <f>G6265*SUMIF('Manual Inputs'!$B$11:$B$22,'Expanded kW'!A6265,'Manual Inputs'!$C$11:$C$22)</f>
        <v>137951.07023999162</v>
      </c>
    </row>
    <row r="6266" spans="1:8" x14ac:dyDescent="0.2">
      <c r="A6266">
        <f t="shared" si="582"/>
        <v>12</v>
      </c>
      <c r="B6266" t="b">
        <f t="shared" si="583"/>
        <v>0</v>
      </c>
      <c r="C6266" t="str">
        <f t="shared" si="584"/>
        <v>OFF</v>
      </c>
      <c r="D6266" s="4">
        <f t="shared" si="586"/>
        <v>43816.999999984808</v>
      </c>
      <c r="E6266" t="str">
        <f t="shared" si="587"/>
        <v>LRKPCIGS</v>
      </c>
      <c r="F6266" s="39">
        <v>9093.9716796875</v>
      </c>
      <c r="G6266">
        <f t="shared" si="585"/>
        <v>1.3568905224880707E-3</v>
      </c>
      <c r="H6266" s="38">
        <f>G6266*SUMIF('Manual Inputs'!$B$11:$B$22,'Expanded kW'!A6266,'Manual Inputs'!$C$11:$C$22)</f>
        <v>137604.27513575277</v>
      </c>
    </row>
    <row r="6267" spans="1:8" x14ac:dyDescent="0.2">
      <c r="A6267">
        <f t="shared" si="582"/>
        <v>12</v>
      </c>
      <c r="B6267" t="b">
        <f t="shared" si="583"/>
        <v>0</v>
      </c>
      <c r="C6267" t="str">
        <f t="shared" si="584"/>
        <v>OFF</v>
      </c>
      <c r="D6267" s="4">
        <f t="shared" si="586"/>
        <v>43817.041666651472</v>
      </c>
      <c r="E6267" t="str">
        <f t="shared" si="587"/>
        <v>LRKPCIGS</v>
      </c>
      <c r="F6267" s="39">
        <v>9073.7939453125</v>
      </c>
      <c r="G6267">
        <f t="shared" si="585"/>
        <v>1.3538798493187368E-3</v>
      </c>
      <c r="H6267" s="38">
        <f>G6267*SUMIF('Manual Inputs'!$B$11:$B$22,'Expanded kW'!A6267,'Manual Inputs'!$C$11:$C$22)</f>
        <v>137298.95831595716</v>
      </c>
    </row>
    <row r="6268" spans="1:8" x14ac:dyDescent="0.2">
      <c r="A6268">
        <f t="shared" si="582"/>
        <v>12</v>
      </c>
      <c r="B6268" t="b">
        <f t="shared" si="583"/>
        <v>0</v>
      </c>
      <c r="C6268" t="str">
        <f t="shared" si="584"/>
        <v>OFF</v>
      </c>
      <c r="D6268" s="4">
        <f t="shared" si="586"/>
        <v>43817.083333318136</v>
      </c>
      <c r="E6268" t="str">
        <f t="shared" si="587"/>
        <v>LRKPCIGS</v>
      </c>
      <c r="F6268" s="39">
        <v>8998.2109375</v>
      </c>
      <c r="G6268">
        <f t="shared" si="585"/>
        <v>1.3426022831931463E-3</v>
      </c>
      <c r="H6268" s="38">
        <f>G6268*SUMIF('Manual Inputs'!$B$11:$B$22,'Expanded kW'!A6268,'Manual Inputs'!$C$11:$C$22)</f>
        <v>136155.28365224009</v>
      </c>
    </row>
    <row r="6269" spans="1:8" x14ac:dyDescent="0.2">
      <c r="A6269">
        <f t="shared" si="582"/>
        <v>12</v>
      </c>
      <c r="B6269" t="b">
        <f t="shared" si="583"/>
        <v>0</v>
      </c>
      <c r="C6269" t="str">
        <f t="shared" si="584"/>
        <v>OFF</v>
      </c>
      <c r="D6269" s="4">
        <f t="shared" si="586"/>
        <v>43817.124999984801</v>
      </c>
      <c r="E6269" t="str">
        <f t="shared" si="587"/>
        <v>LRKPCIGS</v>
      </c>
      <c r="F6269" s="39">
        <v>8950.806640625</v>
      </c>
      <c r="G6269">
        <f t="shared" si="585"/>
        <v>1.3355291974809298E-3</v>
      </c>
      <c r="H6269" s="38">
        <f>G6269*SUMIF('Manual Inputs'!$B$11:$B$22,'Expanded kW'!A6269,'Manual Inputs'!$C$11:$C$22)</f>
        <v>135437.99156693765</v>
      </c>
    </row>
    <row r="6270" spans="1:8" x14ac:dyDescent="0.2">
      <c r="A6270">
        <f t="shared" si="582"/>
        <v>12</v>
      </c>
      <c r="B6270" t="b">
        <f t="shared" si="583"/>
        <v>0</v>
      </c>
      <c r="C6270" t="str">
        <f t="shared" si="584"/>
        <v>OFF</v>
      </c>
      <c r="D6270" s="4">
        <f t="shared" si="586"/>
        <v>43817.166666651465</v>
      </c>
      <c r="E6270" t="str">
        <f t="shared" si="587"/>
        <v>LRKPCIGS</v>
      </c>
      <c r="F6270" s="39">
        <v>8960.9482421875</v>
      </c>
      <c r="G6270">
        <f t="shared" si="585"/>
        <v>1.3370424024399625E-3</v>
      </c>
      <c r="H6270" s="38">
        <f>G6270*SUMIF('Manual Inputs'!$B$11:$B$22,'Expanded kW'!A6270,'Manual Inputs'!$C$11:$C$22)</f>
        <v>135591.4479203196</v>
      </c>
    </row>
    <row r="6271" spans="1:8" x14ac:dyDescent="0.2">
      <c r="A6271">
        <f t="shared" si="582"/>
        <v>12</v>
      </c>
      <c r="B6271" t="b">
        <f t="shared" si="583"/>
        <v>0</v>
      </c>
      <c r="C6271" t="str">
        <f t="shared" si="584"/>
        <v>OFF</v>
      </c>
      <c r="D6271" s="4">
        <f t="shared" si="586"/>
        <v>43817.208333318129</v>
      </c>
      <c r="E6271" t="str">
        <f t="shared" si="587"/>
        <v>LRKPCIGS</v>
      </c>
      <c r="F6271" s="39">
        <v>8962.5322265625</v>
      </c>
      <c r="G6271">
        <f t="shared" si="585"/>
        <v>1.3372787450922062E-3</v>
      </c>
      <c r="H6271" s="38">
        <f>G6271*SUMIF('Manual Inputs'!$B$11:$B$22,'Expanded kW'!A6271,'Manual Inputs'!$C$11:$C$22)</f>
        <v>135615.41577830567</v>
      </c>
    </row>
    <row r="6272" spans="1:8" x14ac:dyDescent="0.2">
      <c r="A6272">
        <f t="shared" si="582"/>
        <v>12</v>
      </c>
      <c r="B6272" t="b">
        <f t="shared" si="583"/>
        <v>0</v>
      </c>
      <c r="C6272" t="str">
        <f t="shared" si="584"/>
        <v>OFF</v>
      </c>
      <c r="D6272" s="4">
        <f t="shared" si="586"/>
        <v>43817.249999984793</v>
      </c>
      <c r="E6272" t="str">
        <f t="shared" si="587"/>
        <v>LRKPCIGS</v>
      </c>
      <c r="F6272" s="39">
        <v>9206.4091796875</v>
      </c>
      <c r="G6272">
        <f t="shared" si="585"/>
        <v>1.3736670623208289E-3</v>
      </c>
      <c r="H6272" s="38">
        <f>G6272*SUMIF('Manual Inputs'!$B$11:$B$22,'Expanded kW'!A6272,'Manual Inputs'!$C$11:$C$22)</f>
        <v>139305.60885775395</v>
      </c>
    </row>
    <row r="6273" spans="1:8" x14ac:dyDescent="0.2">
      <c r="A6273">
        <f t="shared" si="582"/>
        <v>12</v>
      </c>
      <c r="B6273" t="b">
        <f t="shared" si="583"/>
        <v>0</v>
      </c>
      <c r="C6273" t="str">
        <f t="shared" si="584"/>
        <v>ON</v>
      </c>
      <c r="D6273" s="4">
        <f t="shared" si="586"/>
        <v>43817.291666651457</v>
      </c>
      <c r="E6273" t="str">
        <f t="shared" si="587"/>
        <v>LRKPCIGS</v>
      </c>
      <c r="F6273" s="39">
        <v>9430.439453125</v>
      </c>
      <c r="G6273">
        <f t="shared" si="585"/>
        <v>1.4070941022858577E-3</v>
      </c>
      <c r="H6273" s="38">
        <f>G6273*SUMIF('Manual Inputs'!$B$11:$B$22,'Expanded kW'!A6273,'Manual Inputs'!$C$11:$C$22)</f>
        <v>142695.49442927918</v>
      </c>
    </row>
    <row r="6274" spans="1:8" x14ac:dyDescent="0.2">
      <c r="A6274">
        <f t="shared" ref="A6274:A6337" si="588">MONTH(D6274)</f>
        <v>12</v>
      </c>
      <c r="B6274" t="b">
        <f t="shared" ref="B6274:B6337" si="589">IF(ISNA(VLOOKUP(DATE(YEAR(D6274),MONTH(D6274),DAY(D6274)),Holidays,1,FALSE)),FALSE,TRUE)</f>
        <v>0</v>
      </c>
      <c r="C6274" t="str">
        <f t="shared" ref="C6274:C6337" si="590">IF(OR(HOUR(D6274)&lt;PkStart,HOUR(D6274)&gt;OPkStart-1,WEEKDAY(D6274,2)&gt;5,B6274)=TRUE,"OFF","ON")</f>
        <v>ON</v>
      </c>
      <c r="D6274" s="4">
        <f t="shared" si="586"/>
        <v>43817.333333318122</v>
      </c>
      <c r="E6274" t="str">
        <f t="shared" si="587"/>
        <v>LRKPCIGS</v>
      </c>
      <c r="F6274" s="39">
        <v>9512.443359375</v>
      </c>
      <c r="G6274">
        <f t="shared" ref="G6274:G6337" si="591">IF(SUMIF($A$2:$A$8785,A6274,$F$2:$F$8785)=0,0,F6274/SUMIF($A$2:$A$8785,A6274,$F$2:$F$8785))</f>
        <v>1.4193297158457902E-3</v>
      </c>
      <c r="H6274" s="38">
        <f>G6274*SUMIF('Manual Inputs'!$B$11:$B$22,'Expanded kW'!A6274,'Manual Inputs'!$C$11:$C$22)</f>
        <v>143936.32610055388</v>
      </c>
    </row>
    <row r="6275" spans="1:8" x14ac:dyDescent="0.2">
      <c r="A6275">
        <f t="shared" si="588"/>
        <v>12</v>
      </c>
      <c r="B6275" t="b">
        <f t="shared" si="589"/>
        <v>0</v>
      </c>
      <c r="C6275" t="str">
        <f t="shared" si="590"/>
        <v>ON</v>
      </c>
      <c r="D6275" s="4">
        <f t="shared" si="586"/>
        <v>43817.374999984786</v>
      </c>
      <c r="E6275" t="str">
        <f t="shared" si="587"/>
        <v>LRKPCIGS</v>
      </c>
      <c r="F6275" s="39">
        <v>9546.876953125</v>
      </c>
      <c r="G6275">
        <f t="shared" si="591"/>
        <v>1.4244674728853179E-3</v>
      </c>
      <c r="H6275" s="38">
        <f>G6275*SUMIF('Manual Inputs'!$B$11:$B$22,'Expanded kW'!A6275,'Manual Inputs'!$C$11:$C$22)</f>
        <v>144457.35364222431</v>
      </c>
    </row>
    <row r="6276" spans="1:8" x14ac:dyDescent="0.2">
      <c r="A6276">
        <f t="shared" si="588"/>
        <v>12</v>
      </c>
      <c r="B6276" t="b">
        <f t="shared" si="589"/>
        <v>0</v>
      </c>
      <c r="C6276" t="str">
        <f t="shared" si="590"/>
        <v>ON</v>
      </c>
      <c r="D6276" s="4">
        <f t="shared" ref="D6276:D6339" si="592">+D6275+1/24</f>
        <v>43817.41666665145</v>
      </c>
      <c r="E6276" t="str">
        <f t="shared" ref="E6276:E6339" si="593">+E6275</f>
        <v>LRKPCIGS</v>
      </c>
      <c r="F6276" s="39">
        <v>9640.9248046875</v>
      </c>
      <c r="G6276">
        <f t="shared" si="591"/>
        <v>1.4385001357239936E-3</v>
      </c>
      <c r="H6276" s="38">
        <f>G6276*SUMIF('Manual Inputs'!$B$11:$B$22,'Expanded kW'!A6276,'Manual Inputs'!$C$11:$C$22)</f>
        <v>145880.42673923413</v>
      </c>
    </row>
    <row r="6277" spans="1:8" x14ac:dyDescent="0.2">
      <c r="A6277">
        <f t="shared" si="588"/>
        <v>12</v>
      </c>
      <c r="B6277" t="b">
        <f t="shared" si="589"/>
        <v>0</v>
      </c>
      <c r="C6277" t="str">
        <f t="shared" si="590"/>
        <v>ON</v>
      </c>
      <c r="D6277" s="4">
        <f t="shared" si="592"/>
        <v>43817.458333318114</v>
      </c>
      <c r="E6277" t="str">
        <f t="shared" si="593"/>
        <v>LRKPCIGS</v>
      </c>
      <c r="F6277" s="39">
        <v>9605.703125</v>
      </c>
      <c r="G6277">
        <f t="shared" si="591"/>
        <v>1.4332447902008897E-3</v>
      </c>
      <c r="H6277" s="38">
        <f>G6277*SUMIF('Manual Inputs'!$B$11:$B$22,'Expanded kW'!A6277,'Manual Inputs'!$C$11:$C$22)</f>
        <v>145347.47437549543</v>
      </c>
    </row>
    <row r="6278" spans="1:8" x14ac:dyDescent="0.2">
      <c r="A6278">
        <f t="shared" si="588"/>
        <v>12</v>
      </c>
      <c r="B6278" t="b">
        <f t="shared" si="589"/>
        <v>0</v>
      </c>
      <c r="C6278" t="str">
        <f t="shared" si="590"/>
        <v>ON</v>
      </c>
      <c r="D6278" s="4">
        <f t="shared" si="592"/>
        <v>43817.499999984779</v>
      </c>
      <c r="E6278" t="str">
        <f t="shared" si="593"/>
        <v>LRKPCIGS</v>
      </c>
      <c r="F6278" s="39">
        <v>9656.009765625</v>
      </c>
      <c r="G6278">
        <f t="shared" si="591"/>
        <v>1.4407509279244924E-3</v>
      </c>
      <c r="H6278" s="38">
        <f>G6278*SUMIF('Manual Inputs'!$B$11:$B$22,'Expanded kW'!A6278,'Manual Inputs'!$C$11:$C$22)</f>
        <v>146108.68290588708</v>
      </c>
    </row>
    <row r="6279" spans="1:8" x14ac:dyDescent="0.2">
      <c r="A6279">
        <f t="shared" si="588"/>
        <v>12</v>
      </c>
      <c r="B6279" t="b">
        <f t="shared" si="589"/>
        <v>0</v>
      </c>
      <c r="C6279" t="str">
        <f t="shared" si="590"/>
        <v>ON</v>
      </c>
      <c r="D6279" s="4">
        <f t="shared" si="592"/>
        <v>43817.541666651443</v>
      </c>
      <c r="E6279" t="str">
        <f t="shared" si="593"/>
        <v>LRKPCIGS</v>
      </c>
      <c r="F6279" s="39">
        <v>9760.8349609375</v>
      </c>
      <c r="G6279">
        <f t="shared" si="591"/>
        <v>1.4563916533464985E-3</v>
      </c>
      <c r="H6279" s="38">
        <f>G6279*SUMIF('Manual Inputs'!$B$11:$B$22,'Expanded kW'!A6279,'Manual Inputs'!$C$11:$C$22)</f>
        <v>147694.83200828187</v>
      </c>
    </row>
    <row r="6280" spans="1:8" x14ac:dyDescent="0.2">
      <c r="A6280">
        <f t="shared" si="588"/>
        <v>12</v>
      </c>
      <c r="B6280" t="b">
        <f t="shared" si="589"/>
        <v>0</v>
      </c>
      <c r="C6280" t="str">
        <f t="shared" si="590"/>
        <v>ON</v>
      </c>
      <c r="D6280" s="4">
        <f t="shared" si="592"/>
        <v>43817.583333318107</v>
      </c>
      <c r="E6280" t="str">
        <f t="shared" si="593"/>
        <v>LRKPCIGS</v>
      </c>
      <c r="F6280" s="39">
        <v>9800.3330078125</v>
      </c>
      <c r="G6280">
        <f t="shared" si="591"/>
        <v>1.4622850657464059E-3</v>
      </c>
      <c r="H6280" s="38">
        <f>G6280*SUMIF('Manual Inputs'!$B$11:$B$22,'Expanded kW'!A6280,'Manual Inputs'!$C$11:$C$22)</f>
        <v>148292.49167789053</v>
      </c>
    </row>
    <row r="6281" spans="1:8" x14ac:dyDescent="0.2">
      <c r="A6281">
        <f t="shared" si="588"/>
        <v>12</v>
      </c>
      <c r="B6281" t="b">
        <f t="shared" si="589"/>
        <v>0</v>
      </c>
      <c r="C6281" t="str">
        <f t="shared" si="590"/>
        <v>ON</v>
      </c>
      <c r="D6281" s="4">
        <f t="shared" si="592"/>
        <v>43817.624999984771</v>
      </c>
      <c r="E6281" t="str">
        <f t="shared" si="593"/>
        <v>LRKPCIGS</v>
      </c>
      <c r="F6281" s="39">
        <v>9853.6533203125</v>
      </c>
      <c r="G6281">
        <f t="shared" si="591"/>
        <v>1.4702408664939443E-3</v>
      </c>
      <c r="H6281" s="38">
        <f>G6281*SUMIF('Manual Inputs'!$B$11:$B$22,'Expanded kW'!A6281,'Manual Inputs'!$C$11:$C$22)</f>
        <v>149099.30120072668</v>
      </c>
    </row>
    <row r="6282" spans="1:8" x14ac:dyDescent="0.2">
      <c r="A6282">
        <f t="shared" si="588"/>
        <v>12</v>
      </c>
      <c r="B6282" t="b">
        <f t="shared" si="589"/>
        <v>0</v>
      </c>
      <c r="C6282" t="str">
        <f t="shared" si="590"/>
        <v>ON</v>
      </c>
      <c r="D6282" s="4">
        <f t="shared" si="592"/>
        <v>43817.666666651436</v>
      </c>
      <c r="E6282" t="str">
        <f t="shared" si="593"/>
        <v>LRKPCIGS</v>
      </c>
      <c r="F6282" s="39">
        <v>9790.291015625</v>
      </c>
      <c r="G6282">
        <f t="shared" si="591"/>
        <v>1.4607867232722862E-3</v>
      </c>
      <c r="H6282" s="38">
        <f>G6282*SUMIF('Manual Inputs'!$B$11:$B$22,'Expanded kW'!A6282,'Manual Inputs'!$C$11:$C$22)</f>
        <v>148140.54255108972</v>
      </c>
    </row>
    <row r="6283" spans="1:8" x14ac:dyDescent="0.2">
      <c r="A6283">
        <f t="shared" si="588"/>
        <v>12</v>
      </c>
      <c r="B6283" t="b">
        <f t="shared" si="589"/>
        <v>0</v>
      </c>
      <c r="C6283" t="str">
        <f t="shared" si="590"/>
        <v>ON</v>
      </c>
      <c r="D6283" s="4">
        <f t="shared" si="592"/>
        <v>43817.7083333181</v>
      </c>
      <c r="E6283" t="str">
        <f t="shared" si="593"/>
        <v>LRKPCIGS</v>
      </c>
      <c r="F6283" s="39">
        <v>9773.0634765625</v>
      </c>
      <c r="G6283">
        <f t="shared" si="591"/>
        <v>1.458216241935522E-3</v>
      </c>
      <c r="H6283" s="38">
        <f>G6283*SUMIF('Manual Inputs'!$B$11:$B$22,'Expanded kW'!A6283,'Manual Inputs'!$C$11:$C$22)</f>
        <v>147879.86623621147</v>
      </c>
    </row>
    <row r="6284" spans="1:8" x14ac:dyDescent="0.2">
      <c r="A6284">
        <f t="shared" si="588"/>
        <v>12</v>
      </c>
      <c r="B6284" t="b">
        <f t="shared" si="589"/>
        <v>0</v>
      </c>
      <c r="C6284" t="str">
        <f t="shared" si="590"/>
        <v>ON</v>
      </c>
      <c r="D6284" s="4">
        <f t="shared" si="592"/>
        <v>43817.749999984764</v>
      </c>
      <c r="E6284" t="str">
        <f t="shared" si="593"/>
        <v>LRKPCIGS</v>
      </c>
      <c r="F6284" s="39">
        <v>9677.3525390625</v>
      </c>
      <c r="G6284">
        <f t="shared" si="591"/>
        <v>1.4439354338830538E-3</v>
      </c>
      <c r="H6284" s="38">
        <f>G6284*SUMIF('Manual Inputs'!$B$11:$B$22,'Expanded kW'!A6284,'Manual Inputs'!$C$11:$C$22)</f>
        <v>146431.62836598934</v>
      </c>
    </row>
    <row r="6285" spans="1:8" x14ac:dyDescent="0.2">
      <c r="A6285">
        <f t="shared" si="588"/>
        <v>12</v>
      </c>
      <c r="B6285" t="b">
        <f t="shared" si="589"/>
        <v>0</v>
      </c>
      <c r="C6285" t="str">
        <f t="shared" si="590"/>
        <v>ON</v>
      </c>
      <c r="D6285" s="4">
        <f t="shared" si="592"/>
        <v>43817.791666651428</v>
      </c>
      <c r="E6285" t="str">
        <f t="shared" si="593"/>
        <v>LRKPCIGS</v>
      </c>
      <c r="F6285" s="39">
        <v>9627.88671875</v>
      </c>
      <c r="G6285">
        <f t="shared" si="591"/>
        <v>1.4365547530173931E-3</v>
      </c>
      <c r="H6285" s="38">
        <f>G6285*SUMIF('Manual Inputs'!$B$11:$B$22,'Expanded kW'!A6285,'Manual Inputs'!$C$11:$C$22)</f>
        <v>145683.14260115012</v>
      </c>
    </row>
    <row r="6286" spans="1:8" x14ac:dyDescent="0.2">
      <c r="A6286">
        <f t="shared" si="588"/>
        <v>12</v>
      </c>
      <c r="B6286" t="b">
        <f t="shared" si="589"/>
        <v>0</v>
      </c>
      <c r="C6286" t="str">
        <f t="shared" si="590"/>
        <v>ON</v>
      </c>
      <c r="D6286" s="4">
        <f t="shared" si="592"/>
        <v>43817.833333318093</v>
      </c>
      <c r="E6286" t="str">
        <f t="shared" si="593"/>
        <v>LRKPCIGS</v>
      </c>
      <c r="F6286" s="39">
        <v>9619.947265625</v>
      </c>
      <c r="G6286">
        <f t="shared" si="591"/>
        <v>1.4353701255434466E-3</v>
      </c>
      <c r="H6286" s="38">
        <f>G6286*SUMIF('Manual Inputs'!$B$11:$B$22,'Expanded kW'!A6286,'Manual Inputs'!$C$11:$C$22)</f>
        <v>145563.00777659597</v>
      </c>
    </row>
    <row r="6287" spans="1:8" x14ac:dyDescent="0.2">
      <c r="A6287">
        <f t="shared" si="588"/>
        <v>12</v>
      </c>
      <c r="B6287" t="b">
        <f t="shared" si="589"/>
        <v>0</v>
      </c>
      <c r="C6287" t="str">
        <f t="shared" si="590"/>
        <v>OFF</v>
      </c>
      <c r="D6287" s="4">
        <f t="shared" si="592"/>
        <v>43817.874999984757</v>
      </c>
      <c r="E6287" t="str">
        <f t="shared" si="593"/>
        <v>LRKPCIGS</v>
      </c>
      <c r="F6287" s="39">
        <v>9667.7119140625</v>
      </c>
      <c r="G6287">
        <f t="shared" si="591"/>
        <v>1.4424969784804951E-3</v>
      </c>
      <c r="H6287" s="38">
        <f>G6287*SUMIF('Manual Inputs'!$B$11:$B$22,'Expanded kW'!A6287,'Manual Inputs'!$C$11:$C$22)</f>
        <v>146285.75247570657</v>
      </c>
    </row>
    <row r="6288" spans="1:8" x14ac:dyDescent="0.2">
      <c r="A6288">
        <f t="shared" si="588"/>
        <v>12</v>
      </c>
      <c r="B6288" t="b">
        <f t="shared" si="589"/>
        <v>0</v>
      </c>
      <c r="C6288" t="str">
        <f t="shared" si="590"/>
        <v>OFF</v>
      </c>
      <c r="D6288" s="4">
        <f t="shared" si="592"/>
        <v>43817.916666651421</v>
      </c>
      <c r="E6288" t="str">
        <f t="shared" si="593"/>
        <v>LRKPCIGS</v>
      </c>
      <c r="F6288" s="39">
        <v>9737.1396484375</v>
      </c>
      <c r="G6288">
        <f t="shared" si="591"/>
        <v>1.4528561304648451E-3</v>
      </c>
      <c r="H6288" s="38">
        <f>G6288*SUMIF('Manual Inputs'!$B$11:$B$22,'Expanded kW'!A6288,'Manual Inputs'!$C$11:$C$22)</f>
        <v>147336.28940274898</v>
      </c>
    </row>
    <row r="6289" spans="1:8" x14ac:dyDescent="0.2">
      <c r="A6289">
        <f t="shared" si="588"/>
        <v>12</v>
      </c>
      <c r="B6289" t="b">
        <f t="shared" si="589"/>
        <v>0</v>
      </c>
      <c r="C6289" t="str">
        <f t="shared" si="590"/>
        <v>OFF</v>
      </c>
      <c r="D6289" s="4">
        <f t="shared" si="592"/>
        <v>43817.958333318085</v>
      </c>
      <c r="E6289" t="str">
        <f t="shared" si="593"/>
        <v>LRKPCIGS</v>
      </c>
      <c r="F6289" s="39">
        <v>9720.9736328125</v>
      </c>
      <c r="G6289">
        <f t="shared" si="591"/>
        <v>1.4504440365898496E-3</v>
      </c>
      <c r="H6289" s="38">
        <f>G6289*SUMIF('Manual Inputs'!$B$11:$B$22,'Expanded kW'!A6289,'Manual Inputs'!$C$11:$C$22)</f>
        <v>147091.6753946715</v>
      </c>
    </row>
    <row r="6290" spans="1:8" x14ac:dyDescent="0.2">
      <c r="A6290">
        <f t="shared" si="588"/>
        <v>12</v>
      </c>
      <c r="B6290" t="b">
        <f t="shared" si="589"/>
        <v>0</v>
      </c>
      <c r="C6290" t="str">
        <f t="shared" si="590"/>
        <v>OFF</v>
      </c>
      <c r="D6290" s="4">
        <f t="shared" si="592"/>
        <v>43817.99999998475</v>
      </c>
      <c r="E6290" t="str">
        <f t="shared" si="593"/>
        <v>LRKPCIGS</v>
      </c>
      <c r="F6290" s="39">
        <v>9665.4765625</v>
      </c>
      <c r="G6290">
        <f t="shared" si="591"/>
        <v>1.4421634468337714E-3</v>
      </c>
      <c r="H6290" s="38">
        <f>G6290*SUMIF('Manual Inputs'!$B$11:$B$22,'Expanded kW'!A6290,'Manual Inputs'!$C$11:$C$22)</f>
        <v>146251.92853801843</v>
      </c>
    </row>
    <row r="6291" spans="1:8" x14ac:dyDescent="0.2">
      <c r="A6291">
        <f t="shared" si="588"/>
        <v>12</v>
      </c>
      <c r="B6291" t="b">
        <f t="shared" si="589"/>
        <v>0</v>
      </c>
      <c r="C6291" t="str">
        <f t="shared" si="590"/>
        <v>OFF</v>
      </c>
      <c r="D6291" s="4">
        <f t="shared" si="592"/>
        <v>43818.041666651414</v>
      </c>
      <c r="E6291" t="str">
        <f t="shared" si="593"/>
        <v>LRKPCIGS</v>
      </c>
      <c r="F6291" s="39">
        <v>9571.8369140625</v>
      </c>
      <c r="G6291">
        <f t="shared" si="591"/>
        <v>1.4281916910411116E-3</v>
      </c>
      <c r="H6291" s="38">
        <f>G6291*SUMIF('Manual Inputs'!$B$11:$B$22,'Expanded kW'!A6291,'Manual Inputs'!$C$11:$C$22)</f>
        <v>144835.03211464497</v>
      </c>
    </row>
    <row r="6292" spans="1:8" x14ac:dyDescent="0.2">
      <c r="A6292">
        <f t="shared" si="588"/>
        <v>12</v>
      </c>
      <c r="B6292" t="b">
        <f t="shared" si="589"/>
        <v>0</v>
      </c>
      <c r="C6292" t="str">
        <f t="shared" si="590"/>
        <v>OFF</v>
      </c>
      <c r="D6292" s="4">
        <f t="shared" si="592"/>
        <v>43818.083333318078</v>
      </c>
      <c r="E6292" t="str">
        <f t="shared" si="593"/>
        <v>LRKPCIGS</v>
      </c>
      <c r="F6292" s="39">
        <v>9474.4404296875</v>
      </c>
      <c r="G6292">
        <f t="shared" si="591"/>
        <v>1.4136593864302141E-3</v>
      </c>
      <c r="H6292" s="38">
        <f>G6292*SUMIF('Manual Inputs'!$B$11:$B$22,'Expanded kW'!A6292,'Manual Inputs'!$C$11:$C$22)</f>
        <v>143361.28960639329</v>
      </c>
    </row>
    <row r="6293" spans="1:8" x14ac:dyDescent="0.2">
      <c r="A6293">
        <f t="shared" si="588"/>
        <v>12</v>
      </c>
      <c r="B6293" t="b">
        <f t="shared" si="589"/>
        <v>0</v>
      </c>
      <c r="C6293" t="str">
        <f t="shared" si="590"/>
        <v>OFF</v>
      </c>
      <c r="D6293" s="4">
        <f t="shared" si="592"/>
        <v>43818.124999984742</v>
      </c>
      <c r="E6293" t="str">
        <f t="shared" si="593"/>
        <v>LRKPCIGS</v>
      </c>
      <c r="F6293" s="39">
        <v>9482.234375</v>
      </c>
      <c r="G6293">
        <f t="shared" si="591"/>
        <v>1.4148223030193367E-3</v>
      </c>
      <c r="H6293" s="38">
        <f>G6293*SUMIF('Manual Inputs'!$B$11:$B$22,'Expanded kW'!A6293,'Manual Inputs'!$C$11:$C$22)</f>
        <v>143479.22269800052</v>
      </c>
    </row>
    <row r="6294" spans="1:8" x14ac:dyDescent="0.2">
      <c r="A6294">
        <f t="shared" si="588"/>
        <v>12</v>
      </c>
      <c r="B6294" t="b">
        <f t="shared" si="589"/>
        <v>0</v>
      </c>
      <c r="C6294" t="str">
        <f t="shared" si="590"/>
        <v>OFF</v>
      </c>
      <c r="D6294" s="4">
        <f t="shared" si="592"/>
        <v>43818.166666651407</v>
      </c>
      <c r="E6294" t="str">
        <f t="shared" si="593"/>
        <v>LRKPCIGS</v>
      </c>
      <c r="F6294" s="39">
        <v>9438.451171875</v>
      </c>
      <c r="G6294">
        <f t="shared" si="591"/>
        <v>1.4082895123468983E-3</v>
      </c>
      <c r="H6294" s="38">
        <f>G6294*SUMIF('Manual Inputs'!$B$11:$B$22,'Expanded kW'!A6294,'Manual Inputs'!$C$11:$C$22)</f>
        <v>142816.72273194123</v>
      </c>
    </row>
    <row r="6295" spans="1:8" x14ac:dyDescent="0.2">
      <c r="A6295">
        <f t="shared" si="588"/>
        <v>12</v>
      </c>
      <c r="B6295" t="b">
        <f t="shared" si="589"/>
        <v>0</v>
      </c>
      <c r="C6295" t="str">
        <f t="shared" si="590"/>
        <v>OFF</v>
      </c>
      <c r="D6295" s="4">
        <f t="shared" si="592"/>
        <v>43818.208333318071</v>
      </c>
      <c r="E6295" t="str">
        <f t="shared" si="593"/>
        <v>LRKPCIGS</v>
      </c>
      <c r="F6295" s="39">
        <v>9434.7958984375</v>
      </c>
      <c r="G6295">
        <f t="shared" si="591"/>
        <v>1.4077441174348462E-3</v>
      </c>
      <c r="H6295" s="38">
        <f>G6295*SUMIF('Manual Inputs'!$B$11:$B$22,'Expanded kW'!A6295,'Manual Inputs'!$C$11:$C$22)</f>
        <v>142761.41342710651</v>
      </c>
    </row>
    <row r="6296" spans="1:8" x14ac:dyDescent="0.2">
      <c r="A6296">
        <f t="shared" si="588"/>
        <v>12</v>
      </c>
      <c r="B6296" t="b">
        <f t="shared" si="589"/>
        <v>0</v>
      </c>
      <c r="C6296" t="str">
        <f t="shared" si="590"/>
        <v>OFF</v>
      </c>
      <c r="D6296" s="4">
        <f t="shared" si="592"/>
        <v>43818.249999984735</v>
      </c>
      <c r="E6296" t="str">
        <f t="shared" si="593"/>
        <v>LRKPCIGS</v>
      </c>
      <c r="F6296" s="39">
        <v>9410.5712890625</v>
      </c>
      <c r="G6296">
        <f t="shared" si="591"/>
        <v>1.4041296193882632E-3</v>
      </c>
      <c r="H6296" s="38">
        <f>G6296*SUMIF('Manual Inputs'!$B$11:$B$22,'Expanded kW'!A6296,'Manual Inputs'!$C$11:$C$22)</f>
        <v>142394.86183327</v>
      </c>
    </row>
    <row r="6297" spans="1:8" x14ac:dyDescent="0.2">
      <c r="A6297">
        <f t="shared" si="588"/>
        <v>12</v>
      </c>
      <c r="B6297" t="b">
        <f t="shared" si="589"/>
        <v>0</v>
      </c>
      <c r="C6297" t="str">
        <f t="shared" si="590"/>
        <v>ON</v>
      </c>
      <c r="D6297" s="4">
        <f t="shared" si="592"/>
        <v>43818.291666651399</v>
      </c>
      <c r="E6297" t="str">
        <f t="shared" si="593"/>
        <v>LRKPCIGS</v>
      </c>
      <c r="F6297" s="39">
        <v>9633.1728515625</v>
      </c>
      <c r="G6297">
        <f t="shared" si="591"/>
        <v>1.4373434846922362E-3</v>
      </c>
      <c r="H6297" s="38">
        <f>G6297*SUMIF('Manual Inputs'!$B$11:$B$22,'Expanded kW'!A6297,'Manual Inputs'!$C$11:$C$22)</f>
        <v>145763.12904706795</v>
      </c>
    </row>
    <row r="6298" spans="1:8" x14ac:dyDescent="0.2">
      <c r="A6298">
        <f t="shared" si="588"/>
        <v>12</v>
      </c>
      <c r="B6298" t="b">
        <f t="shared" si="589"/>
        <v>0</v>
      </c>
      <c r="C6298" t="str">
        <f t="shared" si="590"/>
        <v>ON</v>
      </c>
      <c r="D6298" s="4">
        <f t="shared" si="592"/>
        <v>43818.333333318064</v>
      </c>
      <c r="E6298" t="str">
        <f t="shared" si="593"/>
        <v>LRKPCIGS</v>
      </c>
      <c r="F6298" s="39">
        <v>9911.5205078125</v>
      </c>
      <c r="G6298">
        <f t="shared" si="591"/>
        <v>1.4788750959645698E-3</v>
      </c>
      <c r="H6298" s="38">
        <f>G6298*SUMIF('Manual Inputs'!$B$11:$B$22,'Expanded kW'!A6298,'Manual Inputs'!$C$11:$C$22)</f>
        <v>149974.91118397174</v>
      </c>
    </row>
    <row r="6299" spans="1:8" x14ac:dyDescent="0.2">
      <c r="A6299">
        <f t="shared" si="588"/>
        <v>12</v>
      </c>
      <c r="B6299" t="b">
        <f t="shared" si="589"/>
        <v>0</v>
      </c>
      <c r="C6299" t="str">
        <f t="shared" si="590"/>
        <v>ON</v>
      </c>
      <c r="D6299" s="4">
        <f t="shared" si="592"/>
        <v>43818.374999984728</v>
      </c>
      <c r="E6299" t="str">
        <f t="shared" si="593"/>
        <v>LRKPCIGS</v>
      </c>
      <c r="F6299" s="39">
        <v>9951.8486328125</v>
      </c>
      <c r="G6299">
        <f t="shared" si="591"/>
        <v>1.4848923624054186E-3</v>
      </c>
      <c r="H6299" s="38">
        <f>G6299*SUMIF('Manual Inputs'!$B$11:$B$22,'Expanded kW'!A6299,'Manual Inputs'!$C$11:$C$22)</f>
        <v>150585.13107508974</v>
      </c>
    </row>
    <row r="6300" spans="1:8" x14ac:dyDescent="0.2">
      <c r="A6300">
        <f t="shared" si="588"/>
        <v>12</v>
      </c>
      <c r="B6300" t="b">
        <f t="shared" si="589"/>
        <v>0</v>
      </c>
      <c r="C6300" t="str">
        <f t="shared" si="590"/>
        <v>ON</v>
      </c>
      <c r="D6300" s="4">
        <f t="shared" si="592"/>
        <v>43818.416666651392</v>
      </c>
      <c r="E6300" t="str">
        <f t="shared" si="593"/>
        <v>LRKPCIGS</v>
      </c>
      <c r="F6300" s="39">
        <v>9962.732421875</v>
      </c>
      <c r="G6300">
        <f t="shared" si="591"/>
        <v>1.4865163074481169E-3</v>
      </c>
      <c r="H6300" s="38">
        <f>G6300*SUMIF('Manual Inputs'!$B$11:$B$22,'Expanded kW'!A6300,'Manual Inputs'!$C$11:$C$22)</f>
        <v>150749.81774417416</v>
      </c>
    </row>
    <row r="6301" spans="1:8" x14ac:dyDescent="0.2">
      <c r="A6301">
        <f t="shared" si="588"/>
        <v>12</v>
      </c>
      <c r="B6301" t="b">
        <f t="shared" si="589"/>
        <v>0</v>
      </c>
      <c r="C6301" t="str">
        <f t="shared" si="590"/>
        <v>ON</v>
      </c>
      <c r="D6301" s="4">
        <f t="shared" si="592"/>
        <v>43818.458333318056</v>
      </c>
      <c r="E6301" t="str">
        <f t="shared" si="593"/>
        <v>LRKPCIGS</v>
      </c>
      <c r="F6301" s="39">
        <v>9914.5849609375</v>
      </c>
      <c r="G6301">
        <f t="shared" si="591"/>
        <v>1.4793323359415986E-3</v>
      </c>
      <c r="H6301" s="38">
        <f>G6301*SUMIF('Manual Inputs'!$B$11:$B$22,'Expanded kW'!A6301,'Manual Inputs'!$C$11:$C$22)</f>
        <v>150021.28056643804</v>
      </c>
    </row>
    <row r="6302" spans="1:8" x14ac:dyDescent="0.2">
      <c r="A6302">
        <f t="shared" si="588"/>
        <v>12</v>
      </c>
      <c r="B6302" t="b">
        <f t="shared" si="589"/>
        <v>0</v>
      </c>
      <c r="C6302" t="str">
        <f t="shared" si="590"/>
        <v>ON</v>
      </c>
      <c r="D6302" s="4">
        <f t="shared" si="592"/>
        <v>43818.49999998472</v>
      </c>
      <c r="E6302" t="str">
        <f t="shared" si="593"/>
        <v>LRKPCIGS</v>
      </c>
      <c r="F6302" s="39">
        <v>9772.341796875</v>
      </c>
      <c r="G6302">
        <f t="shared" si="591"/>
        <v>1.458108561775221E-3</v>
      </c>
      <c r="H6302" s="38">
        <f>G6302*SUMIF('Manual Inputs'!$B$11:$B$22,'Expanded kW'!A6302,'Manual Inputs'!$C$11:$C$22)</f>
        <v>147868.94623186393</v>
      </c>
    </row>
    <row r="6303" spans="1:8" x14ac:dyDescent="0.2">
      <c r="A6303">
        <f t="shared" si="588"/>
        <v>12</v>
      </c>
      <c r="B6303" t="b">
        <f t="shared" si="589"/>
        <v>0</v>
      </c>
      <c r="C6303" t="str">
        <f t="shared" si="590"/>
        <v>ON</v>
      </c>
      <c r="D6303" s="4">
        <f t="shared" si="592"/>
        <v>43818.541666651385</v>
      </c>
      <c r="E6303" t="str">
        <f t="shared" si="593"/>
        <v>LRKPCIGS</v>
      </c>
      <c r="F6303" s="39">
        <v>9868.48828125</v>
      </c>
      <c r="G6303">
        <f t="shared" si="591"/>
        <v>1.4724543567715242E-3</v>
      </c>
      <c r="H6303" s="38">
        <f>G6303*SUMIF('Manual Inputs'!$B$11:$B$22,'Expanded kW'!A6303,'Manual Inputs'!$C$11:$C$22)</f>
        <v>149323.77452419564</v>
      </c>
    </row>
    <row r="6304" spans="1:8" x14ac:dyDescent="0.2">
      <c r="A6304">
        <f t="shared" si="588"/>
        <v>12</v>
      </c>
      <c r="B6304" t="b">
        <f t="shared" si="589"/>
        <v>0</v>
      </c>
      <c r="C6304" t="str">
        <f t="shared" si="590"/>
        <v>ON</v>
      </c>
      <c r="D6304" s="4">
        <f t="shared" si="592"/>
        <v>43818.583333318049</v>
      </c>
      <c r="E6304" t="str">
        <f t="shared" si="593"/>
        <v>LRKPCIGS</v>
      </c>
      <c r="F6304" s="39">
        <v>9923.8564453125</v>
      </c>
      <c r="G6304">
        <f t="shared" si="591"/>
        <v>1.4807157127235974E-3</v>
      </c>
      <c r="H6304" s="38">
        <f>G6304*SUMIF('Manual Inputs'!$B$11:$B$22,'Expanded kW'!A6304,'Manual Inputs'!$C$11:$C$22)</f>
        <v>150161.57085233193</v>
      </c>
    </row>
    <row r="6305" spans="1:8" x14ac:dyDescent="0.2">
      <c r="A6305">
        <f t="shared" si="588"/>
        <v>12</v>
      </c>
      <c r="B6305" t="b">
        <f t="shared" si="589"/>
        <v>0</v>
      </c>
      <c r="C6305" t="str">
        <f t="shared" si="590"/>
        <v>ON</v>
      </c>
      <c r="D6305" s="4">
        <f t="shared" si="592"/>
        <v>43818.624999984713</v>
      </c>
      <c r="E6305" t="str">
        <f t="shared" si="593"/>
        <v>LRKPCIGS</v>
      </c>
      <c r="F6305" s="39">
        <v>9776.5732421875</v>
      </c>
      <c r="G6305">
        <f t="shared" si="591"/>
        <v>1.45873992596275E-3</v>
      </c>
      <c r="H6305" s="38">
        <f>G6305*SUMIF('Manual Inputs'!$B$11:$B$22,'Expanded kW'!A6305,'Manual Inputs'!$C$11:$C$22)</f>
        <v>147932.97380809925</v>
      </c>
    </row>
    <row r="6306" spans="1:8" x14ac:dyDescent="0.2">
      <c r="A6306">
        <f t="shared" si="588"/>
        <v>12</v>
      </c>
      <c r="B6306" t="b">
        <f t="shared" si="589"/>
        <v>0</v>
      </c>
      <c r="C6306" t="str">
        <f t="shared" si="590"/>
        <v>ON</v>
      </c>
      <c r="D6306" s="4">
        <f t="shared" si="592"/>
        <v>43818.666666651377</v>
      </c>
      <c r="E6306" t="str">
        <f t="shared" si="593"/>
        <v>LRKPCIGS</v>
      </c>
      <c r="F6306" s="39">
        <v>9684.76171875</v>
      </c>
      <c r="G6306">
        <f t="shared" si="591"/>
        <v>1.4450409404814344E-3</v>
      </c>
      <c r="H6306" s="38">
        <f>G6306*SUMIF('Manual Inputs'!$B$11:$B$22,'Expanded kW'!A6306,'Manual Inputs'!$C$11:$C$22)</f>
        <v>146543.73942550871</v>
      </c>
    </row>
    <row r="6307" spans="1:8" x14ac:dyDescent="0.2">
      <c r="A6307">
        <f t="shared" si="588"/>
        <v>12</v>
      </c>
      <c r="B6307" t="b">
        <f t="shared" si="589"/>
        <v>0</v>
      </c>
      <c r="C6307" t="str">
        <f t="shared" si="590"/>
        <v>ON</v>
      </c>
      <c r="D6307" s="4">
        <f t="shared" si="592"/>
        <v>43818.708333318042</v>
      </c>
      <c r="E6307" t="str">
        <f t="shared" si="593"/>
        <v>LRKPCIGS</v>
      </c>
      <c r="F6307" s="39">
        <v>9641.927734375</v>
      </c>
      <c r="G6307">
        <f t="shared" si="591"/>
        <v>1.4386497805475784E-3</v>
      </c>
      <c r="H6307" s="38">
        <f>G6307*SUMIF('Manual Inputs'!$B$11:$B$22,'Expanded kW'!A6307,'Manual Inputs'!$C$11:$C$22)</f>
        <v>145895.60244216365</v>
      </c>
    </row>
    <row r="6308" spans="1:8" x14ac:dyDescent="0.2">
      <c r="A6308">
        <f t="shared" si="588"/>
        <v>12</v>
      </c>
      <c r="B6308" t="b">
        <f t="shared" si="589"/>
        <v>0</v>
      </c>
      <c r="C6308" t="str">
        <f t="shared" si="590"/>
        <v>ON</v>
      </c>
      <c r="D6308" s="4">
        <f t="shared" si="592"/>
        <v>43818.749999984706</v>
      </c>
      <c r="E6308" t="str">
        <f t="shared" si="593"/>
        <v>LRKPCIGS</v>
      </c>
      <c r="F6308" s="39">
        <v>9476.673828125</v>
      </c>
      <c r="G6308">
        <f t="shared" si="591"/>
        <v>1.4139926266556648E-3</v>
      </c>
      <c r="H6308" s="38">
        <f>G6308*SUMIF('Manual Inputs'!$B$11:$B$22,'Expanded kW'!A6308,'Manual Inputs'!$C$11:$C$22)</f>
        <v>143395.08399061902</v>
      </c>
    </row>
    <row r="6309" spans="1:8" x14ac:dyDescent="0.2">
      <c r="A6309">
        <f t="shared" si="588"/>
        <v>12</v>
      </c>
      <c r="B6309" t="b">
        <f t="shared" si="589"/>
        <v>0</v>
      </c>
      <c r="C6309" t="str">
        <f t="shared" si="590"/>
        <v>ON</v>
      </c>
      <c r="D6309" s="4">
        <f t="shared" si="592"/>
        <v>43818.79166665137</v>
      </c>
      <c r="E6309" t="str">
        <f t="shared" si="593"/>
        <v>LRKPCIGS</v>
      </c>
      <c r="F6309" s="39">
        <v>9452.748046875</v>
      </c>
      <c r="G6309">
        <f t="shared" si="591"/>
        <v>1.4104227160638206E-3</v>
      </c>
      <c r="H6309" s="38">
        <f>G6309*SUMIF('Manual Inputs'!$B$11:$B$22,'Expanded kW'!A6309,'Manual Inputs'!$C$11:$C$22)</f>
        <v>143033.05407652588</v>
      </c>
    </row>
    <row r="6310" spans="1:8" x14ac:dyDescent="0.2">
      <c r="A6310">
        <f t="shared" si="588"/>
        <v>12</v>
      </c>
      <c r="B6310" t="b">
        <f t="shared" si="589"/>
        <v>0</v>
      </c>
      <c r="C6310" t="str">
        <f t="shared" si="590"/>
        <v>ON</v>
      </c>
      <c r="D6310" s="4">
        <f t="shared" si="592"/>
        <v>43818.833333318034</v>
      </c>
      <c r="E6310" t="str">
        <f t="shared" si="593"/>
        <v>LRKPCIGS</v>
      </c>
      <c r="F6310" s="39">
        <v>9384.2470703125</v>
      </c>
      <c r="G6310">
        <f t="shared" si="591"/>
        <v>1.4002018434734161E-3</v>
      </c>
      <c r="H6310" s="38">
        <f>G6310*SUMIF('Manual Inputs'!$B$11:$B$22,'Expanded kW'!A6310,'Manual Inputs'!$C$11:$C$22)</f>
        <v>141996.54026738042</v>
      </c>
    </row>
    <row r="6311" spans="1:8" x14ac:dyDescent="0.2">
      <c r="A6311">
        <f t="shared" si="588"/>
        <v>12</v>
      </c>
      <c r="B6311" t="b">
        <f t="shared" si="589"/>
        <v>0</v>
      </c>
      <c r="C6311" t="str">
        <f t="shared" si="590"/>
        <v>OFF</v>
      </c>
      <c r="D6311" s="4">
        <f t="shared" si="592"/>
        <v>43818.874999984699</v>
      </c>
      <c r="E6311" t="str">
        <f t="shared" si="593"/>
        <v>LRKPCIGS</v>
      </c>
      <c r="F6311" s="39">
        <v>9351.1728515625</v>
      </c>
      <c r="G6311">
        <f t="shared" si="591"/>
        <v>1.3952669156397598E-3</v>
      </c>
      <c r="H6311" s="38">
        <f>G6311*SUMIF('Manual Inputs'!$B$11:$B$22,'Expanded kW'!A6311,'Manual Inputs'!$C$11:$C$22)</f>
        <v>141496.08193552299</v>
      </c>
    </row>
    <row r="6312" spans="1:8" x14ac:dyDescent="0.2">
      <c r="A6312">
        <f t="shared" si="588"/>
        <v>12</v>
      </c>
      <c r="B6312" t="b">
        <f t="shared" si="589"/>
        <v>0</v>
      </c>
      <c r="C6312" t="str">
        <f t="shared" si="590"/>
        <v>OFF</v>
      </c>
      <c r="D6312" s="4">
        <f t="shared" si="592"/>
        <v>43818.916666651363</v>
      </c>
      <c r="E6312" t="str">
        <f t="shared" si="593"/>
        <v>LRKPCIGS</v>
      </c>
      <c r="F6312" s="39">
        <v>9328.1787109375</v>
      </c>
      <c r="G6312">
        <f t="shared" si="591"/>
        <v>1.3918360129950428E-3</v>
      </c>
      <c r="H6312" s="38">
        <f>G6312*SUMIF('Manual Inputs'!$B$11:$B$22,'Expanded kW'!A6312,'Manual Inputs'!$C$11:$C$22)</f>
        <v>141148.14902298266</v>
      </c>
    </row>
    <row r="6313" spans="1:8" x14ac:dyDescent="0.2">
      <c r="A6313">
        <f t="shared" si="588"/>
        <v>12</v>
      </c>
      <c r="B6313" t="b">
        <f t="shared" si="589"/>
        <v>0</v>
      </c>
      <c r="C6313" t="str">
        <f t="shared" si="590"/>
        <v>OFF</v>
      </c>
      <c r="D6313" s="4">
        <f t="shared" si="592"/>
        <v>43818.958333318027</v>
      </c>
      <c r="E6313" t="str">
        <f t="shared" si="593"/>
        <v>LRKPCIGS</v>
      </c>
      <c r="F6313" s="39">
        <v>9288.876953125</v>
      </c>
      <c r="G6313">
        <f t="shared" si="591"/>
        <v>1.3859718884330521E-3</v>
      </c>
      <c r="H6313" s="38">
        <f>G6313*SUMIF('Manual Inputs'!$B$11:$B$22,'Expanded kW'!A6313,'Manual Inputs'!$C$11:$C$22)</f>
        <v>140553.45947634272</v>
      </c>
    </row>
    <row r="6314" spans="1:8" x14ac:dyDescent="0.2">
      <c r="A6314">
        <f t="shared" si="588"/>
        <v>12</v>
      </c>
      <c r="B6314" t="b">
        <f t="shared" si="589"/>
        <v>0</v>
      </c>
      <c r="C6314" t="str">
        <f t="shared" si="590"/>
        <v>OFF</v>
      </c>
      <c r="D6314" s="4">
        <f t="shared" si="592"/>
        <v>43818.999999984691</v>
      </c>
      <c r="E6314" t="str">
        <f t="shared" si="593"/>
        <v>LRKPCIGS</v>
      </c>
      <c r="F6314" s="39">
        <v>9275.021484375</v>
      </c>
      <c r="G6314">
        <f t="shared" si="591"/>
        <v>1.3839045459237834E-3</v>
      </c>
      <c r="H6314" s="38">
        <f>G6314*SUMIF('Manual Inputs'!$B$11:$B$22,'Expanded kW'!A6314,'Manual Inputs'!$C$11:$C$22)</f>
        <v>140343.8072142548</v>
      </c>
    </row>
    <row r="6315" spans="1:8" x14ac:dyDescent="0.2">
      <c r="A6315">
        <f t="shared" si="588"/>
        <v>12</v>
      </c>
      <c r="B6315" t="b">
        <f t="shared" si="589"/>
        <v>0</v>
      </c>
      <c r="C6315" t="str">
        <f t="shared" si="590"/>
        <v>OFF</v>
      </c>
      <c r="D6315" s="4">
        <f t="shared" si="592"/>
        <v>43819.041666651356</v>
      </c>
      <c r="E6315" t="str">
        <f t="shared" si="593"/>
        <v>LRKPCIGS</v>
      </c>
      <c r="F6315" s="39">
        <v>9203.048828125</v>
      </c>
      <c r="G6315">
        <f t="shared" si="591"/>
        <v>1.3731656720209703E-3</v>
      </c>
      <c r="H6315" s="38">
        <f>G6315*SUMIF('Manual Inputs'!$B$11:$B$22,'Expanded kW'!A6315,'Manual Inputs'!$C$11:$C$22)</f>
        <v>139254.76212573785</v>
      </c>
    </row>
    <row r="6316" spans="1:8" x14ac:dyDescent="0.2">
      <c r="A6316">
        <f t="shared" si="588"/>
        <v>12</v>
      </c>
      <c r="B6316" t="b">
        <f t="shared" si="589"/>
        <v>0</v>
      </c>
      <c r="C6316" t="str">
        <f t="shared" si="590"/>
        <v>OFF</v>
      </c>
      <c r="D6316" s="4">
        <f t="shared" si="592"/>
        <v>43819.08333331802</v>
      </c>
      <c r="E6316" t="str">
        <f t="shared" si="593"/>
        <v>LRKPCIGS</v>
      </c>
      <c r="F6316" s="39">
        <v>9124.380859375</v>
      </c>
      <c r="G6316">
        <f t="shared" si="591"/>
        <v>1.3614278059949866E-3</v>
      </c>
      <c r="H6316" s="38">
        <f>G6316*SUMIF('Manual Inputs'!$B$11:$B$22,'Expanded kW'!A6316,'Manual Inputs'!$C$11:$C$22)</f>
        <v>138064.40776819957</v>
      </c>
    </row>
    <row r="6317" spans="1:8" x14ac:dyDescent="0.2">
      <c r="A6317">
        <f t="shared" si="588"/>
        <v>12</v>
      </c>
      <c r="B6317" t="b">
        <f t="shared" si="589"/>
        <v>0</v>
      </c>
      <c r="C6317" t="str">
        <f t="shared" si="590"/>
        <v>OFF</v>
      </c>
      <c r="D6317" s="4">
        <f t="shared" si="592"/>
        <v>43819.124999984684</v>
      </c>
      <c r="E6317" t="str">
        <f t="shared" si="593"/>
        <v>LRKPCIGS</v>
      </c>
      <c r="F6317" s="39">
        <v>9159.7666015625</v>
      </c>
      <c r="G6317">
        <f t="shared" si="591"/>
        <v>1.366707630905006E-3</v>
      </c>
      <c r="H6317" s="38">
        <f>G6317*SUMIF('Manual Inputs'!$B$11:$B$22,'Expanded kW'!A6317,'Manual Inputs'!$C$11:$C$22)</f>
        <v>138599.84262277774</v>
      </c>
    </row>
    <row r="6318" spans="1:8" x14ac:dyDescent="0.2">
      <c r="A6318">
        <f t="shared" si="588"/>
        <v>12</v>
      </c>
      <c r="B6318" t="b">
        <f t="shared" si="589"/>
        <v>0</v>
      </c>
      <c r="C6318" t="str">
        <f t="shared" si="590"/>
        <v>OFF</v>
      </c>
      <c r="D6318" s="4">
        <f t="shared" si="592"/>
        <v>43819.166666651348</v>
      </c>
      <c r="E6318" t="str">
        <f t="shared" si="593"/>
        <v>LRKPCIGS</v>
      </c>
      <c r="F6318" s="39">
        <v>9167.5615234375</v>
      </c>
      <c r="G6318">
        <f t="shared" si="591"/>
        <v>1.3678706932047653E-3</v>
      </c>
      <c r="H6318" s="38">
        <f>G6318*SUMIF('Manual Inputs'!$B$11:$B$22,'Expanded kW'!A6318,'Manual Inputs'!$C$11:$C$22)</f>
        <v>138717.7904911162</v>
      </c>
    </row>
    <row r="6319" spans="1:8" x14ac:dyDescent="0.2">
      <c r="A6319">
        <f t="shared" si="588"/>
        <v>12</v>
      </c>
      <c r="B6319" t="b">
        <f t="shared" si="589"/>
        <v>0</v>
      </c>
      <c r="C6319" t="str">
        <f t="shared" si="590"/>
        <v>OFF</v>
      </c>
      <c r="D6319" s="4">
        <f t="shared" si="592"/>
        <v>43819.208333318013</v>
      </c>
      <c r="E6319" t="str">
        <f t="shared" si="593"/>
        <v>LRKPCIGS</v>
      </c>
      <c r="F6319" s="39">
        <v>9203.232421875</v>
      </c>
      <c r="G6319">
        <f t="shared" si="591"/>
        <v>1.373193065620614E-3</v>
      </c>
      <c r="H6319" s="38">
        <f>G6319*SUMIF('Manual Inputs'!$B$11:$B$22,'Expanded kW'!A6319,'Manual Inputs'!$C$11:$C$22)</f>
        <v>139257.5401512011</v>
      </c>
    </row>
    <row r="6320" spans="1:8" x14ac:dyDescent="0.2">
      <c r="A6320">
        <f t="shared" si="588"/>
        <v>12</v>
      </c>
      <c r="B6320" t="b">
        <f t="shared" si="589"/>
        <v>0</v>
      </c>
      <c r="C6320" t="str">
        <f t="shared" si="590"/>
        <v>OFF</v>
      </c>
      <c r="D6320" s="4">
        <f t="shared" si="592"/>
        <v>43819.249999984677</v>
      </c>
      <c r="E6320" t="str">
        <f t="shared" si="593"/>
        <v>LRKPCIGS</v>
      </c>
      <c r="F6320" s="39">
        <v>9227.0556640625</v>
      </c>
      <c r="G6320">
        <f t="shared" si="591"/>
        <v>1.3767476765956359E-3</v>
      </c>
      <c r="H6320" s="38">
        <f>G6320*SUMIF('Manual Inputs'!$B$11:$B$22,'Expanded kW'!A6320,'Manual Inputs'!$C$11:$C$22)</f>
        <v>139618.01850851957</v>
      </c>
    </row>
    <row r="6321" spans="1:8" x14ac:dyDescent="0.2">
      <c r="A6321">
        <f t="shared" si="588"/>
        <v>12</v>
      </c>
      <c r="B6321" t="b">
        <f t="shared" si="589"/>
        <v>0</v>
      </c>
      <c r="C6321" t="str">
        <f t="shared" si="590"/>
        <v>ON</v>
      </c>
      <c r="D6321" s="4">
        <f t="shared" si="592"/>
        <v>43819.291666651341</v>
      </c>
      <c r="E6321" t="str">
        <f t="shared" si="593"/>
        <v>LRKPCIGS</v>
      </c>
      <c r="F6321" s="39">
        <v>9281.1669921875</v>
      </c>
      <c r="G6321">
        <f t="shared" si="591"/>
        <v>1.38482150295866E-3</v>
      </c>
      <c r="H6321" s="38">
        <f>G6321*SUMIF('Manual Inputs'!$B$11:$B$22,'Expanded kW'!A6321,'Manual Inputs'!$C$11:$C$22)</f>
        <v>140436.7971836176</v>
      </c>
    </row>
    <row r="6322" spans="1:8" x14ac:dyDescent="0.2">
      <c r="A6322">
        <f t="shared" si="588"/>
        <v>12</v>
      </c>
      <c r="B6322" t="b">
        <f t="shared" si="589"/>
        <v>0</v>
      </c>
      <c r="C6322" t="str">
        <f t="shared" si="590"/>
        <v>ON</v>
      </c>
      <c r="D6322" s="4">
        <f t="shared" si="592"/>
        <v>43819.333333318005</v>
      </c>
      <c r="E6322" t="str">
        <f t="shared" si="593"/>
        <v>LRKPCIGS</v>
      </c>
      <c r="F6322" s="39">
        <v>9368.0048828125</v>
      </c>
      <c r="G6322">
        <f t="shared" si="591"/>
        <v>1.3977783841687813E-3</v>
      </c>
      <c r="H6322" s="38">
        <f>G6322*SUMIF('Manual Inputs'!$B$11:$B$22,'Expanded kW'!A6322,'Manual Inputs'!$C$11:$C$22)</f>
        <v>141750.77367427031</v>
      </c>
    </row>
    <row r="6323" spans="1:8" x14ac:dyDescent="0.2">
      <c r="A6323">
        <f t="shared" si="588"/>
        <v>12</v>
      </c>
      <c r="B6323" t="b">
        <f t="shared" si="589"/>
        <v>0</v>
      </c>
      <c r="C6323" t="str">
        <f t="shared" si="590"/>
        <v>ON</v>
      </c>
      <c r="D6323" s="4">
        <f t="shared" si="592"/>
        <v>43819.37499998467</v>
      </c>
      <c r="E6323" t="str">
        <f t="shared" si="593"/>
        <v>LRKPCIGS</v>
      </c>
      <c r="F6323" s="39">
        <v>9290.595703125</v>
      </c>
      <c r="G6323">
        <f t="shared" si="591"/>
        <v>1.3862283391531194E-3</v>
      </c>
      <c r="H6323" s="38">
        <f>G6323*SUMIF('Manual Inputs'!$B$11:$B$22,'Expanded kW'!A6323,'Manual Inputs'!$C$11:$C$22)</f>
        <v>140579.46652323267</v>
      </c>
    </row>
    <row r="6324" spans="1:8" x14ac:dyDescent="0.2">
      <c r="A6324">
        <f t="shared" si="588"/>
        <v>12</v>
      </c>
      <c r="B6324" t="b">
        <f t="shared" si="589"/>
        <v>0</v>
      </c>
      <c r="C6324" t="str">
        <f t="shared" si="590"/>
        <v>ON</v>
      </c>
      <c r="D6324" s="4">
        <f t="shared" si="592"/>
        <v>43819.416666651334</v>
      </c>
      <c r="E6324" t="str">
        <f t="shared" si="593"/>
        <v>LRKPCIGS</v>
      </c>
      <c r="F6324" s="39">
        <v>9148.3037109375</v>
      </c>
      <c r="G6324">
        <f t="shared" si="591"/>
        <v>1.3649972794549216E-3</v>
      </c>
      <c r="H6324" s="38">
        <f>G6324*SUMIF('Manual Inputs'!$B$11:$B$22,'Expanded kW'!A6324,'Manual Inputs'!$C$11:$C$22)</f>
        <v>138426.39335209917</v>
      </c>
    </row>
    <row r="6325" spans="1:8" x14ac:dyDescent="0.2">
      <c r="A6325">
        <f t="shared" si="588"/>
        <v>12</v>
      </c>
      <c r="B6325" t="b">
        <f t="shared" si="589"/>
        <v>0</v>
      </c>
      <c r="C6325" t="str">
        <f t="shared" si="590"/>
        <v>ON</v>
      </c>
      <c r="D6325" s="4">
        <f t="shared" si="592"/>
        <v>43819.458333317998</v>
      </c>
      <c r="E6325" t="str">
        <f t="shared" si="593"/>
        <v>LRKPCIGS</v>
      </c>
      <c r="F6325" s="39">
        <v>9171.9306640625</v>
      </c>
      <c r="G6325">
        <f t="shared" si="591"/>
        <v>1.3685226025920269E-3</v>
      </c>
      <c r="H6325" s="38">
        <f>G6325*SUMIF('Manual Inputs'!$B$11:$B$22,'Expanded kW'!A6325,'Manual Inputs'!$C$11:$C$22)</f>
        <v>138783.90158644895</v>
      </c>
    </row>
    <row r="6326" spans="1:8" x14ac:dyDescent="0.2">
      <c r="A6326">
        <f t="shared" si="588"/>
        <v>12</v>
      </c>
      <c r="B6326" t="b">
        <f t="shared" si="589"/>
        <v>0</v>
      </c>
      <c r="C6326" t="str">
        <f t="shared" si="590"/>
        <v>ON</v>
      </c>
      <c r="D6326" s="4">
        <f t="shared" si="592"/>
        <v>43819.499999984662</v>
      </c>
      <c r="E6326" t="str">
        <f t="shared" si="593"/>
        <v>LRKPCIGS</v>
      </c>
      <c r="F6326" s="39">
        <v>9179.40234375</v>
      </c>
      <c r="G6326">
        <f t="shared" si="591"/>
        <v>1.3696374346711371E-3</v>
      </c>
      <c r="H6326" s="38">
        <f>G6326*SUMIF('Manual Inputs'!$B$11:$B$22,'Expanded kW'!A6326,'Manual Inputs'!$C$11:$C$22)</f>
        <v>138896.95835676434</v>
      </c>
    </row>
    <row r="6327" spans="1:8" x14ac:dyDescent="0.2">
      <c r="A6327">
        <f t="shared" si="588"/>
        <v>12</v>
      </c>
      <c r="B6327" t="b">
        <f t="shared" si="589"/>
        <v>0</v>
      </c>
      <c r="C6327" t="str">
        <f t="shared" si="590"/>
        <v>ON</v>
      </c>
      <c r="D6327" s="4">
        <f t="shared" si="592"/>
        <v>43819.541666651327</v>
      </c>
      <c r="E6327" t="str">
        <f t="shared" si="593"/>
        <v>LRKPCIGS</v>
      </c>
      <c r="F6327" s="39">
        <v>9085.1533203125</v>
      </c>
      <c r="G6327">
        <f t="shared" si="591"/>
        <v>1.3555747554413625E-3</v>
      </c>
      <c r="H6327" s="38">
        <f>G6327*SUMIF('Manual Inputs'!$B$11:$B$22,'Expanded kW'!A6327,'Manual Inputs'!$C$11:$C$22)</f>
        <v>137470.84125312985</v>
      </c>
    </row>
    <row r="6328" spans="1:8" x14ac:dyDescent="0.2">
      <c r="A6328">
        <f t="shared" si="588"/>
        <v>12</v>
      </c>
      <c r="B6328" t="b">
        <f t="shared" si="589"/>
        <v>0</v>
      </c>
      <c r="C6328" t="str">
        <f t="shared" si="590"/>
        <v>ON</v>
      </c>
      <c r="D6328" s="4">
        <f t="shared" si="592"/>
        <v>43819.583333317991</v>
      </c>
      <c r="E6328" t="str">
        <f t="shared" si="593"/>
        <v>LRKPCIGS</v>
      </c>
      <c r="F6328" s="39">
        <v>9039.060546875</v>
      </c>
      <c r="G6328">
        <f t="shared" si="591"/>
        <v>1.3486973591138338E-3</v>
      </c>
      <c r="H6328" s="38">
        <f>G6328*SUMIF('Manual Inputs'!$B$11:$B$22,'Expanded kW'!A6328,'Manual Inputs'!$C$11:$C$22)</f>
        <v>136773.3943178122</v>
      </c>
    </row>
    <row r="6329" spans="1:8" x14ac:dyDescent="0.2">
      <c r="A6329">
        <f t="shared" si="588"/>
        <v>12</v>
      </c>
      <c r="B6329" t="b">
        <f t="shared" si="589"/>
        <v>0</v>
      </c>
      <c r="C6329" t="str">
        <f t="shared" si="590"/>
        <v>ON</v>
      </c>
      <c r="D6329" s="4">
        <f t="shared" si="592"/>
        <v>43819.624999984655</v>
      </c>
      <c r="E6329" t="str">
        <f t="shared" si="593"/>
        <v>LRKPCIGS</v>
      </c>
      <c r="F6329" s="39">
        <v>9058.9931640625</v>
      </c>
      <c r="G6329">
        <f t="shared" si="591"/>
        <v>1.3516714589134309E-3</v>
      </c>
      <c r="H6329" s="38">
        <f>G6329*SUMIF('Manual Inputs'!$B$11:$B$22,'Expanded kW'!A6329,'Manual Inputs'!$C$11:$C$22)</f>
        <v>137075.00217807977</v>
      </c>
    </row>
    <row r="6330" spans="1:8" x14ac:dyDescent="0.2">
      <c r="A6330">
        <f t="shared" si="588"/>
        <v>12</v>
      </c>
      <c r="B6330" t="b">
        <f t="shared" si="589"/>
        <v>0</v>
      </c>
      <c r="C6330" t="str">
        <f t="shared" si="590"/>
        <v>ON</v>
      </c>
      <c r="D6330" s="4">
        <f t="shared" si="592"/>
        <v>43819.666666651319</v>
      </c>
      <c r="E6330" t="str">
        <f t="shared" si="593"/>
        <v>LRKPCIGS</v>
      </c>
      <c r="F6330" s="39">
        <v>9080.3623046875</v>
      </c>
      <c r="G6330">
        <f t="shared" si="591"/>
        <v>1.3548598990591751E-3</v>
      </c>
      <c r="H6330" s="38">
        <f>G6330*SUMIF('Manual Inputs'!$B$11:$B$22,'Expanded kW'!A6330,'Manual Inputs'!$C$11:$C$22)</f>
        <v>137398.3466099241</v>
      </c>
    </row>
    <row r="6331" spans="1:8" x14ac:dyDescent="0.2">
      <c r="A6331">
        <f t="shared" si="588"/>
        <v>12</v>
      </c>
      <c r="B6331" t="b">
        <f t="shared" si="589"/>
        <v>0</v>
      </c>
      <c r="C6331" t="str">
        <f t="shared" si="590"/>
        <v>ON</v>
      </c>
      <c r="D6331" s="4">
        <f t="shared" si="592"/>
        <v>43819.708333317983</v>
      </c>
      <c r="E6331" t="str">
        <f t="shared" si="593"/>
        <v>LRKPCIGS</v>
      </c>
      <c r="F6331" s="39">
        <v>9038.583984375</v>
      </c>
      <c r="G6331">
        <f t="shared" si="591"/>
        <v>1.3486262523232696E-3</v>
      </c>
      <c r="H6331" s="38">
        <f>G6331*SUMIF('Manual Inputs'!$B$11:$B$22,'Expanded kW'!A6331,'Manual Inputs'!$C$11:$C$22)</f>
        <v>136766.1832729927</v>
      </c>
    </row>
    <row r="6332" spans="1:8" x14ac:dyDescent="0.2">
      <c r="A6332">
        <f t="shared" si="588"/>
        <v>12</v>
      </c>
      <c r="B6332" t="b">
        <f t="shared" si="589"/>
        <v>0</v>
      </c>
      <c r="C6332" t="str">
        <f t="shared" si="590"/>
        <v>ON</v>
      </c>
      <c r="D6332" s="4">
        <f t="shared" si="592"/>
        <v>43819.749999984648</v>
      </c>
      <c r="E6332" t="str">
        <f t="shared" si="593"/>
        <v>LRKPCIGS</v>
      </c>
      <c r="F6332" s="39">
        <v>9068.7822265625</v>
      </c>
      <c r="G6332">
        <f t="shared" si="591"/>
        <v>1.3531320623327227E-3</v>
      </c>
      <c r="H6332" s="38">
        <f>G6332*SUMIF('Manual Inputs'!$B$11:$B$22,'Expanded kW'!A6332,'Manual Inputs'!$C$11:$C$22)</f>
        <v>137223.12413150302</v>
      </c>
    </row>
    <row r="6333" spans="1:8" x14ac:dyDescent="0.2">
      <c r="A6333">
        <f t="shared" si="588"/>
        <v>12</v>
      </c>
      <c r="B6333" t="b">
        <f t="shared" si="589"/>
        <v>0</v>
      </c>
      <c r="C6333" t="str">
        <f t="shared" si="590"/>
        <v>ON</v>
      </c>
      <c r="D6333" s="4">
        <f t="shared" si="592"/>
        <v>43819.791666651312</v>
      </c>
      <c r="E6333" t="str">
        <f t="shared" si="593"/>
        <v>LRKPCIGS</v>
      </c>
      <c r="F6333" s="39">
        <v>9058.1298828125</v>
      </c>
      <c r="G6333">
        <f t="shared" si="591"/>
        <v>1.3515426507108518E-3</v>
      </c>
      <c r="H6333" s="38">
        <f>G6333*SUMIF('Manual Inputs'!$B$11:$B$22,'Expanded kW'!A6333,'Manual Inputs'!$C$11:$C$22)</f>
        <v>137061.93954771003</v>
      </c>
    </row>
    <row r="6334" spans="1:8" x14ac:dyDescent="0.2">
      <c r="A6334">
        <f t="shared" si="588"/>
        <v>12</v>
      </c>
      <c r="B6334" t="b">
        <f t="shared" si="589"/>
        <v>0</v>
      </c>
      <c r="C6334" t="str">
        <f t="shared" si="590"/>
        <v>ON</v>
      </c>
      <c r="D6334" s="4">
        <f t="shared" si="592"/>
        <v>43819.833333317976</v>
      </c>
      <c r="E6334" t="str">
        <f t="shared" si="593"/>
        <v>LRKPCIGS</v>
      </c>
      <c r="F6334" s="39">
        <v>9049.7080078125</v>
      </c>
      <c r="G6334">
        <f t="shared" si="591"/>
        <v>1.3502860421825225E-3</v>
      </c>
      <c r="H6334" s="38">
        <f>G6334*SUMIF('Manual Inputs'!$B$11:$B$22,'Expanded kW'!A6334,'Manual Inputs'!$C$11:$C$22)</f>
        <v>136934.50501794924</v>
      </c>
    </row>
    <row r="6335" spans="1:8" x14ac:dyDescent="0.2">
      <c r="A6335">
        <f t="shared" si="588"/>
        <v>12</v>
      </c>
      <c r="B6335" t="b">
        <f t="shared" si="589"/>
        <v>0</v>
      </c>
      <c r="C6335" t="str">
        <f t="shared" si="590"/>
        <v>OFF</v>
      </c>
      <c r="D6335" s="4">
        <f t="shared" si="592"/>
        <v>43819.87499998464</v>
      </c>
      <c r="E6335" t="str">
        <f t="shared" si="593"/>
        <v>LRKPCIGS</v>
      </c>
      <c r="F6335" s="39">
        <v>9122.8408203125</v>
      </c>
      <c r="G6335">
        <f t="shared" si="591"/>
        <v>1.361198020321381E-3</v>
      </c>
      <c r="H6335" s="38">
        <f>G6335*SUMIF('Manual Inputs'!$B$11:$B$22,'Expanded kW'!A6335,'Manual Inputs'!$C$11:$C$22)</f>
        <v>138041.10486311693</v>
      </c>
    </row>
    <row r="6336" spans="1:8" x14ac:dyDescent="0.2">
      <c r="A6336">
        <f t="shared" si="588"/>
        <v>12</v>
      </c>
      <c r="B6336" t="b">
        <f t="shared" si="589"/>
        <v>0</v>
      </c>
      <c r="C6336" t="str">
        <f t="shared" si="590"/>
        <v>OFF</v>
      </c>
      <c r="D6336" s="4">
        <f t="shared" si="592"/>
        <v>43819.916666651305</v>
      </c>
      <c r="E6336" t="str">
        <f t="shared" si="593"/>
        <v>LRKPCIGS</v>
      </c>
      <c r="F6336" s="39">
        <v>9161.9775390625</v>
      </c>
      <c r="G6336">
        <f t="shared" si="591"/>
        <v>1.3670375197858196E-3</v>
      </c>
      <c r="H6336" s="38">
        <f>G6336*SUMIF('Manual Inputs'!$B$11:$B$22,'Expanded kW'!A6336,'Manual Inputs'!$C$11:$C$22)</f>
        <v>138633.2971421862</v>
      </c>
    </row>
    <row r="6337" spans="1:8" x14ac:dyDescent="0.2">
      <c r="A6337">
        <f t="shared" si="588"/>
        <v>12</v>
      </c>
      <c r="B6337" t="b">
        <f t="shared" si="589"/>
        <v>0</v>
      </c>
      <c r="C6337" t="str">
        <f t="shared" si="590"/>
        <v>OFF</v>
      </c>
      <c r="D6337" s="4">
        <f t="shared" si="592"/>
        <v>43819.958333317969</v>
      </c>
      <c r="E6337" t="str">
        <f t="shared" si="593"/>
        <v>LRKPCIGS</v>
      </c>
      <c r="F6337" s="39">
        <v>9312.5078125</v>
      </c>
      <c r="G6337">
        <f t="shared" si="591"/>
        <v>1.3894977944127031E-3</v>
      </c>
      <c r="H6337" s="38">
        <f>G6337*SUMIF('Manual Inputs'!$B$11:$B$22,'Expanded kW'!A6337,'Manual Inputs'!$C$11:$C$22)</f>
        <v>140911.02681761727</v>
      </c>
    </row>
    <row r="6338" spans="1:8" x14ac:dyDescent="0.2">
      <c r="A6338">
        <f t="shared" ref="A6338:A6401" si="594">MONTH(D6338)</f>
        <v>12</v>
      </c>
      <c r="B6338" t="b">
        <f t="shared" ref="B6338:B6401" si="595">IF(ISNA(VLOOKUP(DATE(YEAR(D6338),MONTH(D6338),DAY(D6338)),Holidays,1,FALSE)),FALSE,TRUE)</f>
        <v>0</v>
      </c>
      <c r="C6338" t="str">
        <f t="shared" ref="C6338:C6401" si="596">IF(OR(HOUR(D6338)&lt;PkStart,HOUR(D6338)&gt;OPkStart-1,WEEKDAY(D6338,2)&gt;5,B6338)=TRUE,"OFF","ON")</f>
        <v>OFF</v>
      </c>
      <c r="D6338" s="4">
        <f t="shared" si="592"/>
        <v>43819.999999984633</v>
      </c>
      <c r="E6338" t="str">
        <f t="shared" si="593"/>
        <v>LRKPCIGS</v>
      </c>
      <c r="F6338" s="39">
        <v>9590.95703125</v>
      </c>
      <c r="G6338">
        <f t="shared" ref="G6338:G6401" si="597">IF(SUMIF($A$2:$A$8785,A6338,$F$2:$F$8785)=0,0,F6338/SUMIF($A$2:$A$8785,A6338,$F$2:$F$8785))</f>
        <v>1.4310445595912226E-3</v>
      </c>
      <c r="H6338" s="38">
        <f>G6338*SUMIF('Manual Inputs'!$B$11:$B$22,'Expanded kW'!A6338,'Manual Inputs'!$C$11:$C$22)</f>
        <v>145124.34573456456</v>
      </c>
    </row>
    <row r="6339" spans="1:8" x14ac:dyDescent="0.2">
      <c r="A6339">
        <f t="shared" si="594"/>
        <v>12</v>
      </c>
      <c r="B6339" t="b">
        <f t="shared" si="595"/>
        <v>0</v>
      </c>
      <c r="C6339" t="str">
        <f t="shared" si="596"/>
        <v>OFF</v>
      </c>
      <c r="D6339" s="4">
        <f t="shared" si="592"/>
        <v>43820.041666651297</v>
      </c>
      <c r="E6339" t="str">
        <f t="shared" si="593"/>
        <v>LRKPCIGS</v>
      </c>
      <c r="F6339" s="39">
        <v>9555.13671875</v>
      </c>
      <c r="G6339">
        <f t="shared" si="597"/>
        <v>1.4256998934480043E-3</v>
      </c>
      <c r="H6339" s="38">
        <f>G6339*SUMIF('Manual Inputs'!$B$11:$B$22,'Expanded kW'!A6339,'Manual Inputs'!$C$11:$C$22)</f>
        <v>144582.33523460795</v>
      </c>
    </row>
    <row r="6340" spans="1:8" x14ac:dyDescent="0.2">
      <c r="A6340">
        <f t="shared" si="594"/>
        <v>12</v>
      </c>
      <c r="B6340" t="b">
        <f t="shared" si="595"/>
        <v>0</v>
      </c>
      <c r="C6340" t="str">
        <f t="shared" si="596"/>
        <v>OFF</v>
      </c>
      <c r="D6340" s="4">
        <f t="shared" ref="D6340:D6403" si="598">+D6339+1/24</f>
        <v>43820.083333317962</v>
      </c>
      <c r="E6340" t="str">
        <f t="shared" ref="E6340:E6403" si="599">+E6339</f>
        <v>LRKPCIGS</v>
      </c>
      <c r="F6340" s="39">
        <v>9390.1748046875</v>
      </c>
      <c r="G6340">
        <f t="shared" si="597"/>
        <v>1.401086307036375E-3</v>
      </c>
      <c r="H6340" s="38">
        <f>G6340*SUMIF('Manual Inputs'!$B$11:$B$22,'Expanded kW'!A6340,'Manual Inputs'!$C$11:$C$22)</f>
        <v>142086.23502568837</v>
      </c>
    </row>
    <row r="6341" spans="1:8" x14ac:dyDescent="0.2">
      <c r="A6341">
        <f t="shared" si="594"/>
        <v>12</v>
      </c>
      <c r="B6341" t="b">
        <f t="shared" si="595"/>
        <v>0</v>
      </c>
      <c r="C6341" t="str">
        <f t="shared" si="596"/>
        <v>OFF</v>
      </c>
      <c r="D6341" s="4">
        <f t="shared" si="598"/>
        <v>43820.124999984626</v>
      </c>
      <c r="E6341" t="str">
        <f t="shared" si="599"/>
        <v>LRKPCIGS</v>
      </c>
      <c r="F6341" s="39">
        <v>9342.654296875</v>
      </c>
      <c r="G6341">
        <f t="shared" si="597"/>
        <v>1.3939958817584268E-3</v>
      </c>
      <c r="H6341" s="38">
        <f>G6341*SUMIF('Manual Inputs'!$B$11:$B$22,'Expanded kW'!A6341,'Manual Inputs'!$C$11:$C$22)</f>
        <v>141367.18450937464</v>
      </c>
    </row>
    <row r="6342" spans="1:8" x14ac:dyDescent="0.2">
      <c r="A6342">
        <f t="shared" si="594"/>
        <v>12</v>
      </c>
      <c r="B6342" t="b">
        <f t="shared" si="595"/>
        <v>0</v>
      </c>
      <c r="C6342" t="str">
        <f t="shared" si="596"/>
        <v>OFF</v>
      </c>
      <c r="D6342" s="4">
        <f t="shared" si="598"/>
        <v>43820.16666665129</v>
      </c>
      <c r="E6342" t="str">
        <f t="shared" si="599"/>
        <v>LRKPCIGS</v>
      </c>
      <c r="F6342" s="39">
        <v>9387.552734375</v>
      </c>
      <c r="G6342">
        <f t="shared" si="597"/>
        <v>1.4006950739776361E-3</v>
      </c>
      <c r="H6342" s="38">
        <f>G6342*SUMIF('Manual Inputs'!$B$11:$B$22,'Expanded kW'!A6342,'Manual Inputs'!$C$11:$C$22)</f>
        <v>142046.55950244999</v>
      </c>
    </row>
    <row r="6343" spans="1:8" x14ac:dyDescent="0.2">
      <c r="A6343">
        <f t="shared" si="594"/>
        <v>12</v>
      </c>
      <c r="B6343" t="b">
        <f t="shared" si="595"/>
        <v>0</v>
      </c>
      <c r="C6343" t="str">
        <f t="shared" si="596"/>
        <v>OFF</v>
      </c>
      <c r="D6343" s="4">
        <f t="shared" si="598"/>
        <v>43820.208333317954</v>
      </c>
      <c r="E6343" t="str">
        <f t="shared" si="599"/>
        <v>LRKPCIGS</v>
      </c>
      <c r="F6343" s="39">
        <v>9319.322265625</v>
      </c>
      <c r="G6343">
        <f t="shared" si="597"/>
        <v>1.3905145632335148E-3</v>
      </c>
      <c r="H6343" s="38">
        <f>G6343*SUMIF('Manual Inputs'!$B$11:$B$22,'Expanded kW'!A6343,'Manual Inputs'!$C$11:$C$22)</f>
        <v>141014.13884784345</v>
      </c>
    </row>
    <row r="6344" spans="1:8" x14ac:dyDescent="0.2">
      <c r="A6344">
        <f t="shared" si="594"/>
        <v>12</v>
      </c>
      <c r="B6344" t="b">
        <f t="shared" si="595"/>
        <v>0</v>
      </c>
      <c r="C6344" t="str">
        <f t="shared" si="596"/>
        <v>OFF</v>
      </c>
      <c r="D6344" s="4">
        <f t="shared" si="598"/>
        <v>43820.249999984619</v>
      </c>
      <c r="E6344" t="str">
        <f t="shared" si="599"/>
        <v>LRKPCIGS</v>
      </c>
      <c r="F6344" s="39">
        <v>9340.3330078125</v>
      </c>
      <c r="G6344">
        <f t="shared" si="597"/>
        <v>1.3936495275756998E-3</v>
      </c>
      <c r="H6344" s="38">
        <f>G6344*SUMIF('Manual Inputs'!$B$11:$B$22,'Expanded kW'!A6344,'Manual Inputs'!$C$11:$C$22)</f>
        <v>141332.06021934201</v>
      </c>
    </row>
    <row r="6345" spans="1:8" x14ac:dyDescent="0.2">
      <c r="A6345">
        <f t="shared" si="594"/>
        <v>12</v>
      </c>
      <c r="B6345" t="b">
        <f t="shared" si="595"/>
        <v>0</v>
      </c>
      <c r="C6345" t="str">
        <f t="shared" si="596"/>
        <v>OFF</v>
      </c>
      <c r="D6345" s="4">
        <f t="shared" si="598"/>
        <v>43820.291666651283</v>
      </c>
      <c r="E6345" t="str">
        <f t="shared" si="599"/>
        <v>LRKPCIGS</v>
      </c>
      <c r="F6345" s="39">
        <v>9390.4775390625</v>
      </c>
      <c r="G6345">
        <f t="shared" si="597"/>
        <v>1.4011314773336595E-3</v>
      </c>
      <c r="H6345" s="38">
        <f>G6345*SUMIF('Manual Inputs'!$B$11:$B$22,'Expanded kW'!A6345,'Manual Inputs'!$C$11:$C$22)</f>
        <v>142090.81581235648</v>
      </c>
    </row>
    <row r="6346" spans="1:8" x14ac:dyDescent="0.2">
      <c r="A6346">
        <f t="shared" si="594"/>
        <v>12</v>
      </c>
      <c r="B6346" t="b">
        <f t="shared" si="595"/>
        <v>0</v>
      </c>
      <c r="C6346" t="str">
        <f t="shared" si="596"/>
        <v>OFF</v>
      </c>
      <c r="D6346" s="4">
        <f t="shared" si="598"/>
        <v>43820.333333317947</v>
      </c>
      <c r="E6346" t="str">
        <f t="shared" si="599"/>
        <v>LRKPCIGS</v>
      </c>
      <c r="F6346" s="39">
        <v>9273.0478515625</v>
      </c>
      <c r="G6346">
        <f t="shared" si="597"/>
        <v>1.3836100647276154E-3</v>
      </c>
      <c r="H6346" s="38">
        <f>G6346*SUMIF('Manual Inputs'!$B$11:$B$22,'Expanded kW'!A6346,'Manual Inputs'!$C$11:$C$22)</f>
        <v>140313.94344052492</v>
      </c>
    </row>
    <row r="6347" spans="1:8" x14ac:dyDescent="0.2">
      <c r="A6347">
        <f t="shared" si="594"/>
        <v>12</v>
      </c>
      <c r="B6347" t="b">
        <f t="shared" si="595"/>
        <v>0</v>
      </c>
      <c r="C6347" t="str">
        <f t="shared" si="596"/>
        <v>OFF</v>
      </c>
      <c r="D6347" s="4">
        <f t="shared" si="598"/>
        <v>43820.374999984611</v>
      </c>
      <c r="E6347" t="str">
        <f t="shared" si="599"/>
        <v>LRKPCIGS</v>
      </c>
      <c r="F6347" s="39">
        <v>9354.6796875</v>
      </c>
      <c r="G6347">
        <f t="shared" si="597"/>
        <v>1.3957901625350785E-3</v>
      </c>
      <c r="H6347" s="38">
        <f>G6347*SUMIF('Manual Inputs'!$B$11:$B$22,'Expanded kW'!A6347,'Manual Inputs'!$C$11:$C$22)</f>
        <v>141549.1451772172</v>
      </c>
    </row>
    <row r="6348" spans="1:8" x14ac:dyDescent="0.2">
      <c r="A6348">
        <f t="shared" si="594"/>
        <v>12</v>
      </c>
      <c r="B6348" t="b">
        <f t="shared" si="595"/>
        <v>0</v>
      </c>
      <c r="C6348" t="str">
        <f t="shared" si="596"/>
        <v>OFF</v>
      </c>
      <c r="D6348" s="4">
        <f t="shared" si="598"/>
        <v>43820.416666651276</v>
      </c>
      <c r="E6348" t="str">
        <f t="shared" si="599"/>
        <v>LRKPCIGS</v>
      </c>
      <c r="F6348" s="39">
        <v>9342.0126953125</v>
      </c>
      <c r="G6348">
        <f t="shared" si="597"/>
        <v>1.3939001498703108E-3</v>
      </c>
      <c r="H6348" s="38">
        <f>G6348*SUMIF('Manual Inputs'!$B$11:$B$22,'Expanded kW'!A6348,'Manual Inputs'!$C$11:$C$22)</f>
        <v>141357.47619698447</v>
      </c>
    </row>
    <row r="6349" spans="1:8" x14ac:dyDescent="0.2">
      <c r="A6349">
        <f t="shared" si="594"/>
        <v>12</v>
      </c>
      <c r="B6349" t="b">
        <f t="shared" si="595"/>
        <v>0</v>
      </c>
      <c r="C6349" t="str">
        <f t="shared" si="596"/>
        <v>OFF</v>
      </c>
      <c r="D6349" s="4">
        <f t="shared" si="598"/>
        <v>43820.45833331794</v>
      </c>
      <c r="E6349" t="str">
        <f t="shared" si="599"/>
        <v>LRKPCIGS</v>
      </c>
      <c r="F6349" s="39">
        <v>9290.5771484375</v>
      </c>
      <c r="G6349">
        <f t="shared" si="597"/>
        <v>1.3862255706510278E-3</v>
      </c>
      <c r="H6349" s="38">
        <f>G6349*SUMIF('Manual Inputs'!$B$11:$B$22,'Expanded kW'!A6349,'Manual Inputs'!$C$11:$C$22)</f>
        <v>140579.18576534011</v>
      </c>
    </row>
    <row r="6350" spans="1:8" x14ac:dyDescent="0.2">
      <c r="A6350">
        <f t="shared" si="594"/>
        <v>12</v>
      </c>
      <c r="B6350" t="b">
        <f t="shared" si="595"/>
        <v>0</v>
      </c>
      <c r="C6350" t="str">
        <f t="shared" si="596"/>
        <v>OFF</v>
      </c>
      <c r="D6350" s="4">
        <f t="shared" si="598"/>
        <v>43820.499999984604</v>
      </c>
      <c r="E6350" t="str">
        <f t="shared" si="599"/>
        <v>LRKPCIGS</v>
      </c>
      <c r="F6350" s="39">
        <v>9300.3330078125</v>
      </c>
      <c r="G6350">
        <f t="shared" si="597"/>
        <v>1.3876812199086817E-3</v>
      </c>
      <c r="H6350" s="38">
        <f>G6350*SUMIF('Manual Inputs'!$B$11:$B$22,'Expanded kW'!A6350,'Manual Inputs'!$C$11:$C$22)</f>
        <v>140726.80530990299</v>
      </c>
    </row>
    <row r="6351" spans="1:8" x14ac:dyDescent="0.2">
      <c r="A6351">
        <f t="shared" si="594"/>
        <v>12</v>
      </c>
      <c r="B6351" t="b">
        <f t="shared" si="595"/>
        <v>0</v>
      </c>
      <c r="C6351" t="str">
        <f t="shared" si="596"/>
        <v>OFF</v>
      </c>
      <c r="D6351" s="4">
        <f t="shared" si="598"/>
        <v>43820.541666651268</v>
      </c>
      <c r="E6351" t="str">
        <f t="shared" si="599"/>
        <v>LRKPCIGS</v>
      </c>
      <c r="F6351" s="39">
        <v>9336.12109375</v>
      </c>
      <c r="G6351">
        <f t="shared" si="597"/>
        <v>1.3930210776008987E-3</v>
      </c>
      <c r="H6351" s="38">
        <f>G6351*SUMIF('Manual Inputs'!$B$11:$B$22,'Expanded kW'!A6351,'Manual Inputs'!$C$11:$C$22)</f>
        <v>141268.32817773041</v>
      </c>
    </row>
    <row r="6352" spans="1:8" x14ac:dyDescent="0.2">
      <c r="A6352">
        <f t="shared" si="594"/>
        <v>12</v>
      </c>
      <c r="B6352" t="b">
        <f t="shared" si="595"/>
        <v>0</v>
      </c>
      <c r="C6352" t="str">
        <f t="shared" si="596"/>
        <v>OFF</v>
      </c>
      <c r="D6352" s="4">
        <f t="shared" si="598"/>
        <v>43820.583333317933</v>
      </c>
      <c r="E6352" t="str">
        <f t="shared" si="599"/>
        <v>LRKPCIGS</v>
      </c>
      <c r="F6352" s="39">
        <v>9255.3974609375</v>
      </c>
      <c r="G6352">
        <f t="shared" si="597"/>
        <v>1.3809764906852892E-3</v>
      </c>
      <c r="H6352" s="38">
        <f>G6352*SUMIF('Manual Inputs'!$B$11:$B$22,'Expanded kW'!A6352,'Manual Inputs'!$C$11:$C$22)</f>
        <v>140046.8688010425</v>
      </c>
    </row>
    <row r="6353" spans="1:8" x14ac:dyDescent="0.2">
      <c r="A6353">
        <f t="shared" si="594"/>
        <v>12</v>
      </c>
      <c r="B6353" t="b">
        <f t="shared" si="595"/>
        <v>0</v>
      </c>
      <c r="C6353" t="str">
        <f t="shared" si="596"/>
        <v>OFF</v>
      </c>
      <c r="D6353" s="4">
        <f t="shared" si="598"/>
        <v>43820.624999984597</v>
      </c>
      <c r="E6353" t="str">
        <f t="shared" si="599"/>
        <v>LRKPCIGS</v>
      </c>
      <c r="F6353" s="39">
        <v>9264.99609375</v>
      </c>
      <c r="G6353">
        <f t="shared" si="597"/>
        <v>1.3824086805304823E-3</v>
      </c>
      <c r="H6353" s="38">
        <f>G6353*SUMIF('Manual Inputs'!$B$11:$B$22,'Expanded kW'!A6353,'Manual Inputs'!$C$11:$C$22)</f>
        <v>140192.10929188418</v>
      </c>
    </row>
    <row r="6354" spans="1:8" x14ac:dyDescent="0.2">
      <c r="A6354">
        <f t="shared" si="594"/>
        <v>12</v>
      </c>
      <c r="B6354" t="b">
        <f t="shared" si="595"/>
        <v>0</v>
      </c>
      <c r="C6354" t="str">
        <f t="shared" si="596"/>
        <v>OFF</v>
      </c>
      <c r="D6354" s="4">
        <f t="shared" si="598"/>
        <v>43820.666666651261</v>
      </c>
      <c r="E6354" t="str">
        <f t="shared" si="599"/>
        <v>LRKPCIGS</v>
      </c>
      <c r="F6354" s="39">
        <v>9292.873046875</v>
      </c>
      <c r="G6354">
        <f t="shared" si="597"/>
        <v>1.3865681363572084E-3</v>
      </c>
      <c r="H6354" s="38">
        <f>G6354*SUMIF('Manual Inputs'!$B$11:$B$22,'Expanded kW'!A6354,'Manual Inputs'!$C$11:$C$22)</f>
        <v>140613.92586036187</v>
      </c>
    </row>
    <row r="6355" spans="1:8" x14ac:dyDescent="0.2">
      <c r="A6355">
        <f t="shared" si="594"/>
        <v>12</v>
      </c>
      <c r="B6355" t="b">
        <f t="shared" si="595"/>
        <v>0</v>
      </c>
      <c r="C6355" t="str">
        <f t="shared" si="596"/>
        <v>OFF</v>
      </c>
      <c r="D6355" s="4">
        <f t="shared" si="598"/>
        <v>43820.708333317925</v>
      </c>
      <c r="E6355" t="str">
        <f t="shared" si="599"/>
        <v>LRKPCIGS</v>
      </c>
      <c r="F6355" s="39">
        <v>9312.044921875</v>
      </c>
      <c r="G6355">
        <f t="shared" si="597"/>
        <v>1.3894287275710486E-3</v>
      </c>
      <c r="H6355" s="38">
        <f>G6355*SUMIF('Manual Inputs'!$B$11:$B$22,'Expanded kW'!A6355,'Manual Inputs'!$C$11:$C$22)</f>
        <v>140904.02264703438</v>
      </c>
    </row>
    <row r="6356" spans="1:8" x14ac:dyDescent="0.2">
      <c r="A6356">
        <f t="shared" si="594"/>
        <v>12</v>
      </c>
      <c r="B6356" t="b">
        <f t="shared" si="595"/>
        <v>0</v>
      </c>
      <c r="C6356" t="str">
        <f t="shared" si="596"/>
        <v>OFF</v>
      </c>
      <c r="D6356" s="4">
        <f t="shared" si="598"/>
        <v>43820.74999998459</v>
      </c>
      <c r="E6356" t="str">
        <f t="shared" si="599"/>
        <v>LRKPCIGS</v>
      </c>
      <c r="F6356" s="39">
        <v>9330.716796875</v>
      </c>
      <c r="G6356">
        <f t="shared" si="597"/>
        <v>1.392214714939051E-3</v>
      </c>
      <c r="H6356" s="38">
        <f>G6356*SUMIF('Manual Inputs'!$B$11:$B$22,'Expanded kW'!A6356,'Manual Inputs'!$C$11:$C$22)</f>
        <v>141186.55374733891</v>
      </c>
    </row>
    <row r="6357" spans="1:8" x14ac:dyDescent="0.2">
      <c r="A6357">
        <f t="shared" si="594"/>
        <v>12</v>
      </c>
      <c r="B6357" t="b">
        <f t="shared" si="595"/>
        <v>0</v>
      </c>
      <c r="C6357" t="str">
        <f t="shared" si="596"/>
        <v>OFF</v>
      </c>
      <c r="D6357" s="4">
        <f t="shared" si="598"/>
        <v>43820.791666651254</v>
      </c>
      <c r="E6357" t="str">
        <f t="shared" si="599"/>
        <v>LRKPCIGS</v>
      </c>
      <c r="F6357" s="39">
        <v>9311.0009765625</v>
      </c>
      <c r="G6357">
        <f t="shared" si="597"/>
        <v>1.389272962900735E-3</v>
      </c>
      <c r="H6357" s="38">
        <f>G6357*SUMIF('Manual Inputs'!$B$11:$B$22,'Expanded kW'!A6357,'Manual Inputs'!$C$11:$C$22)</f>
        <v>140888.22632139496</v>
      </c>
    </row>
    <row r="6358" spans="1:8" x14ac:dyDescent="0.2">
      <c r="A6358">
        <f t="shared" si="594"/>
        <v>12</v>
      </c>
      <c r="B6358" t="b">
        <f t="shared" si="595"/>
        <v>0</v>
      </c>
      <c r="C6358" t="str">
        <f t="shared" si="596"/>
        <v>OFF</v>
      </c>
      <c r="D6358" s="4">
        <f t="shared" si="598"/>
        <v>43820.833333317918</v>
      </c>
      <c r="E6358" t="str">
        <f t="shared" si="599"/>
        <v>LRKPCIGS</v>
      </c>
      <c r="F6358" s="39">
        <v>9340.9404296875</v>
      </c>
      <c r="G6358">
        <f t="shared" si="597"/>
        <v>1.3937401595915417E-3</v>
      </c>
      <c r="H6358" s="38">
        <f>G6358*SUMIF('Manual Inputs'!$B$11:$B$22,'Expanded kW'!A6358,'Manual Inputs'!$C$11:$C$22)</f>
        <v>141341.25134614061</v>
      </c>
    </row>
    <row r="6359" spans="1:8" x14ac:dyDescent="0.2">
      <c r="A6359">
        <f t="shared" si="594"/>
        <v>12</v>
      </c>
      <c r="B6359" t="b">
        <f t="shared" si="595"/>
        <v>0</v>
      </c>
      <c r="C6359" t="str">
        <f t="shared" si="596"/>
        <v>OFF</v>
      </c>
      <c r="D6359" s="4">
        <f t="shared" si="598"/>
        <v>43820.874999984582</v>
      </c>
      <c r="E6359" t="str">
        <f t="shared" si="599"/>
        <v>LRKPCIGS</v>
      </c>
      <c r="F6359" s="39">
        <v>9320.5625</v>
      </c>
      <c r="G6359">
        <f t="shared" si="597"/>
        <v>1.3906996157417451E-3</v>
      </c>
      <c r="H6359" s="38">
        <f>G6359*SUMIF('Manual Inputs'!$B$11:$B$22,'Expanded kW'!A6359,'Manual Inputs'!$C$11:$C$22)</f>
        <v>141032.90529645156</v>
      </c>
    </row>
    <row r="6360" spans="1:8" x14ac:dyDescent="0.2">
      <c r="A6360">
        <f t="shared" si="594"/>
        <v>12</v>
      </c>
      <c r="B6360" t="b">
        <f t="shared" si="595"/>
        <v>0</v>
      </c>
      <c r="C6360" t="str">
        <f t="shared" si="596"/>
        <v>OFF</v>
      </c>
      <c r="D6360" s="4">
        <f t="shared" si="598"/>
        <v>43820.916666651246</v>
      </c>
      <c r="E6360" t="str">
        <f t="shared" si="599"/>
        <v>LRKPCIGS</v>
      </c>
      <c r="F6360" s="39">
        <v>9310.10546875</v>
      </c>
      <c r="G6360">
        <f t="shared" si="597"/>
        <v>1.3891393462471546E-3</v>
      </c>
      <c r="H6360" s="38">
        <f>G6360*SUMIF('Manual Inputs'!$B$11:$B$22,'Expanded kW'!A6360,'Manual Inputs'!$C$11:$C$22)</f>
        <v>140874.67605889606</v>
      </c>
    </row>
    <row r="6361" spans="1:8" x14ac:dyDescent="0.2">
      <c r="A6361">
        <f t="shared" si="594"/>
        <v>12</v>
      </c>
      <c r="B6361" t="b">
        <f t="shared" si="595"/>
        <v>0</v>
      </c>
      <c r="C6361" t="str">
        <f t="shared" si="596"/>
        <v>OFF</v>
      </c>
      <c r="D6361" s="4">
        <f t="shared" si="598"/>
        <v>43820.958333317911</v>
      </c>
      <c r="E6361" t="str">
        <f t="shared" si="599"/>
        <v>LRKPCIGS</v>
      </c>
      <c r="F6361" s="39">
        <v>9307.2060546875</v>
      </c>
      <c r="G6361">
        <f t="shared" si="597"/>
        <v>1.3887067313676778E-3</v>
      </c>
      <c r="H6361" s="38">
        <f>G6361*SUMIF('Manual Inputs'!$B$11:$B$22,'Expanded kW'!A6361,'Manual Inputs'!$C$11:$C$22)</f>
        <v>140830.80394400045</v>
      </c>
    </row>
    <row r="6362" spans="1:8" x14ac:dyDescent="0.2">
      <c r="A6362">
        <f t="shared" si="594"/>
        <v>12</v>
      </c>
      <c r="B6362" t="b">
        <f t="shared" si="595"/>
        <v>0</v>
      </c>
      <c r="C6362" t="str">
        <f t="shared" si="596"/>
        <v>OFF</v>
      </c>
      <c r="D6362" s="4">
        <f t="shared" si="598"/>
        <v>43820.999999984575</v>
      </c>
      <c r="E6362" t="str">
        <f t="shared" si="599"/>
        <v>LRKPCIGS</v>
      </c>
      <c r="F6362" s="39">
        <v>9303.1513671875</v>
      </c>
      <c r="G6362">
        <f t="shared" si="597"/>
        <v>1.3881017408053373E-3</v>
      </c>
      <c r="H6362" s="38">
        <f>G6362*SUMIF('Manual Inputs'!$B$11:$B$22,'Expanded kW'!A6362,'Manual Inputs'!$C$11:$C$22)</f>
        <v>140769.45095611003</v>
      </c>
    </row>
    <row r="6363" spans="1:8" x14ac:dyDescent="0.2">
      <c r="A6363">
        <f t="shared" si="594"/>
        <v>12</v>
      </c>
      <c r="B6363" t="b">
        <f t="shared" si="595"/>
        <v>0</v>
      </c>
      <c r="C6363" t="str">
        <f t="shared" si="596"/>
        <v>OFF</v>
      </c>
      <c r="D6363" s="4">
        <f t="shared" si="598"/>
        <v>43821.041666651239</v>
      </c>
      <c r="E6363" t="str">
        <f t="shared" si="599"/>
        <v>LRKPCIGS</v>
      </c>
      <c r="F6363" s="39">
        <v>9300.5</v>
      </c>
      <c r="G6363">
        <f t="shared" si="597"/>
        <v>1.3877061364275065E-3</v>
      </c>
      <c r="H6363" s="38">
        <f>G6363*SUMIF('Manual Inputs'!$B$11:$B$22,'Expanded kW'!A6363,'Manual Inputs'!$C$11:$C$22)</f>
        <v>140729.33213093606</v>
      </c>
    </row>
    <row r="6364" spans="1:8" x14ac:dyDescent="0.2">
      <c r="A6364">
        <f t="shared" si="594"/>
        <v>12</v>
      </c>
      <c r="B6364" t="b">
        <f t="shared" si="595"/>
        <v>0</v>
      </c>
      <c r="C6364" t="str">
        <f t="shared" si="596"/>
        <v>OFF</v>
      </c>
      <c r="D6364" s="4">
        <f t="shared" si="598"/>
        <v>43821.083333317903</v>
      </c>
      <c r="E6364" t="str">
        <f t="shared" si="599"/>
        <v>LRKPCIGS</v>
      </c>
      <c r="F6364" s="39">
        <v>9317.435546875</v>
      </c>
      <c r="G6364">
        <f t="shared" si="597"/>
        <v>1.3902330502839867E-3</v>
      </c>
      <c r="H6364" s="38">
        <f>G6364*SUMIF('Manual Inputs'!$B$11:$B$22,'Expanded kW'!A6364,'Manual Inputs'!$C$11:$C$22)</f>
        <v>140985.59020318926</v>
      </c>
    </row>
    <row r="6365" spans="1:8" x14ac:dyDescent="0.2">
      <c r="A6365">
        <f t="shared" si="594"/>
        <v>12</v>
      </c>
      <c r="B6365" t="b">
        <f t="shared" si="595"/>
        <v>0</v>
      </c>
      <c r="C6365" t="str">
        <f t="shared" si="596"/>
        <v>OFF</v>
      </c>
      <c r="D6365" s="4">
        <f t="shared" si="598"/>
        <v>43821.124999984568</v>
      </c>
      <c r="E6365" t="str">
        <f t="shared" si="599"/>
        <v>LRKPCIGS</v>
      </c>
      <c r="F6365" s="39">
        <v>9269.5517578125</v>
      </c>
      <c r="G6365">
        <f t="shared" si="597"/>
        <v>1.3830884206492968E-3</v>
      </c>
      <c r="H6365" s="38">
        <f>G6365*SUMIF('Manual Inputs'!$B$11:$B$22,'Expanded kW'!A6365,'Manual Inputs'!$C$11:$C$22)</f>
        <v>140261.04274287375</v>
      </c>
    </row>
    <row r="6366" spans="1:8" x14ac:dyDescent="0.2">
      <c r="A6366">
        <f t="shared" si="594"/>
        <v>12</v>
      </c>
      <c r="B6366" t="b">
        <f t="shared" si="595"/>
        <v>0</v>
      </c>
      <c r="C6366" t="str">
        <f t="shared" si="596"/>
        <v>OFF</v>
      </c>
      <c r="D6366" s="4">
        <f t="shared" si="598"/>
        <v>43821.166666651232</v>
      </c>
      <c r="E6366" t="str">
        <f t="shared" si="599"/>
        <v>LRKPCIGS</v>
      </c>
      <c r="F6366" s="39">
        <v>9262.791015625</v>
      </c>
      <c r="G6366">
        <f t="shared" si="597"/>
        <v>1.3820796659134871E-3</v>
      </c>
      <c r="H6366" s="38">
        <f>G6366*SUMIF('Manual Inputs'!$B$11:$B$22,'Expanded kW'!A6366,'Manual Inputs'!$C$11:$C$22)</f>
        <v>140158.74343286286</v>
      </c>
    </row>
    <row r="6367" spans="1:8" x14ac:dyDescent="0.2">
      <c r="A6367">
        <f t="shared" si="594"/>
        <v>12</v>
      </c>
      <c r="B6367" t="b">
        <f t="shared" si="595"/>
        <v>0</v>
      </c>
      <c r="C6367" t="str">
        <f t="shared" si="596"/>
        <v>OFF</v>
      </c>
      <c r="D6367" s="4">
        <f t="shared" si="598"/>
        <v>43821.208333317896</v>
      </c>
      <c r="E6367" t="str">
        <f t="shared" si="599"/>
        <v>LRKPCIGS</v>
      </c>
      <c r="F6367" s="39">
        <v>9313.9716796875</v>
      </c>
      <c r="G6367">
        <f t="shared" si="597"/>
        <v>1.3897162146566694E-3</v>
      </c>
      <c r="H6367" s="38">
        <f>G6367*SUMIF('Manual Inputs'!$B$11:$B$22,'Expanded kW'!A6367,'Manual Inputs'!$C$11:$C$22)</f>
        <v>140933.17713766728</v>
      </c>
    </row>
    <row r="6368" spans="1:8" x14ac:dyDescent="0.2">
      <c r="A6368">
        <f t="shared" si="594"/>
        <v>12</v>
      </c>
      <c r="B6368" t="b">
        <f t="shared" si="595"/>
        <v>0</v>
      </c>
      <c r="C6368" t="str">
        <f t="shared" si="596"/>
        <v>OFF</v>
      </c>
      <c r="D6368" s="4">
        <f t="shared" si="598"/>
        <v>43821.24999998456</v>
      </c>
      <c r="E6368" t="str">
        <f t="shared" si="599"/>
        <v>LRKPCIGS</v>
      </c>
      <c r="F6368" s="39">
        <v>9361.095703125</v>
      </c>
      <c r="G6368">
        <f t="shared" si="597"/>
        <v>1.3967474814162385E-3</v>
      </c>
      <c r="H6368" s="38">
        <f>G6368*SUMIF('Manual Inputs'!$B$11:$B$22,'Expanded kW'!A6368,'Manual Inputs'!$C$11:$C$22)</f>
        <v>141646.22830111891</v>
      </c>
    </row>
    <row r="6369" spans="1:8" x14ac:dyDescent="0.2">
      <c r="A6369">
        <f t="shared" si="594"/>
        <v>12</v>
      </c>
      <c r="B6369" t="b">
        <f t="shared" si="595"/>
        <v>0</v>
      </c>
      <c r="C6369" t="str">
        <f t="shared" si="596"/>
        <v>OFF</v>
      </c>
      <c r="D6369" s="4">
        <f t="shared" si="598"/>
        <v>43821.291666651225</v>
      </c>
      <c r="E6369" t="str">
        <f t="shared" si="599"/>
        <v>LRKPCIGS</v>
      </c>
      <c r="F6369" s="39">
        <v>9343.0419921875</v>
      </c>
      <c r="G6369">
        <f t="shared" si="597"/>
        <v>1.3940537288810782E-3</v>
      </c>
      <c r="H6369" s="38">
        <f>G6369*SUMIF('Manual Inputs'!$B$11:$B$22,'Expanded kW'!A6369,'Manual Inputs'!$C$11:$C$22)</f>
        <v>141373.05087165604</v>
      </c>
    </row>
    <row r="6370" spans="1:8" x14ac:dyDescent="0.2">
      <c r="A6370">
        <f t="shared" si="594"/>
        <v>12</v>
      </c>
      <c r="B6370" t="b">
        <f t="shared" si="595"/>
        <v>0</v>
      </c>
      <c r="C6370" t="str">
        <f t="shared" si="596"/>
        <v>OFF</v>
      </c>
      <c r="D6370" s="4">
        <f t="shared" si="598"/>
        <v>43821.333333317889</v>
      </c>
      <c r="E6370" t="str">
        <f t="shared" si="599"/>
        <v>LRKPCIGS</v>
      </c>
      <c r="F6370" s="39">
        <v>9304.8017578125</v>
      </c>
      <c r="G6370">
        <f t="shared" si="597"/>
        <v>1.3883479917808565E-3</v>
      </c>
      <c r="H6370" s="38">
        <f>G6370*SUMIF('Manual Inputs'!$B$11:$B$22,'Expanded kW'!A6370,'Manual Inputs'!$C$11:$C$22)</f>
        <v>140794.4236318169</v>
      </c>
    </row>
    <row r="6371" spans="1:8" x14ac:dyDescent="0.2">
      <c r="A6371">
        <f t="shared" si="594"/>
        <v>12</v>
      </c>
      <c r="B6371" t="b">
        <f t="shared" si="595"/>
        <v>0</v>
      </c>
      <c r="C6371" t="str">
        <f t="shared" si="596"/>
        <v>OFF</v>
      </c>
      <c r="D6371" s="4">
        <f t="shared" si="598"/>
        <v>43821.374999984553</v>
      </c>
      <c r="E6371" t="str">
        <f t="shared" si="599"/>
        <v>LRKPCIGS</v>
      </c>
      <c r="F6371" s="39">
        <v>9297.87890625</v>
      </c>
      <c r="G6371">
        <f t="shared" si="597"/>
        <v>1.387315049079404E-3</v>
      </c>
      <c r="H6371" s="38">
        <f>G6371*SUMIF('Manual Inputs'!$B$11:$B$22,'Expanded kW'!A6371,'Manual Inputs'!$C$11:$C$22)</f>
        <v>140689.67138442886</v>
      </c>
    </row>
    <row r="6372" spans="1:8" x14ac:dyDescent="0.2">
      <c r="A6372">
        <f t="shared" si="594"/>
        <v>12</v>
      </c>
      <c r="B6372" t="b">
        <f t="shared" si="595"/>
        <v>0</v>
      </c>
      <c r="C6372" t="str">
        <f t="shared" si="596"/>
        <v>OFF</v>
      </c>
      <c r="D6372" s="4">
        <f t="shared" si="598"/>
        <v>43821.416666651217</v>
      </c>
      <c r="E6372" t="str">
        <f t="shared" si="599"/>
        <v>LRKPCIGS</v>
      </c>
      <c r="F6372" s="39">
        <v>9285.42578125</v>
      </c>
      <c r="G6372">
        <f t="shared" si="597"/>
        <v>1.3854569470440083E-3</v>
      </c>
      <c r="H6372" s="38">
        <f>G6372*SUMIF('Manual Inputs'!$B$11:$B$22,'Expanded kW'!A6372,'Manual Inputs'!$C$11:$C$22)</f>
        <v>140501.23850832618</v>
      </c>
    </row>
    <row r="6373" spans="1:8" x14ac:dyDescent="0.2">
      <c r="A6373">
        <f t="shared" si="594"/>
        <v>12</v>
      </c>
      <c r="B6373" t="b">
        <f t="shared" si="595"/>
        <v>0</v>
      </c>
      <c r="C6373" t="str">
        <f t="shared" si="596"/>
        <v>OFF</v>
      </c>
      <c r="D6373" s="4">
        <f t="shared" si="598"/>
        <v>43821.458333317882</v>
      </c>
      <c r="E6373" t="str">
        <f t="shared" si="599"/>
        <v>LRKPCIGS</v>
      </c>
      <c r="F6373" s="39">
        <v>9264.263671875</v>
      </c>
      <c r="G6373">
        <f t="shared" si="597"/>
        <v>1.3822993975531812E-3</v>
      </c>
      <c r="H6373" s="38">
        <f>G6373*SUMIF('Manual Inputs'!$B$11:$B$22,'Expanded kW'!A6373,'Manual Inputs'!$C$11:$C$22)</f>
        <v>140181.0267434936</v>
      </c>
    </row>
    <row r="6374" spans="1:8" x14ac:dyDescent="0.2">
      <c r="A6374">
        <f t="shared" si="594"/>
        <v>12</v>
      </c>
      <c r="B6374" t="b">
        <f t="shared" si="595"/>
        <v>0</v>
      </c>
      <c r="C6374" t="str">
        <f t="shared" si="596"/>
        <v>OFF</v>
      </c>
      <c r="D6374" s="4">
        <f t="shared" si="598"/>
        <v>43821.499999984546</v>
      </c>
      <c r="E6374" t="str">
        <f t="shared" si="599"/>
        <v>LRKPCIGS</v>
      </c>
      <c r="F6374" s="39">
        <v>9236.8759765625</v>
      </c>
      <c r="G6374">
        <f t="shared" si="597"/>
        <v>1.3782129427552924E-3</v>
      </c>
      <c r="H6374" s="38">
        <f>G6374*SUMIF('Manual Inputs'!$B$11:$B$22,'Expanded kW'!A6374,'Manual Inputs'!$C$11:$C$22)</f>
        <v>139766.61331734082</v>
      </c>
    </row>
    <row r="6375" spans="1:8" x14ac:dyDescent="0.2">
      <c r="A6375">
        <f t="shared" si="594"/>
        <v>12</v>
      </c>
      <c r="B6375" t="b">
        <f t="shared" si="595"/>
        <v>0</v>
      </c>
      <c r="C6375" t="str">
        <f t="shared" si="596"/>
        <v>OFF</v>
      </c>
      <c r="D6375" s="4">
        <f t="shared" si="598"/>
        <v>43821.54166665121</v>
      </c>
      <c r="E6375" t="str">
        <f t="shared" si="599"/>
        <v>LRKPCIGS</v>
      </c>
      <c r="F6375" s="39">
        <v>9214.7021484375</v>
      </c>
      <c r="G6375">
        <f t="shared" si="597"/>
        <v>1.374904437045153E-3</v>
      </c>
      <c r="H6375" s="38">
        <f>G6375*SUMIF('Manual Inputs'!$B$11:$B$22,'Expanded kW'!A6375,'Manual Inputs'!$C$11:$C$22)</f>
        <v>139431.09285899799</v>
      </c>
    </row>
    <row r="6376" spans="1:8" x14ac:dyDescent="0.2">
      <c r="A6376">
        <f t="shared" si="594"/>
        <v>12</v>
      </c>
      <c r="B6376" t="b">
        <f t="shared" si="595"/>
        <v>0</v>
      </c>
      <c r="C6376" t="str">
        <f t="shared" si="596"/>
        <v>OFF</v>
      </c>
      <c r="D6376" s="4">
        <f t="shared" si="598"/>
        <v>43821.583333317874</v>
      </c>
      <c r="E6376" t="str">
        <f t="shared" si="599"/>
        <v>LRKPCIGS</v>
      </c>
      <c r="F6376" s="39">
        <v>9133.1171875</v>
      </c>
      <c r="G6376">
        <f t="shared" si="597"/>
        <v>1.3627313333482371E-3</v>
      </c>
      <c r="H6376" s="38">
        <f>G6376*SUMIF('Manual Inputs'!$B$11:$B$22,'Expanded kW'!A6376,'Manual Inputs'!$C$11:$C$22)</f>
        <v>138196.60040540271</v>
      </c>
    </row>
    <row r="6377" spans="1:8" x14ac:dyDescent="0.2">
      <c r="A6377">
        <f t="shared" si="594"/>
        <v>12</v>
      </c>
      <c r="B6377" t="b">
        <f t="shared" si="595"/>
        <v>0</v>
      </c>
      <c r="C6377" t="str">
        <f t="shared" si="596"/>
        <v>OFF</v>
      </c>
      <c r="D6377" s="4">
        <f t="shared" si="598"/>
        <v>43821.624999984539</v>
      </c>
      <c r="E6377" t="str">
        <f t="shared" si="599"/>
        <v>LRKPCIGS</v>
      </c>
      <c r="F6377" s="39">
        <v>9120.013671875</v>
      </c>
      <c r="G6377">
        <f t="shared" si="597"/>
        <v>1.3607761880289977E-3</v>
      </c>
      <c r="H6377" s="38">
        <f>G6377*SUMIF('Manual Inputs'!$B$11:$B$22,'Expanded kW'!A6377,'Manual Inputs'!$C$11:$C$22)</f>
        <v>137998.32622632917</v>
      </c>
    </row>
    <row r="6378" spans="1:8" x14ac:dyDescent="0.2">
      <c r="A6378">
        <f t="shared" si="594"/>
        <v>12</v>
      </c>
      <c r="B6378" t="b">
        <f t="shared" si="595"/>
        <v>0</v>
      </c>
      <c r="C6378" t="str">
        <f t="shared" si="596"/>
        <v>OFF</v>
      </c>
      <c r="D6378" s="4">
        <f t="shared" si="598"/>
        <v>43821.666666651203</v>
      </c>
      <c r="E6378" t="str">
        <f t="shared" si="599"/>
        <v>LRKPCIGS</v>
      </c>
      <c r="F6378" s="39">
        <v>9119.2509765625</v>
      </c>
      <c r="G6378">
        <f t="shared" si="597"/>
        <v>1.360662388021968E-3</v>
      </c>
      <c r="H6378" s="38">
        <f>G6378*SUMIF('Manual Inputs'!$B$11:$B$22,'Expanded kW'!A6378,'Manual Inputs'!$C$11:$C$22)</f>
        <v>137986.78559927177</v>
      </c>
    </row>
    <row r="6379" spans="1:8" x14ac:dyDescent="0.2">
      <c r="A6379">
        <f t="shared" si="594"/>
        <v>12</v>
      </c>
      <c r="B6379" t="b">
        <f t="shared" si="595"/>
        <v>0</v>
      </c>
      <c r="C6379" t="str">
        <f t="shared" si="596"/>
        <v>OFF</v>
      </c>
      <c r="D6379" s="4">
        <f t="shared" si="598"/>
        <v>43821.708333317867</v>
      </c>
      <c r="E6379" t="str">
        <f t="shared" si="599"/>
        <v>LRKPCIGS</v>
      </c>
      <c r="F6379" s="39">
        <v>9109.6220703125</v>
      </c>
      <c r="G6379">
        <f t="shared" si="597"/>
        <v>1.359225681147046E-3</v>
      </c>
      <c r="H6379" s="38">
        <f>G6379*SUMIF('Manual Inputs'!$B$11:$B$22,'Expanded kW'!A6379,'Manual Inputs'!$C$11:$C$22)</f>
        <v>137841.08702976324</v>
      </c>
    </row>
    <row r="6380" spans="1:8" x14ac:dyDescent="0.2">
      <c r="A6380">
        <f t="shared" si="594"/>
        <v>12</v>
      </c>
      <c r="B6380" t="b">
        <f t="shared" si="595"/>
        <v>0</v>
      </c>
      <c r="C6380" t="str">
        <f t="shared" si="596"/>
        <v>OFF</v>
      </c>
      <c r="D6380" s="4">
        <f t="shared" si="598"/>
        <v>43821.749999984531</v>
      </c>
      <c r="E6380" t="str">
        <f t="shared" si="599"/>
        <v>LRKPCIGS</v>
      </c>
      <c r="F6380" s="39">
        <v>9123.3203125</v>
      </c>
      <c r="G6380">
        <f t="shared" si="597"/>
        <v>1.3612695642438541E-3</v>
      </c>
      <c r="H6380" s="38">
        <f>G6380*SUMIF('Manual Inputs'!$B$11:$B$22,'Expanded kW'!A6380,'Manual Inputs'!$C$11:$C$22)</f>
        <v>138048.36023812997</v>
      </c>
    </row>
    <row r="6381" spans="1:8" x14ac:dyDescent="0.2">
      <c r="A6381">
        <f t="shared" si="594"/>
        <v>12</v>
      </c>
      <c r="B6381" t="b">
        <f t="shared" si="595"/>
        <v>0</v>
      </c>
      <c r="C6381" t="str">
        <f t="shared" si="596"/>
        <v>OFF</v>
      </c>
      <c r="D6381" s="4">
        <f t="shared" si="598"/>
        <v>43821.791666651196</v>
      </c>
      <c r="E6381" t="str">
        <f t="shared" si="599"/>
        <v>LRKPCIGS</v>
      </c>
      <c r="F6381" s="39">
        <v>9163.841796875</v>
      </c>
      <c r="G6381">
        <f t="shared" si="597"/>
        <v>1.3673156813907106E-3</v>
      </c>
      <c r="H6381" s="38">
        <f>G6381*SUMIF('Manual Inputs'!$B$11:$B$22,'Expanded kW'!A6381,'Manual Inputs'!$C$11:$C$22)</f>
        <v>138661.50592202306</v>
      </c>
    </row>
    <row r="6382" spans="1:8" x14ac:dyDescent="0.2">
      <c r="A6382">
        <f t="shared" si="594"/>
        <v>12</v>
      </c>
      <c r="B6382" t="b">
        <f t="shared" si="595"/>
        <v>0</v>
      </c>
      <c r="C6382" t="str">
        <f t="shared" si="596"/>
        <v>OFF</v>
      </c>
      <c r="D6382" s="4">
        <f t="shared" si="598"/>
        <v>43821.83333331786</v>
      </c>
      <c r="E6382" t="str">
        <f t="shared" si="599"/>
        <v>LRKPCIGS</v>
      </c>
      <c r="F6382" s="39">
        <v>9183.5546875</v>
      </c>
      <c r="G6382">
        <f t="shared" si="597"/>
        <v>1.3702569962971175E-3</v>
      </c>
      <c r="H6382" s="38">
        <f>G6382*SUMIF('Manual Inputs'!$B$11:$B$22,'Expanded kW'!A6382,'Manual Inputs'!$C$11:$C$22)</f>
        <v>138959.78901777347</v>
      </c>
    </row>
    <row r="6383" spans="1:8" x14ac:dyDescent="0.2">
      <c r="A6383">
        <f t="shared" si="594"/>
        <v>12</v>
      </c>
      <c r="B6383" t="b">
        <f t="shared" si="595"/>
        <v>0</v>
      </c>
      <c r="C6383" t="str">
        <f t="shared" si="596"/>
        <v>OFF</v>
      </c>
      <c r="D6383" s="4">
        <f t="shared" si="598"/>
        <v>43821.874999984524</v>
      </c>
      <c r="E6383" t="str">
        <f t="shared" si="599"/>
        <v>LRKPCIGS</v>
      </c>
      <c r="F6383" s="39">
        <v>9199.904296875</v>
      </c>
      <c r="G6383">
        <f t="shared" si="597"/>
        <v>1.3726964837717565E-3</v>
      </c>
      <c r="H6383" s="38">
        <f>G6383*SUMIF('Manual Inputs'!$B$11:$B$22,'Expanded kW'!A6383,'Manual Inputs'!$C$11:$C$22)</f>
        <v>139207.18105131417</v>
      </c>
    </row>
    <row r="6384" spans="1:8" x14ac:dyDescent="0.2">
      <c r="A6384">
        <f t="shared" si="594"/>
        <v>12</v>
      </c>
      <c r="B6384" t="b">
        <f t="shared" si="595"/>
        <v>0</v>
      </c>
      <c r="C6384" t="str">
        <f t="shared" si="596"/>
        <v>OFF</v>
      </c>
      <c r="D6384" s="4">
        <f t="shared" si="598"/>
        <v>43821.916666651188</v>
      </c>
      <c r="E6384" t="str">
        <f t="shared" si="599"/>
        <v>LRKPCIGS</v>
      </c>
      <c r="F6384" s="39">
        <v>9294.912109375</v>
      </c>
      <c r="G6384">
        <f t="shared" si="597"/>
        <v>1.3868723801660154E-3</v>
      </c>
      <c r="H6384" s="38">
        <f>G6384*SUMIF('Manual Inputs'!$B$11:$B$22,'Expanded kW'!A6384,'Manual Inputs'!$C$11:$C$22)</f>
        <v>140644.77967508131</v>
      </c>
    </row>
    <row r="6385" spans="1:8" x14ac:dyDescent="0.2">
      <c r="A6385">
        <f t="shared" si="594"/>
        <v>12</v>
      </c>
      <c r="B6385" t="b">
        <f t="shared" si="595"/>
        <v>0</v>
      </c>
      <c r="C6385" t="str">
        <f t="shared" si="596"/>
        <v>OFF</v>
      </c>
      <c r="D6385" s="4">
        <f t="shared" si="598"/>
        <v>43821.958333317853</v>
      </c>
      <c r="E6385" t="str">
        <f t="shared" si="599"/>
        <v>LRKPCIGS</v>
      </c>
      <c r="F6385" s="39">
        <v>9367.9794921875</v>
      </c>
      <c r="G6385">
        <f t="shared" si="597"/>
        <v>1.3977745956922348E-3</v>
      </c>
      <c r="H6385" s="38">
        <f>G6385*SUMIF('Manual Inputs'!$B$11:$B$22,'Expanded kW'!A6385,'Manual Inputs'!$C$11:$C$22)</f>
        <v>141750.38947925944</v>
      </c>
    </row>
    <row r="6386" spans="1:8" x14ac:dyDescent="0.2">
      <c r="A6386">
        <f t="shared" si="594"/>
        <v>12</v>
      </c>
      <c r="B6386" t="b">
        <f t="shared" si="595"/>
        <v>0</v>
      </c>
      <c r="C6386" t="str">
        <f t="shared" si="596"/>
        <v>OFF</v>
      </c>
      <c r="D6386" s="4">
        <f t="shared" si="598"/>
        <v>43821.999999984517</v>
      </c>
      <c r="E6386" t="str">
        <f t="shared" si="599"/>
        <v>LRKPCIGS</v>
      </c>
      <c r="F6386" s="39">
        <v>9302.083984375</v>
      </c>
      <c r="G6386">
        <f t="shared" si="597"/>
        <v>1.3879424790797501E-3</v>
      </c>
      <c r="H6386" s="38">
        <f>G6386*SUMIF('Manual Inputs'!$B$11:$B$22,'Expanded kW'!A6386,'Manual Inputs'!$C$11:$C$22)</f>
        <v>140753.29998892214</v>
      </c>
    </row>
    <row r="6387" spans="1:8" x14ac:dyDescent="0.2">
      <c r="A6387">
        <f t="shared" si="594"/>
        <v>12</v>
      </c>
      <c r="B6387" t="b">
        <f t="shared" si="595"/>
        <v>0</v>
      </c>
      <c r="C6387" t="str">
        <f t="shared" si="596"/>
        <v>OFF</v>
      </c>
      <c r="D6387" s="4">
        <f t="shared" si="598"/>
        <v>43822.041666651181</v>
      </c>
      <c r="E6387" t="str">
        <f t="shared" si="599"/>
        <v>LRKPCIGS</v>
      </c>
      <c r="F6387" s="39">
        <v>9408.9912109375</v>
      </c>
      <c r="G6387">
        <f t="shared" si="597"/>
        <v>1.403893859578565E-3</v>
      </c>
      <c r="H6387" s="38">
        <f>G6387*SUMIF('Manual Inputs'!$B$11:$B$22,'Expanded kW'!A6387,'Manual Inputs'!$C$11:$C$22)</f>
        <v>142370.95308220867</v>
      </c>
    </row>
    <row r="6388" spans="1:8" x14ac:dyDescent="0.2">
      <c r="A6388">
        <f t="shared" si="594"/>
        <v>12</v>
      </c>
      <c r="B6388" t="b">
        <f t="shared" si="595"/>
        <v>0</v>
      </c>
      <c r="C6388" t="str">
        <f t="shared" si="596"/>
        <v>OFF</v>
      </c>
      <c r="D6388" s="4">
        <f t="shared" si="598"/>
        <v>43822.083333317845</v>
      </c>
      <c r="E6388" t="str">
        <f t="shared" si="599"/>
        <v>LRKPCIGS</v>
      </c>
      <c r="F6388" s="39">
        <v>9314.4267578125</v>
      </c>
      <c r="G6388">
        <f t="shared" si="597"/>
        <v>1.3897841158132325E-3</v>
      </c>
      <c r="H6388" s="38">
        <f>G6388*SUMIF('Manual Inputs'!$B$11:$B$22,'Expanded kW'!A6388,'Manual Inputs'!$C$11:$C$22)</f>
        <v>140940.06309440063</v>
      </c>
    </row>
    <row r="6389" spans="1:8" x14ac:dyDescent="0.2">
      <c r="A6389">
        <f t="shared" si="594"/>
        <v>12</v>
      </c>
      <c r="B6389" t="b">
        <f t="shared" si="595"/>
        <v>0</v>
      </c>
      <c r="C6389" t="str">
        <f t="shared" si="596"/>
        <v>OFF</v>
      </c>
      <c r="D6389" s="4">
        <f t="shared" si="598"/>
        <v>43822.124999984509</v>
      </c>
      <c r="E6389" t="str">
        <f t="shared" si="599"/>
        <v>LRKPCIGS</v>
      </c>
      <c r="F6389" s="39">
        <v>9452.8818359375</v>
      </c>
      <c r="G6389">
        <f t="shared" si="597"/>
        <v>1.4104426784210078E-3</v>
      </c>
      <c r="H6389" s="38">
        <f>G6389*SUMIF('Manual Inputs'!$B$11:$B$22,'Expanded kW'!A6389,'Manual Inputs'!$C$11:$C$22)</f>
        <v>143035.07848869858</v>
      </c>
    </row>
    <row r="6390" spans="1:8" x14ac:dyDescent="0.2">
      <c r="A6390">
        <f t="shared" si="594"/>
        <v>12</v>
      </c>
      <c r="B6390" t="b">
        <f t="shared" si="595"/>
        <v>0</v>
      </c>
      <c r="C6390" t="str">
        <f t="shared" si="596"/>
        <v>OFF</v>
      </c>
      <c r="D6390" s="4">
        <f t="shared" si="598"/>
        <v>43822.166666651174</v>
      </c>
      <c r="E6390" t="str">
        <f t="shared" si="599"/>
        <v>LRKPCIGS</v>
      </c>
      <c r="F6390" s="39">
        <v>9458.0205078125</v>
      </c>
      <c r="G6390">
        <f t="shared" si="597"/>
        <v>1.4112094077897541E-3</v>
      </c>
      <c r="H6390" s="38">
        <f>G6390*SUMIF('Manual Inputs'!$B$11:$B$22,'Expanded kW'!A6390,'Manual Inputs'!$C$11:$C$22)</f>
        <v>143112.83364820707</v>
      </c>
    </row>
    <row r="6391" spans="1:8" x14ac:dyDescent="0.2">
      <c r="A6391">
        <f t="shared" si="594"/>
        <v>12</v>
      </c>
      <c r="B6391" t="b">
        <f t="shared" si="595"/>
        <v>0</v>
      </c>
      <c r="C6391" t="str">
        <f t="shared" si="596"/>
        <v>OFF</v>
      </c>
      <c r="D6391" s="4">
        <f t="shared" si="598"/>
        <v>43822.208333317838</v>
      </c>
      <c r="E6391" t="str">
        <f t="shared" si="599"/>
        <v>LRKPCIGS</v>
      </c>
      <c r="F6391" s="39">
        <v>9418.9404296875</v>
      </c>
      <c r="G6391">
        <f t="shared" si="597"/>
        <v>1.4053783595422266E-3</v>
      </c>
      <c r="H6391" s="38">
        <f>G6391*SUMIF('Manual Inputs'!$B$11:$B$22,'Expanded kW'!A6391,'Manual Inputs'!$C$11:$C$22)</f>
        <v>142521.49841954667</v>
      </c>
    </row>
    <row r="6392" spans="1:8" x14ac:dyDescent="0.2">
      <c r="A6392">
        <f t="shared" si="594"/>
        <v>12</v>
      </c>
      <c r="B6392" t="b">
        <f t="shared" si="595"/>
        <v>0</v>
      </c>
      <c r="C6392" t="str">
        <f t="shared" si="596"/>
        <v>OFF</v>
      </c>
      <c r="D6392" s="4">
        <f t="shared" si="598"/>
        <v>43822.249999984502</v>
      </c>
      <c r="E6392" t="str">
        <f t="shared" si="599"/>
        <v>LRKPCIGS</v>
      </c>
      <c r="F6392" s="39">
        <v>9262.291015625</v>
      </c>
      <c r="G6392">
        <f t="shared" si="597"/>
        <v>1.3820050620676494E-3</v>
      </c>
      <c r="H6392" s="38">
        <f>G6392*SUMIF('Manual Inputs'!$B$11:$B$22,'Expanded kW'!A6392,'Manual Inputs'!$C$11:$C$22)</f>
        <v>140151.17774649488</v>
      </c>
    </row>
    <row r="6393" spans="1:8" x14ac:dyDescent="0.2">
      <c r="A6393">
        <f t="shared" si="594"/>
        <v>12</v>
      </c>
      <c r="B6393" t="b">
        <f t="shared" si="595"/>
        <v>0</v>
      </c>
      <c r="C6393" t="str">
        <f t="shared" si="596"/>
        <v>ON</v>
      </c>
      <c r="D6393" s="4">
        <f t="shared" si="598"/>
        <v>43822.291666651166</v>
      </c>
      <c r="E6393" t="str">
        <f t="shared" si="599"/>
        <v>LRKPCIGS</v>
      </c>
      <c r="F6393" s="39">
        <v>8957.560546875</v>
      </c>
      <c r="G6393">
        <f t="shared" si="597"/>
        <v>1.3365369322422846E-3</v>
      </c>
      <c r="H6393" s="38">
        <f>G6393*SUMIF('Manual Inputs'!$B$11:$B$22,'Expanded kW'!A6393,'Manual Inputs'!$C$11:$C$22)</f>
        <v>135540.18743983022</v>
      </c>
    </row>
    <row r="6394" spans="1:8" x14ac:dyDescent="0.2">
      <c r="A6394">
        <f t="shared" si="594"/>
        <v>12</v>
      </c>
      <c r="B6394" t="b">
        <f t="shared" si="595"/>
        <v>0</v>
      </c>
      <c r="C6394" t="str">
        <f t="shared" si="596"/>
        <v>ON</v>
      </c>
      <c r="D6394" s="4">
        <f t="shared" si="598"/>
        <v>43822.333333317831</v>
      </c>
      <c r="E6394" t="str">
        <f t="shared" si="599"/>
        <v>LRKPCIGS</v>
      </c>
      <c r="F6394" s="39">
        <v>9033.609375</v>
      </c>
      <c r="G6394">
        <f t="shared" si="597"/>
        <v>1.3478840023414388E-3</v>
      </c>
      <c r="H6394" s="38">
        <f>G6394*SUMIF('Manual Inputs'!$B$11:$B$22,'Expanded kW'!A6394,'Manual Inputs'!$C$11:$C$22)</f>
        <v>136690.9106043237</v>
      </c>
    </row>
    <row r="6395" spans="1:8" x14ac:dyDescent="0.2">
      <c r="A6395">
        <f t="shared" si="594"/>
        <v>12</v>
      </c>
      <c r="B6395" t="b">
        <f t="shared" si="595"/>
        <v>0</v>
      </c>
      <c r="C6395" t="str">
        <f t="shared" si="596"/>
        <v>ON</v>
      </c>
      <c r="D6395" s="4">
        <f t="shared" si="598"/>
        <v>43822.374999984495</v>
      </c>
      <c r="E6395" t="str">
        <f t="shared" si="599"/>
        <v>LRKPCIGS</v>
      </c>
      <c r="F6395" s="39">
        <v>9080.8525390625</v>
      </c>
      <c r="G6395">
        <f t="shared" si="597"/>
        <v>1.3549330457986489E-3</v>
      </c>
      <c r="H6395" s="38">
        <f>G6395*SUMIF('Manual Inputs'!$B$11:$B$22,'Expanded kW'!A6395,'Manual Inputs'!$C$11:$C$22)</f>
        <v>137405.76452898022</v>
      </c>
    </row>
    <row r="6396" spans="1:8" x14ac:dyDescent="0.2">
      <c r="A6396">
        <f t="shared" si="594"/>
        <v>12</v>
      </c>
      <c r="B6396" t="b">
        <f t="shared" si="595"/>
        <v>0</v>
      </c>
      <c r="C6396" t="str">
        <f t="shared" si="596"/>
        <v>ON</v>
      </c>
      <c r="D6396" s="4">
        <f t="shared" si="598"/>
        <v>43822.416666651159</v>
      </c>
      <c r="E6396" t="str">
        <f t="shared" si="599"/>
        <v>LRKPCIGS</v>
      </c>
      <c r="F6396" s="39">
        <v>9090.7060546875</v>
      </c>
      <c r="G6396">
        <f t="shared" si="597"/>
        <v>1.3564032661199431E-3</v>
      </c>
      <c r="H6396" s="38">
        <f>G6396*SUMIF('Manual Inputs'!$B$11:$B$22,'Expanded kW'!A6396,'Manual Inputs'!$C$11:$C$22)</f>
        <v>137554.86174666183</v>
      </c>
    </row>
    <row r="6397" spans="1:8" x14ac:dyDescent="0.2">
      <c r="A6397">
        <f t="shared" si="594"/>
        <v>12</v>
      </c>
      <c r="B6397" t="b">
        <f t="shared" si="595"/>
        <v>0</v>
      </c>
      <c r="C6397" t="str">
        <f t="shared" si="596"/>
        <v>ON</v>
      </c>
      <c r="D6397" s="4">
        <f t="shared" si="598"/>
        <v>43822.458333317823</v>
      </c>
      <c r="E6397" t="str">
        <f t="shared" si="599"/>
        <v>LRKPCIGS</v>
      </c>
      <c r="F6397" s="39">
        <v>8982.4521484375</v>
      </c>
      <c r="G6397">
        <f t="shared" si="597"/>
        <v>1.3402509506535302E-3</v>
      </c>
      <c r="H6397" s="38">
        <f>G6397*SUMIF('Manual Inputs'!$B$11:$B$22,'Expanded kW'!A6397,'Manual Inputs'!$C$11:$C$22)</f>
        <v>135916.83154106778</v>
      </c>
    </row>
    <row r="6398" spans="1:8" x14ac:dyDescent="0.2">
      <c r="A6398">
        <f t="shared" si="594"/>
        <v>12</v>
      </c>
      <c r="B6398" t="b">
        <f t="shared" si="595"/>
        <v>0</v>
      </c>
      <c r="C6398" t="str">
        <f t="shared" si="596"/>
        <v>ON</v>
      </c>
      <c r="D6398" s="4">
        <f t="shared" si="598"/>
        <v>43822.499999984488</v>
      </c>
      <c r="E6398" t="str">
        <f t="shared" si="599"/>
        <v>LRKPCIGS</v>
      </c>
      <c r="F6398" s="39">
        <v>8865.73046875</v>
      </c>
      <c r="G6398">
        <f t="shared" si="597"/>
        <v>1.3228351782588773E-3</v>
      </c>
      <c r="H6398" s="38">
        <f>G6398*SUMIF('Manual Inputs'!$B$11:$B$22,'Expanded kW'!A6398,'Manual Inputs'!$C$11:$C$22)</f>
        <v>134150.67229934715</v>
      </c>
    </row>
    <row r="6399" spans="1:8" x14ac:dyDescent="0.2">
      <c r="A6399">
        <f t="shared" si="594"/>
        <v>12</v>
      </c>
      <c r="B6399" t="b">
        <f t="shared" si="595"/>
        <v>0</v>
      </c>
      <c r="C6399" t="str">
        <f t="shared" si="596"/>
        <v>ON</v>
      </c>
      <c r="D6399" s="4">
        <f t="shared" si="598"/>
        <v>43822.541666651152</v>
      </c>
      <c r="E6399" t="str">
        <f t="shared" si="599"/>
        <v>LRKPCIGS</v>
      </c>
      <c r="F6399" s="39">
        <v>9015.19921875</v>
      </c>
      <c r="G6399">
        <f t="shared" si="597"/>
        <v>1.3451370654239919E-3</v>
      </c>
      <c r="H6399" s="38">
        <f>G6399*SUMIF('Manual Inputs'!$B$11:$B$22,'Expanded kW'!A6399,'Manual Inputs'!$C$11:$C$22)</f>
        <v>136412.33966797742</v>
      </c>
    </row>
    <row r="6400" spans="1:8" x14ac:dyDescent="0.2">
      <c r="A6400">
        <f t="shared" si="594"/>
        <v>12</v>
      </c>
      <c r="B6400" t="b">
        <f t="shared" si="595"/>
        <v>0</v>
      </c>
      <c r="C6400" t="str">
        <f t="shared" si="596"/>
        <v>ON</v>
      </c>
      <c r="D6400" s="4">
        <f t="shared" si="598"/>
        <v>43822.583333317816</v>
      </c>
      <c r="E6400" t="str">
        <f t="shared" si="599"/>
        <v>LRKPCIGS</v>
      </c>
      <c r="F6400" s="39">
        <v>8975.052734375</v>
      </c>
      <c r="G6400">
        <f t="shared" si="597"/>
        <v>1.3391469011615137E-3</v>
      </c>
      <c r="H6400" s="38">
        <f>G6400*SUMIF('Manual Inputs'!$B$11:$B$22,'Expanded kW'!A6400,'Manual Inputs'!$C$11:$C$22)</f>
        <v>135804.86824886029</v>
      </c>
    </row>
    <row r="6401" spans="1:8" x14ac:dyDescent="0.2">
      <c r="A6401">
        <f t="shared" si="594"/>
        <v>12</v>
      </c>
      <c r="B6401" t="b">
        <f t="shared" si="595"/>
        <v>0</v>
      </c>
      <c r="C6401" t="str">
        <f t="shared" si="596"/>
        <v>ON</v>
      </c>
      <c r="D6401" s="4">
        <f t="shared" si="598"/>
        <v>43822.62499998448</v>
      </c>
      <c r="E6401" t="str">
        <f t="shared" si="599"/>
        <v>LRKPCIGS</v>
      </c>
      <c r="F6401" s="39">
        <v>8883.966796875</v>
      </c>
      <c r="G6401">
        <f t="shared" si="597"/>
        <v>1.3255561786830446E-3</v>
      </c>
      <c r="H6401" s="38">
        <f>G6401*SUMIF('Manual Inputs'!$B$11:$B$22,'Expanded kW'!A6401,'Manual Inputs'!$C$11:$C$22)</f>
        <v>134426.61297754207</v>
      </c>
    </row>
    <row r="6402" spans="1:8" x14ac:dyDescent="0.2">
      <c r="A6402">
        <f t="shared" ref="A6402:A6465" si="600">MONTH(D6402)</f>
        <v>12</v>
      </c>
      <c r="B6402" t="b">
        <f t="shared" ref="B6402:B6465" si="601">IF(ISNA(VLOOKUP(DATE(YEAR(D6402),MONTH(D6402),DAY(D6402)),Holidays,1,FALSE)),FALSE,TRUE)</f>
        <v>0</v>
      </c>
      <c r="C6402" t="str">
        <f t="shared" ref="C6402:C6465" si="602">IF(OR(HOUR(D6402)&lt;PkStart,HOUR(D6402)&gt;OPkStart-1,WEEKDAY(D6402,2)&gt;5,B6402)=TRUE,"OFF","ON")</f>
        <v>ON</v>
      </c>
      <c r="D6402" s="4">
        <f t="shared" si="598"/>
        <v>43822.666666651145</v>
      </c>
      <c r="E6402" t="str">
        <f t="shared" si="599"/>
        <v>LRKPCIGS</v>
      </c>
      <c r="F6402" s="39">
        <v>8711.55859375</v>
      </c>
      <c r="G6402">
        <f t="shared" ref="G6402:G6465" si="603">IF(SUMIF($A$2:$A$8785,A6402,$F$2:$F$8785)=0,0,F6402/SUMIF($A$2:$A$8785,A6402,$F$2:$F$8785))</f>
        <v>1.2998315486688517E-3</v>
      </c>
      <c r="H6402" s="38">
        <f>G6402*SUMIF('Manual Inputs'!$B$11:$B$22,'Expanded kW'!A6402,'Manual Inputs'!$C$11:$C$22)</f>
        <v>131817.840193318</v>
      </c>
    </row>
    <row r="6403" spans="1:8" x14ac:dyDescent="0.2">
      <c r="A6403">
        <f t="shared" si="600"/>
        <v>12</v>
      </c>
      <c r="B6403" t="b">
        <f t="shared" si="601"/>
        <v>0</v>
      </c>
      <c r="C6403" t="str">
        <f t="shared" si="602"/>
        <v>ON</v>
      </c>
      <c r="D6403" s="4">
        <f t="shared" si="598"/>
        <v>43822.708333317809</v>
      </c>
      <c r="E6403" t="str">
        <f t="shared" si="599"/>
        <v>LRKPCIGS</v>
      </c>
      <c r="F6403" s="39">
        <v>8739.3583984375</v>
      </c>
      <c r="G6403">
        <f t="shared" si="603"/>
        <v>1.3039794933553017E-3</v>
      </c>
      <c r="H6403" s="38">
        <f>G6403*SUMIF('Manual Inputs'!$B$11:$B$22,'Expanded kW'!A6403,'Manual Inputs'!$C$11:$C$22)</f>
        <v>132238.48940003186</v>
      </c>
    </row>
    <row r="6404" spans="1:8" x14ac:dyDescent="0.2">
      <c r="A6404">
        <f t="shared" si="600"/>
        <v>12</v>
      </c>
      <c r="B6404" t="b">
        <f t="shared" si="601"/>
        <v>0</v>
      </c>
      <c r="C6404" t="str">
        <f t="shared" si="602"/>
        <v>ON</v>
      </c>
      <c r="D6404" s="4">
        <f t="shared" ref="D6404:D6467" si="604">+D6403+1/24</f>
        <v>43822.749999984473</v>
      </c>
      <c r="E6404" t="str">
        <f t="shared" ref="E6404:E6467" si="605">+E6403</f>
        <v>LRKPCIGS</v>
      </c>
      <c r="F6404" s="39">
        <v>8760.9091796875</v>
      </c>
      <c r="G6404">
        <f t="shared" si="603"/>
        <v>1.3071950356794168E-3</v>
      </c>
      <c r="H6404" s="38">
        <f>G6404*SUMIF('Manual Inputs'!$B$11:$B$22,'Expanded kW'!A6404,'Manual Inputs'!$C$11:$C$22)</f>
        <v>132564.58230387708</v>
      </c>
    </row>
    <row r="6405" spans="1:8" x14ac:dyDescent="0.2">
      <c r="A6405">
        <f t="shared" si="600"/>
        <v>12</v>
      </c>
      <c r="B6405" t="b">
        <f t="shared" si="601"/>
        <v>0</v>
      </c>
      <c r="C6405" t="str">
        <f t="shared" si="602"/>
        <v>ON</v>
      </c>
      <c r="D6405" s="4">
        <f t="shared" si="604"/>
        <v>43822.791666651137</v>
      </c>
      <c r="E6405" t="str">
        <f t="shared" si="605"/>
        <v>LRKPCIGS</v>
      </c>
      <c r="F6405" s="39">
        <v>8757.9736328125</v>
      </c>
      <c r="G6405">
        <f t="shared" si="603"/>
        <v>1.306757029506393E-3</v>
      </c>
      <c r="H6405" s="38">
        <f>G6405*SUMIF('Manual Inputs'!$B$11:$B$22,'Expanded kW'!A6405,'Manual Inputs'!$C$11:$C$22)</f>
        <v>132520.16344992752</v>
      </c>
    </row>
    <row r="6406" spans="1:8" x14ac:dyDescent="0.2">
      <c r="A6406">
        <f t="shared" si="600"/>
        <v>12</v>
      </c>
      <c r="B6406" t="b">
        <f t="shared" si="601"/>
        <v>0</v>
      </c>
      <c r="C6406" t="str">
        <f t="shared" si="602"/>
        <v>ON</v>
      </c>
      <c r="D6406" s="4">
        <f t="shared" si="604"/>
        <v>43822.833333317802</v>
      </c>
      <c r="E6406" t="str">
        <f t="shared" si="605"/>
        <v>LRKPCIGS</v>
      </c>
      <c r="F6406" s="39">
        <v>8762.234375</v>
      </c>
      <c r="G6406">
        <f t="shared" si="603"/>
        <v>1.307392765013014E-3</v>
      </c>
      <c r="H6406" s="38">
        <f>G6406*SUMIF('Manual Inputs'!$B$11:$B$22,'Expanded kW'!A6406,'Manual Inputs'!$C$11:$C$22)</f>
        <v>132584.63432809847</v>
      </c>
    </row>
    <row r="6407" spans="1:8" x14ac:dyDescent="0.2">
      <c r="A6407">
        <f t="shared" si="600"/>
        <v>12</v>
      </c>
      <c r="B6407" t="b">
        <f t="shared" si="601"/>
        <v>0</v>
      </c>
      <c r="C6407" t="str">
        <f t="shared" si="602"/>
        <v>OFF</v>
      </c>
      <c r="D6407" s="4">
        <f t="shared" si="604"/>
        <v>43822.874999984466</v>
      </c>
      <c r="E6407" t="str">
        <f t="shared" si="605"/>
        <v>LRKPCIGS</v>
      </c>
      <c r="F6407" s="39">
        <v>8914.11328125</v>
      </c>
      <c r="G6407">
        <f t="shared" si="603"/>
        <v>1.3300542660287682E-3</v>
      </c>
      <c r="H6407" s="38">
        <f>G6407*SUMIF('Manual Inputs'!$B$11:$B$22,'Expanded kW'!A6407,'Manual Inputs'!$C$11:$C$22)</f>
        <v>134882.77066929944</v>
      </c>
    </row>
    <row r="6408" spans="1:8" x14ac:dyDescent="0.2">
      <c r="A6408">
        <f t="shared" si="600"/>
        <v>12</v>
      </c>
      <c r="B6408" t="b">
        <f t="shared" si="601"/>
        <v>0</v>
      </c>
      <c r="C6408" t="str">
        <f t="shared" si="602"/>
        <v>OFF</v>
      </c>
      <c r="D6408" s="4">
        <f t="shared" si="604"/>
        <v>43822.91666665113</v>
      </c>
      <c r="E6408" t="str">
        <f t="shared" si="605"/>
        <v>LRKPCIGS</v>
      </c>
      <c r="F6408" s="39">
        <v>9173.39453125</v>
      </c>
      <c r="G6408">
        <f t="shared" si="603"/>
        <v>1.3687410228359932E-3</v>
      </c>
      <c r="H6408" s="38">
        <f>G6408*SUMIF('Manual Inputs'!$B$11:$B$22,'Expanded kW'!A6408,'Manual Inputs'!$C$11:$C$22)</f>
        <v>138806.05190649896</v>
      </c>
    </row>
    <row r="6409" spans="1:8" x14ac:dyDescent="0.2">
      <c r="A6409">
        <f t="shared" si="600"/>
        <v>12</v>
      </c>
      <c r="B6409" t="b">
        <f t="shared" si="601"/>
        <v>0</v>
      </c>
      <c r="C6409" t="str">
        <f t="shared" si="602"/>
        <v>OFF</v>
      </c>
      <c r="D6409" s="4">
        <f t="shared" si="604"/>
        <v>43822.958333317794</v>
      </c>
      <c r="E6409" t="str">
        <f t="shared" si="605"/>
        <v>LRKPCIGS</v>
      </c>
      <c r="F6409" s="39">
        <v>9183.2001953125</v>
      </c>
      <c r="G6409">
        <f t="shared" si="603"/>
        <v>1.3702041033361036E-3</v>
      </c>
      <c r="H6409" s="38">
        <f>G6409*SUMIF('Manual Inputs'!$B$11:$B$22,'Expanded kW'!A6409,'Manual Inputs'!$C$11:$C$22)</f>
        <v>138954.4250643524</v>
      </c>
    </row>
    <row r="6410" spans="1:8" x14ac:dyDescent="0.2">
      <c r="A6410">
        <f t="shared" si="600"/>
        <v>12</v>
      </c>
      <c r="B6410" t="b">
        <f t="shared" si="601"/>
        <v>0</v>
      </c>
      <c r="C6410" t="str">
        <f t="shared" si="602"/>
        <v>OFF</v>
      </c>
      <c r="D6410" s="4">
        <f t="shared" si="604"/>
        <v>43822.999999984459</v>
      </c>
      <c r="E6410" t="str">
        <f t="shared" si="605"/>
        <v>LRKPCIGS</v>
      </c>
      <c r="F6410" s="39">
        <v>9193.248046875</v>
      </c>
      <c r="G6410">
        <f t="shared" si="603"/>
        <v>1.3717033200740419E-3</v>
      </c>
      <c r="H6410" s="38">
        <f>G6410*SUMIF('Manual Inputs'!$B$11:$B$22,'Expanded kW'!A6410,'Manual Inputs'!$C$11:$C$22)</f>
        <v>139106.46285154036</v>
      </c>
    </row>
    <row r="6411" spans="1:8" x14ac:dyDescent="0.2">
      <c r="A6411">
        <f t="shared" si="600"/>
        <v>12</v>
      </c>
      <c r="B6411" t="b">
        <f t="shared" si="601"/>
        <v>0</v>
      </c>
      <c r="C6411" t="str">
        <f t="shared" si="602"/>
        <v>OFF</v>
      </c>
      <c r="D6411" s="4">
        <f t="shared" si="604"/>
        <v>43823.041666651123</v>
      </c>
      <c r="E6411" t="str">
        <f t="shared" si="605"/>
        <v>LRKPCIGS</v>
      </c>
      <c r="F6411" s="39">
        <v>9142.2080078125</v>
      </c>
      <c r="G6411">
        <f t="shared" si="603"/>
        <v>1.3640877536625015E-3</v>
      </c>
      <c r="H6411" s="38">
        <f>G6411*SUMIF('Manual Inputs'!$B$11:$B$22,'Expanded kW'!A6411,'Manual Inputs'!$C$11:$C$22)</f>
        <v>138334.15699602693</v>
      </c>
    </row>
    <row r="6412" spans="1:8" x14ac:dyDescent="0.2">
      <c r="A6412">
        <f t="shared" si="600"/>
        <v>12</v>
      </c>
      <c r="B6412" t="b">
        <f t="shared" si="601"/>
        <v>0</v>
      </c>
      <c r="C6412" t="str">
        <f t="shared" si="602"/>
        <v>OFF</v>
      </c>
      <c r="D6412" s="4">
        <f t="shared" si="604"/>
        <v>43823.083333317787</v>
      </c>
      <c r="E6412" t="str">
        <f t="shared" si="605"/>
        <v>LRKPCIGS</v>
      </c>
      <c r="F6412" s="39">
        <v>9116.3330078125</v>
      </c>
      <c r="G6412">
        <f t="shared" si="603"/>
        <v>1.3602270046403993E-3</v>
      </c>
      <c r="H6412" s="38">
        <f>G6412*SUMIF('Manual Inputs'!$B$11:$B$22,'Expanded kW'!A6412,'Manual Inputs'!$C$11:$C$22)</f>
        <v>137942.63272648357</v>
      </c>
    </row>
    <row r="6413" spans="1:8" x14ac:dyDescent="0.2">
      <c r="A6413">
        <f t="shared" si="600"/>
        <v>12</v>
      </c>
      <c r="B6413" t="b">
        <f t="shared" si="601"/>
        <v>0</v>
      </c>
      <c r="C6413" t="str">
        <f t="shared" si="602"/>
        <v>OFF</v>
      </c>
      <c r="D6413" s="4">
        <f t="shared" si="604"/>
        <v>43823.124999984451</v>
      </c>
      <c r="E6413" t="str">
        <f t="shared" si="605"/>
        <v>LRKPCIGS</v>
      </c>
      <c r="F6413" s="39">
        <v>9097.2646484375</v>
      </c>
      <c r="G6413">
        <f t="shared" si="603"/>
        <v>1.3573818587540177E-3</v>
      </c>
      <c r="H6413" s="38">
        <f>G6413*SUMIF('Manual Inputs'!$B$11:$B$22,'Expanded kW'!A6413,'Manual Inputs'!$C$11:$C$22)</f>
        <v>137654.10227331694</v>
      </c>
    </row>
    <row r="6414" spans="1:8" x14ac:dyDescent="0.2">
      <c r="A6414">
        <f t="shared" si="600"/>
        <v>12</v>
      </c>
      <c r="B6414" t="b">
        <f t="shared" si="601"/>
        <v>0</v>
      </c>
      <c r="C6414" t="str">
        <f t="shared" si="602"/>
        <v>OFF</v>
      </c>
      <c r="D6414" s="4">
        <f t="shared" si="604"/>
        <v>43823.166666651116</v>
      </c>
      <c r="E6414" t="str">
        <f t="shared" si="605"/>
        <v>LRKPCIGS</v>
      </c>
      <c r="F6414" s="39">
        <v>9125.1796875</v>
      </c>
      <c r="G6414">
        <f t="shared" si="603"/>
        <v>1.3615469972955631E-3</v>
      </c>
      <c r="H6414" s="38">
        <f>G6414*SUMIF('Manual Inputs'!$B$11:$B$22,'Expanded kW'!A6414,'Manual Inputs'!$C$11:$C$22)</f>
        <v>138076.49513431091</v>
      </c>
    </row>
    <row r="6415" spans="1:8" x14ac:dyDescent="0.2">
      <c r="A6415">
        <f t="shared" si="600"/>
        <v>12</v>
      </c>
      <c r="B6415" t="b">
        <f t="shared" si="601"/>
        <v>0</v>
      </c>
      <c r="C6415" t="str">
        <f t="shared" si="602"/>
        <v>OFF</v>
      </c>
      <c r="D6415" s="4">
        <f t="shared" si="604"/>
        <v>43823.20833331778</v>
      </c>
      <c r="E6415" t="str">
        <f t="shared" si="605"/>
        <v>LRKPCIGS</v>
      </c>
      <c r="F6415" s="39">
        <v>9124.841796875</v>
      </c>
      <c r="G6415">
        <f t="shared" si="603"/>
        <v>1.3614965814153681E-3</v>
      </c>
      <c r="H6415" s="38">
        <f>G6415*SUMIF('Manual Inputs'!$B$11:$B$22,'Expanded kW'!A6415,'Manual Inputs'!$C$11:$C$22)</f>
        <v>138071.38238532006</v>
      </c>
    </row>
    <row r="6416" spans="1:8" x14ac:dyDescent="0.2">
      <c r="A6416">
        <f t="shared" si="600"/>
        <v>12</v>
      </c>
      <c r="B6416" t="b">
        <f t="shared" si="601"/>
        <v>0</v>
      </c>
      <c r="C6416" t="str">
        <f t="shared" si="602"/>
        <v>OFF</v>
      </c>
      <c r="D6416" s="4">
        <f t="shared" si="604"/>
        <v>43823.249999984444</v>
      </c>
      <c r="E6416" t="str">
        <f t="shared" si="605"/>
        <v>LRKPCIGS</v>
      </c>
      <c r="F6416" s="39">
        <v>8917.9921875</v>
      </c>
      <c r="G6416">
        <f t="shared" si="603"/>
        <v>1.3306330286765563E-3</v>
      </c>
      <c r="H6416" s="38">
        <f>G6416*SUMIF('Manual Inputs'!$B$11:$B$22,'Expanded kW'!A6416,'Manual Inputs'!$C$11:$C$22)</f>
        <v>134941.46384557607</v>
      </c>
    </row>
    <row r="6417" spans="1:8" x14ac:dyDescent="0.2">
      <c r="A6417">
        <f t="shared" si="600"/>
        <v>12</v>
      </c>
      <c r="B6417" t="b">
        <f t="shared" si="601"/>
        <v>0</v>
      </c>
      <c r="C6417" t="str">
        <f t="shared" si="602"/>
        <v>ON</v>
      </c>
      <c r="D6417" s="4">
        <f t="shared" si="604"/>
        <v>43823.291666651108</v>
      </c>
      <c r="E6417" t="str">
        <f t="shared" si="605"/>
        <v>LRKPCIGS</v>
      </c>
      <c r="F6417" s="39">
        <v>8598.7509765625</v>
      </c>
      <c r="G6417">
        <f t="shared" si="603"/>
        <v>1.282999784504897E-3</v>
      </c>
      <c r="H6417" s="38">
        <f>G6417*SUMIF('Manual Inputs'!$B$11:$B$22,'Expanded kW'!A6417,'Manual Inputs'!$C$11:$C$22)</f>
        <v>130110.90609019673</v>
      </c>
    </row>
    <row r="6418" spans="1:8" x14ac:dyDescent="0.2">
      <c r="A6418">
        <f t="shared" si="600"/>
        <v>12</v>
      </c>
      <c r="B6418" t="b">
        <f t="shared" si="601"/>
        <v>0</v>
      </c>
      <c r="C6418" t="str">
        <f t="shared" si="602"/>
        <v>ON</v>
      </c>
      <c r="D6418" s="4">
        <f t="shared" si="604"/>
        <v>43823.333333317772</v>
      </c>
      <c r="E6418" t="str">
        <f t="shared" si="605"/>
        <v>LRKPCIGS</v>
      </c>
      <c r="F6418" s="39">
        <v>8568.703125</v>
      </c>
      <c r="G6418">
        <f t="shared" si="603"/>
        <v>1.27851641393345E-3</v>
      </c>
      <c r="H6418" s="38">
        <f>G6418*SUMIF('Manual Inputs'!$B$11:$B$22,'Expanded kW'!A6418,'Manual Inputs'!$C$11:$C$22)</f>
        <v>129656.24084828931</v>
      </c>
    </row>
    <row r="6419" spans="1:8" x14ac:dyDescent="0.2">
      <c r="A6419">
        <f t="shared" si="600"/>
        <v>12</v>
      </c>
      <c r="B6419" t="b">
        <f t="shared" si="601"/>
        <v>0</v>
      </c>
      <c r="C6419" t="str">
        <f t="shared" si="602"/>
        <v>ON</v>
      </c>
      <c r="D6419" s="4">
        <f t="shared" si="604"/>
        <v>43823.374999984437</v>
      </c>
      <c r="E6419" t="str">
        <f t="shared" si="605"/>
        <v>LRKPCIGS</v>
      </c>
      <c r="F6419" s="39">
        <v>8538.220703125</v>
      </c>
      <c r="G6419">
        <f t="shared" si="603"/>
        <v>1.273968202128804E-3</v>
      </c>
      <c r="H6419" s="38">
        <f>G6419*SUMIF('Manual Inputs'!$B$11:$B$22,'Expanded kW'!A6419,'Manual Inputs'!$C$11:$C$22)</f>
        <v>129194.99996100344</v>
      </c>
    </row>
    <row r="6420" spans="1:8" x14ac:dyDescent="0.2">
      <c r="A6420">
        <f t="shared" si="600"/>
        <v>12</v>
      </c>
      <c r="B6420" t="b">
        <f t="shared" si="601"/>
        <v>0</v>
      </c>
      <c r="C6420" t="str">
        <f t="shared" si="602"/>
        <v>ON</v>
      </c>
      <c r="D6420" s="4">
        <f t="shared" si="604"/>
        <v>43823.416666651101</v>
      </c>
      <c r="E6420" t="str">
        <f t="shared" si="605"/>
        <v>LRKPCIGS</v>
      </c>
      <c r="F6420" s="39">
        <v>8528.7255859375</v>
      </c>
      <c r="G6420">
        <f t="shared" si="603"/>
        <v>1.2725514576110693E-3</v>
      </c>
      <c r="H6420" s="38">
        <f>G6420*SUMIF('Manual Inputs'!$B$11:$B$22,'Expanded kW'!A6420,'Manual Inputs'!$C$11:$C$22)</f>
        <v>129051.32580366761</v>
      </c>
    </row>
    <row r="6421" spans="1:8" x14ac:dyDescent="0.2">
      <c r="A6421">
        <f t="shared" si="600"/>
        <v>12</v>
      </c>
      <c r="B6421" t="b">
        <f t="shared" si="601"/>
        <v>0</v>
      </c>
      <c r="C6421" t="str">
        <f t="shared" si="602"/>
        <v>ON</v>
      </c>
      <c r="D6421" s="4">
        <f t="shared" si="604"/>
        <v>43823.458333317765</v>
      </c>
      <c r="E6421" t="str">
        <f t="shared" si="605"/>
        <v>LRKPCIGS</v>
      </c>
      <c r="F6421" s="39">
        <v>8497.81640625</v>
      </c>
      <c r="G6421">
        <f t="shared" si="603"/>
        <v>1.2679395702583157E-3</v>
      </c>
      <c r="H6421" s="38">
        <f>G6421*SUMIF('Manual Inputs'!$B$11:$B$22,'Expanded kW'!A6421,'Manual Inputs'!$C$11:$C$22)</f>
        <v>128583.62748485281</v>
      </c>
    </row>
    <row r="6422" spans="1:8" x14ac:dyDescent="0.2">
      <c r="A6422">
        <f t="shared" si="600"/>
        <v>12</v>
      </c>
      <c r="B6422" t="b">
        <f t="shared" si="601"/>
        <v>0</v>
      </c>
      <c r="C6422" t="str">
        <f t="shared" si="602"/>
        <v>ON</v>
      </c>
      <c r="D6422" s="4">
        <f t="shared" si="604"/>
        <v>43823.499999984429</v>
      </c>
      <c r="E6422" t="str">
        <f t="shared" si="605"/>
        <v>LRKPCIGS</v>
      </c>
      <c r="F6422" s="39">
        <v>8477.4912109375</v>
      </c>
      <c r="G6422">
        <f t="shared" si="603"/>
        <v>1.264906894782885E-3</v>
      </c>
      <c r="H6422" s="38">
        <f>G6422*SUMIF('Manual Inputs'!$B$11:$B$22,'Expanded kW'!A6422,'Manual Inputs'!$C$11:$C$22)</f>
        <v>128276.0793786479</v>
      </c>
    </row>
    <row r="6423" spans="1:8" x14ac:dyDescent="0.2">
      <c r="A6423">
        <f t="shared" si="600"/>
        <v>12</v>
      </c>
      <c r="B6423" t="b">
        <f t="shared" si="601"/>
        <v>0</v>
      </c>
      <c r="C6423" t="str">
        <f t="shared" si="602"/>
        <v>ON</v>
      </c>
      <c r="D6423" s="4">
        <f t="shared" si="604"/>
        <v>43823.541666651094</v>
      </c>
      <c r="E6423" t="str">
        <f t="shared" si="605"/>
        <v>LRKPCIGS</v>
      </c>
      <c r="F6423" s="39">
        <v>8446.03515625</v>
      </c>
      <c r="G6423">
        <f t="shared" si="603"/>
        <v>1.2602134094737464E-3</v>
      </c>
      <c r="H6423" s="38">
        <f>G6423*SUMIF('Manual Inputs'!$B$11:$B$22,'Expanded kW'!A6423,'Manual Inputs'!$C$11:$C$22)</f>
        <v>127800.10609036811</v>
      </c>
    </row>
    <row r="6424" spans="1:8" x14ac:dyDescent="0.2">
      <c r="A6424">
        <f t="shared" si="600"/>
        <v>12</v>
      </c>
      <c r="B6424" t="b">
        <f t="shared" si="601"/>
        <v>0</v>
      </c>
      <c r="C6424" t="str">
        <f t="shared" si="602"/>
        <v>ON</v>
      </c>
      <c r="D6424" s="4">
        <f t="shared" si="604"/>
        <v>43823.583333317758</v>
      </c>
      <c r="E6424" t="str">
        <f t="shared" si="605"/>
        <v>LRKPCIGS</v>
      </c>
      <c r="F6424" s="39">
        <v>8430.7373046875</v>
      </c>
      <c r="G6424">
        <f t="shared" si="603"/>
        <v>1.257930852354512E-3</v>
      </c>
      <c r="H6424" s="38">
        <f>G6424*SUMIF('Manual Inputs'!$B$11:$B$22,'Expanded kW'!A6424,'Manual Inputs'!$C$11:$C$22)</f>
        <v>127568.6285963163</v>
      </c>
    </row>
    <row r="6425" spans="1:8" x14ac:dyDescent="0.2">
      <c r="A6425">
        <f t="shared" si="600"/>
        <v>12</v>
      </c>
      <c r="B6425" t="b">
        <f t="shared" si="601"/>
        <v>0</v>
      </c>
      <c r="C6425" t="str">
        <f t="shared" si="602"/>
        <v>ON</v>
      </c>
      <c r="D6425" s="4">
        <f t="shared" si="604"/>
        <v>43823.624999984422</v>
      </c>
      <c r="E6425" t="str">
        <f t="shared" si="605"/>
        <v>LRKPCIGS</v>
      </c>
      <c r="F6425" s="39">
        <v>8429.7041015625</v>
      </c>
      <c r="G6425">
        <f t="shared" si="603"/>
        <v>1.2577766905011989E-3</v>
      </c>
      <c r="H6425" s="38">
        <f>G6425*SUMIF('Manual Inputs'!$B$11:$B$22,'Expanded kW'!A6425,'Manual Inputs'!$C$11:$C$22)</f>
        <v>127552.99481471995</v>
      </c>
    </row>
    <row r="6426" spans="1:8" x14ac:dyDescent="0.2">
      <c r="A6426">
        <f t="shared" si="600"/>
        <v>12</v>
      </c>
      <c r="B6426" t="b">
        <f t="shared" si="601"/>
        <v>0</v>
      </c>
      <c r="C6426" t="str">
        <f t="shared" si="602"/>
        <v>ON</v>
      </c>
      <c r="D6426" s="4">
        <f t="shared" si="604"/>
        <v>43823.666666651086</v>
      </c>
      <c r="E6426" t="str">
        <f t="shared" si="605"/>
        <v>LRKPCIGS</v>
      </c>
      <c r="F6426" s="39">
        <v>8430.4169921875</v>
      </c>
      <c r="G6426">
        <f t="shared" si="603"/>
        <v>1.2578830592657724E-3</v>
      </c>
      <c r="H6426" s="38">
        <f>G6426*SUMIF('Manual Inputs'!$B$11:$B$22,'Expanded kW'!A6426,'Manual Inputs'!$C$11:$C$22)</f>
        <v>127563.78182848683</v>
      </c>
    </row>
    <row r="6427" spans="1:8" x14ac:dyDescent="0.2">
      <c r="A6427">
        <f t="shared" si="600"/>
        <v>12</v>
      </c>
      <c r="B6427" t="b">
        <f t="shared" si="601"/>
        <v>0</v>
      </c>
      <c r="C6427" t="str">
        <f t="shared" si="602"/>
        <v>ON</v>
      </c>
      <c r="D6427" s="4">
        <f t="shared" si="604"/>
        <v>43823.708333317751</v>
      </c>
      <c r="E6427" t="str">
        <f t="shared" si="605"/>
        <v>LRKPCIGS</v>
      </c>
      <c r="F6427" s="39">
        <v>8494.474609375</v>
      </c>
      <c r="G6427">
        <f t="shared" si="603"/>
        <v>1.2674409484605487E-3</v>
      </c>
      <c r="H6427" s="38">
        <f>G6427*SUMIF('Manual Inputs'!$B$11:$B$22,'Expanded kW'!A6427,'Manual Inputs'!$C$11:$C$22)</f>
        <v>128533.06151072927</v>
      </c>
    </row>
    <row r="6428" spans="1:8" x14ac:dyDescent="0.2">
      <c r="A6428">
        <f t="shared" si="600"/>
        <v>12</v>
      </c>
      <c r="B6428" t="b">
        <f t="shared" si="601"/>
        <v>0</v>
      </c>
      <c r="C6428" t="str">
        <f t="shared" si="602"/>
        <v>ON</v>
      </c>
      <c r="D6428" s="4">
        <f t="shared" si="604"/>
        <v>43823.749999984415</v>
      </c>
      <c r="E6428" t="str">
        <f t="shared" si="605"/>
        <v>LRKPCIGS</v>
      </c>
      <c r="F6428" s="39">
        <v>8538.7431640625</v>
      </c>
      <c r="G6428">
        <f t="shared" si="603"/>
        <v>1.2740461573192789E-3</v>
      </c>
      <c r="H6428" s="38">
        <f>G6428*SUMIF('Manual Inputs'!$B$11:$B$22,'Expanded kW'!A6428,'Manual Inputs'!$C$11:$C$22)</f>
        <v>129202.90551218874</v>
      </c>
    </row>
    <row r="6429" spans="1:8" x14ac:dyDescent="0.2">
      <c r="A6429">
        <f t="shared" si="600"/>
        <v>12</v>
      </c>
      <c r="B6429" t="b">
        <f t="shared" si="601"/>
        <v>0</v>
      </c>
      <c r="C6429" t="str">
        <f t="shared" si="602"/>
        <v>ON</v>
      </c>
      <c r="D6429" s="4">
        <f t="shared" si="604"/>
        <v>43823.791666651079</v>
      </c>
      <c r="E6429" t="str">
        <f t="shared" si="605"/>
        <v>LRKPCIGS</v>
      </c>
      <c r="F6429" s="39">
        <v>8562.8759765625</v>
      </c>
      <c r="G6429">
        <f t="shared" si="603"/>
        <v>1.2776469585660402E-3</v>
      </c>
      <c r="H6429" s="38">
        <f>G6429*SUMIF('Manual Inputs'!$B$11:$B$22,'Expanded kW'!A6429,'Manual Inputs'!$C$11:$C$22)</f>
        <v>129568.06809329362</v>
      </c>
    </row>
    <row r="6430" spans="1:8" x14ac:dyDescent="0.2">
      <c r="A6430">
        <f t="shared" si="600"/>
        <v>12</v>
      </c>
      <c r="B6430" t="b">
        <f t="shared" si="601"/>
        <v>0</v>
      </c>
      <c r="C6430" t="str">
        <f t="shared" si="602"/>
        <v>ON</v>
      </c>
      <c r="D6430" s="4">
        <f t="shared" si="604"/>
        <v>43823.833333317743</v>
      </c>
      <c r="E6430" t="str">
        <f t="shared" si="605"/>
        <v>LRKPCIGS</v>
      </c>
      <c r="F6430" s="39">
        <v>8605.6728515625</v>
      </c>
      <c r="G6430">
        <f t="shared" si="603"/>
        <v>1.284032581495713E-3</v>
      </c>
      <c r="H6430" s="38">
        <f>G6430*SUMIF('Manual Inputs'!$B$11:$B$22,'Expanded kW'!A6430,'Manual Inputs'!$C$11:$C$22)</f>
        <v>130215.64356085355</v>
      </c>
    </row>
    <row r="6431" spans="1:8" x14ac:dyDescent="0.2">
      <c r="A6431">
        <f t="shared" si="600"/>
        <v>12</v>
      </c>
      <c r="B6431" t="b">
        <f t="shared" si="601"/>
        <v>0</v>
      </c>
      <c r="C6431" t="str">
        <f t="shared" si="602"/>
        <v>OFF</v>
      </c>
      <c r="D6431" s="4">
        <f t="shared" si="604"/>
        <v>43823.874999984408</v>
      </c>
      <c r="E6431" t="str">
        <f t="shared" si="605"/>
        <v>LRKPCIGS</v>
      </c>
      <c r="F6431" s="39">
        <v>8809.29296875</v>
      </c>
      <c r="G6431">
        <f t="shared" si="603"/>
        <v>1.3144142691599442E-3</v>
      </c>
      <c r="H6431" s="38">
        <f>G6431*SUMIF('Manual Inputs'!$B$11:$B$22,'Expanded kW'!A6431,'Manual Inputs'!$C$11:$C$22)</f>
        <v>133296.69545056054</v>
      </c>
    </row>
    <row r="6432" spans="1:8" x14ac:dyDescent="0.2">
      <c r="A6432">
        <f t="shared" si="600"/>
        <v>12</v>
      </c>
      <c r="B6432" t="b">
        <f t="shared" si="601"/>
        <v>0</v>
      </c>
      <c r="C6432" t="str">
        <f t="shared" si="602"/>
        <v>OFF</v>
      </c>
      <c r="D6432" s="4">
        <f t="shared" si="604"/>
        <v>43823.916666651072</v>
      </c>
      <c r="E6432" t="str">
        <f t="shared" si="605"/>
        <v>LRKPCIGS</v>
      </c>
      <c r="F6432" s="39">
        <v>9033.1083984375</v>
      </c>
      <c r="G6432">
        <f t="shared" si="603"/>
        <v>1.3478092527849646E-3</v>
      </c>
      <c r="H6432" s="38">
        <f>G6432*SUMIF('Manual Inputs'!$B$11:$B$22,'Expanded kW'!A6432,'Manual Inputs'!$C$11:$C$22)</f>
        <v>136683.33014122452</v>
      </c>
    </row>
    <row r="6433" spans="1:8" x14ac:dyDescent="0.2">
      <c r="A6433">
        <f t="shared" si="600"/>
        <v>12</v>
      </c>
      <c r="B6433" t="b">
        <f t="shared" si="601"/>
        <v>0</v>
      </c>
      <c r="C6433" t="str">
        <f t="shared" si="602"/>
        <v>OFF</v>
      </c>
      <c r="D6433" s="4">
        <f t="shared" si="604"/>
        <v>43823.958333317736</v>
      </c>
      <c r="E6433" t="str">
        <f t="shared" si="605"/>
        <v>LRKPCIGS</v>
      </c>
      <c r="F6433" s="39">
        <v>9010.283203125</v>
      </c>
      <c r="G6433">
        <f t="shared" si="603"/>
        <v>1.3444035580803453E-3</v>
      </c>
      <c r="H6433" s="38">
        <f>G6433*SUMIF('Manual Inputs'!$B$11:$B$22,'Expanded kW'!A6433,'Manual Inputs'!$C$11:$C$22)</f>
        <v>136337.95360317966</v>
      </c>
    </row>
    <row r="6434" spans="1:8" x14ac:dyDescent="0.2">
      <c r="A6434">
        <f t="shared" si="600"/>
        <v>12</v>
      </c>
      <c r="B6434" t="b">
        <f t="shared" si="601"/>
        <v>0</v>
      </c>
      <c r="C6434" t="str">
        <f t="shared" si="602"/>
        <v>OFF</v>
      </c>
      <c r="D6434" s="4">
        <f t="shared" si="604"/>
        <v>43823.9999999844</v>
      </c>
      <c r="E6434" t="str">
        <f t="shared" si="605"/>
        <v>LRKPCIGS</v>
      </c>
      <c r="F6434" s="39">
        <v>9026.375</v>
      </c>
      <c r="G6434">
        <f t="shared" si="603"/>
        <v>1.3468045779469742E-3</v>
      </c>
      <c r="H6434" s="38">
        <f>G6434*SUMIF('Manual Inputs'!$B$11:$B$22,'Expanded kW'!A6434,'Manual Inputs'!$C$11:$C$22)</f>
        <v>136581.44457968688</v>
      </c>
    </row>
    <row r="6435" spans="1:8" x14ac:dyDescent="0.2">
      <c r="A6435">
        <f t="shared" si="600"/>
        <v>12</v>
      </c>
      <c r="B6435" t="b">
        <f t="shared" si="601"/>
        <v>0</v>
      </c>
      <c r="C6435" t="str">
        <f t="shared" si="602"/>
        <v>OFF</v>
      </c>
      <c r="D6435" s="4">
        <f t="shared" si="604"/>
        <v>43824.041666651065</v>
      </c>
      <c r="E6435" t="str">
        <f t="shared" si="605"/>
        <v>LRKPCIGS</v>
      </c>
      <c r="F6435" s="39">
        <v>9017.4658203125</v>
      </c>
      <c r="G6435">
        <f t="shared" si="603"/>
        <v>1.3454752598110805E-3</v>
      </c>
      <c r="H6435" s="38">
        <f>G6435*SUMIF('Manual Inputs'!$B$11:$B$22,'Expanded kW'!A6435,'Manual Inputs'!$C$11:$C$22)</f>
        <v>136446.63646106355</v>
      </c>
    </row>
    <row r="6436" spans="1:8" x14ac:dyDescent="0.2">
      <c r="A6436">
        <f t="shared" si="600"/>
        <v>12</v>
      </c>
      <c r="B6436" t="b">
        <f t="shared" si="601"/>
        <v>0</v>
      </c>
      <c r="C6436" t="str">
        <f t="shared" si="602"/>
        <v>OFF</v>
      </c>
      <c r="D6436" s="4">
        <f t="shared" si="604"/>
        <v>43824.083333317729</v>
      </c>
      <c r="E6436" t="str">
        <f t="shared" si="605"/>
        <v>LRKPCIGS</v>
      </c>
      <c r="F6436" s="39">
        <v>9019.8466796875</v>
      </c>
      <c r="G6436">
        <f t="shared" si="603"/>
        <v>1.3458305023426281E-3</v>
      </c>
      <c r="H6436" s="38">
        <f>G6436*SUMIF('Manual Inputs'!$B$11:$B$22,'Expanded kW'!A6436,'Manual Inputs'!$C$11:$C$22)</f>
        <v>136482.6621316986</v>
      </c>
    </row>
    <row r="6437" spans="1:8" x14ac:dyDescent="0.2">
      <c r="A6437">
        <f t="shared" si="600"/>
        <v>12</v>
      </c>
      <c r="B6437" t="b">
        <f t="shared" si="601"/>
        <v>0</v>
      </c>
      <c r="C6437" t="str">
        <f t="shared" si="602"/>
        <v>OFF</v>
      </c>
      <c r="D6437" s="4">
        <f t="shared" si="604"/>
        <v>43824.124999984393</v>
      </c>
      <c r="E6437" t="str">
        <f t="shared" si="605"/>
        <v>LRKPCIGS</v>
      </c>
      <c r="F6437" s="39">
        <v>9033.03515625</v>
      </c>
      <c r="G6437">
        <f t="shared" si="603"/>
        <v>1.3477983244872345E-3</v>
      </c>
      <c r="H6437" s="38">
        <f>G6437*SUMIF('Manual Inputs'!$B$11:$B$22,'Expanded kW'!A6437,'Manual Inputs'!$C$11:$C$22)</f>
        <v>136682.22188638547</v>
      </c>
    </row>
    <row r="6438" spans="1:8" x14ac:dyDescent="0.2">
      <c r="A6438">
        <f t="shared" si="600"/>
        <v>12</v>
      </c>
      <c r="B6438" t="b">
        <f t="shared" si="601"/>
        <v>0</v>
      </c>
      <c r="C6438" t="str">
        <f t="shared" si="602"/>
        <v>OFF</v>
      </c>
      <c r="D6438" s="4">
        <f t="shared" si="604"/>
        <v>43824.166666651057</v>
      </c>
      <c r="E6438" t="str">
        <f t="shared" si="605"/>
        <v>LRKPCIGS</v>
      </c>
      <c r="F6438" s="39">
        <v>9051.02734375</v>
      </c>
      <c r="G6438">
        <f t="shared" si="603"/>
        <v>1.3504828972523014E-3</v>
      </c>
      <c r="H6438" s="38">
        <f>G6438*SUMIF('Manual Inputs'!$B$11:$B$22,'Expanded kW'!A6438,'Manual Inputs'!$C$11:$C$22)</f>
        <v>136954.46838178352</v>
      </c>
    </row>
    <row r="6439" spans="1:8" x14ac:dyDescent="0.2">
      <c r="A6439">
        <f t="shared" si="600"/>
        <v>12</v>
      </c>
      <c r="B6439" t="b">
        <f t="shared" si="601"/>
        <v>0</v>
      </c>
      <c r="C6439" t="str">
        <f t="shared" si="602"/>
        <v>OFF</v>
      </c>
      <c r="D6439" s="4">
        <f t="shared" si="604"/>
        <v>43824.208333317722</v>
      </c>
      <c r="E6439" t="str">
        <f t="shared" si="605"/>
        <v>LRKPCIGS</v>
      </c>
      <c r="F6439" s="39">
        <v>9072.798828125</v>
      </c>
      <c r="G6439">
        <f t="shared" si="603"/>
        <v>1.3537313701802432E-3</v>
      </c>
      <c r="H6439" s="38">
        <f>G6439*SUMIF('Manual Inputs'!$B$11:$B$22,'Expanded kW'!A6439,'Manual Inputs'!$C$11:$C$22)</f>
        <v>137283.9008268771</v>
      </c>
    </row>
    <row r="6440" spans="1:8" x14ac:dyDescent="0.2">
      <c r="A6440">
        <f t="shared" si="600"/>
        <v>12</v>
      </c>
      <c r="B6440" t="b">
        <f t="shared" si="601"/>
        <v>0</v>
      </c>
      <c r="C6440" t="str">
        <f t="shared" si="602"/>
        <v>OFF</v>
      </c>
      <c r="D6440" s="4">
        <f t="shared" si="604"/>
        <v>43824.249999984386</v>
      </c>
      <c r="E6440" t="str">
        <f t="shared" si="605"/>
        <v>LRKPCIGS</v>
      </c>
      <c r="F6440" s="39">
        <v>8901.3828125</v>
      </c>
      <c r="G6440">
        <f t="shared" si="603"/>
        <v>1.3281547821726344E-3</v>
      </c>
      <c r="H6440" s="38">
        <f>G6440*SUMIF('Manual Inputs'!$B$11:$B$22,'Expanded kW'!A6440,'Manual Inputs'!$C$11:$C$22)</f>
        <v>134690.14120153952</v>
      </c>
    </row>
    <row r="6441" spans="1:8" x14ac:dyDescent="0.2">
      <c r="A6441">
        <f t="shared" si="600"/>
        <v>12</v>
      </c>
      <c r="B6441" t="b">
        <f t="shared" si="601"/>
        <v>0</v>
      </c>
      <c r="C6441" t="str">
        <f t="shared" si="602"/>
        <v>ON</v>
      </c>
      <c r="D6441" s="4">
        <f t="shared" si="604"/>
        <v>43824.29166665105</v>
      </c>
      <c r="E6441" t="str">
        <f t="shared" si="605"/>
        <v>LRKPCIGS</v>
      </c>
      <c r="F6441" s="39">
        <v>8580.9560546875</v>
      </c>
      <c r="G6441">
        <f t="shared" si="603"/>
        <v>1.2803446452883834E-3</v>
      </c>
      <c r="H6441" s="38">
        <f>G6441*SUMIF('Manual Inputs'!$B$11:$B$22,'Expanded kW'!A6441,'Manual Inputs'!$C$11:$C$22)</f>
        <v>129841.64449449856</v>
      </c>
    </row>
    <row r="6442" spans="1:8" x14ac:dyDescent="0.2">
      <c r="A6442">
        <f t="shared" si="600"/>
        <v>12</v>
      </c>
      <c r="B6442" t="b">
        <f t="shared" si="601"/>
        <v>0</v>
      </c>
      <c r="C6442" t="str">
        <f t="shared" si="602"/>
        <v>ON</v>
      </c>
      <c r="D6442" s="4">
        <f t="shared" si="604"/>
        <v>43824.333333317714</v>
      </c>
      <c r="E6442" t="str">
        <f t="shared" si="605"/>
        <v>LRKPCIGS</v>
      </c>
      <c r="F6442" s="39">
        <v>8574.1015625</v>
      </c>
      <c r="G6442">
        <f t="shared" si="603"/>
        <v>1.279321902331479E-3</v>
      </c>
      <c r="H6442" s="38">
        <f>G6442*SUMIF('Manual Inputs'!$B$11:$B$22,'Expanded kW'!A6442,'Manual Inputs'!$C$11:$C$22)</f>
        <v>129737.92661829366</v>
      </c>
    </row>
    <row r="6443" spans="1:8" x14ac:dyDescent="0.2">
      <c r="A6443">
        <f t="shared" si="600"/>
        <v>12</v>
      </c>
      <c r="B6443" t="b">
        <f t="shared" si="601"/>
        <v>0</v>
      </c>
      <c r="C6443" t="str">
        <f t="shared" si="602"/>
        <v>ON</v>
      </c>
      <c r="D6443" s="4">
        <f t="shared" si="604"/>
        <v>43824.374999984379</v>
      </c>
      <c r="E6443" t="str">
        <f t="shared" si="605"/>
        <v>LRKPCIGS</v>
      </c>
      <c r="F6443" s="39">
        <v>8569.8232421875</v>
      </c>
      <c r="G6443">
        <f t="shared" si="603"/>
        <v>1.2786835440334028E-3</v>
      </c>
      <c r="H6443" s="38">
        <f>G6443*SUMIF('Manual Inputs'!$B$11:$B$22,'Expanded kW'!A6443,'Manual Inputs'!$C$11:$C$22)</f>
        <v>129673.18975896134</v>
      </c>
    </row>
    <row r="6444" spans="1:8" x14ac:dyDescent="0.2">
      <c r="A6444">
        <f t="shared" si="600"/>
        <v>12</v>
      </c>
      <c r="B6444" t="b">
        <f t="shared" si="601"/>
        <v>0</v>
      </c>
      <c r="C6444" t="str">
        <f t="shared" si="602"/>
        <v>ON</v>
      </c>
      <c r="D6444" s="4">
        <f t="shared" si="604"/>
        <v>43824.416666651043</v>
      </c>
      <c r="E6444" t="str">
        <f t="shared" si="605"/>
        <v>LRKPCIGS</v>
      </c>
      <c r="F6444" s="39">
        <v>8525.33203125</v>
      </c>
      <c r="G6444">
        <f t="shared" si="603"/>
        <v>1.2720451131495729E-3</v>
      </c>
      <c r="H6444" s="38">
        <f>G6444*SUMIF('Manual Inputs'!$B$11:$B$22,'Expanded kW'!A6444,'Manual Inputs'!$C$11:$C$22)</f>
        <v>128999.97666279113</v>
      </c>
    </row>
    <row r="6445" spans="1:8" x14ac:dyDescent="0.2">
      <c r="A6445">
        <f t="shared" si="600"/>
        <v>12</v>
      </c>
      <c r="B6445" t="b">
        <f t="shared" si="601"/>
        <v>0</v>
      </c>
      <c r="C6445" t="str">
        <f t="shared" si="602"/>
        <v>ON</v>
      </c>
      <c r="D6445" s="4">
        <f t="shared" si="604"/>
        <v>43824.458333317707</v>
      </c>
      <c r="E6445" t="str">
        <f t="shared" si="605"/>
        <v>LRKPCIGS</v>
      </c>
      <c r="F6445" s="39">
        <v>8486.365234375</v>
      </c>
      <c r="G6445">
        <f t="shared" si="603"/>
        <v>1.2662309673358682E-3</v>
      </c>
      <c r="H6445" s="38">
        <f>G6445*SUMIF('Manual Inputs'!$B$11:$B$22,'Expanded kW'!A6445,'Manual Inputs'!$C$11:$C$22)</f>
        <v>128410.35553494848</v>
      </c>
    </row>
    <row r="6446" spans="1:8" x14ac:dyDescent="0.2">
      <c r="A6446">
        <f t="shared" si="600"/>
        <v>12</v>
      </c>
      <c r="B6446" t="b">
        <f t="shared" si="601"/>
        <v>0</v>
      </c>
      <c r="C6446" t="str">
        <f t="shared" si="602"/>
        <v>ON</v>
      </c>
      <c r="D6446" s="4">
        <f t="shared" si="604"/>
        <v>43824.499999984371</v>
      </c>
      <c r="E6446" t="str">
        <f t="shared" si="605"/>
        <v>LRKPCIGS</v>
      </c>
      <c r="F6446" s="39">
        <v>8450.69921875</v>
      </c>
      <c r="G6446">
        <f t="shared" si="603"/>
        <v>1.2609093234732015E-3</v>
      </c>
      <c r="H6446" s="38">
        <f>G6446*SUMIF('Manual Inputs'!$B$11:$B$22,'Expanded kW'!A6446,'Manual Inputs'!$C$11:$C$22)</f>
        <v>127870.6797585195</v>
      </c>
    </row>
    <row r="6447" spans="1:8" x14ac:dyDescent="0.2">
      <c r="A6447">
        <f t="shared" si="600"/>
        <v>12</v>
      </c>
      <c r="B6447" t="b">
        <f t="shared" si="601"/>
        <v>0</v>
      </c>
      <c r="C6447" t="str">
        <f t="shared" si="602"/>
        <v>ON</v>
      </c>
      <c r="D6447" s="4">
        <f t="shared" si="604"/>
        <v>43824.541666651035</v>
      </c>
      <c r="E6447" t="str">
        <f t="shared" si="605"/>
        <v>LRKPCIGS</v>
      </c>
      <c r="F6447" s="39">
        <v>8420.4365234375</v>
      </c>
      <c r="G6447">
        <f t="shared" si="603"/>
        <v>1.2563938965617458E-3</v>
      </c>
      <c r="H6447" s="38">
        <f>G6447*SUMIF('Manual Inputs'!$B$11:$B$22,'Expanded kW'!A6447,'Manual Inputs'!$C$11:$C$22)</f>
        <v>127412.7636357508</v>
      </c>
    </row>
    <row r="6448" spans="1:8" x14ac:dyDescent="0.2">
      <c r="A6448">
        <f t="shared" si="600"/>
        <v>12</v>
      </c>
      <c r="B6448" t="b">
        <f t="shared" si="601"/>
        <v>0</v>
      </c>
      <c r="C6448" t="str">
        <f t="shared" si="602"/>
        <v>ON</v>
      </c>
      <c r="D6448" s="4">
        <f t="shared" si="604"/>
        <v>43824.5833333177</v>
      </c>
      <c r="E6448" t="str">
        <f t="shared" si="605"/>
        <v>LRKPCIGS</v>
      </c>
      <c r="F6448" s="39">
        <v>8408.5126953125</v>
      </c>
      <c r="G6448">
        <f t="shared" si="603"/>
        <v>1.2546147696912799E-3</v>
      </c>
      <c r="H6448" s="38">
        <f>G6448*SUMIF('Manual Inputs'!$B$11:$B$22,'Expanded kW'!A6448,'Manual Inputs'!$C$11:$C$22)</f>
        <v>127232.33974795174</v>
      </c>
    </row>
    <row r="6449" spans="1:8" x14ac:dyDescent="0.2">
      <c r="A6449">
        <f t="shared" si="600"/>
        <v>12</v>
      </c>
      <c r="B6449" t="b">
        <f t="shared" si="601"/>
        <v>0</v>
      </c>
      <c r="C6449" t="str">
        <f t="shared" si="602"/>
        <v>ON</v>
      </c>
      <c r="D6449" s="4">
        <f t="shared" si="604"/>
        <v>43824.624999984364</v>
      </c>
      <c r="E6449" t="str">
        <f t="shared" si="605"/>
        <v>LRKPCIGS</v>
      </c>
      <c r="F6449" s="39">
        <v>8432.2099609375</v>
      </c>
      <c r="G6449">
        <f t="shared" si="603"/>
        <v>1.2581505839942061E-3</v>
      </c>
      <c r="H6449" s="38">
        <f>G6449*SUMIF('Manual Inputs'!$B$11:$B$22,'Expanded kW'!A6449,'Manual Inputs'!$C$11:$C$22)</f>
        <v>127590.91190694702</v>
      </c>
    </row>
    <row r="6450" spans="1:8" x14ac:dyDescent="0.2">
      <c r="A6450">
        <f t="shared" si="600"/>
        <v>12</v>
      </c>
      <c r="B6450" t="b">
        <f t="shared" si="601"/>
        <v>0</v>
      </c>
      <c r="C6450" t="str">
        <f t="shared" si="602"/>
        <v>ON</v>
      </c>
      <c r="D6450" s="4">
        <f t="shared" si="604"/>
        <v>43824.666666651028</v>
      </c>
      <c r="E6450" t="str">
        <f t="shared" si="605"/>
        <v>LRKPCIGS</v>
      </c>
      <c r="F6450" s="39">
        <v>8415.7431640625</v>
      </c>
      <c r="G6450">
        <f t="shared" si="603"/>
        <v>1.2556936112431989E-3</v>
      </c>
      <c r="H6450" s="38">
        <f>G6450*SUMIF('Manual Inputs'!$B$11:$B$22,'Expanded kW'!A6450,'Manual Inputs'!$C$11:$C$22)</f>
        <v>127341.74666566381</v>
      </c>
    </row>
    <row r="6451" spans="1:8" x14ac:dyDescent="0.2">
      <c r="A6451">
        <f t="shared" si="600"/>
        <v>12</v>
      </c>
      <c r="B6451" t="b">
        <f t="shared" si="601"/>
        <v>0</v>
      </c>
      <c r="C6451" t="str">
        <f t="shared" si="602"/>
        <v>ON</v>
      </c>
      <c r="D6451" s="4">
        <f t="shared" si="604"/>
        <v>43824.708333317692</v>
      </c>
      <c r="E6451" t="str">
        <f t="shared" si="605"/>
        <v>LRKPCIGS</v>
      </c>
      <c r="F6451" s="39">
        <v>8440.4072265625</v>
      </c>
      <c r="G6451">
        <f t="shared" si="603"/>
        <v>1.2593736790761628E-3</v>
      </c>
      <c r="H6451" s="38">
        <f>G6451*SUMIF('Manual Inputs'!$B$11:$B$22,'Expanded kW'!A6451,'Manual Inputs'!$C$11:$C$22)</f>
        <v>127714.94778853469</v>
      </c>
    </row>
    <row r="6452" spans="1:8" x14ac:dyDescent="0.2">
      <c r="A6452">
        <f t="shared" si="600"/>
        <v>12</v>
      </c>
      <c r="B6452" t="b">
        <f t="shared" si="601"/>
        <v>0</v>
      </c>
      <c r="C6452" t="str">
        <f t="shared" si="602"/>
        <v>ON</v>
      </c>
      <c r="D6452" s="4">
        <f t="shared" si="604"/>
        <v>43824.749999984357</v>
      </c>
      <c r="E6452" t="str">
        <f t="shared" si="605"/>
        <v>LRKPCIGS</v>
      </c>
      <c r="F6452" s="39">
        <v>8519.998046875</v>
      </c>
      <c r="G6452">
        <f t="shared" si="603"/>
        <v>1.2712492416535463E-3</v>
      </c>
      <c r="H6452" s="38">
        <f>G6452*SUMIF('Manual Inputs'!$B$11:$B$22,'Expanded kW'!A6452,'Manual Inputs'!$C$11:$C$22)</f>
        <v>128919.26615704513</v>
      </c>
    </row>
    <row r="6453" spans="1:8" x14ac:dyDescent="0.2">
      <c r="A6453">
        <f t="shared" si="600"/>
        <v>12</v>
      </c>
      <c r="B6453" t="b">
        <f t="shared" si="601"/>
        <v>0</v>
      </c>
      <c r="C6453" t="str">
        <f t="shared" si="602"/>
        <v>ON</v>
      </c>
      <c r="D6453" s="4">
        <f t="shared" si="604"/>
        <v>43824.791666651021</v>
      </c>
      <c r="E6453" t="str">
        <f t="shared" si="605"/>
        <v>LRKPCIGS</v>
      </c>
      <c r="F6453" s="39">
        <v>8525.7109375</v>
      </c>
      <c r="G6453">
        <f t="shared" si="603"/>
        <v>1.2721016488764969E-3</v>
      </c>
      <c r="H6453" s="38">
        <f>G6453*SUMIF('Manual Inputs'!$B$11:$B$22,'Expanded kW'!A6453,'Manual Inputs'!$C$11:$C$22)</f>
        <v>129005.71003449187</v>
      </c>
    </row>
    <row r="6454" spans="1:8" x14ac:dyDescent="0.2">
      <c r="A6454">
        <f t="shared" si="600"/>
        <v>12</v>
      </c>
      <c r="B6454" t="b">
        <f t="shared" si="601"/>
        <v>0</v>
      </c>
      <c r="C6454" t="str">
        <f t="shared" si="602"/>
        <v>ON</v>
      </c>
      <c r="D6454" s="4">
        <f t="shared" si="604"/>
        <v>43824.833333317685</v>
      </c>
      <c r="E6454" t="str">
        <f t="shared" si="605"/>
        <v>LRKPCIGS</v>
      </c>
      <c r="F6454" s="39">
        <v>8523.2158203125</v>
      </c>
      <c r="G6454">
        <f t="shared" si="603"/>
        <v>1.2717293582004902E-3</v>
      </c>
      <c r="H6454" s="38">
        <f>G6454*SUMIF('Manual Inputs'!$B$11:$B$22,'Expanded kW'!A6454,'Manual Inputs'!$C$11:$C$22)</f>
        <v>128967.95548630787</v>
      </c>
    </row>
    <row r="6455" spans="1:8" x14ac:dyDescent="0.2">
      <c r="A6455">
        <f t="shared" si="600"/>
        <v>12</v>
      </c>
      <c r="B6455" t="b">
        <f t="shared" si="601"/>
        <v>0</v>
      </c>
      <c r="C6455" t="str">
        <f t="shared" si="602"/>
        <v>OFF</v>
      </c>
      <c r="D6455" s="4">
        <f t="shared" si="604"/>
        <v>43824.874999984349</v>
      </c>
      <c r="E6455" t="str">
        <f t="shared" si="605"/>
        <v>LRKPCIGS</v>
      </c>
      <c r="F6455" s="39">
        <v>8776.7177734375</v>
      </c>
      <c r="G6455">
        <f t="shared" si="603"/>
        <v>1.3095537994614892E-3</v>
      </c>
      <c r="H6455" s="38">
        <f>G6455*SUMIF('Manual Inputs'!$B$11:$B$22,'Expanded kW'!A6455,'Manual Inputs'!$C$11:$C$22)</f>
        <v>132803.78802833991</v>
      </c>
    </row>
    <row r="6456" spans="1:8" x14ac:dyDescent="0.2">
      <c r="A6456">
        <f t="shared" si="600"/>
        <v>12</v>
      </c>
      <c r="B6456" t="b">
        <f t="shared" si="601"/>
        <v>0</v>
      </c>
      <c r="C6456" t="str">
        <f t="shared" si="602"/>
        <v>OFF</v>
      </c>
      <c r="D6456" s="4">
        <f t="shared" si="604"/>
        <v>43824.916666651014</v>
      </c>
      <c r="E6456" t="str">
        <f t="shared" si="605"/>
        <v>LRKPCIGS</v>
      </c>
      <c r="F6456" s="39">
        <v>9183.4765625</v>
      </c>
      <c r="G6456">
        <f t="shared" si="603"/>
        <v>1.3702453394462053E-3</v>
      </c>
      <c r="H6456" s="38">
        <f>G6456*SUMIF('Manual Inputs'!$B$11:$B$22,'Expanded kW'!A6456,'Manual Inputs'!$C$11:$C$22)</f>
        <v>138958.60687927846</v>
      </c>
    </row>
    <row r="6457" spans="1:8" x14ac:dyDescent="0.2">
      <c r="A6457">
        <f t="shared" si="600"/>
        <v>12</v>
      </c>
      <c r="B6457" t="b">
        <f t="shared" si="601"/>
        <v>0</v>
      </c>
      <c r="C6457" t="str">
        <f t="shared" si="602"/>
        <v>OFF</v>
      </c>
      <c r="D6457" s="4">
        <f t="shared" si="604"/>
        <v>43824.958333317678</v>
      </c>
      <c r="E6457" t="str">
        <f t="shared" si="605"/>
        <v>LRKPCIGS</v>
      </c>
      <c r="F6457" s="39">
        <v>9123.521484375</v>
      </c>
      <c r="G6457">
        <f t="shared" si="603"/>
        <v>1.3612995806349529E-3</v>
      </c>
      <c r="H6457" s="38">
        <f>G6457*SUMIF('Manual Inputs'!$B$11:$B$22,'Expanded kW'!A6457,'Manual Inputs'!$C$11:$C$22)</f>
        <v>138051.40424475458</v>
      </c>
    </row>
    <row r="6458" spans="1:8" x14ac:dyDescent="0.2">
      <c r="A6458">
        <f t="shared" si="600"/>
        <v>12</v>
      </c>
      <c r="B6458" t="b">
        <f t="shared" si="601"/>
        <v>0</v>
      </c>
      <c r="C6458" t="str">
        <f t="shared" si="602"/>
        <v>OFF</v>
      </c>
      <c r="D6458" s="4">
        <f t="shared" si="604"/>
        <v>43824.999999984342</v>
      </c>
      <c r="E6458" t="str">
        <f t="shared" si="605"/>
        <v>LRKPCIGS</v>
      </c>
      <c r="F6458" s="39">
        <v>9206.3828125</v>
      </c>
      <c r="G6458">
        <f t="shared" si="603"/>
        <v>1.3736631281336461E-3</v>
      </c>
      <c r="H6458" s="38">
        <f>G6458*SUMIF('Manual Inputs'!$B$11:$B$22,'Expanded kW'!A6458,'Manual Inputs'!$C$11:$C$22)</f>
        <v>139305.2098860119</v>
      </c>
    </row>
    <row r="6459" spans="1:8" x14ac:dyDescent="0.2">
      <c r="A6459">
        <f t="shared" si="600"/>
        <v>12</v>
      </c>
      <c r="B6459" t="b">
        <f t="shared" si="601"/>
        <v>0</v>
      </c>
      <c r="C6459" t="str">
        <f t="shared" si="602"/>
        <v>OFF</v>
      </c>
      <c r="D6459" s="4">
        <f t="shared" si="604"/>
        <v>43825.041666651006</v>
      </c>
      <c r="E6459" t="str">
        <f t="shared" si="605"/>
        <v>LRKPCIGS</v>
      </c>
      <c r="F6459" s="39">
        <v>9347.9296875</v>
      </c>
      <c r="G6459">
        <f t="shared" si="603"/>
        <v>1.3947830106162693E-3</v>
      </c>
      <c r="H6459" s="38">
        <f>G6459*SUMIF('Manual Inputs'!$B$11:$B$22,'Expanded kW'!A6459,'Manual Inputs'!$C$11:$C$22)</f>
        <v>141447.00841124935</v>
      </c>
    </row>
    <row r="6460" spans="1:8" x14ac:dyDescent="0.2">
      <c r="A6460">
        <f t="shared" si="600"/>
        <v>12</v>
      </c>
      <c r="B6460" t="b">
        <f t="shared" si="601"/>
        <v>0</v>
      </c>
      <c r="C6460" t="str">
        <f t="shared" si="602"/>
        <v>OFF</v>
      </c>
      <c r="D6460" s="4">
        <f t="shared" si="604"/>
        <v>43825.083333317671</v>
      </c>
      <c r="E6460" t="str">
        <f t="shared" si="605"/>
        <v>LRKPCIGS</v>
      </c>
      <c r="F6460" s="39">
        <v>9259.8740234375</v>
      </c>
      <c r="G6460">
        <f t="shared" si="603"/>
        <v>1.3816444282425549E-3</v>
      </c>
      <c r="H6460" s="38">
        <f>G6460*SUMIF('Manual Inputs'!$B$11:$B$22,'Expanded kW'!A6460,'Manual Inputs'!$C$11:$C$22)</f>
        <v>140114.60533680586</v>
      </c>
    </row>
    <row r="6461" spans="1:8" x14ac:dyDescent="0.2">
      <c r="A6461">
        <f t="shared" si="600"/>
        <v>12</v>
      </c>
      <c r="B6461" t="b">
        <f t="shared" si="601"/>
        <v>0</v>
      </c>
      <c r="C6461" t="str">
        <f t="shared" si="602"/>
        <v>OFF</v>
      </c>
      <c r="D6461" s="4">
        <f t="shared" si="604"/>
        <v>43825.124999984335</v>
      </c>
      <c r="E6461" t="str">
        <f t="shared" si="605"/>
        <v>LRKPCIGS</v>
      </c>
      <c r="F6461" s="39">
        <v>9444.5810546875</v>
      </c>
      <c r="G6461">
        <f t="shared" si="603"/>
        <v>1.4092041380115924E-3</v>
      </c>
      <c r="H6461" s="38">
        <f>G6461*SUMIF('Manual Inputs'!$B$11:$B$22,'Expanded kW'!A6461,'Manual Inputs'!$C$11:$C$22)</f>
        <v>142909.47627360502</v>
      </c>
    </row>
    <row r="6462" spans="1:8" x14ac:dyDescent="0.2">
      <c r="A6462">
        <f t="shared" si="600"/>
        <v>12</v>
      </c>
      <c r="B6462" t="b">
        <f t="shared" si="601"/>
        <v>0</v>
      </c>
      <c r="C6462" t="str">
        <f t="shared" si="602"/>
        <v>OFF</v>
      </c>
      <c r="D6462" s="4">
        <f t="shared" si="604"/>
        <v>43825.166666650999</v>
      </c>
      <c r="E6462" t="str">
        <f t="shared" si="605"/>
        <v>LRKPCIGS</v>
      </c>
      <c r="F6462" s="39">
        <v>9361.849609375</v>
      </c>
      <c r="G6462">
        <f t="shared" si="603"/>
        <v>1.3968599700275406E-3</v>
      </c>
      <c r="H6462" s="38">
        <f>G6462*SUMIF('Manual Inputs'!$B$11:$B$22,'Expanded kW'!A6462,'Manual Inputs'!$C$11:$C$22)</f>
        <v>141657.63593759562</v>
      </c>
    </row>
    <row r="6463" spans="1:8" x14ac:dyDescent="0.2">
      <c r="A6463">
        <f t="shared" si="600"/>
        <v>12</v>
      </c>
      <c r="B6463" t="b">
        <f t="shared" si="601"/>
        <v>0</v>
      </c>
      <c r="C6463" t="str">
        <f t="shared" si="602"/>
        <v>OFF</v>
      </c>
      <c r="D6463" s="4">
        <f t="shared" si="604"/>
        <v>43825.208333317663</v>
      </c>
      <c r="E6463" t="str">
        <f t="shared" si="605"/>
        <v>LRKPCIGS</v>
      </c>
      <c r="F6463" s="39">
        <v>9307.2392578125</v>
      </c>
      <c r="G6463">
        <f t="shared" si="603"/>
        <v>1.3887116855293153E-3</v>
      </c>
      <c r="H6463" s="38">
        <f>G6463*SUMIF('Manual Inputs'!$B$11:$B$22,'Expanded kW'!A6463,'Manual Inputs'!$C$11:$C$22)</f>
        <v>140831.30635286082</v>
      </c>
    </row>
    <row r="6464" spans="1:8" x14ac:dyDescent="0.2">
      <c r="A6464">
        <f t="shared" si="600"/>
        <v>12</v>
      </c>
      <c r="B6464" t="b">
        <f t="shared" si="601"/>
        <v>0</v>
      </c>
      <c r="C6464" t="str">
        <f t="shared" si="602"/>
        <v>OFF</v>
      </c>
      <c r="D6464" s="4">
        <f t="shared" si="604"/>
        <v>43825.249999984328</v>
      </c>
      <c r="E6464" t="str">
        <f t="shared" si="605"/>
        <v>LRKPCIGS</v>
      </c>
      <c r="F6464" s="39">
        <v>9154.5126953125</v>
      </c>
      <c r="G6464">
        <f t="shared" si="603"/>
        <v>1.3659237076811643E-3</v>
      </c>
      <c r="H6464" s="38">
        <f>G6464*SUMIF('Manual Inputs'!$B$11:$B$22,'Expanded kW'!A6464,'Manual Inputs'!$C$11:$C$22)</f>
        <v>138520.34380898913</v>
      </c>
    </row>
    <row r="6465" spans="1:8" x14ac:dyDescent="0.2">
      <c r="A6465">
        <f t="shared" si="600"/>
        <v>12</v>
      </c>
      <c r="B6465" t="b">
        <f t="shared" si="601"/>
        <v>0</v>
      </c>
      <c r="C6465" t="str">
        <f t="shared" si="602"/>
        <v>ON</v>
      </c>
      <c r="D6465" s="4">
        <f t="shared" si="604"/>
        <v>43825.291666650992</v>
      </c>
      <c r="E6465" t="str">
        <f t="shared" si="605"/>
        <v>LRKPCIGS</v>
      </c>
      <c r="F6465" s="39">
        <v>8837.8642578125</v>
      </c>
      <c r="G6465">
        <f t="shared" si="603"/>
        <v>1.3186773252491517E-3</v>
      </c>
      <c r="H6465" s="38">
        <f>G6465*SUMIF('Manual Inputs'!$B$11:$B$22,'Expanded kW'!A6465,'Manual Inputs'!$C$11:$C$22)</f>
        <v>133729.01827491252</v>
      </c>
    </row>
    <row r="6466" spans="1:8" x14ac:dyDescent="0.2">
      <c r="A6466">
        <f t="shared" ref="A6466:A6529" si="606">MONTH(D6466)</f>
        <v>12</v>
      </c>
      <c r="B6466" t="b">
        <f t="shared" ref="B6466:B6529" si="607">IF(ISNA(VLOOKUP(DATE(YEAR(D6466),MONTH(D6466),DAY(D6466)),Holidays,1,FALSE)),FALSE,TRUE)</f>
        <v>0</v>
      </c>
      <c r="C6466" t="str">
        <f t="shared" ref="C6466:C6529" si="608">IF(OR(HOUR(D6466)&lt;PkStart,HOUR(D6466)&gt;OPkStart-1,WEEKDAY(D6466,2)&gt;5,B6466)=TRUE,"OFF","ON")</f>
        <v>ON</v>
      </c>
      <c r="D6466" s="4">
        <f t="shared" si="604"/>
        <v>43825.333333317656</v>
      </c>
      <c r="E6466" t="str">
        <f t="shared" si="605"/>
        <v>LRKPCIGS</v>
      </c>
      <c r="F6466" s="39">
        <v>8840.5546875</v>
      </c>
      <c r="G6466">
        <f t="shared" ref="G6466:G6529" si="609">IF(SUMIF($A$2:$A$8785,A6466,$F$2:$F$8785)=0,0,F6466/SUMIF($A$2:$A$8785,A6466,$F$2:$F$8785))</f>
        <v>1.3190787580524388E-3</v>
      </c>
      <c r="H6466" s="38">
        <f>G6466*SUMIF('Manual Inputs'!$B$11:$B$22,'Expanded kW'!A6466,'Manual Inputs'!$C$11:$C$22)</f>
        <v>133769.72816933403</v>
      </c>
    </row>
    <row r="6467" spans="1:8" x14ac:dyDescent="0.2">
      <c r="A6467">
        <f t="shared" si="606"/>
        <v>12</v>
      </c>
      <c r="B6467" t="b">
        <f t="shared" si="607"/>
        <v>0</v>
      </c>
      <c r="C6467" t="str">
        <f t="shared" si="608"/>
        <v>ON</v>
      </c>
      <c r="D6467" s="4">
        <f t="shared" si="604"/>
        <v>43825.37499998432</v>
      </c>
      <c r="E6467" t="str">
        <f t="shared" si="605"/>
        <v>LRKPCIGS</v>
      </c>
      <c r="F6467" s="39">
        <v>8847.244140625</v>
      </c>
      <c r="G6467">
        <f t="shared" si="609"/>
        <v>1.3200768759117911E-3</v>
      </c>
      <c r="H6467" s="38">
        <f>G6467*SUMIF('Manual Inputs'!$B$11:$B$22,'Expanded kW'!A6467,'Manual Inputs'!$C$11:$C$22)</f>
        <v>133870.94877796824</v>
      </c>
    </row>
    <row r="6468" spans="1:8" x14ac:dyDescent="0.2">
      <c r="A6468">
        <f t="shared" si="606"/>
        <v>12</v>
      </c>
      <c r="B6468" t="b">
        <f t="shared" si="607"/>
        <v>0</v>
      </c>
      <c r="C6468" t="str">
        <f t="shared" si="608"/>
        <v>ON</v>
      </c>
      <c r="D6468" s="4">
        <f t="shared" ref="D6468:D6531" si="610">+D6467+1/24</f>
        <v>43825.416666650985</v>
      </c>
      <c r="E6468" t="str">
        <f t="shared" ref="E6468:E6531" si="611">+E6467</f>
        <v>LRKPCIGS</v>
      </c>
      <c r="F6468" s="39">
        <v>8796.3203125</v>
      </c>
      <c r="G6468">
        <f t="shared" si="609"/>
        <v>1.3124786490659826E-3</v>
      </c>
      <c r="H6468" s="38">
        <f>G6468*SUMIF('Manual Inputs'!$B$11:$B$22,'Expanded kW'!A6468,'Manual Inputs'!$C$11:$C$22)</f>
        <v>133100.40135346612</v>
      </c>
    </row>
    <row r="6469" spans="1:8" x14ac:dyDescent="0.2">
      <c r="A6469">
        <f t="shared" si="606"/>
        <v>12</v>
      </c>
      <c r="B6469" t="b">
        <f t="shared" si="607"/>
        <v>0</v>
      </c>
      <c r="C6469" t="str">
        <f t="shared" si="608"/>
        <v>ON</v>
      </c>
      <c r="D6469" s="4">
        <f t="shared" si="610"/>
        <v>43825.458333317649</v>
      </c>
      <c r="E6469" t="str">
        <f t="shared" si="611"/>
        <v>LRKPCIGS</v>
      </c>
      <c r="F6469" s="39">
        <v>8740.3505859375</v>
      </c>
      <c r="G6469">
        <f t="shared" si="609"/>
        <v>1.3041275353618859E-3</v>
      </c>
      <c r="H6469" s="38">
        <f>G6469*SUMIF('Manual Inputs'!$B$11:$B$22,'Expanded kW'!A6469,'Manual Inputs'!$C$11:$C$22)</f>
        <v>132253.50255891832</v>
      </c>
    </row>
    <row r="6470" spans="1:8" x14ac:dyDescent="0.2">
      <c r="A6470">
        <f t="shared" si="606"/>
        <v>12</v>
      </c>
      <c r="B6470" t="b">
        <f t="shared" si="607"/>
        <v>0</v>
      </c>
      <c r="C6470" t="str">
        <f t="shared" si="608"/>
        <v>ON</v>
      </c>
      <c r="D6470" s="4">
        <f t="shared" si="610"/>
        <v>43825.499999984313</v>
      </c>
      <c r="E6470" t="str">
        <f t="shared" si="611"/>
        <v>LRKPCIGS</v>
      </c>
      <c r="F6470" s="39">
        <v>8734.9619140625</v>
      </c>
      <c r="G6470">
        <f t="shared" si="609"/>
        <v>1.3033235040702208E-3</v>
      </c>
      <c r="H6470" s="38">
        <f>G6470*SUMIF('Manual Inputs'!$B$11:$B$22,'Expanded kW'!A6470,'Manual Inputs'!$C$11:$C$22)</f>
        <v>132171.96455622584</v>
      </c>
    </row>
    <row r="6471" spans="1:8" x14ac:dyDescent="0.2">
      <c r="A6471">
        <f t="shared" si="606"/>
        <v>12</v>
      </c>
      <c r="B6471" t="b">
        <f t="shared" si="607"/>
        <v>0</v>
      </c>
      <c r="C6471" t="str">
        <f t="shared" si="608"/>
        <v>ON</v>
      </c>
      <c r="D6471" s="4">
        <f t="shared" si="610"/>
        <v>43825.541666650977</v>
      </c>
      <c r="E6471" t="str">
        <f t="shared" si="611"/>
        <v>LRKPCIGS</v>
      </c>
      <c r="F6471" s="39">
        <v>8789.98828125</v>
      </c>
      <c r="G6471">
        <f t="shared" si="609"/>
        <v>1.3115338612995533E-3</v>
      </c>
      <c r="H6471" s="38">
        <f>G6471*SUMIF('Manual Inputs'!$B$11:$B$22,'Expanded kW'!A6471,'Manual Inputs'!$C$11:$C$22)</f>
        <v>133004.58902844653</v>
      </c>
    </row>
    <row r="6472" spans="1:8" x14ac:dyDescent="0.2">
      <c r="A6472">
        <f t="shared" si="606"/>
        <v>12</v>
      </c>
      <c r="B6472" t="b">
        <f t="shared" si="607"/>
        <v>0</v>
      </c>
      <c r="C6472" t="str">
        <f t="shared" si="608"/>
        <v>ON</v>
      </c>
      <c r="D6472" s="4">
        <f t="shared" si="610"/>
        <v>43825.583333317642</v>
      </c>
      <c r="E6472" t="str">
        <f t="shared" si="611"/>
        <v>LRKPCIGS</v>
      </c>
      <c r="F6472" s="39">
        <v>8829.5673828125</v>
      </c>
      <c r="G6472">
        <f t="shared" si="609"/>
        <v>1.3174393676822821E-3</v>
      </c>
      <c r="H6472" s="38">
        <f>G6472*SUMIF('Manual Inputs'!$B$11:$B$22,'Expanded kW'!A6472,'Manual Inputs'!$C$11:$C$22)</f>
        <v>133603.47516674374</v>
      </c>
    </row>
    <row r="6473" spans="1:8" x14ac:dyDescent="0.2">
      <c r="A6473">
        <f t="shared" si="606"/>
        <v>12</v>
      </c>
      <c r="B6473" t="b">
        <f t="shared" si="607"/>
        <v>0</v>
      </c>
      <c r="C6473" t="str">
        <f t="shared" si="608"/>
        <v>ON</v>
      </c>
      <c r="D6473" s="4">
        <f t="shared" si="610"/>
        <v>43825.624999984306</v>
      </c>
      <c r="E6473" t="str">
        <f t="shared" si="611"/>
        <v>LRKPCIGS</v>
      </c>
      <c r="F6473" s="39">
        <v>8827.541015625</v>
      </c>
      <c r="G6473">
        <f t="shared" si="609"/>
        <v>1.3171370181117483E-3</v>
      </c>
      <c r="H6473" s="38">
        <f>G6473*SUMIF('Manual Inputs'!$B$11:$B$22,'Expanded kW'!A6473,'Manual Inputs'!$C$11:$C$22)</f>
        <v>133572.81344952973</v>
      </c>
    </row>
    <row r="6474" spans="1:8" x14ac:dyDescent="0.2">
      <c r="A6474">
        <f t="shared" si="606"/>
        <v>12</v>
      </c>
      <c r="B6474" t="b">
        <f t="shared" si="607"/>
        <v>0</v>
      </c>
      <c r="C6474" t="str">
        <f t="shared" si="608"/>
        <v>ON</v>
      </c>
      <c r="D6474" s="4">
        <f t="shared" si="610"/>
        <v>43825.66666665097</v>
      </c>
      <c r="E6474" t="str">
        <f t="shared" si="611"/>
        <v>LRKPCIGS</v>
      </c>
      <c r="F6474" s="39">
        <v>8838.7548828125</v>
      </c>
      <c r="G6474">
        <f t="shared" si="609"/>
        <v>1.3188102133495502E-3</v>
      </c>
      <c r="H6474" s="38">
        <f>G6474*SUMIF('Manual Inputs'!$B$11:$B$22,'Expanded kW'!A6474,'Manual Inputs'!$C$11:$C$22)</f>
        <v>133742.49465375551</v>
      </c>
    </row>
    <row r="6475" spans="1:8" x14ac:dyDescent="0.2">
      <c r="A6475">
        <f t="shared" si="606"/>
        <v>12</v>
      </c>
      <c r="B6475" t="b">
        <f t="shared" si="607"/>
        <v>0</v>
      </c>
      <c r="C6475" t="str">
        <f t="shared" si="608"/>
        <v>ON</v>
      </c>
      <c r="D6475" s="4">
        <f t="shared" si="610"/>
        <v>43825.708333317634</v>
      </c>
      <c r="E6475" t="str">
        <f t="shared" si="611"/>
        <v>LRKPCIGS</v>
      </c>
      <c r="F6475" s="39">
        <v>8795.5263671875</v>
      </c>
      <c r="G6475">
        <f t="shared" si="609"/>
        <v>1.312360186318588E-3</v>
      </c>
      <c r="H6475" s="38">
        <f>G6475*SUMIF('Manual Inputs'!$B$11:$B$22,'Expanded kW'!A6475,'Manual Inputs'!$C$11:$C$22)</f>
        <v>133088.38787101072</v>
      </c>
    </row>
    <row r="6476" spans="1:8" x14ac:dyDescent="0.2">
      <c r="A6476">
        <f t="shared" si="606"/>
        <v>12</v>
      </c>
      <c r="B6476" t="b">
        <f t="shared" si="607"/>
        <v>0</v>
      </c>
      <c r="C6476" t="str">
        <f t="shared" si="608"/>
        <v>ON</v>
      </c>
      <c r="D6476" s="4">
        <f t="shared" si="610"/>
        <v>43825.749999984298</v>
      </c>
      <c r="E6476" t="str">
        <f t="shared" si="611"/>
        <v>LRKPCIGS</v>
      </c>
      <c r="F6476" s="39">
        <v>8797.5751953125</v>
      </c>
      <c r="G6476">
        <f t="shared" si="609"/>
        <v>1.3126658872337589E-3</v>
      </c>
      <c r="H6476" s="38">
        <f>G6476*SUMIF('Manual Inputs'!$B$11:$B$22,'Expanded kW'!A6476,'Manual Inputs'!$C$11:$C$22)</f>
        <v>133119.38945304204</v>
      </c>
    </row>
    <row r="6477" spans="1:8" x14ac:dyDescent="0.2">
      <c r="A6477">
        <f t="shared" si="606"/>
        <v>12</v>
      </c>
      <c r="B6477" t="b">
        <f t="shared" si="607"/>
        <v>0</v>
      </c>
      <c r="C6477" t="str">
        <f t="shared" si="608"/>
        <v>ON</v>
      </c>
      <c r="D6477" s="4">
        <f t="shared" si="610"/>
        <v>43825.791666650963</v>
      </c>
      <c r="E6477" t="str">
        <f t="shared" si="611"/>
        <v>LRKPCIGS</v>
      </c>
      <c r="F6477" s="39">
        <v>8783.9208984375</v>
      </c>
      <c r="G6477">
        <f t="shared" si="609"/>
        <v>1.310628561115589E-3</v>
      </c>
      <c r="H6477" s="38">
        <f>G6477*SUMIF('Manual Inputs'!$B$11:$B$22,'Expanded kW'!A6477,'Manual Inputs'!$C$11:$C$22)</f>
        <v>132912.78119757876</v>
      </c>
    </row>
    <row r="6478" spans="1:8" x14ac:dyDescent="0.2">
      <c r="A6478">
        <f t="shared" si="606"/>
        <v>12</v>
      </c>
      <c r="B6478" t="b">
        <f t="shared" si="607"/>
        <v>0</v>
      </c>
      <c r="C6478" t="str">
        <f t="shared" si="608"/>
        <v>ON</v>
      </c>
      <c r="D6478" s="4">
        <f t="shared" si="610"/>
        <v>43825.833333317627</v>
      </c>
      <c r="E6478" t="str">
        <f t="shared" si="611"/>
        <v>LRKPCIGS</v>
      </c>
      <c r="F6478" s="39">
        <v>8775.740234375</v>
      </c>
      <c r="G6478">
        <f t="shared" si="609"/>
        <v>1.309407943114451E-3</v>
      </c>
      <c r="H6478" s="38">
        <f>G6478*SUMIF('Manual Inputs'!$B$11:$B$22,'Expanded kW'!A6478,'Manual Inputs'!$C$11:$C$22)</f>
        <v>132788.99652042126</v>
      </c>
    </row>
    <row r="6479" spans="1:8" x14ac:dyDescent="0.2">
      <c r="A6479">
        <f t="shared" si="606"/>
        <v>12</v>
      </c>
      <c r="B6479" t="b">
        <f t="shared" si="607"/>
        <v>0</v>
      </c>
      <c r="C6479" t="str">
        <f t="shared" si="608"/>
        <v>OFF</v>
      </c>
      <c r="D6479" s="4">
        <f t="shared" si="610"/>
        <v>43825.874999984291</v>
      </c>
      <c r="E6479" t="str">
        <f t="shared" si="611"/>
        <v>LRKPCIGS</v>
      </c>
      <c r="F6479" s="39">
        <v>9084.306640625</v>
      </c>
      <c r="G6479">
        <f t="shared" si="609"/>
        <v>1.355448424319602E-3</v>
      </c>
      <c r="H6479" s="38">
        <f>G6479*SUMIF('Manual Inputs'!$B$11:$B$22,'Expanded kW'!A6479,'Manual Inputs'!$C$11:$C$22)</f>
        <v>137458.0298271903</v>
      </c>
    </row>
    <row r="6480" spans="1:8" x14ac:dyDescent="0.2">
      <c r="A6480">
        <f t="shared" si="606"/>
        <v>12</v>
      </c>
      <c r="B6480" t="b">
        <f t="shared" si="607"/>
        <v>0</v>
      </c>
      <c r="C6480" t="str">
        <f t="shared" si="608"/>
        <v>OFF</v>
      </c>
      <c r="D6480" s="4">
        <f t="shared" si="610"/>
        <v>43825.916666650955</v>
      </c>
      <c r="E6480" t="str">
        <f t="shared" si="611"/>
        <v>LRKPCIGS</v>
      </c>
      <c r="F6480" s="39">
        <v>9279.4287109375</v>
      </c>
      <c r="G6480">
        <f t="shared" si="609"/>
        <v>1.3845621380258648E-3</v>
      </c>
      <c r="H6480" s="38">
        <f>G6480*SUMIF('Manual Inputs'!$B$11:$B$22,'Expanded kW'!A6480,'Manual Inputs'!$C$11:$C$22)</f>
        <v>140410.49460210389</v>
      </c>
    </row>
    <row r="6481" spans="1:8" x14ac:dyDescent="0.2">
      <c r="A6481">
        <f t="shared" si="606"/>
        <v>12</v>
      </c>
      <c r="B6481" t="b">
        <f t="shared" si="607"/>
        <v>0</v>
      </c>
      <c r="C6481" t="str">
        <f t="shared" si="608"/>
        <v>OFF</v>
      </c>
      <c r="D6481" s="4">
        <f t="shared" si="610"/>
        <v>43825.95833331762</v>
      </c>
      <c r="E6481" t="str">
        <f t="shared" si="611"/>
        <v>LRKPCIGS</v>
      </c>
      <c r="F6481" s="39">
        <v>9263.4736328125</v>
      </c>
      <c r="G6481">
        <f t="shared" si="609"/>
        <v>1.3821815176483321E-3</v>
      </c>
      <c r="H6481" s="38">
        <f>G6481*SUMIF('Manual Inputs'!$B$11:$B$22,'Expanded kW'!A6481,'Manual Inputs'!$C$11:$C$22)</f>
        <v>140169.07236796292</v>
      </c>
    </row>
    <row r="6482" spans="1:8" x14ac:dyDescent="0.2">
      <c r="A6482">
        <f t="shared" si="606"/>
        <v>12</v>
      </c>
      <c r="B6482" t="b">
        <f t="shared" si="607"/>
        <v>0</v>
      </c>
      <c r="C6482" t="str">
        <f t="shared" si="608"/>
        <v>OFF</v>
      </c>
      <c r="D6482" s="4">
        <f t="shared" si="610"/>
        <v>43825.999999984284</v>
      </c>
      <c r="E6482" t="str">
        <f t="shared" si="611"/>
        <v>LRKPCIGS</v>
      </c>
      <c r="F6482" s="39">
        <v>9239.4228515625</v>
      </c>
      <c r="G6482">
        <f t="shared" si="609"/>
        <v>1.3785929560950283E-3</v>
      </c>
      <c r="H6482" s="38">
        <f>G6482*SUMIF('Manual Inputs'!$B$11:$B$22,'Expanded kW'!A6482,'Manual Inputs'!$C$11:$C$22)</f>
        <v>139805.15103227776</v>
      </c>
    </row>
    <row r="6483" spans="1:8" x14ac:dyDescent="0.2">
      <c r="A6483">
        <f t="shared" si="606"/>
        <v>12</v>
      </c>
      <c r="B6483" t="b">
        <f t="shared" si="607"/>
        <v>0</v>
      </c>
      <c r="C6483" t="str">
        <f t="shared" si="608"/>
        <v>OFF</v>
      </c>
      <c r="D6483" s="4">
        <f t="shared" si="610"/>
        <v>43826.041666650948</v>
      </c>
      <c r="E6483" t="str">
        <f t="shared" si="611"/>
        <v>LRKPCIGS</v>
      </c>
      <c r="F6483" s="39">
        <v>9219.9248046875</v>
      </c>
      <c r="G6483">
        <f t="shared" si="609"/>
        <v>1.3756836975286298E-3</v>
      </c>
      <c r="H6483" s="38">
        <f>G6483*SUMIF('Manual Inputs'!$B$11:$B$22,'Expanded kW'!A6483,'Manual Inputs'!$C$11:$C$22)</f>
        <v>139510.1188173886</v>
      </c>
    </row>
    <row r="6484" spans="1:8" x14ac:dyDescent="0.2">
      <c r="A6484">
        <f t="shared" si="606"/>
        <v>12</v>
      </c>
      <c r="B6484" t="b">
        <f t="shared" si="607"/>
        <v>0</v>
      </c>
      <c r="C6484" t="str">
        <f t="shared" si="608"/>
        <v>OFF</v>
      </c>
      <c r="D6484" s="4">
        <f t="shared" si="610"/>
        <v>43826.083333317612</v>
      </c>
      <c r="E6484" t="str">
        <f t="shared" si="611"/>
        <v>LRKPCIGS</v>
      </c>
      <c r="F6484" s="39">
        <v>9216.8251953125</v>
      </c>
      <c r="G6484">
        <f t="shared" si="609"/>
        <v>1.3752212119686907E-3</v>
      </c>
      <c r="H6484" s="38">
        <f>G6484*SUMIF('Manual Inputs'!$B$11:$B$22,'Expanded kW'!A6484,'Manual Inputs'!$C$11:$C$22)</f>
        <v>139463.21747259959</v>
      </c>
    </row>
    <row r="6485" spans="1:8" x14ac:dyDescent="0.2">
      <c r="A6485">
        <f t="shared" si="606"/>
        <v>12</v>
      </c>
      <c r="B6485" t="b">
        <f t="shared" si="607"/>
        <v>0</v>
      </c>
      <c r="C6485" t="str">
        <f t="shared" si="608"/>
        <v>OFF</v>
      </c>
      <c r="D6485" s="4">
        <f t="shared" si="610"/>
        <v>43826.124999984277</v>
      </c>
      <c r="E6485" t="str">
        <f t="shared" si="611"/>
        <v>LRKPCIGS</v>
      </c>
      <c r="F6485" s="39">
        <v>9260.2041015625</v>
      </c>
      <c r="G6485">
        <f t="shared" si="609"/>
        <v>1.3816936784376587E-3</v>
      </c>
      <c r="H6485" s="38">
        <f>G6485*SUMIF('Manual Inputs'!$B$11:$B$22,'Expanded kW'!A6485,'Manual Inputs'!$C$11:$C$22)</f>
        <v>140119.59987194723</v>
      </c>
    </row>
    <row r="6486" spans="1:8" x14ac:dyDescent="0.2">
      <c r="A6486">
        <f t="shared" si="606"/>
        <v>12</v>
      </c>
      <c r="B6486" t="b">
        <f t="shared" si="607"/>
        <v>0</v>
      </c>
      <c r="C6486" t="str">
        <f t="shared" si="608"/>
        <v>OFF</v>
      </c>
      <c r="D6486" s="4">
        <f t="shared" si="610"/>
        <v>43826.166666650941</v>
      </c>
      <c r="E6486" t="str">
        <f t="shared" si="611"/>
        <v>LRKPCIGS</v>
      </c>
      <c r="F6486" s="39">
        <v>9260.1455078125</v>
      </c>
      <c r="G6486">
        <f t="shared" si="609"/>
        <v>1.3816849357994746E-3</v>
      </c>
      <c r="H6486" s="38">
        <f>G6486*SUMIF('Manual Inputs'!$B$11:$B$22,'Expanded kW'!A6486,'Manual Inputs'!$C$11:$C$22)</f>
        <v>140118.71326807598</v>
      </c>
    </row>
    <row r="6487" spans="1:8" x14ac:dyDescent="0.2">
      <c r="A6487">
        <f t="shared" si="606"/>
        <v>12</v>
      </c>
      <c r="B6487" t="b">
        <f t="shared" si="607"/>
        <v>0</v>
      </c>
      <c r="C6487" t="str">
        <f t="shared" si="608"/>
        <v>OFF</v>
      </c>
      <c r="D6487" s="4">
        <f t="shared" si="610"/>
        <v>43826.208333317605</v>
      </c>
      <c r="E6487" t="str">
        <f t="shared" si="611"/>
        <v>LRKPCIGS</v>
      </c>
      <c r="F6487" s="39">
        <v>9276.2861328125</v>
      </c>
      <c r="G6487">
        <f t="shared" si="609"/>
        <v>1.3840932411979237E-3</v>
      </c>
      <c r="H6487" s="38">
        <f>G6487*SUMIF('Manual Inputs'!$B$11:$B$22,'Expanded kW'!A6487,'Manual Inputs'!$C$11:$C$22)</f>
        <v>140362.94308114258</v>
      </c>
    </row>
    <row r="6488" spans="1:8" x14ac:dyDescent="0.2">
      <c r="A6488">
        <f t="shared" si="606"/>
        <v>12</v>
      </c>
      <c r="B6488" t="b">
        <f t="shared" si="607"/>
        <v>0</v>
      </c>
      <c r="C6488" t="str">
        <f t="shared" si="608"/>
        <v>OFF</v>
      </c>
      <c r="D6488" s="4">
        <f t="shared" si="610"/>
        <v>43826.249999984269</v>
      </c>
      <c r="E6488" t="str">
        <f t="shared" si="611"/>
        <v>LRKPCIGS</v>
      </c>
      <c r="F6488" s="39">
        <v>9214.3125</v>
      </c>
      <c r="G6488">
        <f t="shared" si="609"/>
        <v>1.3748462985012288E-3</v>
      </c>
      <c r="H6488" s="38">
        <f>G6488*SUMIF('Manual Inputs'!$B$11:$B$22,'Expanded kW'!A6488,'Manual Inputs'!$C$11:$C$22)</f>
        <v>139425.19694325421</v>
      </c>
    </row>
    <row r="6489" spans="1:8" x14ac:dyDescent="0.2">
      <c r="A6489">
        <f t="shared" si="606"/>
        <v>12</v>
      </c>
      <c r="B6489" t="b">
        <f t="shared" si="607"/>
        <v>0</v>
      </c>
      <c r="C6489" t="str">
        <f t="shared" si="608"/>
        <v>ON</v>
      </c>
      <c r="D6489" s="4">
        <f t="shared" si="610"/>
        <v>43826.291666650934</v>
      </c>
      <c r="E6489" t="str">
        <f t="shared" si="611"/>
        <v>LRKPCIGS</v>
      </c>
      <c r="F6489" s="39">
        <v>8982.3544921875</v>
      </c>
      <c r="G6489">
        <f t="shared" si="609"/>
        <v>1.34023637958989E-3</v>
      </c>
      <c r="H6489" s="38">
        <f>G6489*SUMIF('Manual Inputs'!$B$11:$B$22,'Expanded kW'!A6489,'Manual Inputs'!$C$11:$C$22)</f>
        <v>135915.35386794904</v>
      </c>
    </row>
    <row r="6490" spans="1:8" x14ac:dyDescent="0.2">
      <c r="A6490">
        <f t="shared" si="606"/>
        <v>12</v>
      </c>
      <c r="B6490" t="b">
        <f t="shared" si="607"/>
        <v>0</v>
      </c>
      <c r="C6490" t="str">
        <f t="shared" si="608"/>
        <v>ON</v>
      </c>
      <c r="D6490" s="4">
        <f t="shared" si="610"/>
        <v>43826.333333317598</v>
      </c>
      <c r="E6490" t="str">
        <f t="shared" si="611"/>
        <v>LRKPCIGS</v>
      </c>
      <c r="F6490" s="39">
        <v>8952.2646484375</v>
      </c>
      <c r="G6490">
        <f t="shared" si="609"/>
        <v>1.3357467434610777E-3</v>
      </c>
      <c r="H6490" s="38">
        <f>G6490*SUMIF('Manual Inputs'!$B$11:$B$22,'Expanded kW'!A6490,'Manual Inputs'!$C$11:$C$22)</f>
        <v>135460.05322660055</v>
      </c>
    </row>
    <row r="6491" spans="1:8" x14ac:dyDescent="0.2">
      <c r="A6491">
        <f t="shared" si="606"/>
        <v>12</v>
      </c>
      <c r="B6491" t="b">
        <f t="shared" si="607"/>
        <v>0</v>
      </c>
      <c r="C6491" t="str">
        <f t="shared" si="608"/>
        <v>ON</v>
      </c>
      <c r="D6491" s="4">
        <f t="shared" si="610"/>
        <v>43826.374999984262</v>
      </c>
      <c r="E6491" t="str">
        <f t="shared" si="611"/>
        <v>LRKPCIGS</v>
      </c>
      <c r="F6491" s="39">
        <v>8918.80078125</v>
      </c>
      <c r="G6491">
        <f t="shared" si="609"/>
        <v>1.330753677083497E-3</v>
      </c>
      <c r="H6491" s="38">
        <f>G6491*SUMIF('Manual Inputs'!$B$11:$B$22,'Expanded kW'!A6491,'Manual Inputs'!$C$11:$C$22)</f>
        <v>134953.69897899931</v>
      </c>
    </row>
    <row r="6492" spans="1:8" x14ac:dyDescent="0.2">
      <c r="A6492">
        <f t="shared" si="606"/>
        <v>12</v>
      </c>
      <c r="B6492" t="b">
        <f t="shared" si="607"/>
        <v>0</v>
      </c>
      <c r="C6492" t="str">
        <f t="shared" si="608"/>
        <v>ON</v>
      </c>
      <c r="D6492" s="4">
        <f t="shared" si="610"/>
        <v>43826.416666650926</v>
      </c>
      <c r="E6492" t="str">
        <f t="shared" si="611"/>
        <v>LRKPCIGS</v>
      </c>
      <c r="F6492" s="39">
        <v>8880.470703125</v>
      </c>
      <c r="G6492">
        <f t="shared" si="609"/>
        <v>1.325034534604726E-3</v>
      </c>
      <c r="H6492" s="38">
        <f>G6492*SUMIF('Manual Inputs'!$B$11:$B$22,'Expanded kW'!A6492,'Manual Inputs'!$C$11:$C$22)</f>
        <v>134373.7122798909</v>
      </c>
    </row>
    <row r="6493" spans="1:8" x14ac:dyDescent="0.2">
      <c r="A6493">
        <f t="shared" si="606"/>
        <v>12</v>
      </c>
      <c r="B6493" t="b">
        <f t="shared" si="607"/>
        <v>0</v>
      </c>
      <c r="C6493" t="str">
        <f t="shared" si="608"/>
        <v>ON</v>
      </c>
      <c r="D6493" s="4">
        <f t="shared" si="610"/>
        <v>43826.458333317591</v>
      </c>
      <c r="E6493" t="str">
        <f t="shared" si="611"/>
        <v>LRKPCIGS</v>
      </c>
      <c r="F6493" s="39">
        <v>8812.697265625</v>
      </c>
      <c r="G6493">
        <f t="shared" si="609"/>
        <v>1.3149222164384408E-3</v>
      </c>
      <c r="H6493" s="38">
        <f>G6493*SUMIF('Manual Inputs'!$B$11:$B$22,'Expanded kW'!A6493,'Manual Inputs'!$C$11:$C$22)</f>
        <v>133348.20713548007</v>
      </c>
    </row>
    <row r="6494" spans="1:8" x14ac:dyDescent="0.2">
      <c r="A6494">
        <f t="shared" si="606"/>
        <v>12</v>
      </c>
      <c r="B6494" t="b">
        <f t="shared" si="607"/>
        <v>0</v>
      </c>
      <c r="C6494" t="str">
        <f t="shared" si="608"/>
        <v>ON</v>
      </c>
      <c r="D6494" s="4">
        <f t="shared" si="610"/>
        <v>43826.499999984255</v>
      </c>
      <c r="E6494" t="str">
        <f t="shared" si="611"/>
        <v>LRKPCIGS</v>
      </c>
      <c r="F6494" s="39">
        <v>8807.5498046875</v>
      </c>
      <c r="G6494">
        <f t="shared" si="609"/>
        <v>1.314154175673967E-3</v>
      </c>
      <c r="H6494" s="38">
        <f>G6494*SUMIF('Manual Inputs'!$B$11:$B$22,'Expanded kW'!A6494,'Manual Inputs'!$C$11:$C$22)</f>
        <v>133270.31898539091</v>
      </c>
    </row>
    <row r="6495" spans="1:8" x14ac:dyDescent="0.2">
      <c r="A6495">
        <f t="shared" si="606"/>
        <v>12</v>
      </c>
      <c r="B6495" t="b">
        <f t="shared" si="607"/>
        <v>0</v>
      </c>
      <c r="C6495" t="str">
        <f t="shared" si="608"/>
        <v>ON</v>
      </c>
      <c r="D6495" s="4">
        <f t="shared" si="610"/>
        <v>43826.541666650919</v>
      </c>
      <c r="E6495" t="str">
        <f t="shared" si="611"/>
        <v>LRKPCIGS</v>
      </c>
      <c r="F6495" s="39">
        <v>8906.169921875</v>
      </c>
      <c r="G6495">
        <f t="shared" si="609"/>
        <v>1.328869055712276E-3</v>
      </c>
      <c r="H6495" s="38">
        <f>G6495*SUMIF('Manual Inputs'!$B$11:$B$22,'Expanded kW'!A6495,'Manual Inputs'!$C$11:$C$22)</f>
        <v>134762.57673782052</v>
      </c>
    </row>
    <row r="6496" spans="1:8" x14ac:dyDescent="0.2">
      <c r="A6496">
        <f t="shared" si="606"/>
        <v>12</v>
      </c>
      <c r="B6496" t="b">
        <f t="shared" si="607"/>
        <v>0</v>
      </c>
      <c r="C6496" t="str">
        <f t="shared" si="608"/>
        <v>ON</v>
      </c>
      <c r="D6496" s="4">
        <f t="shared" si="610"/>
        <v>43826.583333317583</v>
      </c>
      <c r="E6496" t="str">
        <f t="shared" si="611"/>
        <v>LRKPCIGS</v>
      </c>
      <c r="F6496" s="39">
        <v>8816.01953125</v>
      </c>
      <c r="G6496">
        <f t="shared" si="609"/>
        <v>1.3154179240234798E-3</v>
      </c>
      <c r="H6496" s="38">
        <f>G6496*SUMIF('Manual Inputs'!$B$11:$B$22,'Expanded kW'!A6496,'Manual Inputs'!$C$11:$C$22)</f>
        <v>133398.47757497989</v>
      </c>
    </row>
    <row r="6497" spans="1:8" x14ac:dyDescent="0.2">
      <c r="A6497">
        <f t="shared" si="606"/>
        <v>12</v>
      </c>
      <c r="B6497" t="b">
        <f t="shared" si="607"/>
        <v>0</v>
      </c>
      <c r="C6497" t="str">
        <f t="shared" si="608"/>
        <v>ON</v>
      </c>
      <c r="D6497" s="4">
        <f t="shared" si="610"/>
        <v>43826.624999984248</v>
      </c>
      <c r="E6497" t="str">
        <f t="shared" si="611"/>
        <v>LRKPCIGS</v>
      </c>
      <c r="F6497" s="39">
        <v>8746.5859375</v>
      </c>
      <c r="G6497">
        <f t="shared" si="609"/>
        <v>1.3050578977753114E-3</v>
      </c>
      <c r="H6497" s="38">
        <f>G6497*SUMIF('Manual Inputs'!$B$11:$B$22,'Expanded kW'!A6497,'Manual Inputs'!$C$11:$C$22)</f>
        <v>132347.85198755036</v>
      </c>
    </row>
    <row r="6498" spans="1:8" x14ac:dyDescent="0.2">
      <c r="A6498">
        <f t="shared" si="606"/>
        <v>12</v>
      </c>
      <c r="B6498" t="b">
        <f t="shared" si="607"/>
        <v>0</v>
      </c>
      <c r="C6498" t="str">
        <f t="shared" si="608"/>
        <v>ON</v>
      </c>
      <c r="D6498" s="4">
        <f t="shared" si="610"/>
        <v>43826.666666650912</v>
      </c>
      <c r="E6498" t="str">
        <f t="shared" si="611"/>
        <v>LRKPCIGS</v>
      </c>
      <c r="F6498" s="39">
        <v>8747.9248046875</v>
      </c>
      <c r="G6498">
        <f t="shared" si="609"/>
        <v>1.3052576670578185E-3</v>
      </c>
      <c r="H6498" s="38">
        <f>G6498*SUMIF('Manual Inputs'!$B$11:$B$22,'Expanded kW'!A6498,'Manual Inputs'!$C$11:$C$22)</f>
        <v>132368.11088600839</v>
      </c>
    </row>
    <row r="6499" spans="1:8" x14ac:dyDescent="0.2">
      <c r="A6499">
        <f t="shared" si="606"/>
        <v>12</v>
      </c>
      <c r="B6499" t="b">
        <f t="shared" si="607"/>
        <v>0</v>
      </c>
      <c r="C6499" t="str">
        <f t="shared" si="608"/>
        <v>ON</v>
      </c>
      <c r="D6499" s="4">
        <f t="shared" si="610"/>
        <v>43826.708333317576</v>
      </c>
      <c r="E6499" t="str">
        <f t="shared" si="611"/>
        <v>LRKPCIGS</v>
      </c>
      <c r="F6499" s="39">
        <v>8772.33984375</v>
      </c>
      <c r="G6499">
        <f t="shared" si="609"/>
        <v>1.3089005786784999E-3</v>
      </c>
      <c r="H6499" s="38">
        <f>G6499*SUMIF('Manual Inputs'!$B$11:$B$22,'Expanded kW'!A6499,'Manual Inputs'!$C$11:$C$22)</f>
        <v>132737.54394242648</v>
      </c>
    </row>
    <row r="6500" spans="1:8" x14ac:dyDescent="0.2">
      <c r="A6500">
        <f t="shared" si="606"/>
        <v>12</v>
      </c>
      <c r="B6500" t="b">
        <f t="shared" si="607"/>
        <v>0</v>
      </c>
      <c r="C6500" t="str">
        <f t="shared" si="608"/>
        <v>ON</v>
      </c>
      <c r="D6500" s="4">
        <f t="shared" si="610"/>
        <v>43826.74999998424</v>
      </c>
      <c r="E6500" t="str">
        <f t="shared" si="611"/>
        <v>LRKPCIGS</v>
      </c>
      <c r="F6500" s="39">
        <v>8850.2529296875</v>
      </c>
      <c r="G6500">
        <f t="shared" si="609"/>
        <v>1.3205258103825451E-3</v>
      </c>
      <c r="H6500" s="38">
        <f>G6500*SUMIF('Manual Inputs'!$B$11:$B$22,'Expanded kW'!A6500,'Manual Inputs'!$C$11:$C$22)</f>
        <v>133916.47588675685</v>
      </c>
    </row>
    <row r="6501" spans="1:8" x14ac:dyDescent="0.2">
      <c r="A6501">
        <f t="shared" si="606"/>
        <v>12</v>
      </c>
      <c r="B6501" t="b">
        <f t="shared" si="607"/>
        <v>0</v>
      </c>
      <c r="C6501" t="str">
        <f t="shared" si="608"/>
        <v>ON</v>
      </c>
      <c r="D6501" s="4">
        <f t="shared" si="610"/>
        <v>43826.791666650905</v>
      </c>
      <c r="E6501" t="str">
        <f t="shared" si="611"/>
        <v>LRKPCIGS</v>
      </c>
      <c r="F6501" s="39">
        <v>8930.9970703125</v>
      </c>
      <c r="G6501">
        <f t="shared" si="609"/>
        <v>1.3325734572215192E-3</v>
      </c>
      <c r="H6501" s="38">
        <f>G6501*SUMIF('Manual Inputs'!$B$11:$B$22,'Expanded kW'!A6501,'Manual Inputs'!$C$11:$C$22)</f>
        <v>135138.24557479972</v>
      </c>
    </row>
    <row r="6502" spans="1:8" x14ac:dyDescent="0.2">
      <c r="A6502">
        <f t="shared" si="606"/>
        <v>12</v>
      </c>
      <c r="B6502" t="b">
        <f t="shared" si="607"/>
        <v>0</v>
      </c>
      <c r="C6502" t="str">
        <f t="shared" si="608"/>
        <v>ON</v>
      </c>
      <c r="D6502" s="4">
        <f t="shared" si="610"/>
        <v>43826.833333317569</v>
      </c>
      <c r="E6502" t="str">
        <f t="shared" si="611"/>
        <v>LRKPCIGS</v>
      </c>
      <c r="F6502" s="39">
        <v>9062.3466796875</v>
      </c>
      <c r="G6502">
        <f t="shared" si="609"/>
        <v>1.3521718292388346E-3</v>
      </c>
      <c r="H6502" s="38">
        <f>G6502*SUMIF('Manual Inputs'!$B$11:$B$22,'Expanded kW'!A6502,'Manual Inputs'!$C$11:$C$22)</f>
        <v>137125.74547297755</v>
      </c>
    </row>
    <row r="6503" spans="1:8" x14ac:dyDescent="0.2">
      <c r="A6503">
        <f t="shared" si="606"/>
        <v>12</v>
      </c>
      <c r="B6503" t="b">
        <f t="shared" si="607"/>
        <v>0</v>
      </c>
      <c r="C6503" t="str">
        <f t="shared" si="608"/>
        <v>OFF</v>
      </c>
      <c r="D6503" s="4">
        <f t="shared" si="610"/>
        <v>43826.874999984233</v>
      </c>
      <c r="E6503" t="str">
        <f t="shared" si="611"/>
        <v>LRKPCIGS</v>
      </c>
      <c r="F6503" s="39">
        <v>9098.794921875</v>
      </c>
      <c r="G6503">
        <f t="shared" si="609"/>
        <v>1.3576101873212592E-3</v>
      </c>
      <c r="H6503" s="38">
        <f>G6503*SUMIF('Manual Inputs'!$B$11:$B$22,'Expanded kW'!A6503,'Manual Inputs'!$C$11:$C$22)</f>
        <v>137677.25741108769</v>
      </c>
    </row>
    <row r="6504" spans="1:8" x14ac:dyDescent="0.2">
      <c r="A6504">
        <f t="shared" si="606"/>
        <v>12</v>
      </c>
      <c r="B6504" t="b">
        <f t="shared" si="607"/>
        <v>0</v>
      </c>
      <c r="C6504" t="str">
        <f t="shared" si="608"/>
        <v>OFF</v>
      </c>
      <c r="D6504" s="4">
        <f t="shared" si="610"/>
        <v>43826.916666650897</v>
      </c>
      <c r="E6504" t="str">
        <f t="shared" si="611"/>
        <v>LRKPCIGS</v>
      </c>
      <c r="F6504" s="39">
        <v>9341.2822265625</v>
      </c>
      <c r="G6504">
        <f t="shared" si="609"/>
        <v>1.3937911583142822E-3</v>
      </c>
      <c r="H6504" s="38">
        <f>G6504*SUMIF('Manual Inputs'!$B$11:$B$22,'Expanded kW'!A6504,'Manual Inputs'!$C$11:$C$22)</f>
        <v>141346.4232020562</v>
      </c>
    </row>
    <row r="6505" spans="1:8" x14ac:dyDescent="0.2">
      <c r="A6505">
        <f t="shared" si="606"/>
        <v>12</v>
      </c>
      <c r="B6505" t="b">
        <f t="shared" si="607"/>
        <v>0</v>
      </c>
      <c r="C6505" t="str">
        <f t="shared" si="608"/>
        <v>OFF</v>
      </c>
      <c r="D6505" s="4">
        <f t="shared" si="610"/>
        <v>43826.958333317561</v>
      </c>
      <c r="E6505" t="str">
        <f t="shared" si="611"/>
        <v>LRKPCIGS</v>
      </c>
      <c r="F6505" s="39">
        <v>9385.505859375</v>
      </c>
      <c r="G6505">
        <f t="shared" si="609"/>
        <v>1.4003896644837379E-3</v>
      </c>
      <c r="H6505" s="38">
        <f>G6505*SUMIF('Manual Inputs'!$B$11:$B$22,'Expanded kW'!A6505,'Manual Inputs'!$C$11:$C$22)</f>
        <v>142015.58747388105</v>
      </c>
    </row>
    <row r="6506" spans="1:8" x14ac:dyDescent="0.2">
      <c r="A6506">
        <f t="shared" si="606"/>
        <v>12</v>
      </c>
      <c r="B6506" t="b">
        <f t="shared" si="607"/>
        <v>0</v>
      </c>
      <c r="C6506" t="str">
        <f t="shared" si="608"/>
        <v>OFF</v>
      </c>
      <c r="D6506" s="4">
        <f t="shared" si="610"/>
        <v>43826.999999984226</v>
      </c>
      <c r="E6506" t="str">
        <f t="shared" si="611"/>
        <v>LRKPCIGS</v>
      </c>
      <c r="F6506" s="39">
        <v>9293.5419921875</v>
      </c>
      <c r="G6506">
        <f t="shared" si="609"/>
        <v>1.3866679481431437E-3</v>
      </c>
      <c r="H6506" s="38">
        <f>G6506*SUMIF('Manual Inputs'!$B$11:$B$22,'Expanded kW'!A6506,'Manual Inputs'!$C$11:$C$22)</f>
        <v>140624.04792122528</v>
      </c>
    </row>
    <row r="6507" spans="1:8" x14ac:dyDescent="0.2">
      <c r="A6507">
        <f t="shared" si="606"/>
        <v>12</v>
      </c>
      <c r="B6507" t="b">
        <f t="shared" si="607"/>
        <v>0</v>
      </c>
      <c r="C6507" t="str">
        <f t="shared" si="608"/>
        <v>OFF</v>
      </c>
      <c r="D6507" s="4">
        <f t="shared" si="610"/>
        <v>43827.04166665089</v>
      </c>
      <c r="E6507" t="str">
        <f t="shared" si="611"/>
        <v>LRKPCIGS</v>
      </c>
      <c r="F6507" s="39">
        <v>9356.07421875</v>
      </c>
      <c r="G6507">
        <f t="shared" si="609"/>
        <v>1.3959982373238603E-3</v>
      </c>
      <c r="H6507" s="38">
        <f>G6507*SUMIF('Manual Inputs'!$B$11:$B$22,'Expanded kW'!A6507,'Manual Inputs'!$C$11:$C$22)</f>
        <v>141570.24634935291</v>
      </c>
    </row>
    <row r="6508" spans="1:8" x14ac:dyDescent="0.2">
      <c r="A6508">
        <f t="shared" si="606"/>
        <v>12</v>
      </c>
      <c r="B6508" t="b">
        <f t="shared" si="607"/>
        <v>0</v>
      </c>
      <c r="C6508" t="str">
        <f t="shared" si="608"/>
        <v>OFF</v>
      </c>
      <c r="D6508" s="4">
        <f t="shared" si="610"/>
        <v>43827.083333317554</v>
      </c>
      <c r="E6508" t="str">
        <f t="shared" si="611"/>
        <v>LRKPCIGS</v>
      </c>
      <c r="F6508" s="39">
        <v>9375.4609375</v>
      </c>
      <c r="G6508">
        <f t="shared" si="609"/>
        <v>1.3988908848777089E-3</v>
      </c>
      <c r="H6508" s="38">
        <f>G6508*SUMIF('Manual Inputs'!$B$11:$B$22,'Expanded kW'!A6508,'Manual Inputs'!$C$11:$C$22)</f>
        <v>141863.59401688667</v>
      </c>
    </row>
    <row r="6509" spans="1:8" x14ac:dyDescent="0.2">
      <c r="A6509">
        <f t="shared" si="606"/>
        <v>12</v>
      </c>
      <c r="B6509" t="b">
        <f t="shared" si="607"/>
        <v>0</v>
      </c>
      <c r="C6509" t="str">
        <f t="shared" si="608"/>
        <v>OFF</v>
      </c>
      <c r="D6509" s="4">
        <f t="shared" si="610"/>
        <v>43827.124999984218</v>
      </c>
      <c r="E6509" t="str">
        <f t="shared" si="611"/>
        <v>LRKPCIGS</v>
      </c>
      <c r="F6509" s="39">
        <v>9230.330078125</v>
      </c>
      <c r="G6509">
        <f t="shared" si="609"/>
        <v>1.3772362443594912E-3</v>
      </c>
      <c r="H6509" s="38">
        <f>G6509*SUMIF('Manual Inputs'!$B$11:$B$22,'Expanded kW'!A6509,'Manual Inputs'!$C$11:$C$22)</f>
        <v>139667.56488819118</v>
      </c>
    </row>
    <row r="6510" spans="1:8" x14ac:dyDescent="0.2">
      <c r="A6510">
        <f t="shared" si="606"/>
        <v>12</v>
      </c>
      <c r="B6510" t="b">
        <f t="shared" si="607"/>
        <v>0</v>
      </c>
      <c r="C6510" t="str">
        <f t="shared" si="608"/>
        <v>OFF</v>
      </c>
      <c r="D6510" s="4">
        <f t="shared" si="610"/>
        <v>43827.166666650883</v>
      </c>
      <c r="E6510" t="str">
        <f t="shared" si="611"/>
        <v>LRKPCIGS</v>
      </c>
      <c r="F6510" s="39">
        <v>9394.4873046875</v>
      </c>
      <c r="G6510">
        <f t="shared" si="609"/>
        <v>1.4017297652067255E-3</v>
      </c>
      <c r="H6510" s="38">
        <f>G6510*SUMIF('Manual Inputs'!$B$11:$B$22,'Expanded kW'!A6510,'Manual Inputs'!$C$11:$C$22)</f>
        <v>142151.48907061227</v>
      </c>
    </row>
    <row r="6511" spans="1:8" x14ac:dyDescent="0.2">
      <c r="A6511">
        <f t="shared" si="606"/>
        <v>12</v>
      </c>
      <c r="B6511" t="b">
        <f t="shared" si="607"/>
        <v>0</v>
      </c>
      <c r="C6511" t="str">
        <f t="shared" si="608"/>
        <v>OFF</v>
      </c>
      <c r="D6511" s="4">
        <f t="shared" si="610"/>
        <v>43827.208333317547</v>
      </c>
      <c r="E6511" t="str">
        <f t="shared" si="611"/>
        <v>LRKPCIGS</v>
      </c>
      <c r="F6511" s="39">
        <v>9386.599609375</v>
      </c>
      <c r="G6511">
        <f t="shared" si="609"/>
        <v>1.4005528603965079E-3</v>
      </c>
      <c r="H6511" s="38">
        <f>G6511*SUMIF('Manual Inputs'!$B$11:$B$22,'Expanded kW'!A6511,'Manual Inputs'!$C$11:$C$22)</f>
        <v>142032.13741281102</v>
      </c>
    </row>
    <row r="6512" spans="1:8" x14ac:dyDescent="0.2">
      <c r="A6512">
        <f t="shared" si="606"/>
        <v>12</v>
      </c>
      <c r="B6512" t="b">
        <f t="shared" si="607"/>
        <v>0</v>
      </c>
      <c r="C6512" t="str">
        <f t="shared" si="608"/>
        <v>OFF</v>
      </c>
      <c r="D6512" s="4">
        <f t="shared" si="610"/>
        <v>43827.249999984211</v>
      </c>
      <c r="E6512" t="str">
        <f t="shared" si="611"/>
        <v>LRKPCIGS</v>
      </c>
      <c r="F6512" s="39">
        <v>9266.4443359375</v>
      </c>
      <c r="G6512">
        <f t="shared" si="609"/>
        <v>1.3826247694042663E-3</v>
      </c>
      <c r="H6512" s="38">
        <f>G6512*SUMIF('Manual Inputs'!$B$11:$B$22,'Expanded kW'!A6512,'Manual Inputs'!$C$11:$C$22)</f>
        <v>140214.02318423521</v>
      </c>
    </row>
    <row r="6513" spans="1:8" x14ac:dyDescent="0.2">
      <c r="A6513">
        <f t="shared" si="606"/>
        <v>12</v>
      </c>
      <c r="B6513" t="b">
        <f t="shared" si="607"/>
        <v>0</v>
      </c>
      <c r="C6513" t="str">
        <f t="shared" si="608"/>
        <v>OFF</v>
      </c>
      <c r="D6513" s="4">
        <f t="shared" si="610"/>
        <v>43827.291666650875</v>
      </c>
      <c r="E6513" t="str">
        <f t="shared" si="611"/>
        <v>LRKPCIGS</v>
      </c>
      <c r="F6513" s="39">
        <v>9230.892578125</v>
      </c>
      <c r="G6513">
        <f t="shared" si="609"/>
        <v>1.3773201736860586E-3</v>
      </c>
      <c r="H6513" s="38">
        <f>G6513*SUMIF('Manual Inputs'!$B$11:$B$22,'Expanded kW'!A6513,'Manual Inputs'!$C$11:$C$22)</f>
        <v>139676.07628535517</v>
      </c>
    </row>
    <row r="6514" spans="1:8" x14ac:dyDescent="0.2">
      <c r="A6514">
        <f t="shared" si="606"/>
        <v>12</v>
      </c>
      <c r="B6514" t="b">
        <f t="shared" si="607"/>
        <v>0</v>
      </c>
      <c r="C6514" t="str">
        <f t="shared" si="608"/>
        <v>OFF</v>
      </c>
      <c r="D6514" s="4">
        <f t="shared" si="610"/>
        <v>43827.33333331754</v>
      </c>
      <c r="E6514" t="str">
        <f t="shared" si="611"/>
        <v>LRKPCIGS</v>
      </c>
      <c r="F6514" s="39">
        <v>9183.5126953125</v>
      </c>
      <c r="G6514">
        <f t="shared" si="609"/>
        <v>1.3702507307397523E-3</v>
      </c>
      <c r="H6514" s="38">
        <f>G6514*SUMIF('Manual Inputs'!$B$11:$B$22,'Expanded kW'!A6514,'Manual Inputs'!$C$11:$C$22)</f>
        <v>138959.15361833241</v>
      </c>
    </row>
    <row r="6515" spans="1:8" x14ac:dyDescent="0.2">
      <c r="A6515">
        <f t="shared" si="606"/>
        <v>12</v>
      </c>
      <c r="B6515" t="b">
        <f t="shared" si="607"/>
        <v>0</v>
      </c>
      <c r="C6515" t="str">
        <f t="shared" si="608"/>
        <v>OFF</v>
      </c>
      <c r="D6515" s="4">
        <f t="shared" si="610"/>
        <v>43827.374999984204</v>
      </c>
      <c r="E6515" t="str">
        <f t="shared" si="611"/>
        <v>LRKPCIGS</v>
      </c>
      <c r="F6515" s="39">
        <v>9171.85546875</v>
      </c>
      <c r="G6515">
        <f t="shared" si="609"/>
        <v>1.3685113828730239E-3</v>
      </c>
      <c r="H6515" s="38">
        <f>G6515*SUMIF('Manual Inputs'!$B$11:$B$22,'Expanded kW'!A6515,'Manual Inputs'!$C$11:$C$22)</f>
        <v>138782.76377814749</v>
      </c>
    </row>
    <row r="6516" spans="1:8" x14ac:dyDescent="0.2">
      <c r="A6516">
        <f t="shared" si="606"/>
        <v>12</v>
      </c>
      <c r="B6516" t="b">
        <f t="shared" si="607"/>
        <v>0</v>
      </c>
      <c r="C6516" t="str">
        <f t="shared" si="608"/>
        <v>OFF</v>
      </c>
      <c r="D6516" s="4">
        <f t="shared" si="610"/>
        <v>43827.416666650868</v>
      </c>
      <c r="E6516" t="str">
        <f t="shared" si="611"/>
        <v>LRKPCIGS</v>
      </c>
      <c r="F6516" s="39">
        <v>9149.22265625</v>
      </c>
      <c r="G6516">
        <f t="shared" si="609"/>
        <v>1.3651343931637757E-3</v>
      </c>
      <c r="H6516" s="38">
        <f>G6516*SUMIF('Manual Inputs'!$B$11:$B$22,'Expanded kW'!A6516,'Manual Inputs'!$C$11:$C$22)</f>
        <v>138440.29825614658</v>
      </c>
    </row>
    <row r="6517" spans="1:8" x14ac:dyDescent="0.2">
      <c r="A6517">
        <f t="shared" si="606"/>
        <v>12</v>
      </c>
      <c r="B6517" t="b">
        <f t="shared" si="607"/>
        <v>0</v>
      </c>
      <c r="C6517" t="str">
        <f t="shared" si="608"/>
        <v>OFF</v>
      </c>
      <c r="D6517" s="4">
        <f t="shared" si="610"/>
        <v>43827.458333317532</v>
      </c>
      <c r="E6517" t="str">
        <f t="shared" si="611"/>
        <v>LRKPCIGS</v>
      </c>
      <c r="F6517" s="39">
        <v>9127.4365234375</v>
      </c>
      <c r="G6517">
        <f t="shared" si="609"/>
        <v>1.3618837345762877E-3</v>
      </c>
      <c r="H6517" s="38">
        <f>G6517*SUMIF('Manual Inputs'!$B$11:$B$22,'Expanded kW'!A6517,'Manual Inputs'!$C$11:$C$22)</f>
        <v>138110.64416008518</v>
      </c>
    </row>
    <row r="6518" spans="1:8" x14ac:dyDescent="0.2">
      <c r="A6518">
        <f t="shared" si="606"/>
        <v>12</v>
      </c>
      <c r="B6518" t="b">
        <f t="shared" si="607"/>
        <v>0</v>
      </c>
      <c r="C6518" t="str">
        <f t="shared" si="608"/>
        <v>OFF</v>
      </c>
      <c r="D6518" s="4">
        <f t="shared" si="610"/>
        <v>43827.499999984197</v>
      </c>
      <c r="E6518" t="str">
        <f t="shared" si="611"/>
        <v>LRKPCIGS</v>
      </c>
      <c r="F6518" s="39">
        <v>9123.3837890625</v>
      </c>
      <c r="G6518">
        <f t="shared" si="609"/>
        <v>1.3612790354352203E-3</v>
      </c>
      <c r="H6518" s="38">
        <f>G6518*SUMIF('Manual Inputs'!$B$11:$B$22,'Expanded kW'!A6518,'Manual Inputs'!$C$11:$C$22)</f>
        <v>138049.32072565716</v>
      </c>
    </row>
    <row r="6519" spans="1:8" x14ac:dyDescent="0.2">
      <c r="A6519">
        <f t="shared" si="606"/>
        <v>12</v>
      </c>
      <c r="B6519" t="b">
        <f t="shared" si="607"/>
        <v>0</v>
      </c>
      <c r="C6519" t="str">
        <f t="shared" si="608"/>
        <v>OFF</v>
      </c>
      <c r="D6519" s="4">
        <f t="shared" si="610"/>
        <v>43827.541666650861</v>
      </c>
      <c r="E6519" t="str">
        <f t="shared" si="611"/>
        <v>LRKPCIGS</v>
      </c>
      <c r="F6519" s="39">
        <v>9081.0380859375</v>
      </c>
      <c r="G6519">
        <f t="shared" si="609"/>
        <v>1.3549607308195653E-3</v>
      </c>
      <c r="H6519" s="38">
        <f>G6519*SUMIF('Manual Inputs'!$B$11:$B$22,'Expanded kW'!A6519,'Manual Inputs'!$C$11:$C$22)</f>
        <v>137408.57210790584</v>
      </c>
    </row>
    <row r="6520" spans="1:8" x14ac:dyDescent="0.2">
      <c r="A6520">
        <f t="shared" si="606"/>
        <v>12</v>
      </c>
      <c r="B6520" t="b">
        <f t="shared" si="607"/>
        <v>0</v>
      </c>
      <c r="C6520" t="str">
        <f t="shared" si="608"/>
        <v>OFF</v>
      </c>
      <c r="D6520" s="4">
        <f t="shared" si="610"/>
        <v>43827.583333317525</v>
      </c>
      <c r="E6520" t="str">
        <f t="shared" si="611"/>
        <v>LRKPCIGS</v>
      </c>
      <c r="F6520" s="39">
        <v>9098.0380859375</v>
      </c>
      <c r="G6520">
        <f t="shared" si="609"/>
        <v>1.3574972615780479E-3</v>
      </c>
      <c r="H6520" s="38">
        <f>G6520*SUMIF('Manual Inputs'!$B$11:$B$22,'Expanded kW'!A6520,'Manual Inputs'!$C$11:$C$22)</f>
        <v>137665.8054444174</v>
      </c>
    </row>
    <row r="6521" spans="1:8" x14ac:dyDescent="0.2">
      <c r="A6521">
        <f t="shared" si="606"/>
        <v>12</v>
      </c>
      <c r="B6521" t="b">
        <f t="shared" si="607"/>
        <v>0</v>
      </c>
      <c r="C6521" t="str">
        <f t="shared" si="608"/>
        <v>OFF</v>
      </c>
      <c r="D6521" s="4">
        <f t="shared" si="610"/>
        <v>43827.624999984189</v>
      </c>
      <c r="E6521" t="str">
        <f t="shared" si="611"/>
        <v>LRKPCIGS</v>
      </c>
      <c r="F6521" s="39">
        <v>9086.4697265625</v>
      </c>
      <c r="G6521">
        <f t="shared" si="609"/>
        <v>1.3557711733792322E-3</v>
      </c>
      <c r="H6521" s="38">
        <f>G6521*SUMIF('Manual Inputs'!$B$11:$B$22,'Expanded kW'!A6521,'Manual Inputs'!$C$11:$C$22)</f>
        <v>137490.76028677059</v>
      </c>
    </row>
    <row r="6522" spans="1:8" x14ac:dyDescent="0.2">
      <c r="A6522">
        <f t="shared" si="606"/>
        <v>12</v>
      </c>
      <c r="B6522" t="b">
        <f t="shared" si="607"/>
        <v>0</v>
      </c>
      <c r="C6522" t="str">
        <f t="shared" si="608"/>
        <v>OFF</v>
      </c>
      <c r="D6522" s="4">
        <f t="shared" si="610"/>
        <v>43827.666666650854</v>
      </c>
      <c r="E6522" t="str">
        <f t="shared" si="611"/>
        <v>LRKPCIGS</v>
      </c>
      <c r="F6522" s="39">
        <v>9096.5322265625</v>
      </c>
      <c r="G6522">
        <f t="shared" si="609"/>
        <v>1.3572725757767163E-3</v>
      </c>
      <c r="H6522" s="38">
        <f>G6522*SUMIF('Manual Inputs'!$B$11:$B$22,'Expanded kW'!A6522,'Manual Inputs'!$C$11:$C$22)</f>
        <v>137643.01972492633</v>
      </c>
    </row>
    <row r="6523" spans="1:8" x14ac:dyDescent="0.2">
      <c r="A6523">
        <f t="shared" si="606"/>
        <v>12</v>
      </c>
      <c r="B6523" t="b">
        <f t="shared" si="607"/>
        <v>0</v>
      </c>
      <c r="C6523" t="str">
        <f t="shared" si="608"/>
        <v>OFF</v>
      </c>
      <c r="D6523" s="4">
        <f t="shared" si="610"/>
        <v>43827.708333317518</v>
      </c>
      <c r="E6523" t="str">
        <f t="shared" si="611"/>
        <v>LRKPCIGS</v>
      </c>
      <c r="F6523" s="39">
        <v>9126.1318359375</v>
      </c>
      <c r="G6523">
        <f t="shared" si="609"/>
        <v>1.361689065166055E-3</v>
      </c>
      <c r="H6523" s="38">
        <f>G6523*SUMIF('Manual Inputs'!$B$11:$B$22,'Expanded kW'!A6523,'Manual Inputs'!$C$11:$C$22)</f>
        <v>138090.90244721872</v>
      </c>
    </row>
    <row r="6524" spans="1:8" x14ac:dyDescent="0.2">
      <c r="A6524">
        <f t="shared" si="606"/>
        <v>12</v>
      </c>
      <c r="B6524" t="b">
        <f t="shared" si="607"/>
        <v>0</v>
      </c>
      <c r="C6524" t="str">
        <f t="shared" si="608"/>
        <v>OFF</v>
      </c>
      <c r="D6524" s="4">
        <f t="shared" si="610"/>
        <v>43827.749999984182</v>
      </c>
      <c r="E6524" t="str">
        <f t="shared" si="611"/>
        <v>LRKPCIGS</v>
      </c>
      <c r="F6524" s="39">
        <v>9133.1640625</v>
      </c>
      <c r="G6524">
        <f t="shared" si="609"/>
        <v>1.3627383274587843E-3</v>
      </c>
      <c r="H6524" s="38">
        <f>G6524*SUMIF('Manual Inputs'!$B$11:$B$22,'Expanded kW'!A6524,'Manual Inputs'!$C$11:$C$22)</f>
        <v>138197.30968849972</v>
      </c>
    </row>
    <row r="6525" spans="1:8" x14ac:dyDescent="0.2">
      <c r="A6525">
        <f t="shared" si="606"/>
        <v>12</v>
      </c>
      <c r="B6525" t="b">
        <f t="shared" si="607"/>
        <v>0</v>
      </c>
      <c r="C6525" t="str">
        <f t="shared" si="608"/>
        <v>OFF</v>
      </c>
      <c r="D6525" s="4">
        <f t="shared" si="610"/>
        <v>43827.791666650846</v>
      </c>
      <c r="E6525" t="str">
        <f t="shared" si="611"/>
        <v>LRKPCIGS</v>
      </c>
      <c r="F6525" s="39">
        <v>9136.5546875</v>
      </c>
      <c r="G6525">
        <f t="shared" si="609"/>
        <v>1.3632442347883715E-3</v>
      </c>
      <c r="H6525" s="38">
        <f>G6525*SUMIF('Manual Inputs'!$B$11:$B$22,'Expanded kW'!A6525,'Manual Inputs'!$C$11:$C$22)</f>
        <v>138248.61449918264</v>
      </c>
    </row>
    <row r="6526" spans="1:8" x14ac:dyDescent="0.2">
      <c r="A6526">
        <f t="shared" si="606"/>
        <v>12</v>
      </c>
      <c r="B6526" t="b">
        <f t="shared" si="607"/>
        <v>0</v>
      </c>
      <c r="C6526" t="str">
        <f t="shared" si="608"/>
        <v>OFF</v>
      </c>
      <c r="D6526" s="4">
        <f t="shared" si="610"/>
        <v>43827.833333317511</v>
      </c>
      <c r="E6526" t="str">
        <f t="shared" si="611"/>
        <v>LRKPCIGS</v>
      </c>
      <c r="F6526" s="39">
        <v>9138.9541015625</v>
      </c>
      <c r="G6526">
        <f t="shared" si="609"/>
        <v>1.3636022458220108E-3</v>
      </c>
      <c r="H6526" s="38">
        <f>G6526*SUMIF('Manual Inputs'!$B$11:$B$22,'Expanded kW'!A6526,'Manual Inputs'!$C$11:$C$22)</f>
        <v>138284.92092771028</v>
      </c>
    </row>
    <row r="6527" spans="1:8" x14ac:dyDescent="0.2">
      <c r="A6527">
        <f t="shared" si="606"/>
        <v>12</v>
      </c>
      <c r="B6527" t="b">
        <f t="shared" si="607"/>
        <v>0</v>
      </c>
      <c r="C6527" t="str">
        <f t="shared" si="608"/>
        <v>OFF</v>
      </c>
      <c r="D6527" s="4">
        <f t="shared" si="610"/>
        <v>43827.874999984175</v>
      </c>
      <c r="E6527" t="str">
        <f t="shared" si="611"/>
        <v>LRKPCIGS</v>
      </c>
      <c r="F6527" s="39">
        <v>9124.5283203125</v>
      </c>
      <c r="G6527">
        <f t="shared" si="609"/>
        <v>1.3614498083010832E-3</v>
      </c>
      <c r="H6527" s="38">
        <f>G6527*SUMIF('Manual Inputs'!$B$11:$B$22,'Expanded kW'!A6527,'Manual Inputs'!$C$11:$C$22)</f>
        <v>138066.63905460888</v>
      </c>
    </row>
    <row r="6528" spans="1:8" x14ac:dyDescent="0.2">
      <c r="A6528">
        <f t="shared" si="606"/>
        <v>12</v>
      </c>
      <c r="B6528" t="b">
        <f t="shared" si="607"/>
        <v>0</v>
      </c>
      <c r="C6528" t="str">
        <f t="shared" si="608"/>
        <v>OFF</v>
      </c>
      <c r="D6528" s="4">
        <f t="shared" si="610"/>
        <v>43827.916666650839</v>
      </c>
      <c r="E6528" t="str">
        <f t="shared" si="611"/>
        <v>LRKPCIGS</v>
      </c>
      <c r="F6528" s="39">
        <v>9126.55859375</v>
      </c>
      <c r="G6528">
        <f t="shared" si="609"/>
        <v>1.3617527407141627E-3</v>
      </c>
      <c r="H6528" s="38">
        <f>G6528*SUMIF('Manual Inputs'!$B$11:$B$22,'Expanded kW'!A6528,'Manual Inputs'!$C$11:$C$22)</f>
        <v>138097.35987874764</v>
      </c>
    </row>
    <row r="6529" spans="1:8" x14ac:dyDescent="0.2">
      <c r="A6529">
        <f t="shared" si="606"/>
        <v>12</v>
      </c>
      <c r="B6529" t="b">
        <f t="shared" si="607"/>
        <v>0</v>
      </c>
      <c r="C6529" t="str">
        <f t="shared" si="608"/>
        <v>OFF</v>
      </c>
      <c r="D6529" s="4">
        <f t="shared" si="610"/>
        <v>43827.958333317503</v>
      </c>
      <c r="E6529" t="str">
        <f t="shared" si="611"/>
        <v>LRKPCIGS</v>
      </c>
      <c r="F6529" s="39">
        <v>9128.5400390625</v>
      </c>
      <c r="G6529">
        <f t="shared" si="609"/>
        <v>1.3620483875954219E-3</v>
      </c>
      <c r="H6529" s="38">
        <f>G6529*SUMIF('Manual Inputs'!$B$11:$B$22,'Expanded kW'!A6529,'Manual Inputs'!$C$11:$C$22)</f>
        <v>138127.34186632704</v>
      </c>
    </row>
    <row r="6530" spans="1:8" x14ac:dyDescent="0.2">
      <c r="A6530">
        <f t="shared" ref="A6530:A6593" si="612">MONTH(D6530)</f>
        <v>12</v>
      </c>
      <c r="B6530" t="b">
        <f t="shared" ref="B6530:B6593" si="613">IF(ISNA(VLOOKUP(DATE(YEAR(D6530),MONTH(D6530),DAY(D6530)),Holidays,1,FALSE)),FALSE,TRUE)</f>
        <v>0</v>
      </c>
      <c r="C6530" t="str">
        <f t="shared" ref="C6530:C6593" si="614">IF(OR(HOUR(D6530)&lt;PkStart,HOUR(D6530)&gt;OPkStart-1,WEEKDAY(D6530,2)&gt;5,B6530)=TRUE,"OFF","ON")</f>
        <v>OFF</v>
      </c>
      <c r="D6530" s="4">
        <f t="shared" si="610"/>
        <v>43827.999999984168</v>
      </c>
      <c r="E6530" t="str">
        <f t="shared" si="611"/>
        <v>LRKPCIGS</v>
      </c>
      <c r="F6530" s="39">
        <v>9163.6220703125</v>
      </c>
      <c r="G6530">
        <f t="shared" ref="G6530:G6593" si="615">IF(SUMIF($A$2:$A$8785,A6530,$F$2:$F$8785)=0,0,F6530/SUMIF($A$2:$A$8785,A6530,$F$2:$F$8785))</f>
        <v>1.3672828964975204E-3</v>
      </c>
      <c r="H6530" s="38">
        <f>G6530*SUMIF('Manual Inputs'!$B$11:$B$22,'Expanded kW'!A6530,'Manual Inputs'!$C$11:$C$22)</f>
        <v>138658.1811575059</v>
      </c>
    </row>
    <row r="6531" spans="1:8" x14ac:dyDescent="0.2">
      <c r="A6531">
        <f t="shared" si="612"/>
        <v>12</v>
      </c>
      <c r="B6531" t="b">
        <f t="shared" si="613"/>
        <v>0</v>
      </c>
      <c r="C6531" t="str">
        <f t="shared" si="614"/>
        <v>OFF</v>
      </c>
      <c r="D6531" s="4">
        <f t="shared" si="610"/>
        <v>43828.041666650832</v>
      </c>
      <c r="E6531" t="str">
        <f t="shared" si="611"/>
        <v>LRKPCIGS</v>
      </c>
      <c r="F6531" s="39">
        <v>9138.20703125</v>
      </c>
      <c r="G6531">
        <f t="shared" si="615"/>
        <v>1.3634907771851634E-3</v>
      </c>
      <c r="H6531" s="38">
        <f>G6531*SUMIF('Manual Inputs'!$B$11:$B$22,'Expanded kW'!A6531,'Manual Inputs'!$C$11:$C$22)</f>
        <v>138273.61672835186</v>
      </c>
    </row>
    <row r="6532" spans="1:8" x14ac:dyDescent="0.2">
      <c r="A6532">
        <f t="shared" si="612"/>
        <v>12</v>
      </c>
      <c r="B6532" t="b">
        <f t="shared" si="613"/>
        <v>0</v>
      </c>
      <c r="C6532" t="str">
        <f t="shared" si="614"/>
        <v>OFF</v>
      </c>
      <c r="D6532" s="4">
        <f t="shared" ref="D6532:D6595" si="616">+D6531+1/24</f>
        <v>43828.083333317496</v>
      </c>
      <c r="E6532" t="str">
        <f t="shared" ref="E6532:E6595" si="617">+E6531</f>
        <v>LRKPCIGS</v>
      </c>
      <c r="F6532" s="39">
        <v>9176.998046875</v>
      </c>
      <c r="G6532">
        <f t="shared" si="615"/>
        <v>1.3692786950843159E-3</v>
      </c>
      <c r="H6532" s="38">
        <f>G6532*SUMIF('Manual Inputs'!$B$11:$B$22,'Expanded kW'!A6532,'Manual Inputs'!$C$11:$C$22)</f>
        <v>138860.57804458076</v>
      </c>
    </row>
    <row r="6533" spans="1:8" x14ac:dyDescent="0.2">
      <c r="A6533">
        <f t="shared" si="612"/>
        <v>12</v>
      </c>
      <c r="B6533" t="b">
        <f t="shared" si="613"/>
        <v>0</v>
      </c>
      <c r="C6533" t="str">
        <f t="shared" si="614"/>
        <v>OFF</v>
      </c>
      <c r="D6533" s="4">
        <f t="shared" si="616"/>
        <v>43828.12499998416</v>
      </c>
      <c r="E6533" t="str">
        <f t="shared" si="617"/>
        <v>LRKPCIGS</v>
      </c>
      <c r="F6533" s="39">
        <v>9200.6376953125</v>
      </c>
      <c r="G6533">
        <f t="shared" si="615"/>
        <v>1.3728059124596943E-3</v>
      </c>
      <c r="H6533" s="38">
        <f>G6533*SUMIF('Manual Inputs'!$B$11:$B$22,'Expanded kW'!A6533,'Manual Inputs'!$C$11:$C$22)</f>
        <v>139218.27837643598</v>
      </c>
    </row>
    <row r="6534" spans="1:8" x14ac:dyDescent="0.2">
      <c r="A6534">
        <f t="shared" si="612"/>
        <v>12</v>
      </c>
      <c r="B6534" t="b">
        <f t="shared" si="613"/>
        <v>0</v>
      </c>
      <c r="C6534" t="str">
        <f t="shared" si="614"/>
        <v>OFF</v>
      </c>
      <c r="D6534" s="4">
        <f t="shared" si="616"/>
        <v>43828.166666650824</v>
      </c>
      <c r="E6534" t="str">
        <f t="shared" si="617"/>
        <v>LRKPCIGS</v>
      </c>
      <c r="F6534" s="39">
        <v>9224.5068359375</v>
      </c>
      <c r="G6534">
        <f t="shared" si="615"/>
        <v>1.3763673718346272E-3</v>
      </c>
      <c r="H6534" s="38">
        <f>G6534*SUMIF('Manual Inputs'!$B$11:$B$22,'Expanded kW'!A6534,'Manual Inputs'!$C$11:$C$22)</f>
        <v>139579.45124012025</v>
      </c>
    </row>
    <row r="6535" spans="1:8" x14ac:dyDescent="0.2">
      <c r="A6535">
        <f t="shared" si="612"/>
        <v>12</v>
      </c>
      <c r="B6535" t="b">
        <f t="shared" si="613"/>
        <v>0</v>
      </c>
      <c r="C6535" t="str">
        <f t="shared" si="614"/>
        <v>OFF</v>
      </c>
      <c r="D6535" s="4">
        <f t="shared" si="616"/>
        <v>43828.208333317489</v>
      </c>
      <c r="E6535" t="str">
        <f t="shared" si="617"/>
        <v>LRKPCIGS</v>
      </c>
      <c r="F6535" s="39">
        <v>9199.5927734375</v>
      </c>
      <c r="G6535">
        <f t="shared" si="615"/>
        <v>1.3726500020787443E-3</v>
      </c>
      <c r="H6535" s="38">
        <f>G6535*SUMIF('Manual Inputs'!$B$11:$B$22,'Expanded kW'!A6535,'Manual Inputs'!$C$11:$C$22)</f>
        <v>139202.46727406536</v>
      </c>
    </row>
    <row r="6536" spans="1:8" x14ac:dyDescent="0.2">
      <c r="A6536">
        <f t="shared" si="612"/>
        <v>12</v>
      </c>
      <c r="B6536" t="b">
        <f t="shared" si="613"/>
        <v>0</v>
      </c>
      <c r="C6536" t="str">
        <f t="shared" si="614"/>
        <v>OFF</v>
      </c>
      <c r="D6536" s="4">
        <f t="shared" si="616"/>
        <v>43828.249999984153</v>
      </c>
      <c r="E6536" t="str">
        <f t="shared" si="617"/>
        <v>LRKPCIGS</v>
      </c>
      <c r="F6536" s="39">
        <v>9192.1416015625</v>
      </c>
      <c r="G6536">
        <f t="shared" si="615"/>
        <v>1.3715382299229987E-3</v>
      </c>
      <c r="H6536" s="38">
        <f>G6536*SUMIF('Manual Inputs'!$B$11:$B$22,'Expanded kW'!A6536,'Manual Inputs'!$C$11:$C$22)</f>
        <v>139089.72081510496</v>
      </c>
    </row>
    <row r="6537" spans="1:8" x14ac:dyDescent="0.2">
      <c r="A6537">
        <f t="shared" si="612"/>
        <v>12</v>
      </c>
      <c r="B6537" t="b">
        <f t="shared" si="613"/>
        <v>0</v>
      </c>
      <c r="C6537" t="str">
        <f t="shared" si="614"/>
        <v>OFF</v>
      </c>
      <c r="D6537" s="4">
        <f t="shared" si="616"/>
        <v>43828.291666650817</v>
      </c>
      <c r="E6537" t="str">
        <f t="shared" si="617"/>
        <v>LRKPCIGS</v>
      </c>
      <c r="F6537" s="39">
        <v>9198.765625</v>
      </c>
      <c r="G6537">
        <f t="shared" si="615"/>
        <v>1.3725265851697119E-3</v>
      </c>
      <c r="H6537" s="38">
        <f>G6537*SUMIF('Manual Inputs'!$B$11:$B$22,'Expanded kW'!A6537,'Manual Inputs'!$C$11:$C$22)</f>
        <v>139189.95138274957</v>
      </c>
    </row>
    <row r="6538" spans="1:8" x14ac:dyDescent="0.2">
      <c r="A6538">
        <f t="shared" si="612"/>
        <v>12</v>
      </c>
      <c r="B6538" t="b">
        <f t="shared" si="613"/>
        <v>0</v>
      </c>
      <c r="C6538" t="str">
        <f t="shared" si="614"/>
        <v>OFF</v>
      </c>
      <c r="D6538" s="4">
        <f t="shared" si="616"/>
        <v>43828.333333317481</v>
      </c>
      <c r="E6538" t="str">
        <f t="shared" si="617"/>
        <v>LRKPCIGS</v>
      </c>
      <c r="F6538" s="39">
        <v>9133.3251953125</v>
      </c>
      <c r="G6538">
        <f t="shared" si="615"/>
        <v>1.3627623697137906E-3</v>
      </c>
      <c r="H6538" s="38">
        <f>G6538*SUMIF('Manual Inputs'!$B$11:$B$22,'Expanded kW'!A6538,'Manual Inputs'!$C$11:$C$22)</f>
        <v>138199.74784914564</v>
      </c>
    </row>
    <row r="6539" spans="1:8" x14ac:dyDescent="0.2">
      <c r="A6539">
        <f t="shared" si="612"/>
        <v>12</v>
      </c>
      <c r="B6539" t="b">
        <f t="shared" si="613"/>
        <v>0</v>
      </c>
      <c r="C6539" t="str">
        <f t="shared" si="614"/>
        <v>OFF</v>
      </c>
      <c r="D6539" s="4">
        <f t="shared" si="616"/>
        <v>43828.374999984146</v>
      </c>
      <c r="E6539" t="str">
        <f t="shared" si="617"/>
        <v>LRKPCIGS</v>
      </c>
      <c r="F6539" s="39">
        <v>9134.5078125</v>
      </c>
      <c r="G6539">
        <f t="shared" si="615"/>
        <v>1.3629388252944733E-3</v>
      </c>
      <c r="H6539" s="38">
        <f>G6539*SUMIF('Manual Inputs'!$B$11:$B$22,'Expanded kW'!A6539,'Manual Inputs'!$C$11:$C$22)</f>
        <v>138217.6424706137</v>
      </c>
    </row>
    <row r="6540" spans="1:8" x14ac:dyDescent="0.2">
      <c r="A6540">
        <f t="shared" si="612"/>
        <v>12</v>
      </c>
      <c r="B6540" t="b">
        <f t="shared" si="613"/>
        <v>0</v>
      </c>
      <c r="C6540" t="str">
        <f t="shared" si="614"/>
        <v>OFF</v>
      </c>
      <c r="D6540" s="4">
        <f t="shared" si="616"/>
        <v>43828.41666665081</v>
      </c>
      <c r="E6540" t="str">
        <f t="shared" si="617"/>
        <v>LRKPCIGS</v>
      </c>
      <c r="F6540" s="39">
        <v>9179.05859375</v>
      </c>
      <c r="G6540">
        <f t="shared" si="615"/>
        <v>1.3695861445271237E-3</v>
      </c>
      <c r="H6540" s="38">
        <f>G6540*SUMIF('Manual Inputs'!$B$11:$B$22,'Expanded kW'!A6540,'Manual Inputs'!$C$11:$C$22)</f>
        <v>138891.75694738634</v>
      </c>
    </row>
    <row r="6541" spans="1:8" x14ac:dyDescent="0.2">
      <c r="A6541">
        <f t="shared" si="612"/>
        <v>12</v>
      </c>
      <c r="B6541" t="b">
        <f t="shared" si="613"/>
        <v>0</v>
      </c>
      <c r="C6541" t="str">
        <f t="shared" si="614"/>
        <v>OFF</v>
      </c>
      <c r="D6541" s="4">
        <f t="shared" si="616"/>
        <v>43828.458333317474</v>
      </c>
      <c r="E6541" t="str">
        <f t="shared" si="617"/>
        <v>LRKPCIGS</v>
      </c>
      <c r="F6541" s="39">
        <v>9184.4296875</v>
      </c>
      <c r="G6541">
        <f t="shared" si="615"/>
        <v>1.3703875530273336E-3</v>
      </c>
      <c r="H6541" s="38">
        <f>G6541*SUMIF('Manual Inputs'!$B$11:$B$22,'Expanded kW'!A6541,'Manual Inputs'!$C$11:$C$22)</f>
        <v>138973.02896891744</v>
      </c>
    </row>
    <row r="6542" spans="1:8" x14ac:dyDescent="0.2">
      <c r="A6542">
        <f t="shared" si="612"/>
        <v>12</v>
      </c>
      <c r="B6542" t="b">
        <f t="shared" si="613"/>
        <v>0</v>
      </c>
      <c r="C6542" t="str">
        <f t="shared" si="614"/>
        <v>OFF</v>
      </c>
      <c r="D6542" s="4">
        <f t="shared" si="616"/>
        <v>43828.499999984138</v>
      </c>
      <c r="E6542" t="str">
        <f t="shared" si="617"/>
        <v>LRKPCIGS</v>
      </c>
      <c r="F6542" s="39">
        <v>9226.2861328125</v>
      </c>
      <c r="G6542">
        <f t="shared" si="615"/>
        <v>1.3766328566141514E-3</v>
      </c>
      <c r="H6542" s="38">
        <f>G6542*SUMIF('Manual Inputs'!$B$11:$B$22,'Expanded kW'!A6542,'Manual Inputs'!$C$11:$C$22)</f>
        <v>139606.37444434385</v>
      </c>
    </row>
    <row r="6543" spans="1:8" x14ac:dyDescent="0.2">
      <c r="A6543">
        <f t="shared" si="612"/>
        <v>12</v>
      </c>
      <c r="B6543" t="b">
        <f t="shared" si="613"/>
        <v>0</v>
      </c>
      <c r="C6543" t="str">
        <f t="shared" si="614"/>
        <v>OFF</v>
      </c>
      <c r="D6543" s="4">
        <f t="shared" si="616"/>
        <v>43828.541666650803</v>
      </c>
      <c r="E6543" t="str">
        <f t="shared" si="617"/>
        <v>LRKPCIGS</v>
      </c>
      <c r="F6543" s="39">
        <v>9179.1650390625</v>
      </c>
      <c r="G6543">
        <f t="shared" si="615"/>
        <v>1.3696020269864913E-3</v>
      </c>
      <c r="H6543" s="38">
        <f>G6543*SUMIF('Manual Inputs'!$B$11:$B$22,'Expanded kW'!A6543,'Manual Inputs'!$C$11:$C$22)</f>
        <v>138893.36761108576</v>
      </c>
    </row>
    <row r="6544" spans="1:8" x14ac:dyDescent="0.2">
      <c r="A6544">
        <f t="shared" si="612"/>
        <v>12</v>
      </c>
      <c r="B6544" t="b">
        <f t="shared" si="613"/>
        <v>0</v>
      </c>
      <c r="C6544" t="str">
        <f t="shared" si="614"/>
        <v>OFF</v>
      </c>
      <c r="D6544" s="4">
        <f t="shared" si="616"/>
        <v>43828.583333317467</v>
      </c>
      <c r="E6544" t="str">
        <f t="shared" si="617"/>
        <v>LRKPCIGS</v>
      </c>
      <c r="F6544" s="39">
        <v>9204.9501953125</v>
      </c>
      <c r="G6544">
        <f t="shared" si="615"/>
        <v>1.3734493706300446E-3</v>
      </c>
      <c r="H6544" s="38">
        <f>G6544*SUMIF('Manual Inputs'!$B$11:$B$22,'Expanded kW'!A6544,'Manual Inputs'!$C$11:$C$22)</f>
        <v>139283.53242135985</v>
      </c>
    </row>
    <row r="6545" spans="1:8" x14ac:dyDescent="0.2">
      <c r="A6545">
        <f t="shared" si="612"/>
        <v>12</v>
      </c>
      <c r="B6545" t="b">
        <f t="shared" si="613"/>
        <v>0</v>
      </c>
      <c r="C6545" t="str">
        <f t="shared" si="614"/>
        <v>OFF</v>
      </c>
      <c r="D6545" s="4">
        <f t="shared" si="616"/>
        <v>43828.624999984131</v>
      </c>
      <c r="E6545" t="str">
        <f t="shared" si="617"/>
        <v>LRKPCIGS</v>
      </c>
      <c r="F6545" s="39">
        <v>9200.6025390625</v>
      </c>
      <c r="G6545">
        <f t="shared" si="615"/>
        <v>1.3728006668767838E-3</v>
      </c>
      <c r="H6545" s="38">
        <f>G6545*SUMIF('Manual Inputs'!$B$11:$B$22,'Expanded kW'!A6545,'Manual Inputs'!$C$11:$C$22)</f>
        <v>139217.74641411324</v>
      </c>
    </row>
    <row r="6546" spans="1:8" x14ac:dyDescent="0.2">
      <c r="A6546">
        <f t="shared" si="612"/>
        <v>12</v>
      </c>
      <c r="B6546" t="b">
        <f t="shared" si="613"/>
        <v>0</v>
      </c>
      <c r="C6546" t="str">
        <f t="shared" si="614"/>
        <v>OFF</v>
      </c>
      <c r="D6546" s="4">
        <f t="shared" si="616"/>
        <v>43828.666666650795</v>
      </c>
      <c r="E6546" t="str">
        <f t="shared" si="617"/>
        <v>LRKPCIGS</v>
      </c>
      <c r="F6546" s="39">
        <v>9199.453125</v>
      </c>
      <c r="G6546">
        <f t="shared" si="615"/>
        <v>1.3726291654577389E-3</v>
      </c>
      <c r="H6546" s="38">
        <f>G6546*SUMIF('Manual Inputs'!$B$11:$B$22,'Expanded kW'!A6546,'Manual Inputs'!$C$11:$C$22)</f>
        <v>139200.35420150557</v>
      </c>
    </row>
    <row r="6547" spans="1:8" x14ac:dyDescent="0.2">
      <c r="A6547">
        <f t="shared" si="612"/>
        <v>12</v>
      </c>
      <c r="B6547" t="b">
        <f t="shared" si="613"/>
        <v>0</v>
      </c>
      <c r="C6547" t="str">
        <f t="shared" si="614"/>
        <v>OFF</v>
      </c>
      <c r="D6547" s="4">
        <f t="shared" si="616"/>
        <v>43828.70833331746</v>
      </c>
      <c r="E6547" t="str">
        <f t="shared" si="617"/>
        <v>LRKPCIGS</v>
      </c>
      <c r="F6547" s="39">
        <v>9186.453125</v>
      </c>
      <c r="G6547">
        <f t="shared" si="615"/>
        <v>1.3706894654659581E-3</v>
      </c>
      <c r="H6547" s="38">
        <f>G6547*SUMIF('Manual Inputs'!$B$11:$B$22,'Expanded kW'!A6547,'Manual Inputs'!$C$11:$C$22)</f>
        <v>139003.6463559379</v>
      </c>
    </row>
    <row r="6548" spans="1:8" x14ac:dyDescent="0.2">
      <c r="A6548">
        <f t="shared" si="612"/>
        <v>12</v>
      </c>
      <c r="B6548" t="b">
        <f t="shared" si="613"/>
        <v>0</v>
      </c>
      <c r="C6548" t="str">
        <f t="shared" si="614"/>
        <v>OFF</v>
      </c>
      <c r="D6548" s="4">
        <f t="shared" si="616"/>
        <v>43828.749999984124</v>
      </c>
      <c r="E6548" t="str">
        <f t="shared" si="617"/>
        <v>LRKPCIGS</v>
      </c>
      <c r="F6548" s="39">
        <v>9149.1875</v>
      </c>
      <c r="G6548">
        <f t="shared" si="615"/>
        <v>1.3651291475808651E-3</v>
      </c>
      <c r="H6548" s="38">
        <f>G6548*SUMIF('Manual Inputs'!$B$11:$B$22,'Expanded kW'!A6548,'Manual Inputs'!$C$11:$C$22)</f>
        <v>138439.76629382381</v>
      </c>
    </row>
    <row r="6549" spans="1:8" x14ac:dyDescent="0.2">
      <c r="A6549">
        <f t="shared" si="612"/>
        <v>12</v>
      </c>
      <c r="B6549" t="b">
        <f t="shared" si="613"/>
        <v>0</v>
      </c>
      <c r="C6549" t="str">
        <f t="shared" si="614"/>
        <v>OFF</v>
      </c>
      <c r="D6549" s="4">
        <f t="shared" si="616"/>
        <v>43828.791666650788</v>
      </c>
      <c r="E6549" t="str">
        <f t="shared" si="617"/>
        <v>LRKPCIGS</v>
      </c>
      <c r="F6549" s="39">
        <v>9121.35546875</v>
      </c>
      <c r="G6549">
        <f t="shared" si="615"/>
        <v>1.3609763944434138E-3</v>
      </c>
      <c r="H6549" s="38">
        <f>G6549*SUMIF('Manual Inputs'!$B$11:$B$22,'Expanded kW'!A6549,'Manual Inputs'!$C$11:$C$22)</f>
        <v>138018.62945498078</v>
      </c>
    </row>
    <row r="6550" spans="1:8" x14ac:dyDescent="0.2">
      <c r="A6550">
        <f t="shared" si="612"/>
        <v>12</v>
      </c>
      <c r="B6550" t="b">
        <f t="shared" si="613"/>
        <v>0</v>
      </c>
      <c r="C6550" t="str">
        <f t="shared" si="614"/>
        <v>OFF</v>
      </c>
      <c r="D6550" s="4">
        <f t="shared" si="616"/>
        <v>43828.833333317452</v>
      </c>
      <c r="E6550" t="str">
        <f t="shared" si="617"/>
        <v>LRKPCIGS</v>
      </c>
      <c r="F6550" s="39">
        <v>9161.7744140625</v>
      </c>
      <c r="G6550">
        <f t="shared" si="615"/>
        <v>1.3670072119734481E-3</v>
      </c>
      <c r="H6550" s="38">
        <f>G6550*SUMIF('Manual Inputs'!$B$11:$B$22,'Expanded kW'!A6550,'Manual Inputs'!$C$11:$C$22)</f>
        <v>138630.22358209919</v>
      </c>
    </row>
    <row r="6551" spans="1:8" x14ac:dyDescent="0.2">
      <c r="A6551">
        <f t="shared" si="612"/>
        <v>12</v>
      </c>
      <c r="B6551" t="b">
        <f t="shared" si="613"/>
        <v>0</v>
      </c>
      <c r="C6551" t="str">
        <f t="shared" si="614"/>
        <v>OFF</v>
      </c>
      <c r="D6551" s="4">
        <f t="shared" si="616"/>
        <v>43828.874999984117</v>
      </c>
      <c r="E6551" t="str">
        <f t="shared" si="617"/>
        <v>LRKPCIGS</v>
      </c>
      <c r="F6551" s="39">
        <v>9260.115234375</v>
      </c>
      <c r="G6551">
        <f t="shared" si="615"/>
        <v>1.3816804187697462E-3</v>
      </c>
      <c r="H6551" s="38">
        <f>G6551*SUMIF('Manual Inputs'!$B$11:$B$22,'Expanded kW'!A6551,'Manual Inputs'!$C$11:$C$22)</f>
        <v>140118.25518940919</v>
      </c>
    </row>
    <row r="6552" spans="1:8" x14ac:dyDescent="0.2">
      <c r="A6552">
        <f t="shared" si="612"/>
        <v>12</v>
      </c>
      <c r="B6552" t="b">
        <f t="shared" si="613"/>
        <v>0</v>
      </c>
      <c r="C6552" t="str">
        <f t="shared" si="614"/>
        <v>OFF</v>
      </c>
      <c r="D6552" s="4">
        <f t="shared" si="616"/>
        <v>43828.916666650781</v>
      </c>
      <c r="E6552" t="str">
        <f t="shared" si="617"/>
        <v>LRKPCIGS</v>
      </c>
      <c r="F6552" s="39">
        <v>9246.9580078125</v>
      </c>
      <c r="G6552">
        <f t="shared" si="615"/>
        <v>1.3797172593655047E-3</v>
      </c>
      <c r="H6552" s="38">
        <f>G6552*SUMIF('Manual Inputs'!$B$11:$B$22,'Expanded kW'!A6552,'Manual Inputs'!$C$11:$C$22)</f>
        <v>139919.16829012032</v>
      </c>
    </row>
    <row r="6553" spans="1:8" x14ac:dyDescent="0.2">
      <c r="A6553">
        <f t="shared" si="612"/>
        <v>12</v>
      </c>
      <c r="B6553" t="b">
        <f t="shared" si="613"/>
        <v>0</v>
      </c>
      <c r="C6553" t="str">
        <f t="shared" si="614"/>
        <v>OFF</v>
      </c>
      <c r="D6553" s="4">
        <f t="shared" si="616"/>
        <v>43828.958333317445</v>
      </c>
      <c r="E6553" t="str">
        <f t="shared" si="617"/>
        <v>LRKPCIGS</v>
      </c>
      <c r="F6553" s="39">
        <v>9257.24609375</v>
      </c>
      <c r="G6553">
        <f t="shared" si="615"/>
        <v>1.3812523209199977E-3</v>
      </c>
      <c r="H6553" s="38">
        <f>G6553*SUMIF('Manual Inputs'!$B$11:$B$22,'Expanded kW'!A6553,'Manual Inputs'!$C$11:$C$22)</f>
        <v>140074.84115318037</v>
      </c>
    </row>
    <row r="6554" spans="1:8" x14ac:dyDescent="0.2">
      <c r="A6554">
        <f t="shared" si="612"/>
        <v>12</v>
      </c>
      <c r="B6554" t="b">
        <f t="shared" si="613"/>
        <v>0</v>
      </c>
      <c r="C6554" t="str">
        <f t="shared" si="614"/>
        <v>OFF</v>
      </c>
      <c r="D6554" s="4">
        <f t="shared" si="616"/>
        <v>43828.999999984109</v>
      </c>
      <c r="E6554" t="str">
        <f t="shared" si="617"/>
        <v>LRKPCIGS</v>
      </c>
      <c r="F6554" s="39">
        <v>9291.7626953125</v>
      </c>
      <c r="G6554">
        <f t="shared" si="615"/>
        <v>1.3864024633636195E-3</v>
      </c>
      <c r="H6554" s="38">
        <f>G6554*SUMIF('Manual Inputs'!$B$11:$B$22,'Expanded kW'!A6554,'Manual Inputs'!$C$11:$C$22)</f>
        <v>140597.12471700172</v>
      </c>
    </row>
    <row r="6555" spans="1:8" x14ac:dyDescent="0.2">
      <c r="A6555">
        <f t="shared" si="612"/>
        <v>12</v>
      </c>
      <c r="B6555" t="b">
        <f t="shared" si="613"/>
        <v>0</v>
      </c>
      <c r="C6555" t="str">
        <f t="shared" si="614"/>
        <v>OFF</v>
      </c>
      <c r="D6555" s="4">
        <f t="shared" si="616"/>
        <v>43829.041666650774</v>
      </c>
      <c r="E6555" t="str">
        <f t="shared" si="617"/>
        <v>LRKPCIGS</v>
      </c>
      <c r="F6555" s="39">
        <v>9258.140625</v>
      </c>
      <c r="G6555">
        <f t="shared" si="615"/>
        <v>1.3813857918629417E-3</v>
      </c>
      <c r="H6555" s="38">
        <f>G6555*SUMIF('Manual Inputs'!$B$11:$B$22,'Expanded kW'!A6555,'Manual Inputs'!$C$11:$C$22)</f>
        <v>140088.3766389481</v>
      </c>
    </row>
    <row r="6556" spans="1:8" x14ac:dyDescent="0.2">
      <c r="A6556">
        <f t="shared" si="612"/>
        <v>12</v>
      </c>
      <c r="B6556" t="b">
        <f t="shared" si="613"/>
        <v>0</v>
      </c>
      <c r="C6556" t="str">
        <f t="shared" si="614"/>
        <v>OFF</v>
      </c>
      <c r="D6556" s="4">
        <f t="shared" si="616"/>
        <v>43829.083333317438</v>
      </c>
      <c r="E6556" t="str">
        <f t="shared" si="617"/>
        <v>LRKPCIGS</v>
      </c>
      <c r="F6556" s="39">
        <v>9203.6669921875</v>
      </c>
      <c r="G6556">
        <f t="shared" si="615"/>
        <v>1.3732579068538127E-3</v>
      </c>
      <c r="H6556" s="38">
        <f>G6556*SUMIF('Manual Inputs'!$B$11:$B$22,'Expanded kW'!A6556,'Manual Inputs'!$C$11:$C$22)</f>
        <v>139264.11579657951</v>
      </c>
    </row>
    <row r="6557" spans="1:8" x14ac:dyDescent="0.2">
      <c r="A6557">
        <f t="shared" si="612"/>
        <v>12</v>
      </c>
      <c r="B6557" t="b">
        <f t="shared" si="613"/>
        <v>0</v>
      </c>
      <c r="C6557" t="str">
        <f t="shared" si="614"/>
        <v>OFF</v>
      </c>
      <c r="D6557" s="4">
        <f t="shared" si="616"/>
        <v>43829.124999984102</v>
      </c>
      <c r="E6557" t="str">
        <f t="shared" si="617"/>
        <v>LRKPCIGS</v>
      </c>
      <c r="F6557" s="39">
        <v>9211.0673828125</v>
      </c>
      <c r="G6557">
        <f t="shared" si="615"/>
        <v>1.3743621020564656E-3</v>
      </c>
      <c r="H6557" s="38">
        <f>G6557*SUMIF('Manual Inputs'!$B$11:$B$22,'Expanded kW'!A6557,'Manual Inputs'!$C$11:$C$22)</f>
        <v>139376.09386551823</v>
      </c>
    </row>
    <row r="6558" spans="1:8" x14ac:dyDescent="0.2">
      <c r="A6558">
        <f t="shared" si="612"/>
        <v>12</v>
      </c>
      <c r="B6558" t="b">
        <f t="shared" si="613"/>
        <v>0</v>
      </c>
      <c r="C6558" t="str">
        <f t="shared" si="614"/>
        <v>OFF</v>
      </c>
      <c r="D6558" s="4">
        <f t="shared" si="616"/>
        <v>43829.166666650766</v>
      </c>
      <c r="E6558" t="str">
        <f t="shared" si="617"/>
        <v>LRKPCIGS</v>
      </c>
      <c r="F6558" s="39">
        <v>9195.841796875</v>
      </c>
      <c r="G6558">
        <f t="shared" si="615"/>
        <v>1.372090327524325E-3</v>
      </c>
      <c r="H6558" s="38">
        <f>G6558*SUMIF('Manual Inputs'!$B$11:$B$22,'Expanded kW'!A6558,'Manual Inputs'!$C$11:$C$22)</f>
        <v>139145.70984957428</v>
      </c>
    </row>
    <row r="6559" spans="1:8" x14ac:dyDescent="0.2">
      <c r="A6559">
        <f t="shared" si="612"/>
        <v>12</v>
      </c>
      <c r="B6559" t="b">
        <f t="shared" si="613"/>
        <v>0</v>
      </c>
      <c r="C6559" t="str">
        <f t="shared" si="614"/>
        <v>OFF</v>
      </c>
      <c r="D6559" s="4">
        <f t="shared" si="616"/>
        <v>43829.208333317431</v>
      </c>
      <c r="E6559" t="str">
        <f t="shared" si="617"/>
        <v>LRKPCIGS</v>
      </c>
      <c r="F6559" s="39">
        <v>9255.7890625</v>
      </c>
      <c r="G6559">
        <f t="shared" si="615"/>
        <v>1.3810349206504861E-3</v>
      </c>
      <c r="H6559" s="38">
        <f>G6559*SUMIF('Manual Inputs'!$B$11:$B$22,'Expanded kW'!A6559,'Manual Inputs'!$C$11:$C$22)</f>
        <v>140052.79427024865</v>
      </c>
    </row>
    <row r="6560" spans="1:8" x14ac:dyDescent="0.2">
      <c r="A6560">
        <f t="shared" si="612"/>
        <v>12</v>
      </c>
      <c r="B6560" t="b">
        <f t="shared" si="613"/>
        <v>0</v>
      </c>
      <c r="C6560" t="str">
        <f t="shared" si="614"/>
        <v>OFF</v>
      </c>
      <c r="D6560" s="4">
        <f t="shared" si="616"/>
        <v>43829.249999984095</v>
      </c>
      <c r="E6560" t="str">
        <f t="shared" si="617"/>
        <v>LRKPCIGS</v>
      </c>
      <c r="F6560" s="39">
        <v>9242.953125</v>
      </c>
      <c r="G6560">
        <f t="shared" si="615"/>
        <v>1.3791197000456209E-3</v>
      </c>
      <c r="H6560" s="38">
        <f>G6560*SUMIF('Manual Inputs'!$B$11:$B$22,'Expanded kW'!A6560,'Manual Inputs'!$C$11:$C$22)</f>
        <v>139858.56891552047</v>
      </c>
    </row>
    <row r="6561" spans="1:8" x14ac:dyDescent="0.2">
      <c r="A6561">
        <f t="shared" si="612"/>
        <v>12</v>
      </c>
      <c r="B6561" t="b">
        <f t="shared" si="613"/>
        <v>0</v>
      </c>
      <c r="C6561" t="str">
        <f t="shared" si="614"/>
        <v>ON</v>
      </c>
      <c r="D6561" s="4">
        <f t="shared" si="616"/>
        <v>43829.291666650759</v>
      </c>
      <c r="E6561" t="str">
        <f t="shared" si="617"/>
        <v>LRKPCIGS</v>
      </c>
      <c r="F6561" s="39">
        <v>9033.5009765625</v>
      </c>
      <c r="G6561">
        <f t="shared" si="615"/>
        <v>1.3478678284607982E-3</v>
      </c>
      <c r="H6561" s="38">
        <f>G6561*SUMIF('Manual Inputs'!$B$11:$B$22,'Expanded kW'!A6561,'Manual Inputs'!$C$11:$C$22)</f>
        <v>136689.2703871619</v>
      </c>
    </row>
    <row r="6562" spans="1:8" x14ac:dyDescent="0.2">
      <c r="A6562">
        <f t="shared" si="612"/>
        <v>12</v>
      </c>
      <c r="B6562" t="b">
        <f t="shared" si="613"/>
        <v>0</v>
      </c>
      <c r="C6562" t="str">
        <f t="shared" si="614"/>
        <v>ON</v>
      </c>
      <c r="D6562" s="4">
        <f t="shared" si="616"/>
        <v>43829.333333317423</v>
      </c>
      <c r="E6562" t="str">
        <f t="shared" si="617"/>
        <v>LRKPCIGS</v>
      </c>
      <c r="F6562" s="39">
        <v>9024.91796875</v>
      </c>
      <c r="G6562">
        <f t="shared" si="615"/>
        <v>1.3465871776774628E-3</v>
      </c>
      <c r="H6562" s="38">
        <f>G6562*SUMIF('Manual Inputs'!$B$11:$B$22,'Expanded kW'!A6562,'Manual Inputs'!$C$11:$C$22)</f>
        <v>136559.39769675519</v>
      </c>
    </row>
    <row r="6563" spans="1:8" x14ac:dyDescent="0.2">
      <c r="A6563">
        <f t="shared" si="612"/>
        <v>12</v>
      </c>
      <c r="B6563" t="b">
        <f t="shared" si="613"/>
        <v>0</v>
      </c>
      <c r="C6563" t="str">
        <f t="shared" si="614"/>
        <v>ON</v>
      </c>
      <c r="D6563" s="4">
        <f t="shared" si="616"/>
        <v>43829.374999984087</v>
      </c>
      <c r="E6563" t="str">
        <f t="shared" si="617"/>
        <v>LRKPCIGS</v>
      </c>
      <c r="F6563" s="39">
        <v>9238.0380859375</v>
      </c>
      <c r="G6563">
        <f t="shared" si="615"/>
        <v>1.3783863384126105E-3</v>
      </c>
      <c r="H6563" s="38">
        <f>G6563*SUMIF('Manual Inputs'!$B$11:$B$22,'Expanded kW'!A6563,'Manual Inputs'!$C$11:$C$22)</f>
        <v>139784.19762745392</v>
      </c>
    </row>
    <row r="6564" spans="1:8" x14ac:dyDescent="0.2">
      <c r="A6564">
        <f t="shared" si="612"/>
        <v>12</v>
      </c>
      <c r="B6564" t="b">
        <f t="shared" si="613"/>
        <v>0</v>
      </c>
      <c r="C6564" t="str">
        <f t="shared" si="614"/>
        <v>ON</v>
      </c>
      <c r="D6564" s="4">
        <f t="shared" si="616"/>
        <v>43829.416666650752</v>
      </c>
      <c r="E6564" t="str">
        <f t="shared" si="617"/>
        <v>LRKPCIGS</v>
      </c>
      <c r="F6564" s="39">
        <v>9413.078125</v>
      </c>
      <c r="G6564">
        <f t="shared" si="615"/>
        <v>1.4045036585919066E-3</v>
      </c>
      <c r="H6564" s="38">
        <f>G6564*SUMIF('Manual Inputs'!$B$11:$B$22,'Expanded kW'!A6564,'Manual Inputs'!$C$11:$C$22)</f>
        <v>142432.79370222826</v>
      </c>
    </row>
    <row r="6565" spans="1:8" x14ac:dyDescent="0.2">
      <c r="A6565">
        <f t="shared" si="612"/>
        <v>12</v>
      </c>
      <c r="B6565" t="b">
        <f t="shared" si="613"/>
        <v>0</v>
      </c>
      <c r="C6565" t="str">
        <f t="shared" si="614"/>
        <v>ON</v>
      </c>
      <c r="D6565" s="4">
        <f t="shared" si="616"/>
        <v>43829.458333317416</v>
      </c>
      <c r="E6565" t="str">
        <f t="shared" si="617"/>
        <v>LRKPCIGS</v>
      </c>
      <c r="F6565" s="39">
        <v>9399.6728515625</v>
      </c>
      <c r="G6565">
        <f t="shared" si="615"/>
        <v>1.402503488686019E-3</v>
      </c>
      <c r="H6565" s="38">
        <f>G6565*SUMIF('Manual Inputs'!$B$11:$B$22,'Expanded kW'!A6565,'Manual Inputs'!$C$11:$C$22)</f>
        <v>142229.95351321777</v>
      </c>
    </row>
    <row r="6566" spans="1:8" x14ac:dyDescent="0.2">
      <c r="A6566">
        <f t="shared" si="612"/>
        <v>12</v>
      </c>
      <c r="B6566" t="b">
        <f t="shared" si="613"/>
        <v>0</v>
      </c>
      <c r="C6566" t="str">
        <f t="shared" si="614"/>
        <v>ON</v>
      </c>
      <c r="D6566" s="4">
        <f t="shared" si="616"/>
        <v>43829.49999998408</v>
      </c>
      <c r="E6566" t="str">
        <f t="shared" si="617"/>
        <v>LRKPCIGS</v>
      </c>
      <c r="F6566" s="39">
        <v>9381.3642578125</v>
      </c>
      <c r="G6566">
        <f t="shared" si="615"/>
        <v>1.399771705674758E-3</v>
      </c>
      <c r="H6566" s="38">
        <f>G6566*SUMIF('Manual Inputs'!$B$11:$B$22,'Expanded kW'!A6566,'Manual Inputs'!$C$11:$C$22)</f>
        <v>141952.91935691496</v>
      </c>
    </row>
    <row r="6567" spans="1:8" x14ac:dyDescent="0.2">
      <c r="A6567">
        <f t="shared" si="612"/>
        <v>12</v>
      </c>
      <c r="B6567" t="b">
        <f t="shared" si="613"/>
        <v>0</v>
      </c>
      <c r="C6567" t="str">
        <f t="shared" si="614"/>
        <v>ON</v>
      </c>
      <c r="D6567" s="4">
        <f t="shared" si="616"/>
        <v>43829.541666650744</v>
      </c>
      <c r="E6567" t="str">
        <f t="shared" si="617"/>
        <v>LRKPCIGS</v>
      </c>
      <c r="F6567" s="39">
        <v>9364.064453125</v>
      </c>
      <c r="G6567">
        <f t="shared" si="615"/>
        <v>1.3971904417508999E-3</v>
      </c>
      <c r="H6567" s="38">
        <f>G6567*SUMIF('Manual Inputs'!$B$11:$B$22,'Expanded kW'!A6567,'Manual Inputs'!$C$11:$C$22)</f>
        <v>141691.14956392883</v>
      </c>
    </row>
    <row r="6568" spans="1:8" x14ac:dyDescent="0.2">
      <c r="A6568">
        <f t="shared" si="612"/>
        <v>12</v>
      </c>
      <c r="B6568" t="b">
        <f t="shared" si="613"/>
        <v>0</v>
      </c>
      <c r="C6568" t="str">
        <f t="shared" si="614"/>
        <v>ON</v>
      </c>
      <c r="D6568" s="4">
        <f t="shared" si="616"/>
        <v>43829.583333317409</v>
      </c>
      <c r="E6568" t="str">
        <f t="shared" si="617"/>
        <v>LRKPCIGS</v>
      </c>
      <c r="F6568" s="39">
        <v>9352.9248046875</v>
      </c>
      <c r="G6568">
        <f t="shared" si="615"/>
        <v>1.3955283205214647E-3</v>
      </c>
      <c r="H6568" s="38">
        <f>G6568*SUMIF('Manual Inputs'!$B$11:$B$22,'Expanded kW'!A6568,'Manual Inputs'!$C$11:$C$22)</f>
        <v>141522.59139127331</v>
      </c>
    </row>
    <row r="6569" spans="1:8" x14ac:dyDescent="0.2">
      <c r="A6569">
        <f t="shared" si="612"/>
        <v>12</v>
      </c>
      <c r="B6569" t="b">
        <f t="shared" si="613"/>
        <v>0</v>
      </c>
      <c r="C6569" t="str">
        <f t="shared" si="614"/>
        <v>ON</v>
      </c>
      <c r="D6569" s="4">
        <f t="shared" si="616"/>
        <v>43829.624999984073</v>
      </c>
      <c r="E6569" t="str">
        <f t="shared" si="617"/>
        <v>LRKPCIGS</v>
      </c>
      <c r="F6569" s="39">
        <v>9249.744140625</v>
      </c>
      <c r="G6569">
        <f t="shared" si="615"/>
        <v>1.3801329718111592E-3</v>
      </c>
      <c r="H6569" s="38">
        <f>G6569*SUMIF('Manual Inputs'!$B$11:$B$22,'Expanded kW'!A6569,'Manual Inputs'!$C$11:$C$22)</f>
        <v>139961.32630419821</v>
      </c>
    </row>
    <row r="6570" spans="1:8" x14ac:dyDescent="0.2">
      <c r="A6570">
        <f t="shared" si="612"/>
        <v>12</v>
      </c>
      <c r="B6570" t="b">
        <f t="shared" si="613"/>
        <v>0</v>
      </c>
      <c r="C6570" t="str">
        <f t="shared" si="614"/>
        <v>ON</v>
      </c>
      <c r="D6570" s="4">
        <f t="shared" si="616"/>
        <v>43829.666666650737</v>
      </c>
      <c r="E6570" t="str">
        <f t="shared" si="617"/>
        <v>LRKPCIGS</v>
      </c>
      <c r="F6570" s="39">
        <v>9258.77734375</v>
      </c>
      <c r="G6570">
        <f t="shared" si="615"/>
        <v>1.3814807951978757E-3</v>
      </c>
      <c r="H6570" s="38">
        <f>G6570*SUMIF('Manual Inputs'!$B$11:$B$22,'Expanded kW'!A6570,'Manual Inputs'!$C$11:$C$22)</f>
        <v>140098.01106768232</v>
      </c>
    </row>
    <row r="6571" spans="1:8" x14ac:dyDescent="0.2">
      <c r="A6571">
        <f t="shared" si="612"/>
        <v>12</v>
      </c>
      <c r="B6571" t="b">
        <f t="shared" si="613"/>
        <v>0</v>
      </c>
      <c r="C6571" t="str">
        <f t="shared" si="614"/>
        <v>ON</v>
      </c>
      <c r="D6571" s="4">
        <f t="shared" si="616"/>
        <v>43829.708333317401</v>
      </c>
      <c r="E6571" t="str">
        <f t="shared" si="617"/>
        <v>LRKPCIGS</v>
      </c>
      <c r="F6571" s="39">
        <v>9327.037109375</v>
      </c>
      <c r="G6571">
        <f t="shared" si="615"/>
        <v>1.3916656772610891E-3</v>
      </c>
      <c r="H6571" s="38">
        <f>G6571*SUMIF('Manual Inputs'!$B$11:$B$22,'Expanded kW'!A6571,'Manual Inputs'!$C$11:$C$22)</f>
        <v>141130.87502422452</v>
      </c>
    </row>
    <row r="6572" spans="1:8" x14ac:dyDescent="0.2">
      <c r="A6572">
        <f t="shared" si="612"/>
        <v>12</v>
      </c>
      <c r="B6572" t="b">
        <f t="shared" si="613"/>
        <v>0</v>
      </c>
      <c r="C6572" t="str">
        <f t="shared" si="614"/>
        <v>ON</v>
      </c>
      <c r="D6572" s="4">
        <f t="shared" si="616"/>
        <v>43829.749999984066</v>
      </c>
      <c r="E6572" t="str">
        <f t="shared" si="617"/>
        <v>LRKPCIGS</v>
      </c>
      <c r="F6572" s="39">
        <v>9355.2724609375</v>
      </c>
      <c r="G6572">
        <f t="shared" si="615"/>
        <v>1.3958786088913745E-3</v>
      </c>
      <c r="H6572" s="38">
        <f>G6572*SUMIF('Manual Inputs'!$B$11:$B$22,'Expanded kW'!A6572,'Manual Inputs'!$C$11:$C$22)</f>
        <v>141558.11465304799</v>
      </c>
    </row>
    <row r="6573" spans="1:8" x14ac:dyDescent="0.2">
      <c r="A6573">
        <f t="shared" si="612"/>
        <v>12</v>
      </c>
      <c r="B6573" t="b">
        <f t="shared" si="613"/>
        <v>0</v>
      </c>
      <c r="C6573" t="str">
        <f t="shared" si="614"/>
        <v>ON</v>
      </c>
      <c r="D6573" s="4">
        <f t="shared" si="616"/>
        <v>43829.79166665073</v>
      </c>
      <c r="E6573" t="str">
        <f t="shared" si="617"/>
        <v>LRKPCIGS</v>
      </c>
      <c r="F6573" s="39">
        <v>9334.357421875</v>
      </c>
      <c r="G6573">
        <f t="shared" si="615"/>
        <v>1.3927579241915569E-3</v>
      </c>
      <c r="H6573" s="38">
        <f>G6573*SUMIF('Manual Inputs'!$B$11:$B$22,'Expanded kW'!A6573,'Manual Inputs'!$C$11:$C$22)</f>
        <v>141241.64140120582</v>
      </c>
    </row>
    <row r="6574" spans="1:8" x14ac:dyDescent="0.2">
      <c r="A6574">
        <f t="shared" si="612"/>
        <v>12</v>
      </c>
      <c r="B6574" t="b">
        <f t="shared" si="613"/>
        <v>0</v>
      </c>
      <c r="C6574" t="str">
        <f t="shared" si="614"/>
        <v>ON</v>
      </c>
      <c r="D6574" s="4">
        <f t="shared" si="616"/>
        <v>43829.833333317394</v>
      </c>
      <c r="E6574" t="str">
        <f t="shared" si="617"/>
        <v>LRKPCIGS</v>
      </c>
      <c r="F6574" s="39">
        <v>9252.9638671875</v>
      </c>
      <c r="G6574">
        <f t="shared" si="615"/>
        <v>1.3806133797793759E-3</v>
      </c>
      <c r="H6574" s="38">
        <f>G6574*SUMIF('Manual Inputs'!$B$11:$B$22,'Expanded kW'!A6574,'Manual Inputs'!$C$11:$C$22)</f>
        <v>140010.04518692329</v>
      </c>
    </row>
    <row r="6575" spans="1:8" x14ac:dyDescent="0.2">
      <c r="A6575">
        <f t="shared" si="612"/>
        <v>12</v>
      </c>
      <c r="B6575" t="b">
        <f t="shared" si="613"/>
        <v>0</v>
      </c>
      <c r="C6575" t="str">
        <f t="shared" si="614"/>
        <v>OFF</v>
      </c>
      <c r="D6575" s="4">
        <f t="shared" si="616"/>
        <v>43829.874999984058</v>
      </c>
      <c r="E6575" t="str">
        <f t="shared" si="617"/>
        <v>LRKPCIGS</v>
      </c>
      <c r="F6575" s="39">
        <v>9470.578125</v>
      </c>
      <c r="G6575">
        <f t="shared" si="615"/>
        <v>1.4130831008632447E-3</v>
      </c>
      <c r="H6575" s="38">
        <f>G6575*SUMIF('Manual Inputs'!$B$11:$B$22,'Expanded kW'!A6575,'Manual Inputs'!$C$11:$C$22)</f>
        <v>143302.84763454681</v>
      </c>
    </row>
    <row r="6576" spans="1:8" x14ac:dyDescent="0.2">
      <c r="A6576">
        <f t="shared" si="612"/>
        <v>12</v>
      </c>
      <c r="B6576" t="b">
        <f t="shared" si="613"/>
        <v>0</v>
      </c>
      <c r="C6576" t="str">
        <f t="shared" si="614"/>
        <v>OFF</v>
      </c>
      <c r="D6576" s="4">
        <f t="shared" si="616"/>
        <v>43829.916666650723</v>
      </c>
      <c r="E6576" t="str">
        <f t="shared" si="617"/>
        <v>LRKPCIGS</v>
      </c>
      <c r="F6576" s="39">
        <v>9801.2265625</v>
      </c>
      <c r="G6576">
        <f t="shared" si="615"/>
        <v>1.4624183909787134E-3</v>
      </c>
      <c r="H6576" s="38">
        <f>G6576*SUMIF('Manual Inputs'!$B$11:$B$22,'Expanded kW'!A6576,'Manual Inputs'!$C$11:$C$22)</f>
        <v>148306.01238692706</v>
      </c>
    </row>
    <row r="6577" spans="1:8" x14ac:dyDescent="0.2">
      <c r="A6577">
        <f t="shared" si="612"/>
        <v>12</v>
      </c>
      <c r="B6577" t="b">
        <f t="shared" si="613"/>
        <v>0</v>
      </c>
      <c r="C6577" t="str">
        <f t="shared" si="614"/>
        <v>OFF</v>
      </c>
      <c r="D6577" s="4">
        <f t="shared" si="616"/>
        <v>43829.958333317387</v>
      </c>
      <c r="E6577" t="str">
        <f t="shared" si="617"/>
        <v>LRKPCIGS</v>
      </c>
      <c r="F6577" s="39">
        <v>9690.7724609375</v>
      </c>
      <c r="G6577">
        <f t="shared" si="615"/>
        <v>1.4459377894484875E-3</v>
      </c>
      <c r="H6577" s="38">
        <f>G6577*SUMIF('Manual Inputs'!$B$11:$B$22,'Expanded kW'!A6577,'Manual Inputs'!$C$11:$C$22)</f>
        <v>146634.69020596764</v>
      </c>
    </row>
    <row r="6578" spans="1:8" x14ac:dyDescent="0.2">
      <c r="A6578">
        <f t="shared" si="612"/>
        <v>12</v>
      </c>
      <c r="B6578" t="b">
        <f t="shared" si="613"/>
        <v>0</v>
      </c>
      <c r="C6578" t="str">
        <f t="shared" si="614"/>
        <v>OFF</v>
      </c>
      <c r="D6578" s="4">
        <f t="shared" si="616"/>
        <v>43829.999999984051</v>
      </c>
      <c r="E6578" t="str">
        <f t="shared" si="617"/>
        <v>LRKPCIGS</v>
      </c>
      <c r="F6578" s="39">
        <v>9687.240234375</v>
      </c>
      <c r="G6578">
        <f t="shared" si="615"/>
        <v>1.4454107540766222E-3</v>
      </c>
      <c r="H6578" s="38">
        <f>G6578*SUMIF('Manual Inputs'!$B$11:$B$22,'Expanded kW'!A6578,'Manual Inputs'!$C$11:$C$22)</f>
        <v>146581.24276926255</v>
      </c>
    </row>
    <row r="6579" spans="1:8" x14ac:dyDescent="0.2">
      <c r="A6579">
        <f t="shared" si="612"/>
        <v>12</v>
      </c>
      <c r="B6579" t="b">
        <f t="shared" si="613"/>
        <v>0</v>
      </c>
      <c r="C6579" t="str">
        <f t="shared" si="614"/>
        <v>OFF</v>
      </c>
      <c r="D6579" s="4">
        <f t="shared" si="616"/>
        <v>43830.041666650715</v>
      </c>
      <c r="E6579" t="str">
        <f t="shared" si="617"/>
        <v>LRKPCIGS</v>
      </c>
      <c r="F6579" s="39">
        <v>9773.146484375</v>
      </c>
      <c r="G6579">
        <f t="shared" si="615"/>
        <v>1.458228627339616E-3</v>
      </c>
      <c r="H6579" s="38">
        <f>G6579*SUMIF('Manual Inputs'!$B$11:$B$22,'Expanded kW'!A6579,'Manual Inputs'!$C$11:$C$22)</f>
        <v>147881.12225836239</v>
      </c>
    </row>
    <row r="6580" spans="1:8" x14ac:dyDescent="0.2">
      <c r="A6580">
        <f t="shared" si="612"/>
        <v>12</v>
      </c>
      <c r="B6580" t="b">
        <f t="shared" si="613"/>
        <v>0</v>
      </c>
      <c r="C6580" t="str">
        <f t="shared" si="614"/>
        <v>OFF</v>
      </c>
      <c r="D6580" s="4">
        <f t="shared" si="616"/>
        <v>43830.08333331738</v>
      </c>
      <c r="E6580" t="str">
        <f t="shared" si="617"/>
        <v>LRKPCIGS</v>
      </c>
      <c r="F6580" s="39">
        <v>9559.9833984375</v>
      </c>
      <c r="G6580">
        <f t="shared" si="615"/>
        <v>1.4264230553364665E-3</v>
      </c>
      <c r="H6580" s="38">
        <f>G6580*SUMIF('Manual Inputs'!$B$11:$B$22,'Expanded kW'!A6580,'Manual Inputs'!$C$11:$C$22)</f>
        <v>144655.6721514914</v>
      </c>
    </row>
    <row r="6581" spans="1:8" x14ac:dyDescent="0.2">
      <c r="A6581">
        <f t="shared" si="612"/>
        <v>12</v>
      </c>
      <c r="B6581" t="b">
        <f t="shared" si="613"/>
        <v>0</v>
      </c>
      <c r="C6581" t="str">
        <f t="shared" si="614"/>
        <v>OFF</v>
      </c>
      <c r="D6581" s="4">
        <f t="shared" si="616"/>
        <v>43830.124999984044</v>
      </c>
      <c r="E6581" t="str">
        <f t="shared" si="617"/>
        <v>LRKPCIGS</v>
      </c>
      <c r="F6581" s="39">
        <v>9537.650390625</v>
      </c>
      <c r="G6581">
        <f t="shared" si="615"/>
        <v>1.4230907987925936E-3</v>
      </c>
      <c r="H6581" s="38">
        <f>G6581*SUMIF('Manual Inputs'!$B$11:$B$22,'Expanded kW'!A6581,'Manual Inputs'!$C$11:$C$22)</f>
        <v>144317.74308596502</v>
      </c>
    </row>
    <row r="6582" spans="1:8" x14ac:dyDescent="0.2">
      <c r="A6582">
        <f t="shared" si="612"/>
        <v>12</v>
      </c>
      <c r="B6582" t="b">
        <f t="shared" si="613"/>
        <v>0</v>
      </c>
      <c r="C6582" t="str">
        <f t="shared" si="614"/>
        <v>OFF</v>
      </c>
      <c r="D6582" s="4">
        <f t="shared" si="616"/>
        <v>43830.166666650708</v>
      </c>
      <c r="E6582" t="str">
        <f t="shared" si="617"/>
        <v>LRKPCIGS</v>
      </c>
      <c r="F6582" s="39">
        <v>9432.3359375</v>
      </c>
      <c r="G6582">
        <f t="shared" si="615"/>
        <v>1.4073770723417502E-3</v>
      </c>
      <c r="H6582" s="38">
        <f>G6582*SUMIF('Manual Inputs'!$B$11:$B$22,'Expanded kW'!A6582,'Manual Inputs'!$C$11:$C$22)</f>
        <v>142724.19084124526</v>
      </c>
    </row>
    <row r="6583" spans="1:8" x14ac:dyDescent="0.2">
      <c r="A6583">
        <f t="shared" si="612"/>
        <v>12</v>
      </c>
      <c r="B6583" t="b">
        <f t="shared" si="613"/>
        <v>0</v>
      </c>
      <c r="C6583" t="str">
        <f t="shared" si="614"/>
        <v>OFF</v>
      </c>
      <c r="D6583" s="4">
        <f t="shared" si="616"/>
        <v>43830.208333317372</v>
      </c>
      <c r="E6583" t="str">
        <f t="shared" si="617"/>
        <v>LRKPCIGS</v>
      </c>
      <c r="F6583" s="39">
        <v>9402.3095703125</v>
      </c>
      <c r="G6583">
        <f t="shared" si="615"/>
        <v>1.4028969074043039E-3</v>
      </c>
      <c r="H6583" s="38">
        <f>G6583*SUMIF('Manual Inputs'!$B$11:$B$22,'Expanded kW'!A6583,'Manual Inputs'!$C$11:$C$22)</f>
        <v>142269.85068742395</v>
      </c>
    </row>
    <row r="6584" spans="1:8" x14ac:dyDescent="0.2">
      <c r="A6584">
        <f t="shared" si="612"/>
        <v>12</v>
      </c>
      <c r="B6584" t="b">
        <f t="shared" si="613"/>
        <v>0</v>
      </c>
      <c r="C6584" t="str">
        <f t="shared" si="614"/>
        <v>OFF</v>
      </c>
      <c r="D6584" s="4">
        <f t="shared" si="616"/>
        <v>43830.249999984037</v>
      </c>
      <c r="E6584" t="str">
        <f t="shared" si="617"/>
        <v>LRKPCIGS</v>
      </c>
      <c r="F6584" s="39">
        <v>9305.880859375</v>
      </c>
      <c r="G6584">
        <f t="shared" si="615"/>
        <v>1.3885090020340804E-3</v>
      </c>
      <c r="H6584" s="38">
        <f>G6584*SUMIF('Manual Inputs'!$B$11:$B$22,'Expanded kW'!A6584,'Manual Inputs'!$C$11:$C$22)</f>
        <v>140810.75191977902</v>
      </c>
    </row>
    <row r="6585" spans="1:8" x14ac:dyDescent="0.2">
      <c r="A6585">
        <f t="shared" si="612"/>
        <v>12</v>
      </c>
      <c r="B6585" t="b">
        <f t="shared" si="613"/>
        <v>0</v>
      </c>
      <c r="C6585" t="str">
        <f t="shared" si="614"/>
        <v>ON</v>
      </c>
      <c r="D6585" s="4">
        <f t="shared" si="616"/>
        <v>43830.291666650701</v>
      </c>
      <c r="E6585" t="str">
        <f t="shared" si="617"/>
        <v>LRKPCIGS</v>
      </c>
      <c r="F6585" s="39">
        <v>9212.0234375</v>
      </c>
      <c r="G6585">
        <f t="shared" si="615"/>
        <v>1.3745047527695029E-3</v>
      </c>
      <c r="H6585" s="38">
        <f>G6585*SUMIF('Manual Inputs'!$B$11:$B$22,'Expanded kW'!A6585,'Manual Inputs'!$C$11:$C$22)</f>
        <v>139390.56028535074</v>
      </c>
    </row>
    <row r="6586" spans="1:8" x14ac:dyDescent="0.2">
      <c r="A6586">
        <f t="shared" si="612"/>
        <v>12</v>
      </c>
      <c r="B6586" t="b">
        <f t="shared" si="613"/>
        <v>0</v>
      </c>
      <c r="C6586" t="str">
        <f t="shared" si="614"/>
        <v>ON</v>
      </c>
      <c r="D6586" s="4">
        <f t="shared" si="616"/>
        <v>43830.333333317365</v>
      </c>
      <c r="E6586" t="str">
        <f t="shared" si="617"/>
        <v>LRKPCIGS</v>
      </c>
      <c r="F6586" s="39">
        <v>9273.517578125</v>
      </c>
      <c r="G6586">
        <f t="shared" si="615"/>
        <v>1.3836801515437246E-3</v>
      </c>
      <c r="H6586" s="38">
        <f>G6586*SUMIF('Manual Inputs'!$B$11:$B$22,'Expanded kW'!A6586,'Manual Inputs'!$C$11:$C$22)</f>
        <v>140321.0510482261</v>
      </c>
    </row>
    <row r="6587" spans="1:8" x14ac:dyDescent="0.2">
      <c r="A6587">
        <f t="shared" si="612"/>
        <v>12</v>
      </c>
      <c r="B6587" t="b">
        <f t="shared" si="613"/>
        <v>0</v>
      </c>
      <c r="C6587" t="str">
        <f t="shared" si="614"/>
        <v>ON</v>
      </c>
      <c r="D6587" s="4">
        <f t="shared" si="616"/>
        <v>43830.374999984029</v>
      </c>
      <c r="E6587" t="str">
        <f t="shared" si="617"/>
        <v>LRKPCIGS</v>
      </c>
      <c r="F6587" s="39">
        <v>9288.9287109375</v>
      </c>
      <c r="G6587">
        <f t="shared" si="615"/>
        <v>1.3859796110967815E-3</v>
      </c>
      <c r="H6587" s="38">
        <f>G6587*SUMIF('Manual Inputs'!$B$11:$B$22,'Expanded kW'!A6587,'Manual Inputs'!$C$11:$C$22)</f>
        <v>140554.24264309567</v>
      </c>
    </row>
    <row r="6588" spans="1:8" x14ac:dyDescent="0.2">
      <c r="A6588">
        <f t="shared" si="612"/>
        <v>12</v>
      </c>
      <c r="B6588" t="b">
        <f t="shared" si="613"/>
        <v>0</v>
      </c>
      <c r="C6588" t="str">
        <f t="shared" si="614"/>
        <v>ON</v>
      </c>
      <c r="D6588" s="4">
        <f t="shared" si="616"/>
        <v>43830.416666650694</v>
      </c>
      <c r="E6588" t="str">
        <f t="shared" si="617"/>
        <v>LRKPCIGS</v>
      </c>
      <c r="F6588" s="39">
        <v>9478.62890625</v>
      </c>
      <c r="G6588">
        <f t="shared" si="615"/>
        <v>1.4142843393497413E-3</v>
      </c>
      <c r="H6588" s="38">
        <f>G6588*SUMIF('Manual Inputs'!$B$11:$B$22,'Expanded kW'!A6588,'Manual Inputs'!$C$11:$C$22)</f>
        <v>143424.66700645635</v>
      </c>
    </row>
    <row r="6589" spans="1:8" x14ac:dyDescent="0.2">
      <c r="A6589">
        <f t="shared" si="612"/>
        <v>12</v>
      </c>
      <c r="B6589" t="b">
        <f t="shared" si="613"/>
        <v>0</v>
      </c>
      <c r="C6589" t="str">
        <f t="shared" si="614"/>
        <v>ON</v>
      </c>
      <c r="D6589" s="4">
        <f t="shared" si="616"/>
        <v>43830.458333317358</v>
      </c>
      <c r="E6589" t="str">
        <f t="shared" si="617"/>
        <v>LRKPCIGS</v>
      </c>
      <c r="F6589" s="39">
        <v>9422.416015625</v>
      </c>
      <c r="G6589">
        <f t="shared" si="615"/>
        <v>1.4058969436971805E-3</v>
      </c>
      <c r="H6589" s="38">
        <f>G6589*SUMIF('Manual Inputs'!$B$11:$B$22,'Expanded kW'!A6589,'Manual Inputs'!$C$11:$C$22)</f>
        <v>142574.08880584288</v>
      </c>
    </row>
    <row r="6590" spans="1:8" x14ac:dyDescent="0.2">
      <c r="A6590">
        <f t="shared" si="612"/>
        <v>12</v>
      </c>
      <c r="B6590" t="b">
        <f t="shared" si="613"/>
        <v>0</v>
      </c>
      <c r="C6590" t="str">
        <f t="shared" si="614"/>
        <v>ON</v>
      </c>
      <c r="D6590" s="4">
        <f t="shared" si="616"/>
        <v>43830.499999984022</v>
      </c>
      <c r="E6590" t="str">
        <f t="shared" si="617"/>
        <v>LRKPCIGS</v>
      </c>
      <c r="F6590" s="39">
        <v>9404.357421875</v>
      </c>
      <c r="G6590">
        <f t="shared" si="615"/>
        <v>1.4032024626088385E-3</v>
      </c>
      <c r="H6590" s="38">
        <f>G6590*SUMIF('Manual Inputs'!$B$11:$B$22,'Expanded kW'!A6590,'Manual Inputs'!$C$11:$C$22)</f>
        <v>142300.83749272409</v>
      </c>
    </row>
    <row r="6591" spans="1:8" x14ac:dyDescent="0.2">
      <c r="A6591">
        <f t="shared" si="612"/>
        <v>12</v>
      </c>
      <c r="B6591" t="b">
        <f t="shared" si="613"/>
        <v>0</v>
      </c>
      <c r="C6591" t="str">
        <f t="shared" si="614"/>
        <v>ON</v>
      </c>
      <c r="D6591" s="4">
        <f t="shared" si="616"/>
        <v>43830.541666650686</v>
      </c>
      <c r="E6591" t="str">
        <f t="shared" si="617"/>
        <v>LRKPCIGS</v>
      </c>
      <c r="F6591" s="39">
        <v>9395.62890625</v>
      </c>
      <c r="G6591">
        <f t="shared" si="615"/>
        <v>1.4019001009406792E-3</v>
      </c>
      <c r="H6591" s="38">
        <f>G6591*SUMIF('Manual Inputs'!$B$11:$B$22,'Expanded kW'!A6591,'Manual Inputs'!$C$11:$C$22)</f>
        <v>142168.76306937044</v>
      </c>
    </row>
    <row r="6592" spans="1:8" x14ac:dyDescent="0.2">
      <c r="A6592">
        <f t="shared" si="612"/>
        <v>12</v>
      </c>
      <c r="B6592" t="b">
        <f t="shared" si="613"/>
        <v>0</v>
      </c>
      <c r="C6592" t="str">
        <f t="shared" si="614"/>
        <v>ON</v>
      </c>
      <c r="D6592" s="4">
        <f t="shared" si="616"/>
        <v>43830.58333331735</v>
      </c>
      <c r="E6592" t="str">
        <f t="shared" si="617"/>
        <v>LRKPCIGS</v>
      </c>
      <c r="F6592" s="39">
        <v>9406.2646484375</v>
      </c>
      <c r="G6592">
        <f t="shared" si="615"/>
        <v>1.4034870354817312E-3</v>
      </c>
      <c r="H6592" s="38">
        <f>G6592*SUMIF('Manual Inputs'!$B$11:$B$22,'Expanded kW'!A6592,'Manual Inputs'!$C$11:$C$22)</f>
        <v>142329.69644873322</v>
      </c>
    </row>
    <row r="6593" spans="1:8" x14ac:dyDescent="0.2">
      <c r="A6593">
        <f t="shared" si="612"/>
        <v>12</v>
      </c>
      <c r="B6593" t="b">
        <f t="shared" si="613"/>
        <v>0</v>
      </c>
      <c r="C6593" t="str">
        <f t="shared" si="614"/>
        <v>ON</v>
      </c>
      <c r="D6593" s="4">
        <f t="shared" si="616"/>
        <v>43830.624999984015</v>
      </c>
      <c r="E6593" t="str">
        <f t="shared" si="617"/>
        <v>LRKPCIGS</v>
      </c>
      <c r="F6593" s="39">
        <v>9303.6982421875</v>
      </c>
      <c r="G6593">
        <f t="shared" si="615"/>
        <v>1.3881833387617223E-3</v>
      </c>
      <c r="H6593" s="38">
        <f>G6593*SUMIF('Manual Inputs'!$B$11:$B$22,'Expanded kW'!A6593,'Manual Inputs'!$C$11:$C$22)</f>
        <v>140777.72592557504</v>
      </c>
    </row>
    <row r="6594" spans="1:8" x14ac:dyDescent="0.2">
      <c r="A6594">
        <f t="shared" ref="A6594:A6657" si="618">MONTH(D6594)</f>
        <v>12</v>
      </c>
      <c r="B6594" t="b">
        <f t="shared" ref="B6594:B6657" si="619">IF(ISNA(VLOOKUP(DATE(YEAR(D6594),MONTH(D6594),DAY(D6594)),Holidays,1,FALSE)),FALSE,TRUE)</f>
        <v>0</v>
      </c>
      <c r="C6594" t="str">
        <f t="shared" ref="C6594:C6657" si="620">IF(OR(HOUR(D6594)&lt;PkStart,HOUR(D6594)&gt;OPkStart-1,WEEKDAY(D6594,2)&gt;5,B6594)=TRUE,"OFF","ON")</f>
        <v>ON</v>
      </c>
      <c r="D6594" s="4">
        <f t="shared" si="616"/>
        <v>43830.666666650679</v>
      </c>
      <c r="E6594" t="str">
        <f t="shared" si="617"/>
        <v>LRKPCIGS</v>
      </c>
      <c r="F6594" s="39">
        <v>9195.423828125</v>
      </c>
      <c r="G6594">
        <f t="shared" ref="G6594:G6657" si="621">IF(SUMIF($A$2:$A$8785,A6594,$F$2:$F$8785)=0,0,F6594/SUMIF($A$2:$A$8785,A6594,$F$2:$F$8785))</f>
        <v>1.372027963371945E-3</v>
      </c>
      <c r="H6594" s="38">
        <f>G6594*SUMIF('Manual Inputs'!$B$11:$B$22,'Expanded kW'!A6594,'Manual Inputs'!$C$11:$C$22)</f>
        <v>139139.38540862603</v>
      </c>
    </row>
    <row r="6595" spans="1:8" x14ac:dyDescent="0.2">
      <c r="A6595">
        <f t="shared" si="618"/>
        <v>12</v>
      </c>
      <c r="B6595" t="b">
        <f t="shared" si="619"/>
        <v>0</v>
      </c>
      <c r="C6595" t="str">
        <f t="shared" si="620"/>
        <v>ON</v>
      </c>
      <c r="D6595" s="4">
        <f t="shared" si="616"/>
        <v>43830.708333317343</v>
      </c>
      <c r="E6595" t="str">
        <f t="shared" si="617"/>
        <v>LRKPCIGS</v>
      </c>
      <c r="F6595" s="39">
        <v>9243.7373046875</v>
      </c>
      <c r="G6595">
        <f t="shared" si="621"/>
        <v>1.3792367056866515E-3</v>
      </c>
      <c r="H6595" s="38">
        <f>G6595*SUMIF('Manual Inputs'!$B$11:$B$22,'Expanded kW'!A6595,'Manual Inputs'!$C$11:$C$22)</f>
        <v>139870.43463066404</v>
      </c>
    </row>
    <row r="6596" spans="1:8" x14ac:dyDescent="0.2">
      <c r="A6596">
        <f t="shared" si="618"/>
        <v>12</v>
      </c>
      <c r="B6596" t="b">
        <f t="shared" si="619"/>
        <v>0</v>
      </c>
      <c r="C6596" t="str">
        <f t="shared" si="620"/>
        <v>ON</v>
      </c>
      <c r="D6596" s="4">
        <f t="shared" ref="D6596:D6659" si="622">+D6595+1/24</f>
        <v>43830.749999984007</v>
      </c>
      <c r="E6596" t="str">
        <f t="shared" ref="E6596:E6659" si="623">+E6595</f>
        <v>LRKPCIGS</v>
      </c>
      <c r="F6596" s="39">
        <v>9240.90625</v>
      </c>
      <c r="G6596">
        <f t="shared" si="621"/>
        <v>1.3788142905517228E-3</v>
      </c>
      <c r="H6596" s="38">
        <f>G6596*SUMIF('Manual Inputs'!$B$11:$B$22,'Expanded kW'!A6596,'Manual Inputs'!$C$11:$C$22)</f>
        <v>139827.59688695153</v>
      </c>
    </row>
    <row r="6597" spans="1:8" x14ac:dyDescent="0.2">
      <c r="A6597">
        <f t="shared" si="618"/>
        <v>12</v>
      </c>
      <c r="B6597" t="b">
        <f t="shared" si="619"/>
        <v>0</v>
      </c>
      <c r="C6597" t="str">
        <f t="shared" si="620"/>
        <v>ON</v>
      </c>
      <c r="D6597" s="4">
        <f t="shared" si="622"/>
        <v>43830.791666650672</v>
      </c>
      <c r="E6597" t="str">
        <f t="shared" si="623"/>
        <v>LRKPCIGS</v>
      </c>
      <c r="F6597" s="39">
        <v>9234.1455078125</v>
      </c>
      <c r="G6597">
        <f t="shared" si="621"/>
        <v>1.3778055358159131E-3</v>
      </c>
      <c r="H6597" s="38">
        <f>G6597*SUMIF('Manual Inputs'!$B$11:$B$22,'Expanded kW'!A6597,'Manual Inputs'!$C$11:$C$22)</f>
        <v>139725.29757694065</v>
      </c>
    </row>
    <row r="6598" spans="1:8" x14ac:dyDescent="0.2">
      <c r="A6598">
        <f t="shared" si="618"/>
        <v>12</v>
      </c>
      <c r="B6598" t="b">
        <f t="shared" si="619"/>
        <v>0</v>
      </c>
      <c r="C6598" t="str">
        <f t="shared" si="620"/>
        <v>ON</v>
      </c>
      <c r="D6598" s="4">
        <f t="shared" si="622"/>
        <v>43830.833333317336</v>
      </c>
      <c r="E6598" t="str">
        <f t="shared" si="623"/>
        <v>LRKPCIGS</v>
      </c>
      <c r="F6598" s="39">
        <v>9189.134765625</v>
      </c>
      <c r="G6598">
        <f t="shared" si="621"/>
        <v>1.3710895868735175E-3</v>
      </c>
      <c r="H6598" s="38">
        <f>G6598*SUMIF('Manual Inputs'!$B$11:$B$22,'Expanded kW'!A6598,'Manual Inputs'!$C$11:$C$22)</f>
        <v>139044.22325977869</v>
      </c>
    </row>
    <row r="6599" spans="1:8" x14ac:dyDescent="0.2">
      <c r="A6599">
        <f t="shared" si="618"/>
        <v>12</v>
      </c>
      <c r="B6599" t="b">
        <f t="shared" si="619"/>
        <v>0</v>
      </c>
      <c r="C6599" t="str">
        <f t="shared" si="620"/>
        <v>OFF</v>
      </c>
      <c r="D6599" s="4">
        <f t="shared" si="622"/>
        <v>43830.874999984</v>
      </c>
      <c r="E6599" t="str">
        <f t="shared" si="623"/>
        <v>LRKPCIGS</v>
      </c>
      <c r="F6599" s="39">
        <v>9304.6689453125</v>
      </c>
      <c r="G6599">
        <f t="shared" si="621"/>
        <v>1.3883281751343058E-3</v>
      </c>
      <c r="H6599" s="38">
        <f>G6599*SUMIF('Manual Inputs'!$B$11:$B$22,'Expanded kW'!A6599,'Manual Inputs'!$C$11:$C$22)</f>
        <v>140792.4139963754</v>
      </c>
    </row>
    <row r="6600" spans="1:8" x14ac:dyDescent="0.2">
      <c r="A6600">
        <f t="shared" si="618"/>
        <v>12</v>
      </c>
      <c r="B6600" t="b">
        <f t="shared" si="619"/>
        <v>0</v>
      </c>
      <c r="C6600" t="str">
        <f t="shared" si="620"/>
        <v>OFF</v>
      </c>
      <c r="D6600" s="4">
        <f t="shared" si="622"/>
        <v>43830.916666650664</v>
      </c>
      <c r="E6600" t="str">
        <f t="shared" si="623"/>
        <v>LRKPCIGS</v>
      </c>
      <c r="F6600" s="39">
        <v>9399.76953125</v>
      </c>
      <c r="G6600">
        <f t="shared" si="621"/>
        <v>1.4025179140390227E-3</v>
      </c>
      <c r="H6600" s="38">
        <f>G6600*SUMIF('Manual Inputs'!$B$11:$B$22,'Expanded kW'!A6600,'Manual Inputs'!$C$11:$C$22)</f>
        <v>142231.41640960533</v>
      </c>
    </row>
    <row r="6601" spans="1:8" x14ac:dyDescent="0.2">
      <c r="A6601">
        <f t="shared" si="618"/>
        <v>12</v>
      </c>
      <c r="B6601" t="b">
        <f t="shared" si="619"/>
        <v>0</v>
      </c>
      <c r="C6601" t="str">
        <f t="shared" si="620"/>
        <v>OFF</v>
      </c>
      <c r="D6601" s="4">
        <f t="shared" si="622"/>
        <v>43830.958333317329</v>
      </c>
      <c r="E6601" t="str">
        <f t="shared" si="623"/>
        <v>LRKPCIGS</v>
      </c>
      <c r="F6601" s="39">
        <v>9456.3046875</v>
      </c>
      <c r="G6601">
        <f t="shared" si="621"/>
        <v>1.410953394201596E-3</v>
      </c>
      <c r="H6601" s="38">
        <f>G6601*SUMIF('Manual Inputs'!$B$11:$B$22,'Expanded kW'!A6601,'Manual Inputs'!$C$11:$C$22)</f>
        <v>143086.87093151067</v>
      </c>
    </row>
    <row r="6602" spans="1:8" x14ac:dyDescent="0.2">
      <c r="A6602">
        <f t="shared" si="618"/>
        <v>1</v>
      </c>
      <c r="B6602" t="b">
        <f t="shared" si="619"/>
        <v>0</v>
      </c>
      <c r="C6602" t="str">
        <f t="shared" si="620"/>
        <v>OFF</v>
      </c>
      <c r="D6602" s="4">
        <f t="shared" si="622"/>
        <v>43830.999999983993</v>
      </c>
      <c r="E6602" t="str">
        <f t="shared" si="623"/>
        <v>LRKPCIGS</v>
      </c>
      <c r="F6602" s="39">
        <v>9436.0517578125</v>
      </c>
      <c r="G6602">
        <f t="shared" si="621"/>
        <v>1.3574421683145057E-3</v>
      </c>
      <c r="H6602" s="38">
        <f>G6602*SUMIF('Manual Inputs'!$B$11:$B$22,'Expanded kW'!A6602,'Manual Inputs'!$C$11:$C$22)</f>
        <v>160238.12895744632</v>
      </c>
    </row>
    <row r="6603" spans="1:8" x14ac:dyDescent="0.2">
      <c r="A6603">
        <f t="shared" si="618"/>
        <v>1</v>
      </c>
      <c r="B6603" t="b">
        <f t="shared" si="619"/>
        <v>0</v>
      </c>
      <c r="C6603" t="str">
        <f t="shared" si="620"/>
        <v>OFF</v>
      </c>
      <c r="D6603" s="4">
        <f t="shared" si="622"/>
        <v>43831.041666650657</v>
      </c>
      <c r="E6603" t="str">
        <f t="shared" si="623"/>
        <v>LRKPCIGS</v>
      </c>
      <c r="F6603" s="39">
        <v>9454.4169921875</v>
      </c>
      <c r="G6603">
        <f t="shared" si="621"/>
        <v>1.36008413597338E-3</v>
      </c>
      <c r="H6603" s="38">
        <f>G6603*SUMIF('Manual Inputs'!$B$11:$B$22,'Expanded kW'!A6603,'Manual Inputs'!$C$11:$C$22)</f>
        <v>160549.99782693177</v>
      </c>
    </row>
    <row r="6604" spans="1:8" x14ac:dyDescent="0.2">
      <c r="A6604">
        <f t="shared" si="618"/>
        <v>1</v>
      </c>
      <c r="B6604" t="b">
        <f t="shared" si="619"/>
        <v>0</v>
      </c>
      <c r="C6604" t="str">
        <f t="shared" si="620"/>
        <v>OFF</v>
      </c>
      <c r="D6604" s="4">
        <f t="shared" si="622"/>
        <v>43831.083333317321</v>
      </c>
      <c r="E6604" t="str">
        <f t="shared" si="623"/>
        <v>LRKPCIGS</v>
      </c>
      <c r="F6604" s="39">
        <v>9420.6484375</v>
      </c>
      <c r="G6604">
        <f t="shared" si="621"/>
        <v>1.3552262927490784E-3</v>
      </c>
      <c r="H6604" s="38">
        <f>G6604*SUMIF('Manual Inputs'!$B$11:$B$22,'Expanded kW'!A6604,'Manual Inputs'!$C$11:$C$22)</f>
        <v>159976.55777386695</v>
      </c>
    </row>
    <row r="6605" spans="1:8" x14ac:dyDescent="0.2">
      <c r="A6605">
        <f t="shared" si="618"/>
        <v>1</v>
      </c>
      <c r="B6605" t="b">
        <f t="shared" si="619"/>
        <v>0</v>
      </c>
      <c r="C6605" t="str">
        <f t="shared" si="620"/>
        <v>OFF</v>
      </c>
      <c r="D6605" s="4">
        <f t="shared" si="622"/>
        <v>43831.124999983986</v>
      </c>
      <c r="E6605" t="str">
        <f t="shared" si="623"/>
        <v>LRKPCIGS</v>
      </c>
      <c r="F6605" s="39">
        <v>9397.08984375</v>
      </c>
      <c r="G6605">
        <f t="shared" si="621"/>
        <v>1.3518372239517435E-3</v>
      </c>
      <c r="H6605" s="38">
        <f>G6605*SUMIF('Manual Inputs'!$B$11:$B$22,'Expanded kW'!A6605,'Manual Inputs'!$C$11:$C$22)</f>
        <v>159576.49797340611</v>
      </c>
    </row>
    <row r="6606" spans="1:8" x14ac:dyDescent="0.2">
      <c r="A6606">
        <f t="shared" si="618"/>
        <v>1</v>
      </c>
      <c r="B6606" t="b">
        <f t="shared" si="619"/>
        <v>0</v>
      </c>
      <c r="C6606" t="str">
        <f t="shared" si="620"/>
        <v>OFF</v>
      </c>
      <c r="D6606" s="4">
        <f t="shared" si="622"/>
        <v>43831.16666665065</v>
      </c>
      <c r="E6606" t="str">
        <f t="shared" si="623"/>
        <v>LRKPCIGS</v>
      </c>
      <c r="F6606" s="39">
        <v>9395.80078125</v>
      </c>
      <c r="G6606">
        <f t="shared" si="621"/>
        <v>1.3516517832780376E-3</v>
      </c>
      <c r="H6606" s="38">
        <f>G6606*SUMIF('Manual Inputs'!$B$11:$B$22,'Expanded kW'!A6606,'Manual Inputs'!$C$11:$C$22)</f>
        <v>159554.60778369429</v>
      </c>
    </row>
    <row r="6607" spans="1:8" x14ac:dyDescent="0.2">
      <c r="A6607">
        <f t="shared" si="618"/>
        <v>1</v>
      </c>
      <c r="B6607" t="b">
        <f t="shared" si="619"/>
        <v>0</v>
      </c>
      <c r="C6607" t="str">
        <f t="shared" si="620"/>
        <v>OFF</v>
      </c>
      <c r="D6607" s="4">
        <f t="shared" si="622"/>
        <v>43831.208333317314</v>
      </c>
      <c r="E6607" t="str">
        <f t="shared" si="623"/>
        <v>LRKPCIGS</v>
      </c>
      <c r="F6607" s="39">
        <v>9449.494140625</v>
      </c>
      <c r="G6607">
        <f t="shared" si="621"/>
        <v>1.3593759492793256E-3</v>
      </c>
      <c r="H6607" s="38">
        <f>G6607*SUMIF('Manual Inputs'!$B$11:$B$22,'Expanded kW'!A6607,'Manual Inputs'!$C$11:$C$22)</f>
        <v>160466.40051910043</v>
      </c>
    </row>
    <row r="6608" spans="1:8" x14ac:dyDescent="0.2">
      <c r="A6608">
        <f t="shared" si="618"/>
        <v>1</v>
      </c>
      <c r="B6608" t="b">
        <f t="shared" si="619"/>
        <v>0</v>
      </c>
      <c r="C6608" t="str">
        <f t="shared" si="620"/>
        <v>OFF</v>
      </c>
      <c r="D6608" s="4">
        <f t="shared" si="622"/>
        <v>43831.249999983978</v>
      </c>
      <c r="E6608" t="str">
        <f t="shared" si="623"/>
        <v>LRKPCIGS</v>
      </c>
      <c r="F6608" s="39">
        <v>9370.0361328125</v>
      </c>
      <c r="G6608">
        <f t="shared" si="621"/>
        <v>1.3479453580550194E-3</v>
      </c>
      <c r="H6608" s="38">
        <f>G6608*SUMIF('Manual Inputs'!$B$11:$B$22,'Expanded kW'!A6608,'Manual Inputs'!$C$11:$C$22)</f>
        <v>159117.0859085675</v>
      </c>
    </row>
    <row r="6609" spans="1:8" x14ac:dyDescent="0.2">
      <c r="A6609">
        <f t="shared" si="618"/>
        <v>1</v>
      </c>
      <c r="B6609" t="b">
        <f t="shared" si="619"/>
        <v>0</v>
      </c>
      <c r="C6609" t="str">
        <f t="shared" si="620"/>
        <v>ON</v>
      </c>
      <c r="D6609" s="4">
        <f t="shared" si="622"/>
        <v>43831.291666650643</v>
      </c>
      <c r="E6609" t="str">
        <f t="shared" si="623"/>
        <v>LRKPCIGS</v>
      </c>
      <c r="F6609" s="39">
        <v>9231.537109375</v>
      </c>
      <c r="G6609">
        <f t="shared" si="621"/>
        <v>1.3280213030042631E-3</v>
      </c>
      <c r="H6609" s="38">
        <f>G6609*SUMIF('Manual Inputs'!$B$11:$B$22,'Expanded kW'!A6609,'Manual Inputs'!$C$11:$C$22)</f>
        <v>156765.16744227844</v>
      </c>
    </row>
    <row r="6610" spans="1:8" x14ac:dyDescent="0.2">
      <c r="A6610">
        <f t="shared" si="618"/>
        <v>1</v>
      </c>
      <c r="B6610" t="b">
        <f t="shared" si="619"/>
        <v>0</v>
      </c>
      <c r="C6610" t="str">
        <f t="shared" si="620"/>
        <v>ON</v>
      </c>
      <c r="D6610" s="4">
        <f t="shared" si="622"/>
        <v>43831.333333317307</v>
      </c>
      <c r="E6610" t="str">
        <f t="shared" si="623"/>
        <v>LRKPCIGS</v>
      </c>
      <c r="F6610" s="39">
        <v>9270.79296875</v>
      </c>
      <c r="G6610">
        <f t="shared" si="621"/>
        <v>1.3336685334600447E-3</v>
      </c>
      <c r="H6610" s="38">
        <f>G6610*SUMIF('Manual Inputs'!$B$11:$B$22,'Expanded kW'!A6610,'Manual Inputs'!$C$11:$C$22)</f>
        <v>157431.79005291205</v>
      </c>
    </row>
    <row r="6611" spans="1:8" x14ac:dyDescent="0.2">
      <c r="A6611">
        <f t="shared" si="618"/>
        <v>1</v>
      </c>
      <c r="B6611" t="b">
        <f t="shared" si="619"/>
        <v>0</v>
      </c>
      <c r="C6611" t="str">
        <f t="shared" si="620"/>
        <v>ON</v>
      </c>
      <c r="D6611" s="4">
        <f t="shared" si="622"/>
        <v>43831.374999983971</v>
      </c>
      <c r="E6611" t="str">
        <f t="shared" si="623"/>
        <v>LRKPCIGS</v>
      </c>
      <c r="F6611" s="39">
        <v>9239.9404296875</v>
      </c>
      <c r="G6611">
        <f t="shared" si="621"/>
        <v>1.3292301795173236E-3</v>
      </c>
      <c r="H6611" s="38">
        <f>G6611*SUMIF('Manual Inputs'!$B$11:$B$22,'Expanded kW'!A6611,'Manual Inputs'!$C$11:$C$22)</f>
        <v>156907.86826233176</v>
      </c>
    </row>
    <row r="6612" spans="1:8" x14ac:dyDescent="0.2">
      <c r="A6612">
        <f t="shared" si="618"/>
        <v>1</v>
      </c>
      <c r="B6612" t="b">
        <f t="shared" si="619"/>
        <v>0</v>
      </c>
      <c r="C6612" t="str">
        <f t="shared" si="620"/>
        <v>ON</v>
      </c>
      <c r="D6612" s="4">
        <f t="shared" si="622"/>
        <v>43831.416666650635</v>
      </c>
      <c r="E6612" t="str">
        <f t="shared" si="623"/>
        <v>LRKPCIGS</v>
      </c>
      <c r="F6612" s="39">
        <v>9248.29296875</v>
      </c>
      <c r="G6612">
        <f t="shared" si="621"/>
        <v>1.3304317507917226E-3</v>
      </c>
      <c r="H6612" s="38">
        <f>G6612*SUMIF('Manual Inputs'!$B$11:$B$22,'Expanded kW'!A6612,'Manual Inputs'!$C$11:$C$22)</f>
        <v>157049.70674157818</v>
      </c>
    </row>
    <row r="6613" spans="1:8" x14ac:dyDescent="0.2">
      <c r="A6613">
        <f t="shared" si="618"/>
        <v>1</v>
      </c>
      <c r="B6613" t="b">
        <f t="shared" si="619"/>
        <v>0</v>
      </c>
      <c r="C6613" t="str">
        <f t="shared" si="620"/>
        <v>ON</v>
      </c>
      <c r="D6613" s="4">
        <f t="shared" si="622"/>
        <v>43831.4583333173</v>
      </c>
      <c r="E6613" t="str">
        <f t="shared" si="623"/>
        <v>LRKPCIGS</v>
      </c>
      <c r="F6613" s="39">
        <v>9214.4619140625</v>
      </c>
      <c r="G6613">
        <f t="shared" si="621"/>
        <v>1.3255649165044537E-3</v>
      </c>
      <c r="H6613" s="38">
        <f>G6613*SUMIF('Manual Inputs'!$B$11:$B$22,'Expanded kW'!A6613,'Manual Inputs'!$C$11:$C$22)</f>
        <v>156475.2053459819</v>
      </c>
    </row>
    <row r="6614" spans="1:8" x14ac:dyDescent="0.2">
      <c r="A6614">
        <f t="shared" si="618"/>
        <v>1</v>
      </c>
      <c r="B6614" t="b">
        <f t="shared" si="619"/>
        <v>0</v>
      </c>
      <c r="C6614" t="str">
        <f t="shared" si="620"/>
        <v>ON</v>
      </c>
      <c r="D6614" s="4">
        <f t="shared" si="622"/>
        <v>43831.499999983964</v>
      </c>
      <c r="E6614" t="str">
        <f t="shared" si="623"/>
        <v>LRKPCIGS</v>
      </c>
      <c r="F6614" s="39">
        <v>9221.4052734375</v>
      </c>
      <c r="G6614">
        <f t="shared" si="621"/>
        <v>1.3265637674060062E-3</v>
      </c>
      <c r="H6614" s="38">
        <f>G6614*SUMIF('Manual Inputs'!$B$11:$B$22,'Expanded kW'!A6614,'Manual Inputs'!$C$11:$C$22)</f>
        <v>156593.11386783884</v>
      </c>
    </row>
    <row r="6615" spans="1:8" x14ac:dyDescent="0.2">
      <c r="A6615">
        <f t="shared" si="618"/>
        <v>1</v>
      </c>
      <c r="B6615" t="b">
        <f t="shared" si="619"/>
        <v>0</v>
      </c>
      <c r="C6615" t="str">
        <f t="shared" si="620"/>
        <v>ON</v>
      </c>
      <c r="D6615" s="4">
        <f t="shared" si="622"/>
        <v>43831.541666650628</v>
      </c>
      <c r="E6615" t="str">
        <f t="shared" si="623"/>
        <v>LRKPCIGS</v>
      </c>
      <c r="F6615" s="39">
        <v>9185.787109375</v>
      </c>
      <c r="G6615">
        <f t="shared" si="621"/>
        <v>1.3214398449120086E-3</v>
      </c>
      <c r="H6615" s="38">
        <f>G6615*SUMIF('Manual Inputs'!$B$11:$B$22,'Expanded kW'!A6615,'Manual Inputs'!$C$11:$C$22)</f>
        <v>155988.26470923299</v>
      </c>
    </row>
    <row r="6616" spans="1:8" x14ac:dyDescent="0.2">
      <c r="A6616">
        <f t="shared" si="618"/>
        <v>1</v>
      </c>
      <c r="B6616" t="b">
        <f t="shared" si="619"/>
        <v>0</v>
      </c>
      <c r="C6616" t="str">
        <f t="shared" si="620"/>
        <v>ON</v>
      </c>
      <c r="D6616" s="4">
        <f t="shared" si="622"/>
        <v>43831.583333317292</v>
      </c>
      <c r="E6616" t="str">
        <f t="shared" si="623"/>
        <v>LRKPCIGS</v>
      </c>
      <c r="F6616" s="39">
        <v>9148.232421875</v>
      </c>
      <c r="G6616">
        <f t="shared" si="621"/>
        <v>1.3160373399513754E-3</v>
      </c>
      <c r="H6616" s="38">
        <f>G6616*SUMIF('Manual Inputs'!$B$11:$B$22,'Expanded kW'!A6616,'Manual Inputs'!$C$11:$C$22)</f>
        <v>155350.5305156282</v>
      </c>
    </row>
    <row r="6617" spans="1:8" x14ac:dyDescent="0.2">
      <c r="A6617">
        <f t="shared" si="618"/>
        <v>1</v>
      </c>
      <c r="B6617" t="b">
        <f t="shared" si="619"/>
        <v>0</v>
      </c>
      <c r="C6617" t="str">
        <f t="shared" si="620"/>
        <v>ON</v>
      </c>
      <c r="D6617" s="4">
        <f t="shared" si="622"/>
        <v>43831.624999983957</v>
      </c>
      <c r="E6617" t="str">
        <f t="shared" si="623"/>
        <v>LRKPCIGS</v>
      </c>
      <c r="F6617" s="39">
        <v>9099.166015625</v>
      </c>
      <c r="G6617">
        <f t="shared" si="621"/>
        <v>1.3089787935804044E-3</v>
      </c>
      <c r="H6617" s="38">
        <f>G6617*SUMIF('Manual Inputs'!$B$11:$B$22,'Expanded kW'!A6617,'Manual Inputs'!$C$11:$C$22)</f>
        <v>154517.31029450588</v>
      </c>
    </row>
    <row r="6618" spans="1:8" x14ac:dyDescent="0.2">
      <c r="A6618">
        <f t="shared" si="618"/>
        <v>1</v>
      </c>
      <c r="B6618" t="b">
        <f t="shared" si="619"/>
        <v>0</v>
      </c>
      <c r="C6618" t="str">
        <f t="shared" si="620"/>
        <v>ON</v>
      </c>
      <c r="D6618" s="4">
        <f t="shared" si="622"/>
        <v>43831.666666650621</v>
      </c>
      <c r="E6618" t="str">
        <f t="shared" si="623"/>
        <v>LRKPCIGS</v>
      </c>
      <c r="F6618" s="39">
        <v>9020.423828125</v>
      </c>
      <c r="G6618">
        <f t="shared" si="621"/>
        <v>1.2976511781241486E-3</v>
      </c>
      <c r="H6618" s="38">
        <f>G6618*SUMIF('Manual Inputs'!$B$11:$B$22,'Expanded kW'!A6618,'Manual Inputs'!$C$11:$C$22)</f>
        <v>153180.15137265387</v>
      </c>
    </row>
    <row r="6619" spans="1:8" x14ac:dyDescent="0.2">
      <c r="A6619">
        <f t="shared" si="618"/>
        <v>1</v>
      </c>
      <c r="B6619" t="b">
        <f t="shared" si="619"/>
        <v>0</v>
      </c>
      <c r="C6619" t="str">
        <f t="shared" si="620"/>
        <v>ON</v>
      </c>
      <c r="D6619" s="4">
        <f t="shared" si="622"/>
        <v>43831.708333317285</v>
      </c>
      <c r="E6619" t="str">
        <f t="shared" si="623"/>
        <v>LRKPCIGS</v>
      </c>
      <c r="F6619" s="39">
        <v>9077.1025390625</v>
      </c>
      <c r="G6619">
        <f t="shared" si="621"/>
        <v>1.3058048078674967E-3</v>
      </c>
      <c r="H6619" s="38">
        <f>G6619*SUMIF('Manual Inputs'!$B$11:$B$22,'Expanded kW'!A6619,'Manual Inputs'!$C$11:$C$22)</f>
        <v>154142.63979741538</v>
      </c>
    </row>
    <row r="6620" spans="1:8" x14ac:dyDescent="0.2">
      <c r="A6620">
        <f t="shared" si="618"/>
        <v>1</v>
      </c>
      <c r="B6620" t="b">
        <f t="shared" si="619"/>
        <v>0</v>
      </c>
      <c r="C6620" t="str">
        <f t="shared" si="620"/>
        <v>ON</v>
      </c>
      <c r="D6620" s="4">
        <f t="shared" si="622"/>
        <v>43831.749999983949</v>
      </c>
      <c r="E6620" t="str">
        <f t="shared" si="623"/>
        <v>LRKPCIGS</v>
      </c>
      <c r="F6620" s="39">
        <v>9145.966796875</v>
      </c>
      <c r="G6620">
        <f t="shared" si="621"/>
        <v>1.3157114139188012E-3</v>
      </c>
      <c r="H6620" s="38">
        <f>G6620*SUMIF('Manual Inputs'!$B$11:$B$22,'Expanded kW'!A6620,'Manual Inputs'!$C$11:$C$22)</f>
        <v>155312.05684886192</v>
      </c>
    </row>
    <row r="6621" spans="1:8" x14ac:dyDescent="0.2">
      <c r="A6621">
        <f t="shared" si="618"/>
        <v>1</v>
      </c>
      <c r="B6621" t="b">
        <f t="shared" si="619"/>
        <v>0</v>
      </c>
      <c r="C6621" t="str">
        <f t="shared" si="620"/>
        <v>ON</v>
      </c>
      <c r="D6621" s="4">
        <f t="shared" si="622"/>
        <v>43831.791666650613</v>
      </c>
      <c r="E6621" t="str">
        <f t="shared" si="623"/>
        <v>LRKPCIGS</v>
      </c>
      <c r="F6621" s="39">
        <v>9096.4638671875</v>
      </c>
      <c r="G6621">
        <f t="shared" si="621"/>
        <v>1.3085900705924163E-3</v>
      </c>
      <c r="H6621" s="38">
        <f>G6621*SUMIF('Manual Inputs'!$B$11:$B$22,'Expanded kW'!A6621,'Manual Inputs'!$C$11:$C$22)</f>
        <v>154471.42381349631</v>
      </c>
    </row>
    <row r="6622" spans="1:8" x14ac:dyDescent="0.2">
      <c r="A6622">
        <f t="shared" si="618"/>
        <v>1</v>
      </c>
      <c r="B6622" t="b">
        <f t="shared" si="619"/>
        <v>0</v>
      </c>
      <c r="C6622" t="str">
        <f t="shared" si="620"/>
        <v>ON</v>
      </c>
      <c r="D6622" s="4">
        <f t="shared" si="622"/>
        <v>43831.833333317278</v>
      </c>
      <c r="E6622" t="str">
        <f t="shared" si="623"/>
        <v>LRKPCIGS</v>
      </c>
      <c r="F6622" s="39">
        <v>9071.0439453125</v>
      </c>
      <c r="G6622">
        <f t="shared" si="621"/>
        <v>1.3049332367010785E-3</v>
      </c>
      <c r="H6622" s="38">
        <f>G6622*SUMIF('Manual Inputs'!$B$11:$B$22,'Expanded kW'!A6622,'Manual Inputs'!$C$11:$C$22)</f>
        <v>154039.75590576974</v>
      </c>
    </row>
    <row r="6623" spans="1:8" x14ac:dyDescent="0.2">
      <c r="A6623">
        <f t="shared" si="618"/>
        <v>1</v>
      </c>
      <c r="B6623" t="b">
        <f t="shared" si="619"/>
        <v>0</v>
      </c>
      <c r="C6623" t="str">
        <f t="shared" si="620"/>
        <v>OFF</v>
      </c>
      <c r="D6623" s="4">
        <f t="shared" si="622"/>
        <v>43831.874999983942</v>
      </c>
      <c r="E6623" t="str">
        <f t="shared" si="623"/>
        <v>LRKPCIGS</v>
      </c>
      <c r="F6623" s="39">
        <v>9267.38671875</v>
      </c>
      <c r="G6623">
        <f t="shared" si="621"/>
        <v>1.3331785205283125E-3</v>
      </c>
      <c r="H6623" s="38">
        <f>G6623*SUMIF('Manual Inputs'!$B$11:$B$22,'Expanded kW'!A6623,'Manual Inputs'!$C$11:$C$22)</f>
        <v>157373.9468849462</v>
      </c>
    </row>
    <row r="6624" spans="1:8" x14ac:dyDescent="0.2">
      <c r="A6624">
        <f t="shared" si="618"/>
        <v>1</v>
      </c>
      <c r="B6624" t="b">
        <f t="shared" si="619"/>
        <v>0</v>
      </c>
      <c r="C6624" t="str">
        <f t="shared" si="620"/>
        <v>OFF</v>
      </c>
      <c r="D6624" s="4">
        <f t="shared" si="622"/>
        <v>43831.916666650606</v>
      </c>
      <c r="E6624" t="str">
        <f t="shared" si="623"/>
        <v>LRKPCIGS</v>
      </c>
      <c r="F6624" s="39">
        <v>9487.71875</v>
      </c>
      <c r="G6624">
        <f t="shared" si="621"/>
        <v>1.3648748271961424E-3</v>
      </c>
      <c r="H6624" s="38">
        <f>G6624*SUMIF('Manual Inputs'!$B$11:$B$22,'Expanded kW'!A6624,'Manual Inputs'!$C$11:$C$22)</f>
        <v>161115.51097796453</v>
      </c>
    </row>
    <row r="6625" spans="1:8" x14ac:dyDescent="0.2">
      <c r="A6625">
        <f t="shared" si="618"/>
        <v>1</v>
      </c>
      <c r="B6625" t="b">
        <f t="shared" si="619"/>
        <v>0</v>
      </c>
      <c r="C6625" t="str">
        <f t="shared" si="620"/>
        <v>OFF</v>
      </c>
      <c r="D6625" s="4">
        <f t="shared" si="622"/>
        <v>43831.95833331727</v>
      </c>
      <c r="E6625" t="str">
        <f t="shared" si="623"/>
        <v>LRKPCIGS</v>
      </c>
      <c r="F6625" s="39">
        <v>9561.529296875</v>
      </c>
      <c r="G6625">
        <f t="shared" si="621"/>
        <v>1.3754929915901141E-3</v>
      </c>
      <c r="H6625" s="38">
        <f>G6625*SUMIF('Manual Inputs'!$B$11:$B$22,'Expanded kW'!A6625,'Manual Inputs'!$C$11:$C$22)</f>
        <v>162368.92334069172</v>
      </c>
    </row>
    <row r="6626" spans="1:8" x14ac:dyDescent="0.2">
      <c r="A6626">
        <f t="shared" si="618"/>
        <v>1</v>
      </c>
      <c r="B6626" t="b">
        <f t="shared" si="619"/>
        <v>0</v>
      </c>
      <c r="C6626" t="str">
        <f t="shared" si="620"/>
        <v>OFF</v>
      </c>
      <c r="D6626" s="4">
        <f t="shared" si="622"/>
        <v>43831.999999983935</v>
      </c>
      <c r="E6626" t="str">
        <f t="shared" si="623"/>
        <v>LRKPCIGS</v>
      </c>
      <c r="F6626" s="39">
        <v>9602.076171875</v>
      </c>
      <c r="G6626">
        <f t="shared" si="621"/>
        <v>1.3813259436903193E-3</v>
      </c>
      <c r="H6626" s="38">
        <f>G6626*SUMIF('Manual Inputs'!$B$11:$B$22,'Expanded kW'!A6626,'Manual Inputs'!$C$11:$C$22)</f>
        <v>163057.46930799127</v>
      </c>
    </row>
    <row r="6627" spans="1:8" x14ac:dyDescent="0.2">
      <c r="A6627">
        <f t="shared" si="618"/>
        <v>1</v>
      </c>
      <c r="B6627" t="b">
        <f t="shared" si="619"/>
        <v>0</v>
      </c>
      <c r="C6627" t="str">
        <f t="shared" si="620"/>
        <v>OFF</v>
      </c>
      <c r="D6627" s="4">
        <f t="shared" si="622"/>
        <v>43832.041666650599</v>
      </c>
      <c r="E6627" t="str">
        <f t="shared" si="623"/>
        <v>LRKPCIGS</v>
      </c>
      <c r="F6627" s="39">
        <v>9509.728515625</v>
      </c>
      <c r="G6627">
        <f t="shared" si="621"/>
        <v>1.3680410862143126E-3</v>
      </c>
      <c r="H6627" s="38">
        <f>G6627*SUMIF('Manual Inputs'!$B$11:$B$22,'Expanded kW'!A6627,'Manual Inputs'!$C$11:$C$22)</f>
        <v>161489.26938381707</v>
      </c>
    </row>
    <row r="6628" spans="1:8" x14ac:dyDescent="0.2">
      <c r="A6628">
        <f t="shared" si="618"/>
        <v>1</v>
      </c>
      <c r="B6628" t="b">
        <f t="shared" si="619"/>
        <v>0</v>
      </c>
      <c r="C6628" t="str">
        <f t="shared" si="620"/>
        <v>OFF</v>
      </c>
      <c r="D6628" s="4">
        <f t="shared" si="622"/>
        <v>43832.083333317263</v>
      </c>
      <c r="E6628" t="str">
        <f t="shared" si="623"/>
        <v>LRKPCIGS</v>
      </c>
      <c r="F6628" s="39">
        <v>9451.9853515625</v>
      </c>
      <c r="G6628">
        <f t="shared" si="621"/>
        <v>1.3597343274297981E-3</v>
      </c>
      <c r="H6628" s="38">
        <f>G6628*SUMIF('Manual Inputs'!$B$11:$B$22,'Expanded kW'!A6628,'Manual Inputs'!$C$11:$C$22)</f>
        <v>160508.70496906622</v>
      </c>
    </row>
    <row r="6629" spans="1:8" x14ac:dyDescent="0.2">
      <c r="A6629">
        <f t="shared" si="618"/>
        <v>1</v>
      </c>
      <c r="B6629" t="b">
        <f t="shared" si="619"/>
        <v>0</v>
      </c>
      <c r="C6629" t="str">
        <f t="shared" si="620"/>
        <v>OFF</v>
      </c>
      <c r="D6629" s="4">
        <f t="shared" si="622"/>
        <v>43832.124999983927</v>
      </c>
      <c r="E6629" t="str">
        <f t="shared" si="623"/>
        <v>LRKPCIGS</v>
      </c>
      <c r="F6629" s="39">
        <v>9440.2744140625</v>
      </c>
      <c r="G6629">
        <f t="shared" si="621"/>
        <v>1.3580496270062515E-3</v>
      </c>
      <c r="H6629" s="38">
        <f>G6629*SUMIF('Manual Inputs'!$B$11:$B$22,'Expanded kW'!A6629,'Manual Inputs'!$C$11:$C$22)</f>
        <v>160309.83591222964</v>
      </c>
    </row>
    <row r="6630" spans="1:8" x14ac:dyDescent="0.2">
      <c r="A6630">
        <f t="shared" si="618"/>
        <v>1</v>
      </c>
      <c r="B6630" t="b">
        <f t="shared" si="619"/>
        <v>0</v>
      </c>
      <c r="C6630" t="str">
        <f t="shared" si="620"/>
        <v>OFF</v>
      </c>
      <c r="D6630" s="4">
        <f t="shared" si="622"/>
        <v>43832.166666650592</v>
      </c>
      <c r="E6630" t="str">
        <f t="shared" si="623"/>
        <v>LRKPCIGS</v>
      </c>
      <c r="F6630" s="39">
        <v>9374.947265625</v>
      </c>
      <c r="G6630">
        <f t="shared" si="621"/>
        <v>1.3486518589247672E-3</v>
      </c>
      <c r="H6630" s="38">
        <f>G6630*SUMIF('Manual Inputs'!$B$11:$B$22,'Expanded kW'!A6630,'Manual Inputs'!$C$11:$C$22)</f>
        <v>159200.48421467419</v>
      </c>
    </row>
    <row r="6631" spans="1:8" x14ac:dyDescent="0.2">
      <c r="A6631">
        <f t="shared" si="618"/>
        <v>1</v>
      </c>
      <c r="B6631" t="b">
        <f t="shared" si="619"/>
        <v>0</v>
      </c>
      <c r="C6631" t="str">
        <f t="shared" si="620"/>
        <v>OFF</v>
      </c>
      <c r="D6631" s="4">
        <f t="shared" si="622"/>
        <v>43832.208333317256</v>
      </c>
      <c r="E6631" t="str">
        <f t="shared" si="623"/>
        <v>LRKPCIGS</v>
      </c>
      <c r="F6631" s="39">
        <v>9380.6083984375</v>
      </c>
      <c r="G6631">
        <f t="shared" si="621"/>
        <v>1.3494662525501259E-3</v>
      </c>
      <c r="H6631" s="38">
        <f>G6631*SUMIF('Manual Inputs'!$B$11:$B$22,'Expanded kW'!A6631,'Manual Inputs'!$C$11:$C$22)</f>
        <v>159296.61863115866</v>
      </c>
    </row>
    <row r="6632" spans="1:8" x14ac:dyDescent="0.2">
      <c r="A6632">
        <f t="shared" si="618"/>
        <v>1</v>
      </c>
      <c r="B6632" t="b">
        <f t="shared" si="619"/>
        <v>0</v>
      </c>
      <c r="C6632" t="str">
        <f t="shared" si="620"/>
        <v>OFF</v>
      </c>
      <c r="D6632" s="4">
        <f t="shared" si="622"/>
        <v>43832.24999998392</v>
      </c>
      <c r="E6632" t="str">
        <f t="shared" si="623"/>
        <v>LRKPCIGS</v>
      </c>
      <c r="F6632" s="39">
        <v>9354.9228515625</v>
      </c>
      <c r="G6632">
        <f t="shared" si="621"/>
        <v>1.3457712066411761E-3</v>
      </c>
      <c r="H6632" s="38">
        <f>G6632*SUMIF('Manual Inputs'!$B$11:$B$22,'Expanded kW'!A6632,'Manual Inputs'!$C$11:$C$22)</f>
        <v>158860.4400176733</v>
      </c>
    </row>
    <row r="6633" spans="1:8" x14ac:dyDescent="0.2">
      <c r="A6633">
        <f t="shared" si="618"/>
        <v>1</v>
      </c>
      <c r="B6633" t="b">
        <f t="shared" si="619"/>
        <v>0</v>
      </c>
      <c r="C6633" t="str">
        <f t="shared" si="620"/>
        <v>ON</v>
      </c>
      <c r="D6633" s="4">
        <f t="shared" si="622"/>
        <v>43832.291666650584</v>
      </c>
      <c r="E6633" t="str">
        <f t="shared" si="623"/>
        <v>LRKPCIGS</v>
      </c>
      <c r="F6633" s="39">
        <v>9256.4423828125</v>
      </c>
      <c r="G6633">
        <f t="shared" si="621"/>
        <v>1.3316041011114774E-3</v>
      </c>
      <c r="H6633" s="38">
        <f>G6633*SUMIF('Manual Inputs'!$B$11:$B$22,'Expanded kW'!A6633,'Manual Inputs'!$C$11:$C$22)</f>
        <v>157188.09585759733</v>
      </c>
    </row>
    <row r="6634" spans="1:8" x14ac:dyDescent="0.2">
      <c r="A6634">
        <f t="shared" si="618"/>
        <v>1</v>
      </c>
      <c r="B6634" t="b">
        <f t="shared" si="619"/>
        <v>0</v>
      </c>
      <c r="C6634" t="str">
        <f t="shared" si="620"/>
        <v>ON</v>
      </c>
      <c r="D6634" s="4">
        <f t="shared" si="622"/>
        <v>43832.333333317249</v>
      </c>
      <c r="E6634" t="str">
        <f t="shared" si="623"/>
        <v>LRKPCIGS</v>
      </c>
      <c r="F6634" s="39">
        <v>9296.6318359375</v>
      </c>
      <c r="G6634">
        <f t="shared" si="621"/>
        <v>1.3373856355703368E-3</v>
      </c>
      <c r="H6634" s="38">
        <f>G6634*SUMIF('Manual Inputs'!$B$11:$B$22,'Expanded kW'!A6634,'Manual Inputs'!$C$11:$C$22)</f>
        <v>157870.57227229496</v>
      </c>
    </row>
    <row r="6635" spans="1:8" x14ac:dyDescent="0.2">
      <c r="A6635">
        <f t="shared" si="618"/>
        <v>1</v>
      </c>
      <c r="B6635" t="b">
        <f t="shared" si="619"/>
        <v>0</v>
      </c>
      <c r="C6635" t="str">
        <f t="shared" si="620"/>
        <v>ON</v>
      </c>
      <c r="D6635" s="4">
        <f t="shared" si="622"/>
        <v>43832.374999983913</v>
      </c>
      <c r="E6635" t="str">
        <f t="shared" si="623"/>
        <v>LRKPCIGS</v>
      </c>
      <c r="F6635" s="39">
        <v>9239.421875</v>
      </c>
      <c r="G6635">
        <f t="shared" si="621"/>
        <v>1.3291555817917646E-3</v>
      </c>
      <c r="H6635" s="38">
        <f>G6635*SUMIF('Manual Inputs'!$B$11:$B$22,'Expanded kW'!A6635,'Manual Inputs'!$C$11:$C$22)</f>
        <v>156899.06243601584</v>
      </c>
    </row>
    <row r="6636" spans="1:8" x14ac:dyDescent="0.2">
      <c r="A6636">
        <f t="shared" si="618"/>
        <v>1</v>
      </c>
      <c r="B6636" t="b">
        <f t="shared" si="619"/>
        <v>0</v>
      </c>
      <c r="C6636" t="str">
        <f t="shared" si="620"/>
        <v>ON</v>
      </c>
      <c r="D6636" s="4">
        <f t="shared" si="622"/>
        <v>43832.416666650577</v>
      </c>
      <c r="E6636" t="str">
        <f t="shared" si="623"/>
        <v>LRKPCIGS</v>
      </c>
      <c r="F6636" s="39">
        <v>9236.6376953125</v>
      </c>
      <c r="G6636">
        <f t="shared" si="621"/>
        <v>1.3287550580336315E-3</v>
      </c>
      <c r="H6636" s="38">
        <f>G6636*SUMIF('Manual Inputs'!$B$11:$B$22,'Expanded kW'!A6636,'Manual Inputs'!$C$11:$C$22)</f>
        <v>156851.7829429337</v>
      </c>
    </row>
    <row r="6637" spans="1:8" x14ac:dyDescent="0.2">
      <c r="A6637">
        <f t="shared" si="618"/>
        <v>1</v>
      </c>
      <c r="B6637" t="b">
        <f t="shared" si="619"/>
        <v>0</v>
      </c>
      <c r="C6637" t="str">
        <f t="shared" si="620"/>
        <v>ON</v>
      </c>
      <c r="D6637" s="4">
        <f t="shared" si="622"/>
        <v>43832.458333317241</v>
      </c>
      <c r="E6637" t="str">
        <f t="shared" si="623"/>
        <v>LRKPCIGS</v>
      </c>
      <c r="F6637" s="39">
        <v>9201.8310546875</v>
      </c>
      <c r="G6637">
        <f t="shared" si="621"/>
        <v>1.3237478788728531E-3</v>
      </c>
      <c r="H6637" s="38">
        <f>G6637*SUMIF('Manual Inputs'!$B$11:$B$22,'Expanded kW'!A6637,'Manual Inputs'!$C$11:$C$22)</f>
        <v>156260.71465376002</v>
      </c>
    </row>
    <row r="6638" spans="1:8" x14ac:dyDescent="0.2">
      <c r="A6638">
        <f t="shared" si="618"/>
        <v>1</v>
      </c>
      <c r="B6638" t="b">
        <f t="shared" si="619"/>
        <v>0</v>
      </c>
      <c r="C6638" t="str">
        <f t="shared" si="620"/>
        <v>ON</v>
      </c>
      <c r="D6638" s="4">
        <f t="shared" si="622"/>
        <v>43832.499999983906</v>
      </c>
      <c r="E6638" t="str">
        <f t="shared" si="623"/>
        <v>LRKPCIGS</v>
      </c>
      <c r="F6638" s="39">
        <v>9134.4873046875</v>
      </c>
      <c r="G6638">
        <f t="shared" si="621"/>
        <v>1.3140600085253063E-3</v>
      </c>
      <c r="H6638" s="38">
        <f>G6638*SUMIF('Manual Inputs'!$B$11:$B$22,'Expanded kW'!A6638,'Manual Inputs'!$C$11:$C$22)</f>
        <v>155117.11807608721</v>
      </c>
    </row>
    <row r="6639" spans="1:8" x14ac:dyDescent="0.2">
      <c r="A6639">
        <f t="shared" si="618"/>
        <v>1</v>
      </c>
      <c r="B6639" t="b">
        <f t="shared" si="619"/>
        <v>0</v>
      </c>
      <c r="C6639" t="str">
        <f t="shared" si="620"/>
        <v>ON</v>
      </c>
      <c r="D6639" s="4">
        <f t="shared" si="622"/>
        <v>43832.54166665057</v>
      </c>
      <c r="E6639" t="str">
        <f t="shared" si="623"/>
        <v>LRKPCIGS</v>
      </c>
      <c r="F6639" s="39">
        <v>9112.6826171875</v>
      </c>
      <c r="G6639">
        <f t="shared" si="621"/>
        <v>1.3109232514324984E-3</v>
      </c>
      <c r="H6639" s="38">
        <f>G6639*SUMIF('Manual Inputs'!$B$11:$B$22,'Expanded kW'!A6639,'Manual Inputs'!$C$11:$C$22)</f>
        <v>154746.84220041611</v>
      </c>
    </row>
    <row r="6640" spans="1:8" x14ac:dyDescent="0.2">
      <c r="A6640">
        <f t="shared" si="618"/>
        <v>1</v>
      </c>
      <c r="B6640" t="b">
        <f t="shared" si="619"/>
        <v>0</v>
      </c>
      <c r="C6640" t="str">
        <f t="shared" si="620"/>
        <v>ON</v>
      </c>
      <c r="D6640" s="4">
        <f t="shared" si="622"/>
        <v>43832.583333317234</v>
      </c>
      <c r="E6640" t="str">
        <f t="shared" si="623"/>
        <v>LRKPCIGS</v>
      </c>
      <c r="F6640" s="39">
        <v>9058.755859375</v>
      </c>
      <c r="G6640">
        <f t="shared" si="621"/>
        <v>1.3031655094304408E-3</v>
      </c>
      <c r="H6640" s="38">
        <f>G6640*SUMIF('Manual Inputs'!$B$11:$B$22,'Expanded kW'!A6640,'Manual Inputs'!$C$11:$C$22)</f>
        <v>153831.08601399398</v>
      </c>
    </row>
    <row r="6641" spans="1:8" x14ac:dyDescent="0.2">
      <c r="A6641">
        <f t="shared" si="618"/>
        <v>1</v>
      </c>
      <c r="B6641" t="b">
        <f t="shared" si="619"/>
        <v>0</v>
      </c>
      <c r="C6641" t="str">
        <f t="shared" si="620"/>
        <v>ON</v>
      </c>
      <c r="D6641" s="4">
        <f t="shared" si="622"/>
        <v>43832.624999983898</v>
      </c>
      <c r="E6641" t="str">
        <f t="shared" si="623"/>
        <v>LRKPCIGS</v>
      </c>
      <c r="F6641" s="39">
        <v>9025.0673828125</v>
      </c>
      <c r="G6641">
        <f t="shared" si="621"/>
        <v>1.2983191860055667E-3</v>
      </c>
      <c r="H6641" s="38">
        <f>G6641*SUMIF('Manual Inputs'!$B$11:$B$22,'Expanded kW'!A6641,'Manual Inputs'!$C$11:$C$22)</f>
        <v>153259.00580604764</v>
      </c>
    </row>
    <row r="6642" spans="1:8" x14ac:dyDescent="0.2">
      <c r="A6642">
        <f t="shared" si="618"/>
        <v>1</v>
      </c>
      <c r="B6642" t="b">
        <f t="shared" si="619"/>
        <v>0</v>
      </c>
      <c r="C6642" t="str">
        <f t="shared" si="620"/>
        <v>ON</v>
      </c>
      <c r="D6642" s="4">
        <f t="shared" si="622"/>
        <v>43832.666666650563</v>
      </c>
      <c r="E6642" t="str">
        <f t="shared" si="623"/>
        <v>LRKPCIGS</v>
      </c>
      <c r="F6642" s="39">
        <v>9102.916015625</v>
      </c>
      <c r="G6642">
        <f t="shared" si="621"/>
        <v>1.3095182573584581E-3</v>
      </c>
      <c r="H6642" s="38">
        <f>G6642*SUMIF('Manual Inputs'!$B$11:$B$22,'Expanded kW'!A6642,'Manual Inputs'!$C$11:$C$22)</f>
        <v>154580.99084639485</v>
      </c>
    </row>
    <row r="6643" spans="1:8" x14ac:dyDescent="0.2">
      <c r="A6643">
        <f t="shared" si="618"/>
        <v>1</v>
      </c>
      <c r="B6643" t="b">
        <f t="shared" si="619"/>
        <v>0</v>
      </c>
      <c r="C6643" t="str">
        <f t="shared" si="620"/>
        <v>ON</v>
      </c>
      <c r="D6643" s="4">
        <f t="shared" si="622"/>
        <v>43832.708333317227</v>
      </c>
      <c r="E6643" t="str">
        <f t="shared" si="623"/>
        <v>LRKPCIGS</v>
      </c>
      <c r="F6643" s="39">
        <v>9148.2626953125</v>
      </c>
      <c r="G6643">
        <f t="shared" si="621"/>
        <v>1.3160416949975003E-3</v>
      </c>
      <c r="H6643" s="38">
        <f>G6643*SUMIF('Manual Inputs'!$B$11:$B$22,'Expanded kW'!A6643,'Manual Inputs'!$C$11:$C$22)</f>
        <v>155351.04460341687</v>
      </c>
    </row>
    <row r="6644" spans="1:8" x14ac:dyDescent="0.2">
      <c r="A6644">
        <f t="shared" si="618"/>
        <v>1</v>
      </c>
      <c r="B6644" t="b">
        <f t="shared" si="619"/>
        <v>0</v>
      </c>
      <c r="C6644" t="str">
        <f t="shared" si="620"/>
        <v>ON</v>
      </c>
      <c r="D6644" s="4">
        <f t="shared" si="622"/>
        <v>43832.749999983891</v>
      </c>
      <c r="E6644" t="str">
        <f t="shared" si="623"/>
        <v>LRKPCIGS</v>
      </c>
      <c r="F6644" s="39">
        <v>9125.2939453125</v>
      </c>
      <c r="G6644">
        <f t="shared" si="621"/>
        <v>1.3127374793569216E-3</v>
      </c>
      <c r="H6644" s="38">
        <f>G6644*SUMIF('Manual Inputs'!$B$11:$B$22,'Expanded kW'!A6644,'Manual Inputs'!$C$11:$C$22)</f>
        <v>154961.00122309692</v>
      </c>
    </row>
    <row r="6645" spans="1:8" x14ac:dyDescent="0.2">
      <c r="A6645">
        <f t="shared" si="618"/>
        <v>1</v>
      </c>
      <c r="B6645" t="b">
        <f t="shared" si="619"/>
        <v>0</v>
      </c>
      <c r="C6645" t="str">
        <f t="shared" si="620"/>
        <v>ON</v>
      </c>
      <c r="D6645" s="4">
        <f t="shared" si="622"/>
        <v>43832.791666650555</v>
      </c>
      <c r="E6645" t="str">
        <f t="shared" si="623"/>
        <v>LRKPCIGS</v>
      </c>
      <c r="F6645" s="39">
        <v>9106.6474609375</v>
      </c>
      <c r="G6645">
        <f t="shared" si="621"/>
        <v>1.3100550519146933E-3</v>
      </c>
      <c r="H6645" s="38">
        <f>G6645*SUMIF('Manual Inputs'!$B$11:$B$22,'Expanded kW'!A6645,'Manual Inputs'!$C$11:$C$22)</f>
        <v>154644.35631221981</v>
      </c>
    </row>
    <row r="6646" spans="1:8" x14ac:dyDescent="0.2">
      <c r="A6646">
        <f t="shared" si="618"/>
        <v>1</v>
      </c>
      <c r="B6646" t="b">
        <f t="shared" si="619"/>
        <v>0</v>
      </c>
      <c r="C6646" t="str">
        <f t="shared" si="620"/>
        <v>ON</v>
      </c>
      <c r="D6646" s="4">
        <f t="shared" si="622"/>
        <v>43832.83333331722</v>
      </c>
      <c r="E6646" t="str">
        <f t="shared" si="623"/>
        <v>LRKPCIGS</v>
      </c>
      <c r="F6646" s="39">
        <v>9073.9248046875</v>
      </c>
      <c r="G6646">
        <f t="shared" si="621"/>
        <v>1.3053476685097396E-3</v>
      </c>
      <c r="H6646" s="38">
        <f>G6646*SUMIF('Manual Inputs'!$B$11:$B$22,'Expanded kW'!A6646,'Manual Inputs'!$C$11:$C$22)</f>
        <v>154088.67716308028</v>
      </c>
    </row>
    <row r="6647" spans="1:8" x14ac:dyDescent="0.2">
      <c r="A6647">
        <f t="shared" si="618"/>
        <v>1</v>
      </c>
      <c r="B6647" t="b">
        <f t="shared" si="619"/>
        <v>0</v>
      </c>
      <c r="C6647" t="str">
        <f t="shared" si="620"/>
        <v>OFF</v>
      </c>
      <c r="D6647" s="4">
        <f t="shared" si="622"/>
        <v>43832.874999983884</v>
      </c>
      <c r="E6647" t="str">
        <f t="shared" si="623"/>
        <v>LRKPCIGS</v>
      </c>
      <c r="F6647" s="39">
        <v>9313.9140625</v>
      </c>
      <c r="G6647">
        <f t="shared" si="621"/>
        <v>1.3398718049662263E-3</v>
      </c>
      <c r="H6647" s="38">
        <f>G6647*SUMIF('Manual Inputs'!$B$11:$B$22,'Expanded kW'!A6647,'Manual Inputs'!$C$11:$C$22)</f>
        <v>158164.05006572703</v>
      </c>
    </row>
    <row r="6648" spans="1:8" x14ac:dyDescent="0.2">
      <c r="A6648">
        <f t="shared" si="618"/>
        <v>1</v>
      </c>
      <c r="B6648" t="b">
        <f t="shared" si="619"/>
        <v>0</v>
      </c>
      <c r="C6648" t="str">
        <f t="shared" si="620"/>
        <v>OFF</v>
      </c>
      <c r="D6648" s="4">
        <f t="shared" si="622"/>
        <v>43832.916666650548</v>
      </c>
      <c r="E6648" t="str">
        <f t="shared" si="623"/>
        <v>LRKPCIGS</v>
      </c>
      <c r="F6648" s="39">
        <v>9619.5224609375</v>
      </c>
      <c r="G6648">
        <f t="shared" si="621"/>
        <v>1.3838357146264987E-3</v>
      </c>
      <c r="H6648" s="38">
        <f>G6648*SUMIF('Manual Inputs'!$B$11:$B$22,'Expanded kW'!A6648,'Manual Inputs'!$C$11:$C$22)</f>
        <v>163353.73312556848</v>
      </c>
    </row>
    <row r="6649" spans="1:8" x14ac:dyDescent="0.2">
      <c r="A6649">
        <f t="shared" si="618"/>
        <v>1</v>
      </c>
      <c r="B6649" t="b">
        <f t="shared" si="619"/>
        <v>0</v>
      </c>
      <c r="C6649" t="str">
        <f t="shared" si="620"/>
        <v>OFF</v>
      </c>
      <c r="D6649" s="4">
        <f t="shared" si="622"/>
        <v>43832.958333317212</v>
      </c>
      <c r="E6649" t="str">
        <f t="shared" si="623"/>
        <v>LRKPCIGS</v>
      </c>
      <c r="F6649" s="39">
        <v>9668.59765625</v>
      </c>
      <c r="G6649">
        <f t="shared" si="621"/>
        <v>1.3908955253656994E-3</v>
      </c>
      <c r="H6649" s="38">
        <f>G6649*SUMIF('Manual Inputs'!$B$11:$B$22,'Expanded kW'!A6649,'Manual Inputs'!$C$11:$C$22)</f>
        <v>164187.10259798428</v>
      </c>
    </row>
    <row r="6650" spans="1:8" x14ac:dyDescent="0.2">
      <c r="A6650">
        <f t="shared" si="618"/>
        <v>1</v>
      </c>
      <c r="B6650" t="b">
        <f t="shared" si="619"/>
        <v>0</v>
      </c>
      <c r="C6650" t="str">
        <f t="shared" si="620"/>
        <v>OFF</v>
      </c>
      <c r="D6650" s="4">
        <f t="shared" si="622"/>
        <v>43832.999999983876</v>
      </c>
      <c r="E6650" t="str">
        <f t="shared" si="623"/>
        <v>LRKPCIGS</v>
      </c>
      <c r="F6650" s="39">
        <v>9642.2001953125</v>
      </c>
      <c r="G6650">
        <f t="shared" si="621"/>
        <v>1.3870980656301346E-3</v>
      </c>
      <c r="H6650" s="38">
        <f>G6650*SUMIF('Manual Inputs'!$B$11:$B$22,'Expanded kW'!A6650,'Manual Inputs'!$C$11:$C$22)</f>
        <v>163738.83462972625</v>
      </c>
    </row>
    <row r="6651" spans="1:8" x14ac:dyDescent="0.2">
      <c r="A6651">
        <f t="shared" si="618"/>
        <v>1</v>
      </c>
      <c r="B6651" t="b">
        <f t="shared" si="619"/>
        <v>0</v>
      </c>
      <c r="C6651" t="str">
        <f t="shared" si="620"/>
        <v>OFF</v>
      </c>
      <c r="D6651" s="4">
        <f t="shared" si="622"/>
        <v>43833.041666650541</v>
      </c>
      <c r="E6651" t="str">
        <f t="shared" si="623"/>
        <v>LRKPCIGS</v>
      </c>
      <c r="F6651" s="39">
        <v>9680.8212890625</v>
      </c>
      <c r="G6651">
        <f t="shared" si="621"/>
        <v>1.3926539806026518E-3</v>
      </c>
      <c r="H6651" s="38">
        <f>G6651*SUMIF('Manual Inputs'!$B$11:$B$22,'Expanded kW'!A6651,'Manual Inputs'!$C$11:$C$22)</f>
        <v>164394.67798027446</v>
      </c>
    </row>
    <row r="6652" spans="1:8" x14ac:dyDescent="0.2">
      <c r="A6652">
        <f t="shared" si="618"/>
        <v>1</v>
      </c>
      <c r="B6652" t="b">
        <f t="shared" si="619"/>
        <v>0</v>
      </c>
      <c r="C6652" t="str">
        <f t="shared" si="620"/>
        <v>OFF</v>
      </c>
      <c r="D6652" s="4">
        <f t="shared" si="622"/>
        <v>43833.083333317205</v>
      </c>
      <c r="E6652" t="str">
        <f t="shared" si="623"/>
        <v>LRKPCIGS</v>
      </c>
      <c r="F6652" s="39">
        <v>9665.3974609375</v>
      </c>
      <c r="G6652">
        <f t="shared" si="621"/>
        <v>1.3904351548446885E-3</v>
      </c>
      <c r="H6652" s="38">
        <f>G6652*SUMIF('Manual Inputs'!$B$11:$B$22,'Expanded kW'!A6652,'Manual Inputs'!$C$11:$C$22)</f>
        <v>164132.75854367696</v>
      </c>
    </row>
    <row r="6653" spans="1:8" x14ac:dyDescent="0.2">
      <c r="A6653">
        <f t="shared" si="618"/>
        <v>1</v>
      </c>
      <c r="B6653" t="b">
        <f t="shared" si="619"/>
        <v>0</v>
      </c>
      <c r="C6653" t="str">
        <f t="shared" si="620"/>
        <v>OFF</v>
      </c>
      <c r="D6653" s="4">
        <f t="shared" si="622"/>
        <v>43833.124999983869</v>
      </c>
      <c r="E6653" t="str">
        <f t="shared" si="623"/>
        <v>LRKPCIGS</v>
      </c>
      <c r="F6653" s="39">
        <v>9549.16796875</v>
      </c>
      <c r="G6653">
        <f t="shared" si="621"/>
        <v>1.3737147279175611E-3</v>
      </c>
      <c r="H6653" s="38">
        <f>G6653*SUMIF('Manual Inputs'!$B$11:$B$22,'Expanded kW'!A6653,'Manual Inputs'!$C$11:$C$22)</f>
        <v>162159.00968813687</v>
      </c>
    </row>
    <row r="6654" spans="1:8" x14ac:dyDescent="0.2">
      <c r="A6654">
        <f t="shared" si="618"/>
        <v>1</v>
      </c>
      <c r="B6654" t="b">
        <f t="shared" si="619"/>
        <v>0</v>
      </c>
      <c r="C6654" t="str">
        <f t="shared" si="620"/>
        <v>OFF</v>
      </c>
      <c r="D6654" s="4">
        <f t="shared" si="622"/>
        <v>43833.166666650533</v>
      </c>
      <c r="E6654" t="str">
        <f t="shared" si="623"/>
        <v>LRKPCIGS</v>
      </c>
      <c r="F6654" s="39">
        <v>9581.7763671875</v>
      </c>
      <c r="G6654">
        <f t="shared" si="621"/>
        <v>1.3784056745355273E-3</v>
      </c>
      <c r="H6654" s="38">
        <f>G6654*SUMIF('Manual Inputs'!$B$11:$B$22,'Expanded kW'!A6654,'Manual Inputs'!$C$11:$C$22)</f>
        <v>162712.74857046103</v>
      </c>
    </row>
    <row r="6655" spans="1:8" x14ac:dyDescent="0.2">
      <c r="A6655">
        <f t="shared" si="618"/>
        <v>1</v>
      </c>
      <c r="B6655" t="b">
        <f t="shared" si="619"/>
        <v>0</v>
      </c>
      <c r="C6655" t="str">
        <f t="shared" si="620"/>
        <v>OFF</v>
      </c>
      <c r="D6655" s="4">
        <f t="shared" si="622"/>
        <v>43833.208333317198</v>
      </c>
      <c r="E6655" t="str">
        <f t="shared" si="623"/>
        <v>LRKPCIGS</v>
      </c>
      <c r="F6655" s="39">
        <v>9507.18359375</v>
      </c>
      <c r="G6655">
        <f t="shared" si="621"/>
        <v>1.3676749813691022E-3</v>
      </c>
      <c r="H6655" s="38">
        <f>G6655*SUMIF('Manual Inputs'!$B$11:$B$22,'Expanded kW'!A6655,'Manual Inputs'!$C$11:$C$22)</f>
        <v>161446.05284261325</v>
      </c>
    </row>
    <row r="6656" spans="1:8" x14ac:dyDescent="0.2">
      <c r="A6656">
        <f t="shared" si="618"/>
        <v>1</v>
      </c>
      <c r="B6656" t="b">
        <f t="shared" si="619"/>
        <v>0</v>
      </c>
      <c r="C6656" t="str">
        <f t="shared" si="620"/>
        <v>OFF</v>
      </c>
      <c r="D6656" s="4">
        <f t="shared" si="622"/>
        <v>43833.249999983862</v>
      </c>
      <c r="E6656" t="str">
        <f t="shared" si="623"/>
        <v>LRKPCIGS</v>
      </c>
      <c r="F6656" s="39">
        <v>9276.8046875</v>
      </c>
      <c r="G6656">
        <f t="shared" si="621"/>
        <v>1.3345333613292369E-3</v>
      </c>
      <c r="H6656" s="38">
        <f>G6656*SUMIF('Manual Inputs'!$B$11:$B$22,'Expanded kW'!A6656,'Manual Inputs'!$C$11:$C$22)</f>
        <v>157533.87793765904</v>
      </c>
    </row>
    <row r="6657" spans="1:8" x14ac:dyDescent="0.2">
      <c r="A6657">
        <f t="shared" si="618"/>
        <v>1</v>
      </c>
      <c r="B6657" t="b">
        <f t="shared" si="619"/>
        <v>0</v>
      </c>
      <c r="C6657" t="str">
        <f t="shared" si="620"/>
        <v>ON</v>
      </c>
      <c r="D6657" s="4">
        <f t="shared" si="622"/>
        <v>43833.291666650526</v>
      </c>
      <c r="E6657" t="str">
        <f t="shared" si="623"/>
        <v>LRKPCIGS</v>
      </c>
      <c r="F6657" s="39">
        <v>9136.6533203125</v>
      </c>
      <c r="G6657">
        <f t="shared" si="621"/>
        <v>1.3143716050512757E-3</v>
      </c>
      <c r="H6657" s="38">
        <f>G6657*SUMIF('Manual Inputs'!$B$11:$B$22,'Expanded kW'!A6657,'Manual Inputs'!$C$11:$C$22)</f>
        <v>155153.9002281939</v>
      </c>
    </row>
    <row r="6658" spans="1:8" x14ac:dyDescent="0.2">
      <c r="A6658">
        <f t="shared" ref="A6658:A6721" si="624">MONTH(D6658)</f>
        <v>1</v>
      </c>
      <c r="B6658" t="b">
        <f t="shared" ref="B6658:B6721" si="625">IF(ISNA(VLOOKUP(DATE(YEAR(D6658),MONTH(D6658),DAY(D6658)),Holidays,1,FALSE)),FALSE,TRUE)</f>
        <v>0</v>
      </c>
      <c r="C6658" t="str">
        <f t="shared" ref="C6658:C6721" si="626">IF(OR(HOUR(D6658)&lt;PkStart,HOUR(D6658)&gt;OPkStart-1,WEEKDAY(D6658,2)&gt;5,B6658)=TRUE,"OFF","ON")</f>
        <v>ON</v>
      </c>
      <c r="D6658" s="4">
        <f t="shared" si="622"/>
        <v>43833.33333331719</v>
      </c>
      <c r="E6658" t="str">
        <f t="shared" si="623"/>
        <v>LRKPCIGS</v>
      </c>
      <c r="F6658" s="39">
        <v>9178.458984375</v>
      </c>
      <c r="G6658">
        <f t="shared" ref="G6658:G6721" si="627">IF(SUMIF($A$2:$A$8785,A6658,$F$2:$F$8785)=0,0,F6658/SUMIF($A$2:$A$8785,A6658,$F$2:$F$8785))</f>
        <v>1.3203856427790621E-3</v>
      </c>
      <c r="H6658" s="38">
        <f>G6658*SUMIF('Manual Inputs'!$B$11:$B$22,'Expanded kW'!A6658,'Manual Inputs'!$C$11:$C$22)</f>
        <v>155863.8222974166</v>
      </c>
    </row>
    <row r="6659" spans="1:8" x14ac:dyDescent="0.2">
      <c r="A6659">
        <f t="shared" si="624"/>
        <v>1</v>
      </c>
      <c r="B6659" t="b">
        <f t="shared" si="625"/>
        <v>0</v>
      </c>
      <c r="C6659" t="str">
        <f t="shared" si="626"/>
        <v>ON</v>
      </c>
      <c r="D6659" s="4">
        <f t="shared" si="622"/>
        <v>43833.374999983855</v>
      </c>
      <c r="E6659" t="str">
        <f t="shared" si="623"/>
        <v>LRKPCIGS</v>
      </c>
      <c r="F6659" s="39">
        <v>9197.3583984375</v>
      </c>
      <c r="G6659">
        <f t="shared" si="627"/>
        <v>1.3231044559292371E-3</v>
      </c>
      <c r="H6659" s="38">
        <f>G6659*SUMIF('Manual Inputs'!$B$11:$B$22,'Expanded kW'!A6659,'Manual Inputs'!$C$11:$C$22)</f>
        <v>156184.7623288508</v>
      </c>
    </row>
    <row r="6660" spans="1:8" x14ac:dyDescent="0.2">
      <c r="A6660">
        <f t="shared" si="624"/>
        <v>1</v>
      </c>
      <c r="B6660" t="b">
        <f t="shared" si="625"/>
        <v>0</v>
      </c>
      <c r="C6660" t="str">
        <f t="shared" si="626"/>
        <v>ON</v>
      </c>
      <c r="D6660" s="4">
        <f t="shared" ref="D6660:D6723" si="628">+D6659+1/24</f>
        <v>43833.416666650519</v>
      </c>
      <c r="E6660" t="str">
        <f t="shared" ref="E6660:E6723" si="629">+E6659</f>
        <v>LRKPCIGS</v>
      </c>
      <c r="F6660" s="39">
        <v>9170.22265625</v>
      </c>
      <c r="G6660">
        <f t="shared" si="627"/>
        <v>1.3192007892623681E-3</v>
      </c>
      <c r="H6660" s="38">
        <f>G6660*SUMIF('Manual Inputs'!$B$11:$B$22,'Expanded kW'!A6660,'Manual Inputs'!$C$11:$C$22)</f>
        <v>155723.95725193963</v>
      </c>
    </row>
    <row r="6661" spans="1:8" x14ac:dyDescent="0.2">
      <c r="A6661">
        <f t="shared" si="624"/>
        <v>1</v>
      </c>
      <c r="B6661" t="b">
        <f t="shared" si="625"/>
        <v>0</v>
      </c>
      <c r="C6661" t="str">
        <f t="shared" si="626"/>
        <v>ON</v>
      </c>
      <c r="D6661" s="4">
        <f t="shared" si="628"/>
        <v>43833.458333317183</v>
      </c>
      <c r="E6661" t="str">
        <f t="shared" si="629"/>
        <v>LRKPCIGS</v>
      </c>
      <c r="F6661" s="39">
        <v>9107.6279296875</v>
      </c>
      <c r="G6661">
        <f t="shared" si="627"/>
        <v>1.3101960992149969E-3</v>
      </c>
      <c r="H6661" s="38">
        <f>G6661*SUMIF('Manual Inputs'!$B$11:$B$22,'Expanded kW'!A6661,'Manual Inputs'!$C$11:$C$22)</f>
        <v>154661.00612318245</v>
      </c>
    </row>
    <row r="6662" spans="1:8" x14ac:dyDescent="0.2">
      <c r="A6662">
        <f t="shared" si="624"/>
        <v>1</v>
      </c>
      <c r="B6662" t="b">
        <f t="shared" si="625"/>
        <v>0</v>
      </c>
      <c r="C6662" t="str">
        <f t="shared" si="626"/>
        <v>ON</v>
      </c>
      <c r="D6662" s="4">
        <f t="shared" si="628"/>
        <v>43833.499999983847</v>
      </c>
      <c r="E6662" t="str">
        <f t="shared" si="629"/>
        <v>LRKPCIGS</v>
      </c>
      <c r="F6662" s="39">
        <v>9087.7412109375</v>
      </c>
      <c r="G6662">
        <f t="shared" si="627"/>
        <v>1.3073352553670062E-3</v>
      </c>
      <c r="H6662" s="38">
        <f>G6662*SUMIF('Manual Inputs'!$B$11:$B$22,'Expanded kW'!A6662,'Manual Inputs'!$C$11:$C$22)</f>
        <v>154323.30019644622</v>
      </c>
    </row>
    <row r="6663" spans="1:8" x14ac:dyDescent="0.2">
      <c r="A6663">
        <f t="shared" si="624"/>
        <v>1</v>
      </c>
      <c r="B6663" t="b">
        <f t="shared" si="625"/>
        <v>0</v>
      </c>
      <c r="C6663" t="str">
        <f t="shared" si="626"/>
        <v>ON</v>
      </c>
      <c r="D6663" s="4">
        <f t="shared" si="628"/>
        <v>43833.541666650512</v>
      </c>
      <c r="E6663" t="str">
        <f t="shared" si="629"/>
        <v>LRKPCIGS</v>
      </c>
      <c r="F6663" s="39">
        <v>9203.6064453125</v>
      </c>
      <c r="G6663">
        <f t="shared" si="627"/>
        <v>1.3240032812552754E-3</v>
      </c>
      <c r="H6663" s="38">
        <f>G6663*SUMIF('Manual Inputs'!$B$11:$B$22,'Expanded kW'!A6663,'Manual Inputs'!$C$11:$C$22)</f>
        <v>156290.86341504497</v>
      </c>
    </row>
    <row r="6664" spans="1:8" x14ac:dyDescent="0.2">
      <c r="A6664">
        <f t="shared" si="624"/>
        <v>1</v>
      </c>
      <c r="B6664" t="b">
        <f t="shared" si="625"/>
        <v>0</v>
      </c>
      <c r="C6664" t="str">
        <f t="shared" si="626"/>
        <v>ON</v>
      </c>
      <c r="D6664" s="4">
        <f t="shared" si="628"/>
        <v>43833.583333317176</v>
      </c>
      <c r="E6664" t="str">
        <f t="shared" si="629"/>
        <v>LRKPCIGS</v>
      </c>
      <c r="F6664" s="39">
        <v>9107.55859375</v>
      </c>
      <c r="G6664">
        <f t="shared" si="627"/>
        <v>1.3101861247545173E-3</v>
      </c>
      <c r="H6664" s="38">
        <f>G6664*SUMIF('Manual Inputs'!$B$11:$B$22,'Expanded kW'!A6664,'Manual Inputs'!$C$11:$C$22)</f>
        <v>154659.8286963116</v>
      </c>
    </row>
    <row r="6665" spans="1:8" x14ac:dyDescent="0.2">
      <c r="A6665">
        <f t="shared" si="624"/>
        <v>1</v>
      </c>
      <c r="B6665" t="b">
        <f t="shared" si="625"/>
        <v>0</v>
      </c>
      <c r="C6665" t="str">
        <f t="shared" si="626"/>
        <v>ON</v>
      </c>
      <c r="D6665" s="4">
        <f t="shared" si="628"/>
        <v>43833.62499998384</v>
      </c>
      <c r="E6665" t="str">
        <f t="shared" si="629"/>
        <v>LRKPCIGS</v>
      </c>
      <c r="F6665" s="39">
        <v>9170.31640625</v>
      </c>
      <c r="G6665">
        <f t="shared" si="627"/>
        <v>1.3192142758568194E-3</v>
      </c>
      <c r="H6665" s="38">
        <f>G6665*SUMIF('Manual Inputs'!$B$11:$B$22,'Expanded kW'!A6665,'Manual Inputs'!$C$11:$C$22)</f>
        <v>155725.54926573683</v>
      </c>
    </row>
    <row r="6666" spans="1:8" x14ac:dyDescent="0.2">
      <c r="A6666">
        <f t="shared" si="624"/>
        <v>1</v>
      </c>
      <c r="B6666" t="b">
        <f t="shared" si="625"/>
        <v>0</v>
      </c>
      <c r="C6666" t="str">
        <f t="shared" si="626"/>
        <v>ON</v>
      </c>
      <c r="D6666" s="4">
        <f t="shared" si="628"/>
        <v>43833.666666650504</v>
      </c>
      <c r="E6666" t="str">
        <f t="shared" si="629"/>
        <v>LRKPCIGS</v>
      </c>
      <c r="F6666" s="39">
        <v>9065.1474609375</v>
      </c>
      <c r="G6666">
        <f t="shared" si="627"/>
        <v>1.3040849861042328E-3</v>
      </c>
      <c r="H6666" s="38">
        <f>G6666*SUMIF('Manual Inputs'!$B$11:$B$22,'Expanded kW'!A6666,'Manual Inputs'!$C$11:$C$22)</f>
        <v>153939.62487131517</v>
      </c>
    </row>
    <row r="6667" spans="1:8" x14ac:dyDescent="0.2">
      <c r="A6667">
        <f t="shared" si="624"/>
        <v>1</v>
      </c>
      <c r="B6667" t="b">
        <f t="shared" si="625"/>
        <v>0</v>
      </c>
      <c r="C6667" t="str">
        <f t="shared" si="626"/>
        <v>ON</v>
      </c>
      <c r="D6667" s="4">
        <f t="shared" si="628"/>
        <v>43833.708333317169</v>
      </c>
      <c r="E6667" t="str">
        <f t="shared" si="629"/>
        <v>LRKPCIGS</v>
      </c>
      <c r="F6667" s="39">
        <v>9059.2880859375</v>
      </c>
      <c r="G6667">
        <f t="shared" si="627"/>
        <v>1.3032420739510239E-3</v>
      </c>
      <c r="H6667" s="38">
        <f>G6667*SUMIF('Manual Inputs'!$B$11:$B$22,'Expanded kW'!A6667,'Manual Inputs'!$C$11:$C$22)</f>
        <v>153840.12400898864</v>
      </c>
    </row>
    <row r="6668" spans="1:8" x14ac:dyDescent="0.2">
      <c r="A6668">
        <f t="shared" si="624"/>
        <v>1</v>
      </c>
      <c r="B6668" t="b">
        <f t="shared" si="625"/>
        <v>0</v>
      </c>
      <c r="C6668" t="str">
        <f t="shared" si="626"/>
        <v>ON</v>
      </c>
      <c r="D6668" s="4">
        <f t="shared" si="628"/>
        <v>43833.749999983833</v>
      </c>
      <c r="E6668" t="str">
        <f t="shared" si="629"/>
        <v>LRKPCIGS</v>
      </c>
      <c r="F6668" s="39">
        <v>9052.7197265625</v>
      </c>
      <c r="G6668">
        <f t="shared" si="627"/>
        <v>1.3022971694272769E-3</v>
      </c>
      <c r="H6668" s="38">
        <f>G6668*SUMIF('Manual Inputs'!$B$11:$B$22,'Expanded kW'!A6668,'Manual Inputs'!$C$11:$C$22)</f>
        <v>153728.58354232062</v>
      </c>
    </row>
    <row r="6669" spans="1:8" x14ac:dyDescent="0.2">
      <c r="A6669">
        <f t="shared" si="624"/>
        <v>1</v>
      </c>
      <c r="B6669" t="b">
        <f t="shared" si="625"/>
        <v>0</v>
      </c>
      <c r="C6669" t="str">
        <f t="shared" si="626"/>
        <v>ON</v>
      </c>
      <c r="D6669" s="4">
        <f t="shared" si="628"/>
        <v>43833.791666650497</v>
      </c>
      <c r="E6669" t="str">
        <f t="shared" si="629"/>
        <v>LRKPCIGS</v>
      </c>
      <c r="F6669" s="39">
        <v>9038.93359375</v>
      </c>
      <c r="G6669">
        <f t="shared" si="627"/>
        <v>1.3003139376161353E-3</v>
      </c>
      <c r="H6669" s="38">
        <f>G6669*SUMIF('Manual Inputs'!$B$11:$B$22,'Expanded kW'!A6669,'Manual Inputs'!$C$11:$C$22)</f>
        <v>153494.47459674336</v>
      </c>
    </row>
    <row r="6670" spans="1:8" x14ac:dyDescent="0.2">
      <c r="A6670">
        <f t="shared" si="624"/>
        <v>1</v>
      </c>
      <c r="B6670" t="b">
        <f t="shared" si="625"/>
        <v>0</v>
      </c>
      <c r="C6670" t="str">
        <f t="shared" si="626"/>
        <v>ON</v>
      </c>
      <c r="D6670" s="4">
        <f t="shared" si="628"/>
        <v>43833.833333317161</v>
      </c>
      <c r="E6670" t="str">
        <f t="shared" si="629"/>
        <v>LRKPCIGS</v>
      </c>
      <c r="F6670" s="39">
        <v>9093.12109375</v>
      </c>
      <c r="G6670">
        <f t="shared" si="627"/>
        <v>1.3081091892090107E-3</v>
      </c>
      <c r="H6670" s="38">
        <f>G6670*SUMIF('Manual Inputs'!$B$11:$B$22,'Expanded kW'!A6670,'Manual Inputs'!$C$11:$C$22)</f>
        <v>154414.65857153901</v>
      </c>
    </row>
    <row r="6671" spans="1:8" x14ac:dyDescent="0.2">
      <c r="A6671">
        <f t="shared" si="624"/>
        <v>1</v>
      </c>
      <c r="B6671" t="b">
        <f t="shared" si="625"/>
        <v>0</v>
      </c>
      <c r="C6671" t="str">
        <f t="shared" si="626"/>
        <v>OFF</v>
      </c>
      <c r="D6671" s="4">
        <f t="shared" si="628"/>
        <v>43833.874999983826</v>
      </c>
      <c r="E6671" t="str">
        <f t="shared" si="629"/>
        <v>LRKPCIGS</v>
      </c>
      <c r="F6671" s="39">
        <v>9189.0205078125</v>
      </c>
      <c r="G6671">
        <f t="shared" si="627"/>
        <v>1.3219049919352209E-3</v>
      </c>
      <c r="H6671" s="38">
        <f>G6671*SUMIF('Manual Inputs'!$B$11:$B$22,'Expanded kW'!A6671,'Manual Inputs'!$C$11:$C$22)</f>
        <v>156043.17260176016</v>
      </c>
    </row>
    <row r="6672" spans="1:8" x14ac:dyDescent="0.2">
      <c r="A6672">
        <f t="shared" si="624"/>
        <v>1</v>
      </c>
      <c r="B6672" t="b">
        <f t="shared" si="625"/>
        <v>0</v>
      </c>
      <c r="C6672" t="str">
        <f t="shared" si="626"/>
        <v>OFF</v>
      </c>
      <c r="D6672" s="4">
        <f t="shared" si="628"/>
        <v>43833.91666665049</v>
      </c>
      <c r="E6672" t="str">
        <f t="shared" si="629"/>
        <v>LRKPCIGS</v>
      </c>
      <c r="F6672" s="39">
        <v>9326.93359375</v>
      </c>
      <c r="G6672">
        <f t="shared" si="627"/>
        <v>1.3417447557706563E-3</v>
      </c>
      <c r="H6672" s="38">
        <f>G6672*SUMIF('Manual Inputs'!$B$11:$B$22,'Expanded kW'!A6672,'Manual Inputs'!$C$11:$C$22)</f>
        <v>158385.14098181657</v>
      </c>
    </row>
    <row r="6673" spans="1:8" x14ac:dyDescent="0.2">
      <c r="A6673">
        <f t="shared" si="624"/>
        <v>1</v>
      </c>
      <c r="B6673" t="b">
        <f t="shared" si="625"/>
        <v>0</v>
      </c>
      <c r="C6673" t="str">
        <f t="shared" si="626"/>
        <v>OFF</v>
      </c>
      <c r="D6673" s="4">
        <f t="shared" si="628"/>
        <v>43833.958333317154</v>
      </c>
      <c r="E6673" t="str">
        <f t="shared" si="629"/>
        <v>LRKPCIGS</v>
      </c>
      <c r="F6673" s="39">
        <v>9280.2802734375</v>
      </c>
      <c r="G6673">
        <f t="shared" si="627"/>
        <v>1.3350333487214486E-3</v>
      </c>
      <c r="H6673" s="38">
        <f>G6673*SUMIF('Manual Inputs'!$B$11:$B$22,'Expanded kW'!A6673,'Manual Inputs'!$C$11:$C$22)</f>
        <v>157592.89853249575</v>
      </c>
    </row>
    <row r="6674" spans="1:8" x14ac:dyDescent="0.2">
      <c r="A6674">
        <f t="shared" si="624"/>
        <v>1</v>
      </c>
      <c r="B6674" t="b">
        <f t="shared" si="625"/>
        <v>0</v>
      </c>
      <c r="C6674" t="str">
        <f t="shared" si="626"/>
        <v>OFF</v>
      </c>
      <c r="D6674" s="4">
        <f t="shared" si="628"/>
        <v>43833.999999983818</v>
      </c>
      <c r="E6674" t="str">
        <f t="shared" si="629"/>
        <v>LRKPCIGS</v>
      </c>
      <c r="F6674" s="39">
        <v>9267.5185546875</v>
      </c>
      <c r="G6674">
        <f t="shared" si="627"/>
        <v>1.3331974860517598E-3</v>
      </c>
      <c r="H6674" s="38">
        <f>G6674*SUMIF('Manual Inputs'!$B$11:$B$22,'Expanded kW'!A6674,'Manual Inputs'!$C$11:$C$22)</f>
        <v>157376.18565434858</v>
      </c>
    </row>
    <row r="6675" spans="1:8" x14ac:dyDescent="0.2">
      <c r="A6675">
        <f t="shared" si="624"/>
        <v>1</v>
      </c>
      <c r="B6675" t="b">
        <f t="shared" si="625"/>
        <v>0</v>
      </c>
      <c r="C6675" t="str">
        <f t="shared" si="626"/>
        <v>OFF</v>
      </c>
      <c r="D6675" s="4">
        <f t="shared" si="628"/>
        <v>43834.041666650483</v>
      </c>
      <c r="E6675" t="str">
        <f t="shared" si="629"/>
        <v>LRKPCIGS</v>
      </c>
      <c r="F6675" s="39">
        <v>9213.8896484375</v>
      </c>
      <c r="G6675">
        <f t="shared" si="627"/>
        <v>1.3254825920841569E-3</v>
      </c>
      <c r="H6675" s="38">
        <f>G6675*SUMIF('Manual Inputs'!$B$11:$B$22,'Expanded kW'!A6675,'Manual Inputs'!$C$11:$C$22)</f>
        <v>156465.48742842802</v>
      </c>
    </row>
    <row r="6676" spans="1:8" x14ac:dyDescent="0.2">
      <c r="A6676">
        <f t="shared" si="624"/>
        <v>1</v>
      </c>
      <c r="B6676" t="b">
        <f t="shared" si="625"/>
        <v>0</v>
      </c>
      <c r="C6676" t="str">
        <f t="shared" si="626"/>
        <v>OFF</v>
      </c>
      <c r="D6676" s="4">
        <f t="shared" si="628"/>
        <v>43834.083333317147</v>
      </c>
      <c r="E6676" t="str">
        <f t="shared" si="629"/>
        <v>LRKPCIGS</v>
      </c>
      <c r="F6676" s="39">
        <v>9212.41015625</v>
      </c>
      <c r="G6676">
        <f t="shared" si="627"/>
        <v>1.3252697567654717E-3</v>
      </c>
      <c r="H6676" s="38">
        <f>G6676*SUMIF('Manual Inputs'!$B$11:$B$22,'Expanded kW'!A6676,'Manual Inputs'!$C$11:$C$22)</f>
        <v>156440.36346069057</v>
      </c>
    </row>
    <row r="6677" spans="1:8" x14ac:dyDescent="0.2">
      <c r="A6677">
        <f t="shared" si="624"/>
        <v>1</v>
      </c>
      <c r="B6677" t="b">
        <f t="shared" si="625"/>
        <v>0</v>
      </c>
      <c r="C6677" t="str">
        <f t="shared" si="626"/>
        <v>OFF</v>
      </c>
      <c r="D6677" s="4">
        <f t="shared" si="628"/>
        <v>43834.124999983811</v>
      </c>
      <c r="E6677" t="str">
        <f t="shared" si="629"/>
        <v>LRKPCIGS</v>
      </c>
      <c r="F6677" s="39">
        <v>9217.208984375</v>
      </c>
      <c r="G6677">
        <f t="shared" si="627"/>
        <v>1.3259601018189497E-3</v>
      </c>
      <c r="H6677" s="38">
        <f>G6677*SUMIF('Manual Inputs'!$B$11:$B$22,'Expanded kW'!A6677,'Manual Inputs'!$C$11:$C$22)</f>
        <v>156521.85466693598</v>
      </c>
    </row>
    <row r="6678" spans="1:8" x14ac:dyDescent="0.2">
      <c r="A6678">
        <f t="shared" si="624"/>
        <v>1</v>
      </c>
      <c r="B6678" t="b">
        <f t="shared" si="625"/>
        <v>0</v>
      </c>
      <c r="C6678" t="str">
        <f t="shared" si="626"/>
        <v>OFF</v>
      </c>
      <c r="D6678" s="4">
        <f t="shared" si="628"/>
        <v>43834.166666650475</v>
      </c>
      <c r="E6678" t="str">
        <f t="shared" si="629"/>
        <v>LRKPCIGS</v>
      </c>
      <c r="F6678" s="39">
        <v>9219.2021484375</v>
      </c>
      <c r="G6678">
        <f t="shared" si="627"/>
        <v>1.3262468324363997E-3</v>
      </c>
      <c r="H6678" s="38">
        <f>G6678*SUMIF('Manual Inputs'!$B$11:$B$22,'Expanded kW'!A6678,'Manual Inputs'!$C$11:$C$22)</f>
        <v>156555.70154360408</v>
      </c>
    </row>
    <row r="6679" spans="1:8" x14ac:dyDescent="0.2">
      <c r="A6679">
        <f t="shared" si="624"/>
        <v>1</v>
      </c>
      <c r="B6679" t="b">
        <f t="shared" si="625"/>
        <v>0</v>
      </c>
      <c r="C6679" t="str">
        <f t="shared" si="626"/>
        <v>OFF</v>
      </c>
      <c r="D6679" s="4">
        <f t="shared" si="628"/>
        <v>43834.208333317139</v>
      </c>
      <c r="E6679" t="str">
        <f t="shared" si="629"/>
        <v>LRKPCIGS</v>
      </c>
      <c r="F6679" s="39">
        <v>9242.85546875</v>
      </c>
      <c r="G6679">
        <f t="shared" si="627"/>
        <v>1.3296495283135448E-3</v>
      </c>
      <c r="H6679" s="38">
        <f>G6679*SUMIF('Manual Inputs'!$B$11:$B$22,'Expanded kW'!A6679,'Manual Inputs'!$C$11:$C$22)</f>
        <v>156957.36994133919</v>
      </c>
    </row>
    <row r="6680" spans="1:8" x14ac:dyDescent="0.2">
      <c r="A6680">
        <f t="shared" si="624"/>
        <v>1</v>
      </c>
      <c r="B6680" t="b">
        <f t="shared" si="625"/>
        <v>0</v>
      </c>
      <c r="C6680" t="str">
        <f t="shared" si="626"/>
        <v>OFF</v>
      </c>
      <c r="D6680" s="4">
        <f t="shared" si="628"/>
        <v>43834.249999983804</v>
      </c>
      <c r="E6680" t="str">
        <f t="shared" si="629"/>
        <v>LRKPCIGS</v>
      </c>
      <c r="F6680" s="39">
        <v>9177.08203125</v>
      </c>
      <c r="G6680">
        <f t="shared" si="627"/>
        <v>1.3201875584230578E-3</v>
      </c>
      <c r="H6680" s="38">
        <f>G6680*SUMIF('Manual Inputs'!$B$11:$B$22,'Expanded kW'!A6680,'Manual Inputs'!$C$11:$C$22)</f>
        <v>155840.43959476985</v>
      </c>
    </row>
    <row r="6681" spans="1:8" x14ac:dyDescent="0.2">
      <c r="A6681">
        <f t="shared" si="624"/>
        <v>1</v>
      </c>
      <c r="B6681" t="b">
        <f t="shared" si="625"/>
        <v>0</v>
      </c>
      <c r="C6681" t="str">
        <f t="shared" si="626"/>
        <v>OFF</v>
      </c>
      <c r="D6681" s="4">
        <f t="shared" si="628"/>
        <v>43834.291666650468</v>
      </c>
      <c r="E6681" t="str">
        <f t="shared" si="629"/>
        <v>LRKPCIGS</v>
      </c>
      <c r="F6681" s="39">
        <v>9194.34765625</v>
      </c>
      <c r="G6681">
        <f t="shared" si="627"/>
        <v>1.3226713395678466E-3</v>
      </c>
      <c r="H6681" s="38">
        <f>G6681*SUMIF('Manual Inputs'!$B$11:$B$22,'Expanded kW'!A6681,'Manual Inputs'!$C$11:$C$22)</f>
        <v>156133.63546909203</v>
      </c>
    </row>
    <row r="6682" spans="1:8" x14ac:dyDescent="0.2">
      <c r="A6682">
        <f t="shared" si="624"/>
        <v>1</v>
      </c>
      <c r="B6682" t="b">
        <f t="shared" si="625"/>
        <v>0</v>
      </c>
      <c r="C6682" t="str">
        <f t="shared" si="626"/>
        <v>OFF</v>
      </c>
      <c r="D6682" s="4">
        <f t="shared" si="628"/>
        <v>43834.333333317132</v>
      </c>
      <c r="E6682" t="str">
        <f t="shared" si="629"/>
        <v>LRKPCIGS</v>
      </c>
      <c r="F6682" s="39">
        <v>9154.626953125</v>
      </c>
      <c r="G6682">
        <f t="shared" si="627"/>
        <v>1.3169572380812438E-3</v>
      </c>
      <c r="H6682" s="38">
        <f>G6682*SUMIF('Manual Inputs'!$B$11:$B$22,'Expanded kW'!A6682,'Manual Inputs'!$C$11:$C$22)</f>
        <v>155459.11912338051</v>
      </c>
    </row>
    <row r="6683" spans="1:8" x14ac:dyDescent="0.2">
      <c r="A6683">
        <f t="shared" si="624"/>
        <v>1</v>
      </c>
      <c r="B6683" t="b">
        <f t="shared" si="625"/>
        <v>0</v>
      </c>
      <c r="C6683" t="str">
        <f t="shared" si="626"/>
        <v>OFF</v>
      </c>
      <c r="D6683" s="4">
        <f t="shared" si="628"/>
        <v>43834.374999983796</v>
      </c>
      <c r="E6683" t="str">
        <f t="shared" si="629"/>
        <v>LRKPCIGS</v>
      </c>
      <c r="F6683" s="39">
        <v>9163.703125</v>
      </c>
      <c r="G6683">
        <f t="shared" si="627"/>
        <v>1.3182629090065644E-3</v>
      </c>
      <c r="H6683" s="38">
        <f>G6683*SUMIF('Manual Inputs'!$B$11:$B$22,'Expanded kW'!A6683,'Manual Inputs'!$C$11:$C$22)</f>
        <v>155613.24595912432</v>
      </c>
    </row>
    <row r="6684" spans="1:8" x14ac:dyDescent="0.2">
      <c r="A6684">
        <f t="shared" si="624"/>
        <v>1</v>
      </c>
      <c r="B6684" t="b">
        <f t="shared" si="625"/>
        <v>0</v>
      </c>
      <c r="C6684" t="str">
        <f t="shared" si="626"/>
        <v>OFF</v>
      </c>
      <c r="D6684" s="4">
        <f t="shared" si="628"/>
        <v>43834.416666650461</v>
      </c>
      <c r="E6684" t="str">
        <f t="shared" si="629"/>
        <v>LRKPCIGS</v>
      </c>
      <c r="F6684" s="39">
        <v>9141.51171875</v>
      </c>
      <c r="G6684">
        <f t="shared" si="627"/>
        <v>1.3150705197116448E-3</v>
      </c>
      <c r="H6684" s="38">
        <f>G6684*SUMIF('Manual Inputs'!$B$11:$B$22,'Expanded kW'!A6684,'Manual Inputs'!$C$11:$C$22)</f>
        <v>155236.40302653966</v>
      </c>
    </row>
    <row r="6685" spans="1:8" x14ac:dyDescent="0.2">
      <c r="A6685">
        <f t="shared" si="624"/>
        <v>1</v>
      </c>
      <c r="B6685" t="b">
        <f t="shared" si="625"/>
        <v>0</v>
      </c>
      <c r="C6685" t="str">
        <f t="shared" si="626"/>
        <v>OFF</v>
      </c>
      <c r="D6685" s="4">
        <f t="shared" si="628"/>
        <v>43834.458333317125</v>
      </c>
      <c r="E6685" t="str">
        <f t="shared" si="629"/>
        <v>LRKPCIGS</v>
      </c>
      <c r="F6685" s="39">
        <v>9131.3603515625</v>
      </c>
      <c r="G6685">
        <f t="shared" si="627"/>
        <v>1.3136101744062104E-3</v>
      </c>
      <c r="H6685" s="38">
        <f>G6685*SUMIF('Manual Inputs'!$B$11:$B$22,'Expanded kW'!A6685,'Manual Inputs'!$C$11:$C$22)</f>
        <v>155064.01778255895</v>
      </c>
    </row>
    <row r="6686" spans="1:8" x14ac:dyDescent="0.2">
      <c r="A6686">
        <f t="shared" si="624"/>
        <v>1</v>
      </c>
      <c r="B6686" t="b">
        <f t="shared" si="625"/>
        <v>0</v>
      </c>
      <c r="C6686" t="str">
        <f t="shared" si="626"/>
        <v>OFF</v>
      </c>
      <c r="D6686" s="4">
        <f t="shared" si="628"/>
        <v>43834.499999983789</v>
      </c>
      <c r="E6686" t="str">
        <f t="shared" si="629"/>
        <v>LRKPCIGS</v>
      </c>
      <c r="F6686" s="39">
        <v>9165.0302734375</v>
      </c>
      <c r="G6686">
        <f t="shared" si="627"/>
        <v>1.3184538286092661E-3</v>
      </c>
      <c r="H6686" s="38">
        <f>G6686*SUMIF('Manual Inputs'!$B$11:$B$22,'Expanded kW'!A6686,'Manual Inputs'!$C$11:$C$22)</f>
        <v>155635.78290444126</v>
      </c>
    </row>
    <row r="6687" spans="1:8" x14ac:dyDescent="0.2">
      <c r="A6687">
        <f t="shared" si="624"/>
        <v>1</v>
      </c>
      <c r="B6687" t="b">
        <f t="shared" si="625"/>
        <v>0</v>
      </c>
      <c r="C6687" t="str">
        <f t="shared" si="626"/>
        <v>OFF</v>
      </c>
      <c r="D6687" s="4">
        <f t="shared" si="628"/>
        <v>43834.541666650453</v>
      </c>
      <c r="E6687" t="str">
        <f t="shared" si="629"/>
        <v>LRKPCIGS</v>
      </c>
      <c r="F6687" s="39">
        <v>9103.4052734375</v>
      </c>
      <c r="G6687">
        <f t="shared" si="627"/>
        <v>1.3095886405232512E-3</v>
      </c>
      <c r="H6687" s="38">
        <f>G6687*SUMIF('Manual Inputs'!$B$11:$B$22,'Expanded kW'!A6687,'Manual Inputs'!$C$11:$C$22)</f>
        <v>154589.29916839913</v>
      </c>
    </row>
    <row r="6688" spans="1:8" x14ac:dyDescent="0.2">
      <c r="A6688">
        <f t="shared" si="624"/>
        <v>1</v>
      </c>
      <c r="B6688" t="b">
        <f t="shared" si="625"/>
        <v>0</v>
      </c>
      <c r="C6688" t="str">
        <f t="shared" si="626"/>
        <v>OFF</v>
      </c>
      <c r="D6688" s="4">
        <f t="shared" si="628"/>
        <v>43834.583333317118</v>
      </c>
      <c r="E6688" t="str">
        <f t="shared" si="629"/>
        <v>LRKPCIGS</v>
      </c>
      <c r="F6688" s="39">
        <v>9105.857421875</v>
      </c>
      <c r="G6688">
        <f t="shared" si="627"/>
        <v>1.3099413992593691E-3</v>
      </c>
      <c r="H6688" s="38">
        <f>G6688*SUMIF('Manual Inputs'!$B$11:$B$22,'Expanded kW'!A6688,'Manual Inputs'!$C$11:$C$22)</f>
        <v>154630.94027928278</v>
      </c>
    </row>
    <row r="6689" spans="1:8" x14ac:dyDescent="0.2">
      <c r="A6689">
        <f t="shared" si="624"/>
        <v>1</v>
      </c>
      <c r="B6689" t="b">
        <f t="shared" si="625"/>
        <v>0</v>
      </c>
      <c r="C6689" t="str">
        <f t="shared" si="626"/>
        <v>OFF</v>
      </c>
      <c r="D6689" s="4">
        <f t="shared" si="628"/>
        <v>43834.624999983782</v>
      </c>
      <c r="E6689" t="str">
        <f t="shared" si="629"/>
        <v>LRKPCIGS</v>
      </c>
      <c r="F6689" s="39">
        <v>9142.6533203125</v>
      </c>
      <c r="G6689">
        <f t="shared" si="627"/>
        <v>1.3152347470961616E-3</v>
      </c>
      <c r="H6689" s="38">
        <f>G6689*SUMIF('Manual Inputs'!$B$11:$B$22,'Expanded kW'!A6689,'Manual Inputs'!$C$11:$C$22)</f>
        <v>155255.78911121629</v>
      </c>
    </row>
    <row r="6690" spans="1:8" x14ac:dyDescent="0.2">
      <c r="A6690">
        <f t="shared" si="624"/>
        <v>1</v>
      </c>
      <c r="B6690" t="b">
        <f t="shared" si="625"/>
        <v>0</v>
      </c>
      <c r="C6690" t="str">
        <f t="shared" si="626"/>
        <v>OFF</v>
      </c>
      <c r="D6690" s="4">
        <f t="shared" si="628"/>
        <v>43834.666666650446</v>
      </c>
      <c r="E6690" t="str">
        <f t="shared" si="629"/>
        <v>LRKPCIGS</v>
      </c>
      <c r="F6690" s="39">
        <v>9206.7470703125</v>
      </c>
      <c r="G6690">
        <f t="shared" si="627"/>
        <v>1.3244550821693954E-3</v>
      </c>
      <c r="H6690" s="38">
        <f>G6690*SUMIF('Manual Inputs'!$B$11:$B$22,'Expanded kW'!A6690,'Manual Inputs'!$C$11:$C$22)</f>
        <v>156344.195877252</v>
      </c>
    </row>
    <row r="6691" spans="1:8" x14ac:dyDescent="0.2">
      <c r="A6691">
        <f t="shared" si="624"/>
        <v>1</v>
      </c>
      <c r="B6691" t="b">
        <f t="shared" si="625"/>
        <v>0</v>
      </c>
      <c r="C6691" t="str">
        <f t="shared" si="626"/>
        <v>OFF</v>
      </c>
      <c r="D6691" s="4">
        <f t="shared" si="628"/>
        <v>43834.70833331711</v>
      </c>
      <c r="E6691" t="str">
        <f t="shared" si="629"/>
        <v>LRKPCIGS</v>
      </c>
      <c r="F6691" s="39">
        <v>9263.361328125</v>
      </c>
      <c r="G6691">
        <f t="shared" si="627"/>
        <v>1.3325994398790582E-3</v>
      </c>
      <c r="H6691" s="38">
        <f>G6691*SUMIF('Manual Inputs'!$B$11:$B$22,'Expanded kW'!A6691,'Manual Inputs'!$C$11:$C$22)</f>
        <v>157305.5897925279</v>
      </c>
    </row>
    <row r="6692" spans="1:8" x14ac:dyDescent="0.2">
      <c r="A6692">
        <f t="shared" si="624"/>
        <v>1</v>
      </c>
      <c r="B6692" t="b">
        <f t="shared" si="625"/>
        <v>0</v>
      </c>
      <c r="C6692" t="str">
        <f t="shared" si="626"/>
        <v>OFF</v>
      </c>
      <c r="D6692" s="4">
        <f t="shared" si="628"/>
        <v>43834.749999983775</v>
      </c>
      <c r="E6692" t="str">
        <f t="shared" si="629"/>
        <v>LRKPCIGS</v>
      </c>
      <c r="F6692" s="39">
        <v>9242.6845703125</v>
      </c>
      <c r="G6692">
        <f t="shared" si="627"/>
        <v>1.3296249433757429E-3</v>
      </c>
      <c r="H6692" s="38">
        <f>G6692*SUMIF('Manual Inputs'!$B$11:$B$22,'Expanded kW'!A6692,'Manual Inputs'!$C$11:$C$22)</f>
        <v>156954.46783285466</v>
      </c>
    </row>
    <row r="6693" spans="1:8" x14ac:dyDescent="0.2">
      <c r="A6693">
        <f t="shared" si="624"/>
        <v>1</v>
      </c>
      <c r="B6693" t="b">
        <f t="shared" si="625"/>
        <v>0</v>
      </c>
      <c r="C6693" t="str">
        <f t="shared" si="626"/>
        <v>OFF</v>
      </c>
      <c r="D6693" s="4">
        <f t="shared" si="628"/>
        <v>43834.791666650439</v>
      </c>
      <c r="E6693" t="str">
        <f t="shared" si="629"/>
        <v>LRKPCIGS</v>
      </c>
      <c r="F6693" s="39">
        <v>9217.611328125</v>
      </c>
      <c r="G6693">
        <f t="shared" si="627"/>
        <v>1.3260179817868034E-3</v>
      </c>
      <c r="H6693" s="38">
        <f>G6693*SUMIF('Manual Inputs'!$B$11:$B$22,'Expanded kW'!A6693,'Manual Inputs'!$C$11:$C$22)</f>
        <v>156528.68705948241</v>
      </c>
    </row>
    <row r="6694" spans="1:8" x14ac:dyDescent="0.2">
      <c r="A6694">
        <f t="shared" si="624"/>
        <v>1</v>
      </c>
      <c r="B6694" t="b">
        <f t="shared" si="625"/>
        <v>0</v>
      </c>
      <c r="C6694" t="str">
        <f t="shared" si="626"/>
        <v>OFF</v>
      </c>
      <c r="D6694" s="4">
        <f t="shared" si="628"/>
        <v>43834.833333317103</v>
      </c>
      <c r="E6694" t="str">
        <f t="shared" si="629"/>
        <v>LRKPCIGS</v>
      </c>
      <c r="F6694" s="39">
        <v>9204.3310546875</v>
      </c>
      <c r="G6694">
        <f t="shared" si="627"/>
        <v>1.3241075213915557E-3</v>
      </c>
      <c r="H6694" s="38">
        <f>G6694*SUMIF('Manual Inputs'!$B$11:$B$22,'Expanded kW'!A6694,'Manual Inputs'!$C$11:$C$22)</f>
        <v>156303.16835501938</v>
      </c>
    </row>
    <row r="6695" spans="1:8" x14ac:dyDescent="0.2">
      <c r="A6695">
        <f t="shared" si="624"/>
        <v>1</v>
      </c>
      <c r="B6695" t="b">
        <f t="shared" si="625"/>
        <v>0</v>
      </c>
      <c r="C6695" t="str">
        <f t="shared" si="626"/>
        <v>OFF</v>
      </c>
      <c r="D6695" s="4">
        <f t="shared" si="628"/>
        <v>43834.874999983767</v>
      </c>
      <c r="E6695" t="str">
        <f t="shared" si="629"/>
        <v>LRKPCIGS</v>
      </c>
      <c r="F6695" s="39">
        <v>9237.3720703125</v>
      </c>
      <c r="G6695">
        <f t="shared" si="627"/>
        <v>1.3288607030235004E-3</v>
      </c>
      <c r="H6695" s="38">
        <f>G6695*SUMIF('Manual Inputs'!$B$11:$B$22,'Expanded kW'!A6695,'Manual Inputs'!$C$11:$C$22)</f>
        <v>156864.25371767863</v>
      </c>
    </row>
    <row r="6696" spans="1:8" x14ac:dyDescent="0.2">
      <c r="A6696">
        <f t="shared" si="624"/>
        <v>1</v>
      </c>
      <c r="B6696" t="b">
        <f t="shared" si="625"/>
        <v>0</v>
      </c>
      <c r="C6696" t="str">
        <f t="shared" si="626"/>
        <v>OFF</v>
      </c>
      <c r="D6696" s="4">
        <f t="shared" si="628"/>
        <v>43834.916666650432</v>
      </c>
      <c r="E6696" t="str">
        <f t="shared" si="629"/>
        <v>LRKPCIGS</v>
      </c>
      <c r="F6696" s="39">
        <v>9233.099609375</v>
      </c>
      <c r="G6696">
        <f t="shared" si="627"/>
        <v>1.3282460795784523E-3</v>
      </c>
      <c r="H6696" s="38">
        <f>G6696*SUMIF('Manual Inputs'!$B$11:$B$22,'Expanded kW'!A6696,'Manual Inputs'!$C$11:$C$22)</f>
        <v>156791.70100556553</v>
      </c>
    </row>
    <row r="6697" spans="1:8" x14ac:dyDescent="0.2">
      <c r="A6697">
        <f t="shared" si="624"/>
        <v>1</v>
      </c>
      <c r="B6697" t="b">
        <f t="shared" si="625"/>
        <v>0</v>
      </c>
      <c r="C6697" t="str">
        <f t="shared" si="626"/>
        <v>OFF</v>
      </c>
      <c r="D6697" s="4">
        <f t="shared" si="628"/>
        <v>43834.958333317096</v>
      </c>
      <c r="E6697" t="str">
        <f t="shared" si="629"/>
        <v>LRKPCIGS</v>
      </c>
      <c r="F6697" s="39">
        <v>9236.4033203125</v>
      </c>
      <c r="G6697">
        <f t="shared" si="627"/>
        <v>1.3287213415475031E-3</v>
      </c>
      <c r="H6697" s="38">
        <f>G6697*SUMIF('Manual Inputs'!$B$11:$B$22,'Expanded kW'!A6697,'Manual Inputs'!$C$11:$C$22)</f>
        <v>156847.80290844064</v>
      </c>
    </row>
    <row r="6698" spans="1:8" x14ac:dyDescent="0.2">
      <c r="A6698">
        <f t="shared" si="624"/>
        <v>1</v>
      </c>
      <c r="B6698" t="b">
        <f t="shared" si="625"/>
        <v>0</v>
      </c>
      <c r="C6698" t="str">
        <f t="shared" si="626"/>
        <v>OFF</v>
      </c>
      <c r="D6698" s="4">
        <f t="shared" si="628"/>
        <v>43834.99999998376</v>
      </c>
      <c r="E6698" t="str">
        <f t="shared" si="629"/>
        <v>LRKPCIGS</v>
      </c>
      <c r="F6698" s="39">
        <v>9272.30078125</v>
      </c>
      <c r="G6698">
        <f t="shared" si="627"/>
        <v>1.333885442854137E-3</v>
      </c>
      <c r="H6698" s="38">
        <f>G6698*SUMIF('Manual Inputs'!$B$11:$B$22,'Expanded kW'!A6698,'Manual Inputs'!$C$11:$C$22)</f>
        <v>157457.39494148406</v>
      </c>
    </row>
    <row r="6699" spans="1:8" x14ac:dyDescent="0.2">
      <c r="A6699">
        <f t="shared" si="624"/>
        <v>1</v>
      </c>
      <c r="B6699" t="b">
        <f t="shared" si="625"/>
        <v>0</v>
      </c>
      <c r="C6699" t="str">
        <f t="shared" si="626"/>
        <v>OFF</v>
      </c>
      <c r="D6699" s="4">
        <f t="shared" si="628"/>
        <v>43835.041666650424</v>
      </c>
      <c r="E6699" t="str">
        <f t="shared" si="629"/>
        <v>LRKPCIGS</v>
      </c>
      <c r="F6699" s="39">
        <v>9317.931640625</v>
      </c>
      <c r="G6699">
        <f t="shared" si="627"/>
        <v>1.3404497617326098E-3</v>
      </c>
      <c r="H6699" s="38">
        <f>G6699*SUMIF('Manual Inputs'!$B$11:$B$22,'Expanded kW'!A6699,'Manual Inputs'!$C$11:$C$22)</f>
        <v>158232.27449032891</v>
      </c>
    </row>
    <row r="6700" spans="1:8" x14ac:dyDescent="0.2">
      <c r="A6700">
        <f t="shared" si="624"/>
        <v>1</v>
      </c>
      <c r="B6700" t="b">
        <f t="shared" si="625"/>
        <v>0</v>
      </c>
      <c r="C6700" t="str">
        <f t="shared" si="626"/>
        <v>OFF</v>
      </c>
      <c r="D6700" s="4">
        <f t="shared" si="628"/>
        <v>43835.083333317089</v>
      </c>
      <c r="E6700" t="str">
        <f t="shared" si="629"/>
        <v>LRKPCIGS</v>
      </c>
      <c r="F6700" s="39">
        <v>9302.2685546875</v>
      </c>
      <c r="G6700">
        <f t="shared" si="627"/>
        <v>1.3381965170617238E-3</v>
      </c>
      <c r="H6700" s="38">
        <f>G6700*SUMIF('Manual Inputs'!$B$11:$B$22,'Expanded kW'!A6700,'Manual Inputs'!$C$11:$C$22)</f>
        <v>157966.29210185309</v>
      </c>
    </row>
    <row r="6701" spans="1:8" x14ac:dyDescent="0.2">
      <c r="A6701">
        <f t="shared" si="624"/>
        <v>1</v>
      </c>
      <c r="B6701" t="b">
        <f t="shared" si="625"/>
        <v>0</v>
      </c>
      <c r="C6701" t="str">
        <f t="shared" si="626"/>
        <v>OFF</v>
      </c>
      <c r="D6701" s="4">
        <f t="shared" si="628"/>
        <v>43835.124999983753</v>
      </c>
      <c r="E6701" t="str">
        <f t="shared" si="629"/>
        <v>LRKPCIGS</v>
      </c>
      <c r="F6701" s="39">
        <v>9240.9453125</v>
      </c>
      <c r="G6701">
        <f t="shared" si="627"/>
        <v>1.3293747389515988E-3</v>
      </c>
      <c r="H6701" s="38">
        <f>G6701*SUMIF('Manual Inputs'!$B$11:$B$22,'Expanded kW'!A6701,'Manual Inputs'!$C$11:$C$22)</f>
        <v>156924.93266022074</v>
      </c>
    </row>
    <row r="6702" spans="1:8" x14ac:dyDescent="0.2">
      <c r="A6702">
        <f t="shared" si="624"/>
        <v>1</v>
      </c>
      <c r="B6702" t="b">
        <f t="shared" si="625"/>
        <v>0</v>
      </c>
      <c r="C6702" t="str">
        <f t="shared" si="626"/>
        <v>OFF</v>
      </c>
      <c r="D6702" s="4">
        <f t="shared" si="628"/>
        <v>43835.166666650417</v>
      </c>
      <c r="E6702" t="str">
        <f t="shared" si="629"/>
        <v>LRKPCIGS</v>
      </c>
      <c r="F6702" s="39">
        <v>9234.201171875</v>
      </c>
      <c r="G6702">
        <f t="shared" si="627"/>
        <v>1.3284045470632554E-3</v>
      </c>
      <c r="H6702" s="38">
        <f>G6702*SUMIF('Manual Inputs'!$B$11:$B$22,'Expanded kW'!A6702,'Manual Inputs'!$C$11:$C$22)</f>
        <v>156810.40716768292</v>
      </c>
    </row>
    <row r="6703" spans="1:8" x14ac:dyDescent="0.2">
      <c r="A6703">
        <f t="shared" si="624"/>
        <v>1</v>
      </c>
      <c r="B6703" t="b">
        <f t="shared" si="625"/>
        <v>0</v>
      </c>
      <c r="C6703" t="str">
        <f t="shared" si="626"/>
        <v>OFF</v>
      </c>
      <c r="D6703" s="4">
        <f t="shared" si="628"/>
        <v>43835.208333317081</v>
      </c>
      <c r="E6703" t="str">
        <f t="shared" si="629"/>
        <v>LRKPCIGS</v>
      </c>
      <c r="F6703" s="39">
        <v>9240.6962890625</v>
      </c>
      <c r="G6703">
        <f t="shared" si="627"/>
        <v>1.3293389151850874E-3</v>
      </c>
      <c r="H6703" s="38">
        <f>G6703*SUMIF('Manual Inputs'!$B$11:$B$22,'Expanded kW'!A6703,'Manual Inputs'!$C$11:$C$22)</f>
        <v>156920.70387357185</v>
      </c>
    </row>
    <row r="6704" spans="1:8" x14ac:dyDescent="0.2">
      <c r="A6704">
        <f t="shared" si="624"/>
        <v>1</v>
      </c>
      <c r="B6704" t="b">
        <f t="shared" si="625"/>
        <v>0</v>
      </c>
      <c r="C6704" t="str">
        <f t="shared" si="626"/>
        <v>OFF</v>
      </c>
      <c r="D6704" s="4">
        <f t="shared" si="628"/>
        <v>43835.249999983746</v>
      </c>
      <c r="E6704" t="str">
        <f t="shared" si="629"/>
        <v>LRKPCIGS</v>
      </c>
      <c r="F6704" s="39">
        <v>9212.3974609375</v>
      </c>
      <c r="G6704">
        <f t="shared" si="627"/>
        <v>1.3252679304558066E-3</v>
      </c>
      <c r="H6704" s="38">
        <f>G6704*SUMIF('Manual Inputs'!$B$11:$B$22,'Expanded kW'!A6704,'Manual Inputs'!$C$11:$C$22)</f>
        <v>156440.14787548888</v>
      </c>
    </row>
    <row r="6705" spans="1:8" x14ac:dyDescent="0.2">
      <c r="A6705">
        <f t="shared" si="624"/>
        <v>1</v>
      </c>
      <c r="B6705" t="b">
        <f t="shared" si="625"/>
        <v>0</v>
      </c>
      <c r="C6705" t="str">
        <f t="shared" si="626"/>
        <v>OFF</v>
      </c>
      <c r="D6705" s="4">
        <f t="shared" si="628"/>
        <v>43835.29166665041</v>
      </c>
      <c r="E6705" t="str">
        <f t="shared" si="629"/>
        <v>LRKPCIGS</v>
      </c>
      <c r="F6705" s="39">
        <v>9190.6044921875</v>
      </c>
      <c r="G6705">
        <f t="shared" si="627"/>
        <v>1.322132859187305E-3</v>
      </c>
      <c r="H6705" s="38">
        <f>G6705*SUMIF('Manual Inputs'!$B$11:$B$22,'Expanded kW'!A6705,'Manual Inputs'!$C$11:$C$22)</f>
        <v>156070.07100154241</v>
      </c>
    </row>
    <row r="6706" spans="1:8" x14ac:dyDescent="0.2">
      <c r="A6706">
        <f t="shared" si="624"/>
        <v>1</v>
      </c>
      <c r="B6706" t="b">
        <f t="shared" si="625"/>
        <v>0</v>
      </c>
      <c r="C6706" t="str">
        <f t="shared" si="626"/>
        <v>OFF</v>
      </c>
      <c r="D6706" s="4">
        <f t="shared" si="628"/>
        <v>43835.333333317074</v>
      </c>
      <c r="E6706" t="str">
        <f t="shared" si="629"/>
        <v>LRKPCIGS</v>
      </c>
      <c r="F6706" s="39">
        <v>9238.55859375</v>
      </c>
      <c r="G6706">
        <f t="shared" si="627"/>
        <v>1.3290313927345251E-3</v>
      </c>
      <c r="H6706" s="38">
        <f>G6706*SUMIF('Manual Inputs'!$B$11:$B$22,'Expanded kW'!A6706,'Manual Inputs'!$C$11:$C$22)</f>
        <v>156884.40264229974</v>
      </c>
    </row>
    <row r="6707" spans="1:8" x14ac:dyDescent="0.2">
      <c r="A6707">
        <f t="shared" si="624"/>
        <v>1</v>
      </c>
      <c r="B6707" t="b">
        <f t="shared" si="625"/>
        <v>0</v>
      </c>
      <c r="C6707" t="str">
        <f t="shared" si="626"/>
        <v>OFF</v>
      </c>
      <c r="D6707" s="4">
        <f t="shared" si="628"/>
        <v>43835.374999983738</v>
      </c>
      <c r="E6707" t="str">
        <f t="shared" si="629"/>
        <v>LRKPCIGS</v>
      </c>
      <c r="F6707" s="39">
        <v>9219.7265625</v>
      </c>
      <c r="G6707">
        <f t="shared" si="627"/>
        <v>1.3263222730741119E-3</v>
      </c>
      <c r="H6707" s="38">
        <f>G6707*SUMIF('Manual Inputs'!$B$11:$B$22,'Expanded kW'!A6707,'Manual Inputs'!$C$11:$C$22)</f>
        <v>156564.6068707823</v>
      </c>
    </row>
    <row r="6708" spans="1:8" x14ac:dyDescent="0.2">
      <c r="A6708">
        <f t="shared" si="624"/>
        <v>1</v>
      </c>
      <c r="B6708" t="b">
        <f t="shared" si="625"/>
        <v>0</v>
      </c>
      <c r="C6708" t="str">
        <f t="shared" si="626"/>
        <v>OFF</v>
      </c>
      <c r="D6708" s="4">
        <f t="shared" si="628"/>
        <v>43835.416666650402</v>
      </c>
      <c r="E6708" t="str">
        <f t="shared" si="629"/>
        <v>LRKPCIGS</v>
      </c>
      <c r="F6708" s="39">
        <v>9283.0341796875</v>
      </c>
      <c r="G6708">
        <f t="shared" si="627"/>
        <v>1.3354295174334567E-3</v>
      </c>
      <c r="H6708" s="38">
        <f>G6708*SUMIF('Manual Inputs'!$B$11:$B$22,'Expanded kW'!A6708,'Manual Inputs'!$C$11:$C$22)</f>
        <v>157639.66393778918</v>
      </c>
    </row>
    <row r="6709" spans="1:8" x14ac:dyDescent="0.2">
      <c r="A6709">
        <f t="shared" si="624"/>
        <v>1</v>
      </c>
      <c r="B6709" t="b">
        <f t="shared" si="625"/>
        <v>0</v>
      </c>
      <c r="C6709" t="str">
        <f t="shared" si="626"/>
        <v>OFF</v>
      </c>
      <c r="D6709" s="4">
        <f t="shared" si="628"/>
        <v>43835.458333317067</v>
      </c>
      <c r="E6709" t="str">
        <f t="shared" si="629"/>
        <v>LRKPCIGS</v>
      </c>
      <c r="F6709" s="39">
        <v>9288.30078125</v>
      </c>
      <c r="G6709">
        <f t="shared" si="627"/>
        <v>1.3361871549738326E-3</v>
      </c>
      <c r="H6709" s="38">
        <f>G6709*SUMIF('Manual Inputs'!$B$11:$B$22,'Expanded kW'!A6709,'Manual Inputs'!$C$11:$C$22)</f>
        <v>157729.09862954367</v>
      </c>
    </row>
    <row r="6710" spans="1:8" x14ac:dyDescent="0.2">
      <c r="A6710">
        <f t="shared" si="624"/>
        <v>1</v>
      </c>
      <c r="B6710" t="b">
        <f t="shared" si="625"/>
        <v>0</v>
      </c>
      <c r="C6710" t="str">
        <f t="shared" si="626"/>
        <v>OFF</v>
      </c>
      <c r="D6710" s="4">
        <f t="shared" si="628"/>
        <v>43835.499999983731</v>
      </c>
      <c r="E6710" t="str">
        <f t="shared" si="629"/>
        <v>LRKPCIGS</v>
      </c>
      <c r="F6710" s="39">
        <v>9258.3408203125</v>
      </c>
      <c r="G6710">
        <f t="shared" si="627"/>
        <v>1.3318772046491171E-3</v>
      </c>
      <c r="H6710" s="38">
        <f>G6710*SUMIF('Manual Inputs'!$B$11:$B$22,'Expanded kW'!A6710,'Manual Inputs'!$C$11:$C$22)</f>
        <v>157220.33413699115</v>
      </c>
    </row>
    <row r="6711" spans="1:8" x14ac:dyDescent="0.2">
      <c r="A6711">
        <f t="shared" si="624"/>
        <v>1</v>
      </c>
      <c r="B6711" t="b">
        <f t="shared" si="625"/>
        <v>0</v>
      </c>
      <c r="C6711" t="str">
        <f t="shared" si="626"/>
        <v>OFF</v>
      </c>
      <c r="D6711" s="4">
        <f t="shared" si="628"/>
        <v>43835.541666650395</v>
      </c>
      <c r="E6711" t="str">
        <f t="shared" si="629"/>
        <v>LRKPCIGS</v>
      </c>
      <c r="F6711" s="39">
        <v>9241.1240234375</v>
      </c>
      <c r="G6711">
        <f t="shared" si="627"/>
        <v>1.3294004477722716E-3</v>
      </c>
      <c r="H6711" s="38">
        <f>G6711*SUMIF('Manual Inputs'!$B$11:$B$22,'Expanded kW'!A6711,'Manual Inputs'!$C$11:$C$22)</f>
        <v>156927.96743652169</v>
      </c>
    </row>
    <row r="6712" spans="1:8" x14ac:dyDescent="0.2">
      <c r="A6712">
        <f t="shared" si="624"/>
        <v>1</v>
      </c>
      <c r="B6712" t="b">
        <f t="shared" si="625"/>
        <v>0</v>
      </c>
      <c r="C6712" t="str">
        <f t="shared" si="626"/>
        <v>OFF</v>
      </c>
      <c r="D6712" s="4">
        <f t="shared" si="628"/>
        <v>43835.583333317059</v>
      </c>
      <c r="E6712" t="str">
        <f t="shared" si="629"/>
        <v>LRKPCIGS</v>
      </c>
      <c r="F6712" s="39">
        <v>9195.9658203125</v>
      </c>
      <c r="G6712">
        <f t="shared" si="627"/>
        <v>1.3229041238074911E-3</v>
      </c>
      <c r="H6712" s="38">
        <f>G6712*SUMIF('Manual Inputs'!$B$11:$B$22,'Expanded kW'!A6712,'Manual Inputs'!$C$11:$C$22)</f>
        <v>156161.11429057119</v>
      </c>
    </row>
    <row r="6713" spans="1:8" x14ac:dyDescent="0.2">
      <c r="A6713">
        <f t="shared" si="624"/>
        <v>1</v>
      </c>
      <c r="B6713" t="b">
        <f t="shared" si="625"/>
        <v>0</v>
      </c>
      <c r="C6713" t="str">
        <f t="shared" si="626"/>
        <v>OFF</v>
      </c>
      <c r="D6713" s="4">
        <f t="shared" si="628"/>
        <v>43835.624999983724</v>
      </c>
      <c r="E6713" t="str">
        <f t="shared" si="629"/>
        <v>LRKPCIGS</v>
      </c>
      <c r="F6713" s="39">
        <v>9181.6259765625</v>
      </c>
      <c r="G6713">
        <f t="shared" si="627"/>
        <v>1.3208412367978714E-3</v>
      </c>
      <c r="H6713" s="38">
        <f>G6713*SUMIF('Manual Inputs'!$B$11:$B$22,'Expanded kW'!A6713,'Manual Inputs'!$C$11:$C$22)</f>
        <v>155917.6025135041</v>
      </c>
    </row>
    <row r="6714" spans="1:8" x14ac:dyDescent="0.2">
      <c r="A6714">
        <f t="shared" si="624"/>
        <v>1</v>
      </c>
      <c r="B6714" t="b">
        <f t="shared" si="625"/>
        <v>0</v>
      </c>
      <c r="C6714" t="str">
        <f t="shared" si="626"/>
        <v>OFF</v>
      </c>
      <c r="D6714" s="4">
        <f t="shared" si="628"/>
        <v>43835.666666650388</v>
      </c>
      <c r="E6714" t="str">
        <f t="shared" si="629"/>
        <v>LRKPCIGS</v>
      </c>
      <c r="F6714" s="39">
        <v>9078.310546875</v>
      </c>
      <c r="G6714">
        <f t="shared" si="627"/>
        <v>1.3059785882564164E-3</v>
      </c>
      <c r="H6714" s="38">
        <f>G6714*SUMIF('Manual Inputs'!$B$11:$B$22,'Expanded kW'!A6714,'Manual Inputs'!$C$11:$C$22)</f>
        <v>154163.15355853169</v>
      </c>
    </row>
    <row r="6715" spans="1:8" x14ac:dyDescent="0.2">
      <c r="A6715">
        <f t="shared" si="624"/>
        <v>1</v>
      </c>
      <c r="B6715" t="b">
        <f t="shared" si="625"/>
        <v>0</v>
      </c>
      <c r="C6715" t="str">
        <f t="shared" si="626"/>
        <v>OFF</v>
      </c>
      <c r="D6715" s="4">
        <f t="shared" si="628"/>
        <v>43835.708333317052</v>
      </c>
      <c r="E6715" t="str">
        <f t="shared" si="629"/>
        <v>LRKPCIGS</v>
      </c>
      <c r="F6715" s="39">
        <v>8839.8427734375</v>
      </c>
      <c r="G6715">
        <f t="shared" si="627"/>
        <v>1.2716733279890464E-3</v>
      </c>
      <c r="H6715" s="38">
        <f>G6715*SUMIF('Manual Inputs'!$B$11:$B$22,'Expanded kW'!A6715,'Manual Inputs'!$C$11:$C$22)</f>
        <v>150113.61771313573</v>
      </c>
    </row>
    <row r="6716" spans="1:8" x14ac:dyDescent="0.2">
      <c r="A6716">
        <f t="shared" si="624"/>
        <v>1</v>
      </c>
      <c r="B6716" t="b">
        <f t="shared" si="625"/>
        <v>0</v>
      </c>
      <c r="C6716" t="str">
        <f t="shared" si="626"/>
        <v>OFF</v>
      </c>
      <c r="D6716" s="4">
        <f t="shared" si="628"/>
        <v>43835.749999983716</v>
      </c>
      <c r="E6716" t="str">
        <f t="shared" si="629"/>
        <v>LRKPCIGS</v>
      </c>
      <c r="F6716" s="39">
        <v>8863.248046875</v>
      </c>
      <c r="G6716">
        <f t="shared" si="627"/>
        <v>1.2750403405850392E-3</v>
      </c>
      <c r="H6716" s="38">
        <f>G6716*SUMIF('Manual Inputs'!$B$11:$B$22,'Expanded kW'!A6716,'Manual Inputs'!$C$11:$C$22)</f>
        <v>150511.07390769903</v>
      </c>
    </row>
    <row r="6717" spans="1:8" x14ac:dyDescent="0.2">
      <c r="A6717">
        <f t="shared" si="624"/>
        <v>1</v>
      </c>
      <c r="B6717" t="b">
        <f t="shared" si="625"/>
        <v>0</v>
      </c>
      <c r="C6717" t="str">
        <f t="shared" si="626"/>
        <v>OFF</v>
      </c>
      <c r="D6717" s="4">
        <f t="shared" si="628"/>
        <v>43835.791666650381</v>
      </c>
      <c r="E6717" t="str">
        <f t="shared" si="629"/>
        <v>LRKPCIGS</v>
      </c>
      <c r="F6717" s="39">
        <v>8870.552734375</v>
      </c>
      <c r="G6717">
        <f t="shared" si="627"/>
        <v>1.2760911710693729E-3</v>
      </c>
      <c r="H6717" s="38">
        <f>G6717*SUMIF('Manual Inputs'!$B$11:$B$22,'Expanded kW'!A6717,'Manual Inputs'!$C$11:$C$22)</f>
        <v>150635.1183160661</v>
      </c>
    </row>
    <row r="6718" spans="1:8" x14ac:dyDescent="0.2">
      <c r="A6718">
        <f t="shared" si="624"/>
        <v>1</v>
      </c>
      <c r="B6718" t="b">
        <f t="shared" si="625"/>
        <v>0</v>
      </c>
      <c r="C6718" t="str">
        <f t="shared" si="626"/>
        <v>OFF</v>
      </c>
      <c r="D6718" s="4">
        <f t="shared" si="628"/>
        <v>43835.833333317045</v>
      </c>
      <c r="E6718" t="str">
        <f t="shared" si="629"/>
        <v>LRKPCIGS</v>
      </c>
      <c r="F6718" s="39">
        <v>8874.125</v>
      </c>
      <c r="G6718">
        <f t="shared" si="627"/>
        <v>1.2766050665121125E-3</v>
      </c>
      <c r="H6718" s="38">
        <f>G6718*SUMIF('Manual Inputs'!$B$11:$B$22,'Expanded kW'!A6718,'Manual Inputs'!$C$11:$C$22)</f>
        <v>150695.78067513116</v>
      </c>
    </row>
    <row r="6719" spans="1:8" x14ac:dyDescent="0.2">
      <c r="A6719">
        <f t="shared" si="624"/>
        <v>1</v>
      </c>
      <c r="B6719" t="b">
        <f t="shared" si="625"/>
        <v>0</v>
      </c>
      <c r="C6719" t="str">
        <f t="shared" si="626"/>
        <v>OFF</v>
      </c>
      <c r="D6719" s="4">
        <f t="shared" si="628"/>
        <v>43835.874999983709</v>
      </c>
      <c r="E6719" t="str">
        <f t="shared" si="629"/>
        <v>LRKPCIGS</v>
      </c>
      <c r="F6719" s="39">
        <v>8920.798828125</v>
      </c>
      <c r="G6719">
        <f t="shared" si="627"/>
        <v>1.2833194237538564E-3</v>
      </c>
      <c r="H6719" s="38">
        <f>G6719*SUMIF('Manual Inputs'!$B$11:$B$22,'Expanded kW'!A6719,'Manual Inputs'!$C$11:$C$22)</f>
        <v>151488.37137747012</v>
      </c>
    </row>
    <row r="6720" spans="1:8" x14ac:dyDescent="0.2">
      <c r="A6720">
        <f t="shared" si="624"/>
        <v>1</v>
      </c>
      <c r="B6720" t="b">
        <f t="shared" si="625"/>
        <v>0</v>
      </c>
      <c r="C6720" t="str">
        <f t="shared" si="626"/>
        <v>OFF</v>
      </c>
      <c r="D6720" s="4">
        <f t="shared" si="628"/>
        <v>43835.916666650373</v>
      </c>
      <c r="E6720" t="str">
        <f t="shared" si="629"/>
        <v>LRKPCIGS</v>
      </c>
      <c r="F6720" s="39">
        <v>8926.515625</v>
      </c>
      <c r="G6720">
        <f t="shared" si="627"/>
        <v>1.2841418250446705E-3</v>
      </c>
      <c r="H6720" s="38">
        <f>G6720*SUMIF('Manual Inputs'!$B$11:$B$22,'Expanded kW'!A6720,'Manual Inputs'!$C$11:$C$22)</f>
        <v>151585.4510521467</v>
      </c>
    </row>
    <row r="6721" spans="1:8" x14ac:dyDescent="0.2">
      <c r="A6721">
        <f t="shared" si="624"/>
        <v>1</v>
      </c>
      <c r="B6721" t="b">
        <f t="shared" si="625"/>
        <v>0</v>
      </c>
      <c r="C6721" t="str">
        <f t="shared" si="626"/>
        <v>OFF</v>
      </c>
      <c r="D6721" s="4">
        <f t="shared" si="628"/>
        <v>43835.958333317038</v>
      </c>
      <c r="E6721" t="str">
        <f t="shared" si="629"/>
        <v>LRKPCIGS</v>
      </c>
      <c r="F6721" s="39">
        <v>8895.5791015625</v>
      </c>
      <c r="G6721">
        <f t="shared" si="627"/>
        <v>1.2796913893610867E-3</v>
      </c>
      <c r="H6721" s="38">
        <f>G6721*SUMIF('Manual Inputs'!$B$11:$B$22,'Expanded kW'!A6721,'Manual Inputs'!$C$11:$C$22)</f>
        <v>151060.10308253972</v>
      </c>
    </row>
    <row r="6722" spans="1:8" x14ac:dyDescent="0.2">
      <c r="A6722">
        <f t="shared" ref="A6722:A6785" si="630">MONTH(D6722)</f>
        <v>1</v>
      </c>
      <c r="B6722" t="b">
        <f t="shared" ref="B6722:B6785" si="631">IF(ISNA(VLOOKUP(DATE(YEAR(D6722),MONTH(D6722),DAY(D6722)),Holidays,1,FALSE)),FALSE,TRUE)</f>
        <v>0</v>
      </c>
      <c r="C6722" t="str">
        <f t="shared" ref="C6722:C6785" si="632">IF(OR(HOUR(D6722)&lt;PkStart,HOUR(D6722)&gt;OPkStart-1,WEEKDAY(D6722,2)&gt;5,B6722)=TRUE,"OFF","ON")</f>
        <v>OFF</v>
      </c>
      <c r="D6722" s="4">
        <f t="shared" si="628"/>
        <v>43835.999999983702</v>
      </c>
      <c r="E6722" t="str">
        <f t="shared" si="629"/>
        <v>LRKPCIGS</v>
      </c>
      <c r="F6722" s="39">
        <v>8935.8857421875</v>
      </c>
      <c r="G6722">
        <f t="shared" ref="G6722:G6785" si="633">IF(SUMIF($A$2:$A$8785,A6722,$F$2:$F$8785)=0,0,F6722/SUMIF($A$2:$A$8785,A6722,$F$2:$F$8785))</f>
        <v>1.2854897820630104E-3</v>
      </c>
      <c r="H6722" s="38">
        <f>G6722*SUMIF('Manual Inputs'!$B$11:$B$22,'Expanded kW'!A6722,'Manual Inputs'!$C$11:$C$22)</f>
        <v>151744.56951448388</v>
      </c>
    </row>
    <row r="6723" spans="1:8" x14ac:dyDescent="0.2">
      <c r="A6723">
        <f t="shared" si="630"/>
        <v>1</v>
      </c>
      <c r="B6723" t="b">
        <f t="shared" si="631"/>
        <v>0</v>
      </c>
      <c r="C6723" t="str">
        <f t="shared" si="632"/>
        <v>OFF</v>
      </c>
      <c r="D6723" s="4">
        <f t="shared" si="628"/>
        <v>43836.041666650366</v>
      </c>
      <c r="E6723" t="str">
        <f t="shared" si="629"/>
        <v>LRKPCIGS</v>
      </c>
      <c r="F6723" s="39">
        <v>9017.02734375</v>
      </c>
      <c r="G6723">
        <f t="shared" si="633"/>
        <v>1.2971625700460051E-3</v>
      </c>
      <c r="H6723" s="38">
        <f>G6723*SUMIF('Manual Inputs'!$B$11:$B$22,'Expanded kW'!A6723,'Manual Inputs'!$C$11:$C$22)</f>
        <v>153122.47403945858</v>
      </c>
    </row>
    <row r="6724" spans="1:8" x14ac:dyDescent="0.2">
      <c r="A6724">
        <f t="shared" si="630"/>
        <v>1</v>
      </c>
      <c r="B6724" t="b">
        <f t="shared" si="631"/>
        <v>0</v>
      </c>
      <c r="C6724" t="str">
        <f t="shared" si="632"/>
        <v>OFF</v>
      </c>
      <c r="D6724" s="4">
        <f t="shared" ref="D6724:D6787" si="634">+D6723+1/24</f>
        <v>43836.08333331703</v>
      </c>
      <c r="E6724" t="str">
        <f t="shared" ref="E6724:E6787" si="635">+E6723</f>
        <v>LRKPCIGS</v>
      </c>
      <c r="F6724" s="39">
        <v>9016.6484375</v>
      </c>
      <c r="G6724">
        <f t="shared" si="633"/>
        <v>1.2971080617267643E-3</v>
      </c>
      <c r="H6724" s="38">
        <f>G6724*SUMIF('Manual Inputs'!$B$11:$B$22,'Expanded kW'!A6724,'Manual Inputs'!$C$11:$C$22)</f>
        <v>153116.03965036146</v>
      </c>
    </row>
    <row r="6725" spans="1:8" x14ac:dyDescent="0.2">
      <c r="A6725">
        <f t="shared" si="630"/>
        <v>1</v>
      </c>
      <c r="B6725" t="b">
        <f t="shared" si="631"/>
        <v>0</v>
      </c>
      <c r="C6725" t="str">
        <f t="shared" si="632"/>
        <v>OFF</v>
      </c>
      <c r="D6725" s="4">
        <f t="shared" si="634"/>
        <v>43836.124999983695</v>
      </c>
      <c r="E6725" t="str">
        <f t="shared" si="635"/>
        <v>LRKPCIGS</v>
      </c>
      <c r="F6725" s="39">
        <v>8993.802734375</v>
      </c>
      <c r="G6725">
        <f t="shared" si="633"/>
        <v>1.2938215472414031E-3</v>
      </c>
      <c r="H6725" s="38">
        <f>G6725*SUMIF('Manual Inputs'!$B$11:$B$22,'Expanded kW'!A6725,'Manual Inputs'!$C$11:$C$22)</f>
        <v>152728.08578815038</v>
      </c>
    </row>
    <row r="6726" spans="1:8" x14ac:dyDescent="0.2">
      <c r="A6726">
        <f t="shared" si="630"/>
        <v>1</v>
      </c>
      <c r="B6726" t="b">
        <f t="shared" si="631"/>
        <v>0</v>
      </c>
      <c r="C6726" t="str">
        <f t="shared" si="632"/>
        <v>OFF</v>
      </c>
      <c r="D6726" s="4">
        <f t="shared" si="634"/>
        <v>43836.166666650359</v>
      </c>
      <c r="E6726" t="str">
        <f t="shared" si="635"/>
        <v>LRKPCIGS</v>
      </c>
      <c r="F6726" s="39">
        <v>8942.9052734375</v>
      </c>
      <c r="G6726">
        <f t="shared" si="633"/>
        <v>1.2864995908225545E-3</v>
      </c>
      <c r="H6726" s="38">
        <f>G6726*SUMIF('Manual Inputs'!$B$11:$B$22,'Expanded kW'!A6726,'Manual Inputs'!$C$11:$C$22)</f>
        <v>151863.77154755103</v>
      </c>
    </row>
    <row r="6727" spans="1:8" x14ac:dyDescent="0.2">
      <c r="A6727">
        <f t="shared" si="630"/>
        <v>1</v>
      </c>
      <c r="B6727" t="b">
        <f t="shared" si="631"/>
        <v>0</v>
      </c>
      <c r="C6727" t="str">
        <f t="shared" si="632"/>
        <v>OFF</v>
      </c>
      <c r="D6727" s="4">
        <f t="shared" si="634"/>
        <v>43836.208333317023</v>
      </c>
      <c r="E6727" t="str">
        <f t="shared" si="635"/>
        <v>LRKPCIGS</v>
      </c>
      <c r="F6727" s="39">
        <v>9006.611328125</v>
      </c>
      <c r="G6727">
        <f t="shared" si="633"/>
        <v>1.2956641532083175E-3</v>
      </c>
      <c r="H6727" s="38">
        <f>G6727*SUMIF('Manual Inputs'!$B$11:$B$22,'Expanded kW'!A6727,'Manual Inputs'!$C$11:$C$22)</f>
        <v>152945.59467319614</v>
      </c>
    </row>
    <row r="6728" spans="1:8" x14ac:dyDescent="0.2">
      <c r="A6728">
        <f t="shared" si="630"/>
        <v>1</v>
      </c>
      <c r="B6728" t="b">
        <f t="shared" si="631"/>
        <v>0</v>
      </c>
      <c r="C6728" t="str">
        <f t="shared" si="632"/>
        <v>OFF</v>
      </c>
      <c r="D6728" s="4">
        <f t="shared" si="634"/>
        <v>43836.249999983687</v>
      </c>
      <c r="E6728" t="str">
        <f t="shared" si="635"/>
        <v>LRKPCIGS</v>
      </c>
      <c r="F6728" s="39">
        <v>9153.6513671875</v>
      </c>
      <c r="G6728">
        <f t="shared" si="633"/>
        <v>1.3168168932077347E-3</v>
      </c>
      <c r="H6728" s="38">
        <f>G6728*SUMIF('Manual Inputs'!$B$11:$B$22,'Expanded kW'!A6728,'Manual Inputs'!$C$11:$C$22)</f>
        <v>155442.55222980317</v>
      </c>
    </row>
    <row r="6729" spans="1:8" x14ac:dyDescent="0.2">
      <c r="A6729">
        <f t="shared" si="630"/>
        <v>1</v>
      </c>
      <c r="B6729" t="b">
        <f t="shared" si="631"/>
        <v>0</v>
      </c>
      <c r="C6729" t="str">
        <f t="shared" si="632"/>
        <v>ON</v>
      </c>
      <c r="D6729" s="4">
        <f t="shared" si="634"/>
        <v>43836.291666650352</v>
      </c>
      <c r="E6729" t="str">
        <f t="shared" si="635"/>
        <v>LRKPCIGS</v>
      </c>
      <c r="F6729" s="39">
        <v>9357.2373046875</v>
      </c>
      <c r="G6729">
        <f t="shared" si="633"/>
        <v>1.3461041569416935E-3</v>
      </c>
      <c r="H6729" s="38">
        <f>G6729*SUMIF('Manual Inputs'!$B$11:$B$22,'Expanded kW'!A6729,'Manual Inputs'!$C$11:$C$22)</f>
        <v>158899.74285829227</v>
      </c>
    </row>
    <row r="6730" spans="1:8" x14ac:dyDescent="0.2">
      <c r="A6730">
        <f t="shared" si="630"/>
        <v>1</v>
      </c>
      <c r="B6730" t="b">
        <f t="shared" si="631"/>
        <v>0</v>
      </c>
      <c r="C6730" t="str">
        <f t="shared" si="632"/>
        <v>ON</v>
      </c>
      <c r="D6730" s="4">
        <f t="shared" si="634"/>
        <v>43836.333333317016</v>
      </c>
      <c r="E6730" t="str">
        <f t="shared" si="635"/>
        <v>LRKPCIGS</v>
      </c>
      <c r="F6730" s="39">
        <v>9486.5166015625</v>
      </c>
      <c r="G6730">
        <f t="shared" si="633"/>
        <v>1.3647018897193757E-3</v>
      </c>
      <c r="H6730" s="38">
        <f>G6730*SUMIF('Manual Inputs'!$B$11:$B$22,'Expanded kW'!A6730,'Manual Inputs'!$C$11:$C$22)</f>
        <v>161095.09671771055</v>
      </c>
    </row>
    <row r="6731" spans="1:8" x14ac:dyDescent="0.2">
      <c r="A6731">
        <f t="shared" si="630"/>
        <v>1</v>
      </c>
      <c r="B6731" t="b">
        <f t="shared" si="631"/>
        <v>0</v>
      </c>
      <c r="C6731" t="str">
        <f t="shared" si="632"/>
        <v>ON</v>
      </c>
      <c r="D6731" s="4">
        <f t="shared" si="634"/>
        <v>43836.37499998368</v>
      </c>
      <c r="E6731" t="str">
        <f t="shared" si="635"/>
        <v>LRKPCIGS</v>
      </c>
      <c r="F6731" s="39">
        <v>9508.2998046875</v>
      </c>
      <c r="G6731">
        <f t="shared" si="633"/>
        <v>1.3678355561342883E-3</v>
      </c>
      <c r="H6731" s="38">
        <f>G6731*SUMIF('Manual Inputs'!$B$11:$B$22,'Expanded kW'!A6731,'Manual Inputs'!$C$11:$C$22)</f>
        <v>161465.00775688642</v>
      </c>
    </row>
    <row r="6732" spans="1:8" x14ac:dyDescent="0.2">
      <c r="A6732">
        <f t="shared" si="630"/>
        <v>1</v>
      </c>
      <c r="B6732" t="b">
        <f t="shared" si="631"/>
        <v>0</v>
      </c>
      <c r="C6732" t="str">
        <f t="shared" si="632"/>
        <v>ON</v>
      </c>
      <c r="D6732" s="4">
        <f t="shared" si="634"/>
        <v>43836.416666650344</v>
      </c>
      <c r="E6732" t="str">
        <f t="shared" si="635"/>
        <v>LRKPCIGS</v>
      </c>
      <c r="F6732" s="39">
        <v>9447.2421875</v>
      </c>
      <c r="G6732">
        <f t="shared" si="633"/>
        <v>1.3590519900417758E-3</v>
      </c>
      <c r="H6732" s="38">
        <f>G6732*SUMIF('Manual Inputs'!$B$11:$B$22,'Expanded kW'!A6732,'Manual Inputs'!$C$11:$C$22)</f>
        <v>160428.15902101292</v>
      </c>
    </row>
    <row r="6733" spans="1:8" x14ac:dyDescent="0.2">
      <c r="A6733">
        <f t="shared" si="630"/>
        <v>1</v>
      </c>
      <c r="B6733" t="b">
        <f t="shared" si="631"/>
        <v>0</v>
      </c>
      <c r="C6733" t="str">
        <f t="shared" si="632"/>
        <v>ON</v>
      </c>
      <c r="D6733" s="4">
        <f t="shared" si="634"/>
        <v>43836.458333317009</v>
      </c>
      <c r="E6733" t="str">
        <f t="shared" si="635"/>
        <v>LRKPCIGS</v>
      </c>
      <c r="F6733" s="39">
        <v>9452.162109375</v>
      </c>
      <c r="G6733">
        <f t="shared" si="633"/>
        <v>1.3597597552797533E-3</v>
      </c>
      <c r="H6733" s="38">
        <f>G6733*SUMIF('Manual Inputs'!$B$11:$B$22,'Expanded kW'!A6733,'Manual Inputs'!$C$11:$C$22)</f>
        <v>160511.70657841308</v>
      </c>
    </row>
    <row r="6734" spans="1:8" x14ac:dyDescent="0.2">
      <c r="A6734">
        <f t="shared" si="630"/>
        <v>1</v>
      </c>
      <c r="B6734" t="b">
        <f t="shared" si="631"/>
        <v>0</v>
      </c>
      <c r="C6734" t="str">
        <f t="shared" si="632"/>
        <v>ON</v>
      </c>
      <c r="D6734" s="4">
        <f t="shared" si="634"/>
        <v>43836.499999983673</v>
      </c>
      <c r="E6734" t="str">
        <f t="shared" si="635"/>
        <v>LRKPCIGS</v>
      </c>
      <c r="F6734" s="39">
        <v>9359.599609375</v>
      </c>
      <c r="G6734">
        <f t="shared" si="633"/>
        <v>1.3464439910247955E-3</v>
      </c>
      <c r="H6734" s="38">
        <f>G6734*SUMIF('Manual Inputs'!$B$11:$B$22,'Expanded kW'!A6734,'Manual Inputs'!$C$11:$C$22)</f>
        <v>158939.8582892869</v>
      </c>
    </row>
    <row r="6735" spans="1:8" x14ac:dyDescent="0.2">
      <c r="A6735">
        <f t="shared" si="630"/>
        <v>1</v>
      </c>
      <c r="B6735" t="b">
        <f t="shared" si="631"/>
        <v>0</v>
      </c>
      <c r="C6735" t="str">
        <f t="shared" si="632"/>
        <v>ON</v>
      </c>
      <c r="D6735" s="4">
        <f t="shared" si="634"/>
        <v>43836.541666650337</v>
      </c>
      <c r="E6735" t="str">
        <f t="shared" si="635"/>
        <v>LRKPCIGS</v>
      </c>
      <c r="F6735" s="39">
        <v>9405.3955078125</v>
      </c>
      <c r="G6735">
        <f t="shared" si="633"/>
        <v>1.353032051928917E-3</v>
      </c>
      <c r="H6735" s="38">
        <f>G6735*SUMIF('Manual Inputs'!$B$11:$B$22,'Expanded kW'!A6735,'Manual Inputs'!$C$11:$C$22)</f>
        <v>159717.54044575396</v>
      </c>
    </row>
    <row r="6736" spans="1:8" x14ac:dyDescent="0.2">
      <c r="A6736">
        <f t="shared" si="630"/>
        <v>1</v>
      </c>
      <c r="B6736" t="b">
        <f t="shared" si="631"/>
        <v>0</v>
      </c>
      <c r="C6736" t="str">
        <f t="shared" si="632"/>
        <v>ON</v>
      </c>
      <c r="D6736" s="4">
        <f t="shared" si="634"/>
        <v>43836.583333317001</v>
      </c>
      <c r="E6736" t="str">
        <f t="shared" si="635"/>
        <v>LRKPCIGS</v>
      </c>
      <c r="F6736" s="39">
        <v>9366.001953125</v>
      </c>
      <c r="G6736">
        <f t="shared" si="633"/>
        <v>1.3473650130375351E-3</v>
      </c>
      <c r="H6736" s="38">
        <f>G6736*SUMIF('Manual Inputs'!$B$11:$B$22,'Expanded kW'!A6736,'Manual Inputs'!$C$11:$C$22)</f>
        <v>159048.5795648557</v>
      </c>
    </row>
    <row r="6737" spans="1:8" x14ac:dyDescent="0.2">
      <c r="A6737">
        <f t="shared" si="630"/>
        <v>1</v>
      </c>
      <c r="B6737" t="b">
        <f t="shared" si="631"/>
        <v>0</v>
      </c>
      <c r="C6737" t="str">
        <f t="shared" si="632"/>
        <v>ON</v>
      </c>
      <c r="D6737" s="4">
        <f t="shared" si="634"/>
        <v>43836.624999983665</v>
      </c>
      <c r="E6737" t="str">
        <f t="shared" si="635"/>
        <v>LRKPCIGS</v>
      </c>
      <c r="F6737" s="39">
        <v>9378.5908203125</v>
      </c>
      <c r="G6737">
        <f t="shared" si="633"/>
        <v>1.3491760097987043E-3</v>
      </c>
      <c r="H6737" s="38">
        <f>G6737*SUMIF('Manual Inputs'!$B$11:$B$22,'Expanded kW'!A6737,'Manual Inputs'!$C$11:$C$22)</f>
        <v>159262.35716756422</v>
      </c>
    </row>
    <row r="6738" spans="1:8" x14ac:dyDescent="0.2">
      <c r="A6738">
        <f t="shared" si="630"/>
        <v>1</v>
      </c>
      <c r="B6738" t="b">
        <f t="shared" si="631"/>
        <v>0</v>
      </c>
      <c r="C6738" t="str">
        <f t="shared" si="632"/>
        <v>ON</v>
      </c>
      <c r="D6738" s="4">
        <f t="shared" si="634"/>
        <v>43836.66666665033</v>
      </c>
      <c r="E6738" t="str">
        <f t="shared" si="635"/>
        <v>LRKPCIGS</v>
      </c>
      <c r="F6738" s="39">
        <v>9273.1474609375</v>
      </c>
      <c r="G6738">
        <f t="shared" si="633"/>
        <v>1.3340072436602757E-3</v>
      </c>
      <c r="H6738" s="38">
        <f>G6738*SUMIF('Manual Inputs'!$B$11:$B$22,'Expanded kW'!A6738,'Manual Inputs'!$C$11:$C$22)</f>
        <v>157471.77281609023</v>
      </c>
    </row>
    <row r="6739" spans="1:8" x14ac:dyDescent="0.2">
      <c r="A6739">
        <f t="shared" si="630"/>
        <v>1</v>
      </c>
      <c r="B6739" t="b">
        <f t="shared" si="631"/>
        <v>0</v>
      </c>
      <c r="C6739" t="str">
        <f t="shared" si="632"/>
        <v>ON</v>
      </c>
      <c r="D6739" s="4">
        <f t="shared" si="634"/>
        <v>43836.708333316994</v>
      </c>
      <c r="E6739" t="str">
        <f t="shared" si="635"/>
        <v>LRKPCIGS</v>
      </c>
      <c r="F6739" s="39">
        <v>9278.716796875</v>
      </c>
      <c r="G6739">
        <f t="shared" si="633"/>
        <v>1.3348084316619007E-3</v>
      </c>
      <c r="H6739" s="38">
        <f>G6739*SUMIF('Manual Inputs'!$B$11:$B$22,'Expanded kW'!A6739,'Manual Inputs'!$C$11:$C$22)</f>
        <v>157566.3483857316</v>
      </c>
    </row>
    <row r="6740" spans="1:8" x14ac:dyDescent="0.2">
      <c r="A6740">
        <f t="shared" si="630"/>
        <v>1</v>
      </c>
      <c r="B6740" t="b">
        <f t="shared" si="631"/>
        <v>0</v>
      </c>
      <c r="C6740" t="str">
        <f t="shared" si="632"/>
        <v>ON</v>
      </c>
      <c r="D6740" s="4">
        <f t="shared" si="634"/>
        <v>43836.749999983658</v>
      </c>
      <c r="E6740" t="str">
        <f t="shared" si="635"/>
        <v>LRKPCIGS</v>
      </c>
      <c r="F6740" s="39">
        <v>9290.75390625</v>
      </c>
      <c r="G6740">
        <f t="shared" si="633"/>
        <v>1.3365400541953095E-3</v>
      </c>
      <c r="H6740" s="38">
        <f>G6740*SUMIF('Manual Inputs'!$B$11:$B$22,'Expanded kW'!A6740,'Manual Inputs'!$C$11:$C$22)</f>
        <v>157770.75632390441</v>
      </c>
    </row>
    <row r="6741" spans="1:8" x14ac:dyDescent="0.2">
      <c r="A6741">
        <f t="shared" si="630"/>
        <v>1</v>
      </c>
      <c r="B6741" t="b">
        <f t="shared" si="631"/>
        <v>0</v>
      </c>
      <c r="C6741" t="str">
        <f t="shared" si="632"/>
        <v>ON</v>
      </c>
      <c r="D6741" s="4">
        <f t="shared" si="634"/>
        <v>43836.791666650322</v>
      </c>
      <c r="E6741" t="str">
        <f t="shared" si="635"/>
        <v>LRKPCIGS</v>
      </c>
      <c r="F6741" s="39">
        <v>9350</v>
      </c>
      <c r="G6741">
        <f t="shared" si="633"/>
        <v>1.3450630199471217E-3</v>
      </c>
      <c r="H6741" s="38">
        <f>G6741*SUMIF('Manual Inputs'!$B$11:$B$22,'Expanded kW'!A6741,'Manual Inputs'!$C$11:$C$22)</f>
        <v>158776.84270984196</v>
      </c>
    </row>
    <row r="6742" spans="1:8" x14ac:dyDescent="0.2">
      <c r="A6742">
        <f t="shared" si="630"/>
        <v>1</v>
      </c>
      <c r="B6742" t="b">
        <f t="shared" si="631"/>
        <v>0</v>
      </c>
      <c r="C6742" t="str">
        <f t="shared" si="632"/>
        <v>ON</v>
      </c>
      <c r="D6742" s="4">
        <f t="shared" si="634"/>
        <v>43836.833333316987</v>
      </c>
      <c r="E6742" t="str">
        <f t="shared" si="635"/>
        <v>LRKPCIGS</v>
      </c>
      <c r="F6742" s="39">
        <v>9395.62890625</v>
      </c>
      <c r="G6742">
        <f t="shared" si="633"/>
        <v>1.3516270578548767E-3</v>
      </c>
      <c r="H6742" s="38">
        <f>G6742*SUMIF('Manual Inputs'!$B$11:$B$22,'Expanded kW'!A6742,'Manual Inputs'!$C$11:$C$22)</f>
        <v>159551.6890917327</v>
      </c>
    </row>
    <row r="6743" spans="1:8" x14ac:dyDescent="0.2">
      <c r="A6743">
        <f t="shared" si="630"/>
        <v>1</v>
      </c>
      <c r="B6743" t="b">
        <f t="shared" si="631"/>
        <v>0</v>
      </c>
      <c r="C6743" t="str">
        <f t="shared" si="632"/>
        <v>OFF</v>
      </c>
      <c r="D6743" s="4">
        <f t="shared" si="634"/>
        <v>43836.874999983651</v>
      </c>
      <c r="E6743" t="str">
        <f t="shared" si="635"/>
        <v>LRKPCIGS</v>
      </c>
      <c r="F6743" s="39">
        <v>9423.8134765625</v>
      </c>
      <c r="G6743">
        <f t="shared" si="633"/>
        <v>1.3556816057971701E-3</v>
      </c>
      <c r="H6743" s="38">
        <f>G6743*SUMIF('Manual Inputs'!$B$11:$B$22,'Expanded kW'!A6743,'Manual Inputs'!$C$11:$C$22)</f>
        <v>160030.30482300033</v>
      </c>
    </row>
    <row r="6744" spans="1:8" x14ac:dyDescent="0.2">
      <c r="A6744">
        <f t="shared" si="630"/>
        <v>1</v>
      </c>
      <c r="B6744" t="b">
        <f t="shared" si="631"/>
        <v>0</v>
      </c>
      <c r="C6744" t="str">
        <f t="shared" si="632"/>
        <v>OFF</v>
      </c>
      <c r="D6744" s="4">
        <f t="shared" si="634"/>
        <v>43836.916666650315</v>
      </c>
      <c r="E6744" t="str">
        <f t="shared" si="635"/>
        <v>LRKPCIGS</v>
      </c>
      <c r="F6744" s="39">
        <v>9480.708984375</v>
      </c>
      <c r="G6744">
        <f t="shared" si="633"/>
        <v>1.3638664232901868E-3</v>
      </c>
      <c r="H6744" s="38">
        <f>G6744*SUMIF('Manual Inputs'!$B$11:$B$22,'Expanded kW'!A6744,'Manual Inputs'!$C$11:$C$22)</f>
        <v>160996.47477966791</v>
      </c>
    </row>
    <row r="6745" spans="1:8" x14ac:dyDescent="0.2">
      <c r="A6745">
        <f t="shared" si="630"/>
        <v>1</v>
      </c>
      <c r="B6745" t="b">
        <f t="shared" si="631"/>
        <v>0</v>
      </c>
      <c r="C6745" t="str">
        <f t="shared" si="632"/>
        <v>OFF</v>
      </c>
      <c r="D6745" s="4">
        <f t="shared" si="634"/>
        <v>43836.958333316979</v>
      </c>
      <c r="E6745" t="str">
        <f t="shared" si="635"/>
        <v>LRKPCIGS</v>
      </c>
      <c r="F6745" s="39">
        <v>9590.2890625</v>
      </c>
      <c r="G6745">
        <f t="shared" si="633"/>
        <v>1.3796302854087808E-3</v>
      </c>
      <c r="H6745" s="38">
        <f>G6745*SUMIF('Manual Inputs'!$B$11:$B$22,'Expanded kW'!A6745,'Manual Inputs'!$C$11:$C$22)</f>
        <v>162857.30673994441</v>
      </c>
    </row>
    <row r="6746" spans="1:8" x14ac:dyDescent="0.2">
      <c r="A6746">
        <f t="shared" si="630"/>
        <v>1</v>
      </c>
      <c r="B6746" t="b">
        <f t="shared" si="631"/>
        <v>0</v>
      </c>
      <c r="C6746" t="str">
        <f t="shared" si="632"/>
        <v>OFF</v>
      </c>
      <c r="D6746" s="4">
        <f t="shared" si="634"/>
        <v>43836.999999983644</v>
      </c>
      <c r="E6746" t="str">
        <f t="shared" si="635"/>
        <v>LRKPCIGS</v>
      </c>
      <c r="F6746" s="39">
        <v>9540.4140625</v>
      </c>
      <c r="G6746">
        <f t="shared" si="633"/>
        <v>1.3724554171606672E-3</v>
      </c>
      <c r="H6746" s="38">
        <f>G6746*SUMIF('Manual Inputs'!$B$11:$B$22,'Expanded kW'!A6746,'Manual Inputs'!$C$11:$C$22)</f>
        <v>162010.35539982107</v>
      </c>
    </row>
    <row r="6747" spans="1:8" x14ac:dyDescent="0.2">
      <c r="A6747">
        <f t="shared" si="630"/>
        <v>1</v>
      </c>
      <c r="B6747" t="b">
        <f t="shared" si="631"/>
        <v>0</v>
      </c>
      <c r="C6747" t="str">
        <f t="shared" si="632"/>
        <v>OFF</v>
      </c>
      <c r="D6747" s="4">
        <f t="shared" si="634"/>
        <v>43837.041666650308</v>
      </c>
      <c r="E6747" t="str">
        <f t="shared" si="635"/>
        <v>LRKPCIGS</v>
      </c>
      <c r="F6747" s="39">
        <v>9426.1650390625</v>
      </c>
      <c r="G6747">
        <f t="shared" si="633"/>
        <v>1.3560198945413247E-3</v>
      </c>
      <c r="H6747" s="38">
        <f>G6747*SUMIF('Manual Inputs'!$B$11:$B$22,'Expanded kW'!A6747,'Manual Inputs'!$C$11:$C$22)</f>
        <v>160070.23783574736</v>
      </c>
    </row>
    <row r="6748" spans="1:8" x14ac:dyDescent="0.2">
      <c r="A6748">
        <f t="shared" si="630"/>
        <v>1</v>
      </c>
      <c r="B6748" t="b">
        <f t="shared" si="631"/>
        <v>0</v>
      </c>
      <c r="C6748" t="str">
        <f t="shared" si="632"/>
        <v>OFF</v>
      </c>
      <c r="D6748" s="4">
        <f t="shared" si="634"/>
        <v>43837.083333316972</v>
      </c>
      <c r="E6748" t="str">
        <f t="shared" si="635"/>
        <v>LRKPCIGS</v>
      </c>
      <c r="F6748" s="39">
        <v>9388.072265625</v>
      </c>
      <c r="G6748">
        <f t="shared" si="633"/>
        <v>1.350539982147955E-3</v>
      </c>
      <c r="H6748" s="38">
        <f>G6748*SUMIF('Manual Inputs'!$B$11:$B$22,'Expanded kW'!A6748,'Manual Inputs'!$C$11:$C$22)</f>
        <v>159423.36614628558</v>
      </c>
    </row>
    <row r="6749" spans="1:8" x14ac:dyDescent="0.2">
      <c r="A6749">
        <f t="shared" si="630"/>
        <v>1</v>
      </c>
      <c r="B6749" t="b">
        <f t="shared" si="631"/>
        <v>0</v>
      </c>
      <c r="C6749" t="str">
        <f t="shared" si="632"/>
        <v>OFF</v>
      </c>
      <c r="D6749" s="4">
        <f t="shared" si="634"/>
        <v>43837.124999983636</v>
      </c>
      <c r="E6749" t="str">
        <f t="shared" si="635"/>
        <v>LRKPCIGS</v>
      </c>
      <c r="F6749" s="39">
        <v>9394.2451171875</v>
      </c>
      <c r="G6749">
        <f t="shared" si="633"/>
        <v>1.3514279901013606E-3</v>
      </c>
      <c r="H6749" s="38">
        <f>G6749*SUMIF('Manual Inputs'!$B$11:$B$22,'Expanded kW'!A6749,'Manual Inputs'!$C$11:$C$22)</f>
        <v>159528.19030474659</v>
      </c>
    </row>
    <row r="6750" spans="1:8" x14ac:dyDescent="0.2">
      <c r="A6750">
        <f t="shared" si="630"/>
        <v>1</v>
      </c>
      <c r="B6750" t="b">
        <f t="shared" si="631"/>
        <v>0</v>
      </c>
      <c r="C6750" t="str">
        <f t="shared" si="632"/>
        <v>OFF</v>
      </c>
      <c r="D6750" s="4">
        <f t="shared" si="634"/>
        <v>43837.166666650301</v>
      </c>
      <c r="E6750" t="str">
        <f t="shared" si="635"/>
        <v>LRKPCIGS</v>
      </c>
      <c r="F6750" s="39">
        <v>9337.2109375</v>
      </c>
      <c r="G6750">
        <f t="shared" si="633"/>
        <v>1.3432232236873845E-3</v>
      </c>
      <c r="H6750" s="38">
        <f>G6750*SUMIF('Manual Inputs'!$B$11:$B$22,'Expanded kW'!A6750,'Manual Inputs'!$C$11:$C$22)</f>
        <v>158559.66549433727</v>
      </c>
    </row>
    <row r="6751" spans="1:8" x14ac:dyDescent="0.2">
      <c r="A6751">
        <f t="shared" si="630"/>
        <v>1</v>
      </c>
      <c r="B6751" t="b">
        <f t="shared" si="631"/>
        <v>0</v>
      </c>
      <c r="C6751" t="str">
        <f t="shared" si="632"/>
        <v>OFF</v>
      </c>
      <c r="D6751" s="4">
        <f t="shared" si="634"/>
        <v>43837.208333316965</v>
      </c>
      <c r="E6751" t="str">
        <f t="shared" si="635"/>
        <v>LRKPCIGS</v>
      </c>
      <c r="F6751" s="39">
        <v>9221.8525390625</v>
      </c>
      <c r="G6751">
        <f t="shared" si="633"/>
        <v>1.3266281097003678E-3</v>
      </c>
      <c r="H6751" s="38">
        <f>G6751*SUMIF('Manual Inputs'!$B$11:$B$22,'Expanded kW'!A6751,'Manual Inputs'!$C$11:$C$22)</f>
        <v>156600.70910032975</v>
      </c>
    </row>
    <row r="6752" spans="1:8" x14ac:dyDescent="0.2">
      <c r="A6752">
        <f t="shared" si="630"/>
        <v>1</v>
      </c>
      <c r="B6752" t="b">
        <f t="shared" si="631"/>
        <v>0</v>
      </c>
      <c r="C6752" t="str">
        <f t="shared" si="632"/>
        <v>OFF</v>
      </c>
      <c r="D6752" s="4">
        <f t="shared" si="634"/>
        <v>43837.249999983629</v>
      </c>
      <c r="E6752" t="str">
        <f t="shared" si="635"/>
        <v>LRKPCIGS</v>
      </c>
      <c r="F6752" s="39">
        <v>9382.2998046875</v>
      </c>
      <c r="G6752">
        <f t="shared" si="633"/>
        <v>1.3497095731916855E-3</v>
      </c>
      <c r="H6752" s="38">
        <f>G6752*SUMIF('Manual Inputs'!$B$11:$B$22,'Expanded kW'!A6752,'Manual Inputs'!$C$11:$C$22)</f>
        <v>159325.34121341692</v>
      </c>
    </row>
    <row r="6753" spans="1:8" x14ac:dyDescent="0.2">
      <c r="A6753">
        <f t="shared" si="630"/>
        <v>1</v>
      </c>
      <c r="B6753" t="b">
        <f t="shared" si="631"/>
        <v>0</v>
      </c>
      <c r="C6753" t="str">
        <f t="shared" si="632"/>
        <v>ON</v>
      </c>
      <c r="D6753" s="4">
        <f t="shared" si="634"/>
        <v>43837.291666650293</v>
      </c>
      <c r="E6753" t="str">
        <f t="shared" si="635"/>
        <v>LRKPCIGS</v>
      </c>
      <c r="F6753" s="39">
        <v>9566.7265625</v>
      </c>
      <c r="G6753">
        <f t="shared" si="633"/>
        <v>1.3762406546700104E-3</v>
      </c>
      <c r="H6753" s="38">
        <f>G6753*SUMIF('Manual Inputs'!$B$11:$B$22,'Expanded kW'!A6753,'Manual Inputs'!$C$11:$C$22)</f>
        <v>162457.18060557536</v>
      </c>
    </row>
    <row r="6754" spans="1:8" x14ac:dyDescent="0.2">
      <c r="A6754">
        <f t="shared" si="630"/>
        <v>1</v>
      </c>
      <c r="B6754" t="b">
        <f t="shared" si="631"/>
        <v>0</v>
      </c>
      <c r="C6754" t="str">
        <f t="shared" si="632"/>
        <v>ON</v>
      </c>
      <c r="D6754" s="4">
        <f t="shared" si="634"/>
        <v>43837.333333316958</v>
      </c>
      <c r="E6754" t="str">
        <f t="shared" si="635"/>
        <v>LRKPCIGS</v>
      </c>
      <c r="F6754" s="39">
        <v>9650.2314453125</v>
      </c>
      <c r="G6754">
        <f t="shared" si="633"/>
        <v>1.3882534172214662E-3</v>
      </c>
      <c r="H6754" s="38">
        <f>G6754*SUMIF('Manual Inputs'!$B$11:$B$22,'Expanded kW'!A6754,'Manual Inputs'!$C$11:$C$22)</f>
        <v>163875.2171450218</v>
      </c>
    </row>
    <row r="6755" spans="1:8" x14ac:dyDescent="0.2">
      <c r="A6755">
        <f t="shared" si="630"/>
        <v>1</v>
      </c>
      <c r="B6755" t="b">
        <f t="shared" si="631"/>
        <v>0</v>
      </c>
      <c r="C6755" t="str">
        <f t="shared" si="632"/>
        <v>ON</v>
      </c>
      <c r="D6755" s="4">
        <f t="shared" si="634"/>
        <v>43837.374999983622</v>
      </c>
      <c r="E6755" t="str">
        <f t="shared" si="635"/>
        <v>LRKPCIGS</v>
      </c>
      <c r="F6755" s="39">
        <v>9668.923828125</v>
      </c>
      <c r="G6755">
        <f t="shared" si="633"/>
        <v>1.3909424474755612E-3</v>
      </c>
      <c r="H6755" s="38">
        <f>G6755*SUMIF('Manual Inputs'!$B$11:$B$22,'Expanded kW'!A6755,'Manual Inputs'!$C$11:$C$22)</f>
        <v>164192.64147932045</v>
      </c>
    </row>
    <row r="6756" spans="1:8" x14ac:dyDescent="0.2">
      <c r="A6756">
        <f t="shared" si="630"/>
        <v>1</v>
      </c>
      <c r="B6756" t="b">
        <f t="shared" si="631"/>
        <v>0</v>
      </c>
      <c r="C6756" t="str">
        <f t="shared" si="632"/>
        <v>ON</v>
      </c>
      <c r="D6756" s="4">
        <f t="shared" si="634"/>
        <v>43837.416666650286</v>
      </c>
      <c r="E6756" t="str">
        <f t="shared" si="635"/>
        <v>LRKPCIGS</v>
      </c>
      <c r="F6756" s="39">
        <v>9616.8525390625</v>
      </c>
      <c r="G6756">
        <f t="shared" si="633"/>
        <v>1.3834516276553532E-3</v>
      </c>
      <c r="H6756" s="38">
        <f>G6756*SUMIF('Manual Inputs'!$B$11:$B$22,'Expanded kW'!A6756,'Manual Inputs'!$C$11:$C$22)</f>
        <v>163308.39389930171</v>
      </c>
    </row>
    <row r="6757" spans="1:8" x14ac:dyDescent="0.2">
      <c r="A6757">
        <f t="shared" si="630"/>
        <v>1</v>
      </c>
      <c r="B6757" t="b">
        <f t="shared" si="631"/>
        <v>0</v>
      </c>
      <c r="C6757" t="str">
        <f t="shared" si="632"/>
        <v>ON</v>
      </c>
      <c r="D6757" s="4">
        <f t="shared" si="634"/>
        <v>43837.45833331695</v>
      </c>
      <c r="E6757" t="str">
        <f t="shared" si="635"/>
        <v>LRKPCIGS</v>
      </c>
      <c r="F6757" s="39">
        <v>9540.974609375</v>
      </c>
      <c r="G6757">
        <f t="shared" si="633"/>
        <v>1.3725360557566575E-3</v>
      </c>
      <c r="H6757" s="38">
        <f>G6757*SUMIF('Manual Inputs'!$B$11:$B$22,'Expanded kW'!A6757,'Manual Inputs'!$C$11:$C$22)</f>
        <v>162019.87431565029</v>
      </c>
    </row>
    <row r="6758" spans="1:8" x14ac:dyDescent="0.2">
      <c r="A6758">
        <f t="shared" si="630"/>
        <v>1</v>
      </c>
      <c r="B6758" t="b">
        <f t="shared" si="631"/>
        <v>0</v>
      </c>
      <c r="C6758" t="str">
        <f t="shared" si="632"/>
        <v>ON</v>
      </c>
      <c r="D6758" s="4">
        <f t="shared" si="634"/>
        <v>43837.499999983615</v>
      </c>
      <c r="E6758" t="str">
        <f t="shared" si="635"/>
        <v>LRKPCIGS</v>
      </c>
      <c r="F6758" s="39">
        <v>9538.5830078125</v>
      </c>
      <c r="G6758">
        <f t="shared" si="633"/>
        <v>1.3721920071127895E-3</v>
      </c>
      <c r="H6758" s="38">
        <f>G6758*SUMIF('Manual Inputs'!$B$11:$B$22,'Expanded kW'!A6758,'Manual Inputs'!$C$11:$C$22)</f>
        <v>161979.26138034402</v>
      </c>
    </row>
    <row r="6759" spans="1:8" x14ac:dyDescent="0.2">
      <c r="A6759">
        <f t="shared" si="630"/>
        <v>1</v>
      </c>
      <c r="B6759" t="b">
        <f t="shared" si="631"/>
        <v>0</v>
      </c>
      <c r="C6759" t="str">
        <f t="shared" si="632"/>
        <v>ON</v>
      </c>
      <c r="D6759" s="4">
        <f t="shared" si="634"/>
        <v>43837.541666650279</v>
      </c>
      <c r="E6759" t="str">
        <f t="shared" si="635"/>
        <v>LRKPCIGS</v>
      </c>
      <c r="F6759" s="39">
        <v>9628.6025390625</v>
      </c>
      <c r="G6759">
        <f t="shared" si="633"/>
        <v>1.3851419474932545E-3</v>
      </c>
      <c r="H6759" s="38">
        <f>G6759*SUMIF('Manual Inputs'!$B$11:$B$22,'Expanded kW'!A6759,'Manual Inputs'!$C$11:$C$22)</f>
        <v>163507.92629522047</v>
      </c>
    </row>
    <row r="6760" spans="1:8" x14ac:dyDescent="0.2">
      <c r="A6760">
        <f t="shared" si="630"/>
        <v>1</v>
      </c>
      <c r="B6760" t="b">
        <f t="shared" si="631"/>
        <v>0</v>
      </c>
      <c r="C6760" t="str">
        <f t="shared" si="632"/>
        <v>ON</v>
      </c>
      <c r="D6760" s="4">
        <f t="shared" si="634"/>
        <v>43837.583333316943</v>
      </c>
      <c r="E6760" t="str">
        <f t="shared" si="635"/>
        <v>LRKPCIGS</v>
      </c>
      <c r="F6760" s="39">
        <v>9488.208984375</v>
      </c>
      <c r="G6760">
        <f t="shared" si="633"/>
        <v>1.3649453508462941E-3</v>
      </c>
      <c r="H6760" s="38">
        <f>G6760*SUMIF('Manual Inputs'!$B$11:$B$22,'Expanded kW'!A6760,'Manual Inputs'!$C$11:$C$22)</f>
        <v>161123.83588344583</v>
      </c>
    </row>
    <row r="6761" spans="1:8" x14ac:dyDescent="0.2">
      <c r="A6761">
        <f t="shared" si="630"/>
        <v>1</v>
      </c>
      <c r="B6761" t="b">
        <f t="shared" si="631"/>
        <v>0</v>
      </c>
      <c r="C6761" t="str">
        <f t="shared" si="632"/>
        <v>ON</v>
      </c>
      <c r="D6761" s="4">
        <f t="shared" si="634"/>
        <v>43837.624999983607</v>
      </c>
      <c r="E6761" t="str">
        <f t="shared" si="635"/>
        <v>LRKPCIGS</v>
      </c>
      <c r="F6761" s="39">
        <v>9581.8701171875</v>
      </c>
      <c r="G6761">
        <f t="shared" si="633"/>
        <v>1.3784191611299786E-3</v>
      </c>
      <c r="H6761" s="38">
        <f>G6761*SUMIF('Manual Inputs'!$B$11:$B$22,'Expanded kW'!A6761,'Manual Inputs'!$C$11:$C$22)</f>
        <v>162714.34058425826</v>
      </c>
    </row>
    <row r="6762" spans="1:8" x14ac:dyDescent="0.2">
      <c r="A6762">
        <f t="shared" si="630"/>
        <v>1</v>
      </c>
      <c r="B6762" t="b">
        <f t="shared" si="631"/>
        <v>0</v>
      </c>
      <c r="C6762" t="str">
        <f t="shared" si="632"/>
        <v>ON</v>
      </c>
      <c r="D6762" s="4">
        <f t="shared" si="634"/>
        <v>43837.666666650272</v>
      </c>
      <c r="E6762" t="str">
        <f t="shared" si="635"/>
        <v>LRKPCIGS</v>
      </c>
      <c r="F6762" s="39">
        <v>9405.314453125</v>
      </c>
      <c r="G6762">
        <f t="shared" si="633"/>
        <v>1.3530203916441309E-3</v>
      </c>
      <c r="H6762" s="38">
        <f>G6762*SUMIF('Manual Inputs'!$B$11:$B$22,'Expanded kW'!A6762,'Manual Inputs'!$C$11:$C$22)</f>
        <v>159716.16401715844</v>
      </c>
    </row>
    <row r="6763" spans="1:8" x14ac:dyDescent="0.2">
      <c r="A6763">
        <f t="shared" si="630"/>
        <v>1</v>
      </c>
      <c r="B6763" t="b">
        <f t="shared" si="631"/>
        <v>0</v>
      </c>
      <c r="C6763" t="str">
        <f t="shared" si="632"/>
        <v>ON</v>
      </c>
      <c r="D6763" s="4">
        <f t="shared" si="634"/>
        <v>43837.708333316936</v>
      </c>
      <c r="E6763" t="str">
        <f t="shared" si="635"/>
        <v>LRKPCIGS</v>
      </c>
      <c r="F6763" s="39">
        <v>9374.625</v>
      </c>
      <c r="G6763">
        <f t="shared" si="633"/>
        <v>1.3486054987563408E-3</v>
      </c>
      <c r="H6763" s="38">
        <f>G6763*SUMIF('Manual Inputs'!$B$11:$B$22,'Expanded kW'!A6763,'Manual Inputs'!$C$11:$C$22)</f>
        <v>159195.01166724623</v>
      </c>
    </row>
    <row r="6764" spans="1:8" x14ac:dyDescent="0.2">
      <c r="A6764">
        <f t="shared" si="630"/>
        <v>1</v>
      </c>
      <c r="B6764" t="b">
        <f t="shared" si="631"/>
        <v>0</v>
      </c>
      <c r="C6764" t="str">
        <f t="shared" si="632"/>
        <v>ON</v>
      </c>
      <c r="D6764" s="4">
        <f t="shared" si="634"/>
        <v>43837.7499999836</v>
      </c>
      <c r="E6764" t="str">
        <f t="shared" si="635"/>
        <v>LRKPCIGS</v>
      </c>
      <c r="F6764" s="39">
        <v>9327.8232421875</v>
      </c>
      <c r="G6764">
        <f t="shared" si="633"/>
        <v>1.3418727379325851E-3</v>
      </c>
      <c r="H6764" s="38">
        <f>G6764*SUMIF('Manual Inputs'!$B$11:$B$22,'Expanded kW'!A6764,'Manual Inputs'!$C$11:$C$22)</f>
        <v>158400.24852941313</v>
      </c>
    </row>
    <row r="6765" spans="1:8" x14ac:dyDescent="0.2">
      <c r="A6765">
        <f t="shared" si="630"/>
        <v>1</v>
      </c>
      <c r="B6765" t="b">
        <f t="shared" si="631"/>
        <v>0</v>
      </c>
      <c r="C6765" t="str">
        <f t="shared" si="632"/>
        <v>ON</v>
      </c>
      <c r="D6765" s="4">
        <f t="shared" si="634"/>
        <v>43837.791666650264</v>
      </c>
      <c r="E6765" t="str">
        <f t="shared" si="635"/>
        <v>LRKPCIGS</v>
      </c>
      <c r="F6765" s="39">
        <v>9491.42578125</v>
      </c>
      <c r="G6765">
        <f t="shared" si="633"/>
        <v>1.3654081096184057E-3</v>
      </c>
      <c r="H6765" s="38">
        <f>G6765*SUMIF('Manual Inputs'!$B$11:$B$22,'Expanded kW'!A6765,'Manual Inputs'!$C$11:$C$22)</f>
        <v>161178.46185686311</v>
      </c>
    </row>
    <row r="6766" spans="1:8" x14ac:dyDescent="0.2">
      <c r="A6766">
        <f t="shared" si="630"/>
        <v>1</v>
      </c>
      <c r="B6766" t="b">
        <f t="shared" si="631"/>
        <v>0</v>
      </c>
      <c r="C6766" t="str">
        <f t="shared" si="632"/>
        <v>ON</v>
      </c>
      <c r="D6766" s="4">
        <f t="shared" si="634"/>
        <v>43837.833333316928</v>
      </c>
      <c r="E6766" t="str">
        <f t="shared" si="635"/>
        <v>LRKPCIGS</v>
      </c>
      <c r="F6766" s="39">
        <v>9570.7880859375</v>
      </c>
      <c r="G6766">
        <f t="shared" si="633"/>
        <v>1.3768249332775429E-3</v>
      </c>
      <c r="H6766" s="38">
        <f>G6766*SUMIF('Manual Inputs'!$B$11:$B$22,'Expanded kW'!A6766,'Manual Inputs'!$C$11:$C$22)</f>
        <v>162526.15128664469</v>
      </c>
    </row>
    <row r="6767" spans="1:8" x14ac:dyDescent="0.2">
      <c r="A6767">
        <f t="shared" si="630"/>
        <v>1</v>
      </c>
      <c r="B6767" t="b">
        <f t="shared" si="631"/>
        <v>0</v>
      </c>
      <c r="C6767" t="str">
        <f t="shared" si="632"/>
        <v>OFF</v>
      </c>
      <c r="D6767" s="4">
        <f t="shared" si="634"/>
        <v>43837.874999983593</v>
      </c>
      <c r="E6767" t="str">
        <f t="shared" si="635"/>
        <v>LRKPCIGS</v>
      </c>
      <c r="F6767" s="39">
        <v>9810.4501953125</v>
      </c>
      <c r="G6767">
        <f t="shared" si="633"/>
        <v>1.4113020071388088E-3</v>
      </c>
      <c r="H6767" s="38">
        <f>G6767*SUMIF('Manual Inputs'!$B$11:$B$22,'Expanded kW'!A6767,'Manual Inputs'!$C$11:$C$22)</f>
        <v>166595.96872447821</v>
      </c>
    </row>
    <row r="6768" spans="1:8" x14ac:dyDescent="0.2">
      <c r="A6768">
        <f t="shared" si="630"/>
        <v>1</v>
      </c>
      <c r="B6768" t="b">
        <f t="shared" si="631"/>
        <v>0</v>
      </c>
      <c r="C6768" t="str">
        <f t="shared" si="632"/>
        <v>OFF</v>
      </c>
      <c r="D6768" s="4">
        <f t="shared" si="634"/>
        <v>43837.916666650257</v>
      </c>
      <c r="E6768" t="str">
        <f t="shared" si="635"/>
        <v>LRKPCIGS</v>
      </c>
      <c r="F6768" s="39">
        <v>9827.7841796875</v>
      </c>
      <c r="G6768">
        <f t="shared" si="633"/>
        <v>1.4137956222587183E-3</v>
      </c>
      <c r="H6768" s="38">
        <f>G6768*SUMIF('Manual Inputs'!$B$11:$B$22,'Expanded kW'!A6768,'Manual Inputs'!$C$11:$C$22)</f>
        <v>166890.32544219418</v>
      </c>
    </row>
    <row r="6769" spans="1:8" x14ac:dyDescent="0.2">
      <c r="A6769">
        <f t="shared" si="630"/>
        <v>1</v>
      </c>
      <c r="B6769" t="b">
        <f t="shared" si="631"/>
        <v>0</v>
      </c>
      <c r="C6769" t="str">
        <f t="shared" si="632"/>
        <v>OFF</v>
      </c>
      <c r="D6769" s="4">
        <f t="shared" si="634"/>
        <v>43837.958333316921</v>
      </c>
      <c r="E6769" t="str">
        <f t="shared" si="635"/>
        <v>LRKPCIGS</v>
      </c>
      <c r="F6769" s="39">
        <v>9891.55859375</v>
      </c>
      <c r="G6769">
        <f t="shared" si="633"/>
        <v>1.4229700186196021E-3</v>
      </c>
      <c r="H6769" s="38">
        <f>G6769*SUMIF('Manual Inputs'!$B$11:$B$22,'Expanded kW'!A6769,'Manual Inputs'!$C$11:$C$22)</f>
        <v>167973.30941123309</v>
      </c>
    </row>
    <row r="6770" spans="1:8" x14ac:dyDescent="0.2">
      <c r="A6770">
        <f t="shared" si="630"/>
        <v>1</v>
      </c>
      <c r="B6770" t="b">
        <f t="shared" si="631"/>
        <v>0</v>
      </c>
      <c r="C6770" t="str">
        <f t="shared" si="632"/>
        <v>OFF</v>
      </c>
      <c r="D6770" s="4">
        <f t="shared" si="634"/>
        <v>43837.999999983585</v>
      </c>
      <c r="E6770" t="str">
        <f t="shared" si="635"/>
        <v>LRKPCIGS</v>
      </c>
      <c r="F6770" s="39">
        <v>9844.1376953125</v>
      </c>
      <c r="G6770">
        <f t="shared" si="633"/>
        <v>1.4161481900783241E-3</v>
      </c>
      <c r="H6770" s="38">
        <f>G6770*SUMIF('Manual Inputs'!$B$11:$B$22,'Expanded kW'!A6770,'Manual Inputs'!$C$11:$C$22)</f>
        <v>167168.03234894748</v>
      </c>
    </row>
    <row r="6771" spans="1:8" x14ac:dyDescent="0.2">
      <c r="A6771">
        <f t="shared" si="630"/>
        <v>1</v>
      </c>
      <c r="B6771" t="b">
        <f t="shared" si="631"/>
        <v>0</v>
      </c>
      <c r="C6771" t="str">
        <f t="shared" si="632"/>
        <v>OFF</v>
      </c>
      <c r="D6771" s="4">
        <f t="shared" si="634"/>
        <v>43838.04166665025</v>
      </c>
      <c r="E6771" t="str">
        <f t="shared" si="635"/>
        <v>LRKPCIGS</v>
      </c>
      <c r="F6771" s="39">
        <v>9796.0322265625</v>
      </c>
      <c r="G6771">
        <f t="shared" si="633"/>
        <v>1.4092278813004795E-3</v>
      </c>
      <c r="H6771" s="38">
        <f>G6771*SUMIF('Manual Inputs'!$B$11:$B$22,'Expanded kW'!A6771,'Manual Inputs'!$C$11:$C$22)</f>
        <v>166351.13026924673</v>
      </c>
    </row>
    <row r="6772" spans="1:8" x14ac:dyDescent="0.2">
      <c r="A6772">
        <f t="shared" si="630"/>
        <v>1</v>
      </c>
      <c r="B6772" t="b">
        <f t="shared" si="631"/>
        <v>0</v>
      </c>
      <c r="C6772" t="str">
        <f t="shared" si="632"/>
        <v>OFF</v>
      </c>
      <c r="D6772" s="4">
        <f t="shared" si="634"/>
        <v>43838.083333316914</v>
      </c>
      <c r="E6772" t="str">
        <f t="shared" si="635"/>
        <v>LRKPCIGS</v>
      </c>
      <c r="F6772" s="39">
        <v>9746.3544921875</v>
      </c>
      <c r="G6772">
        <f t="shared" si="633"/>
        <v>1.4020813910948571E-3</v>
      </c>
      <c r="H6772" s="38">
        <f>G6772*SUMIF('Manual Inputs'!$B$11:$B$22,'Expanded kW'!A6772,'Manual Inputs'!$C$11:$C$22)</f>
        <v>165507.52879148838</v>
      </c>
    </row>
    <row r="6773" spans="1:8" x14ac:dyDescent="0.2">
      <c r="A6773">
        <f t="shared" si="630"/>
        <v>1</v>
      </c>
      <c r="B6773" t="b">
        <f t="shared" si="631"/>
        <v>0</v>
      </c>
      <c r="C6773" t="str">
        <f t="shared" si="632"/>
        <v>OFF</v>
      </c>
      <c r="D6773" s="4">
        <f t="shared" si="634"/>
        <v>43838.124999983578</v>
      </c>
      <c r="E6773" t="str">
        <f t="shared" si="635"/>
        <v>LRKPCIGS</v>
      </c>
      <c r="F6773" s="39">
        <v>9682.1533203125</v>
      </c>
      <c r="G6773">
        <f t="shared" si="633"/>
        <v>1.3928456026321479E-3</v>
      </c>
      <c r="H6773" s="38">
        <f>G6773*SUMIF('Manual Inputs'!$B$11:$B$22,'Expanded kW'!A6773,'Manual Inputs'!$C$11:$C$22)</f>
        <v>164417.29784297667</v>
      </c>
    </row>
    <row r="6774" spans="1:8" x14ac:dyDescent="0.2">
      <c r="A6774">
        <f t="shared" si="630"/>
        <v>1</v>
      </c>
      <c r="B6774" t="b">
        <f t="shared" si="631"/>
        <v>0</v>
      </c>
      <c r="C6774" t="str">
        <f t="shared" si="632"/>
        <v>OFF</v>
      </c>
      <c r="D6774" s="4">
        <f t="shared" si="634"/>
        <v>43838.166666650242</v>
      </c>
      <c r="E6774" t="str">
        <f t="shared" si="635"/>
        <v>LRKPCIGS</v>
      </c>
      <c r="F6774" s="39">
        <v>9602.310546875</v>
      </c>
      <c r="G6774">
        <f t="shared" si="633"/>
        <v>1.3813596601764478E-3</v>
      </c>
      <c r="H6774" s="38">
        <f>G6774*SUMIF('Manual Inputs'!$B$11:$B$22,'Expanded kW'!A6774,'Manual Inputs'!$C$11:$C$22)</f>
        <v>163061.44934248432</v>
      </c>
    </row>
    <row r="6775" spans="1:8" x14ac:dyDescent="0.2">
      <c r="A6775">
        <f t="shared" si="630"/>
        <v>1</v>
      </c>
      <c r="B6775" t="b">
        <f t="shared" si="631"/>
        <v>0</v>
      </c>
      <c r="C6775" t="str">
        <f t="shared" si="632"/>
        <v>OFF</v>
      </c>
      <c r="D6775" s="4">
        <f t="shared" si="634"/>
        <v>43838.208333316907</v>
      </c>
      <c r="E6775" t="str">
        <f t="shared" si="635"/>
        <v>LRKPCIGS</v>
      </c>
      <c r="F6775" s="39">
        <v>9669.078125</v>
      </c>
      <c r="G6775">
        <f t="shared" si="633"/>
        <v>1.3909646441622623E-3</v>
      </c>
      <c r="H6775" s="38">
        <f>G6775*SUMIF('Manual Inputs'!$B$11:$B$22,'Expanded kW'!A6775,'Manual Inputs'!$C$11:$C$22)</f>
        <v>164195.26166869502</v>
      </c>
    </row>
    <row r="6776" spans="1:8" x14ac:dyDescent="0.2">
      <c r="A6776">
        <f t="shared" si="630"/>
        <v>1</v>
      </c>
      <c r="B6776" t="b">
        <f t="shared" si="631"/>
        <v>0</v>
      </c>
      <c r="C6776" t="str">
        <f t="shared" si="632"/>
        <v>OFF</v>
      </c>
      <c r="D6776" s="4">
        <f t="shared" si="634"/>
        <v>43838.249999983571</v>
      </c>
      <c r="E6776" t="str">
        <f t="shared" si="635"/>
        <v>LRKPCIGS</v>
      </c>
      <c r="F6776" s="39">
        <v>9540.2890625</v>
      </c>
      <c r="G6776">
        <f t="shared" si="633"/>
        <v>1.3724374350347322E-3</v>
      </c>
      <c r="H6776" s="38">
        <f>G6776*SUMIF('Manual Inputs'!$B$11:$B$22,'Expanded kW'!A6776,'Manual Inputs'!$C$11:$C$22)</f>
        <v>162008.23271475811</v>
      </c>
    </row>
    <row r="6777" spans="1:8" x14ac:dyDescent="0.2">
      <c r="A6777">
        <f t="shared" si="630"/>
        <v>1</v>
      </c>
      <c r="B6777" t="b">
        <f t="shared" si="631"/>
        <v>0</v>
      </c>
      <c r="C6777" t="str">
        <f t="shared" si="632"/>
        <v>ON</v>
      </c>
      <c r="D6777" s="4">
        <f t="shared" si="634"/>
        <v>43838.291666650235</v>
      </c>
      <c r="E6777" t="str">
        <f t="shared" si="635"/>
        <v>LRKPCIGS</v>
      </c>
      <c r="F6777" s="39">
        <v>9431.34375</v>
      </c>
      <c r="G6777">
        <f t="shared" si="633"/>
        <v>1.3567648883994023E-3</v>
      </c>
      <c r="H6777" s="38">
        <f>G6777*SUMIF('Manual Inputs'!$B$11:$B$22,'Expanded kW'!A6777,'Manual Inputs'!$C$11:$C$22)</f>
        <v>160158.18001456695</v>
      </c>
    </row>
    <row r="6778" spans="1:8" x14ac:dyDescent="0.2">
      <c r="A6778">
        <f t="shared" si="630"/>
        <v>1</v>
      </c>
      <c r="B6778" t="b">
        <f t="shared" si="631"/>
        <v>0</v>
      </c>
      <c r="C6778" t="str">
        <f t="shared" si="632"/>
        <v>ON</v>
      </c>
      <c r="D6778" s="4">
        <f t="shared" si="634"/>
        <v>43838.333333316899</v>
      </c>
      <c r="E6778" t="str">
        <f t="shared" si="635"/>
        <v>LRKPCIGS</v>
      </c>
      <c r="F6778" s="39">
        <v>9469.8037109375</v>
      </c>
      <c r="G6778">
        <f t="shared" si="633"/>
        <v>1.3622976232877063E-3</v>
      </c>
      <c r="H6778" s="38">
        <f>G6778*SUMIF('Manual Inputs'!$B$11:$B$22,'Expanded kW'!A6778,'Manual Inputs'!$C$11:$C$22)</f>
        <v>160811.2870914012</v>
      </c>
    </row>
    <row r="6779" spans="1:8" x14ac:dyDescent="0.2">
      <c r="A6779">
        <f t="shared" si="630"/>
        <v>1</v>
      </c>
      <c r="B6779" t="b">
        <f t="shared" si="631"/>
        <v>0</v>
      </c>
      <c r="C6779" t="str">
        <f t="shared" si="632"/>
        <v>ON</v>
      </c>
      <c r="D6779" s="4">
        <f t="shared" si="634"/>
        <v>43838.374999983564</v>
      </c>
      <c r="E6779" t="str">
        <f t="shared" si="635"/>
        <v>LRKPCIGS</v>
      </c>
      <c r="F6779" s="39">
        <v>9408.7265625</v>
      </c>
      <c r="G6779">
        <f t="shared" si="633"/>
        <v>1.3535112474880161E-3</v>
      </c>
      <c r="H6779" s="38">
        <f>G6779*SUMIF('Manual Inputs'!$B$11:$B$22,'Expanded kW'!A6779,'Manual Inputs'!$C$11:$C$22)</f>
        <v>159774.10668598657</v>
      </c>
    </row>
    <row r="6780" spans="1:8" x14ac:dyDescent="0.2">
      <c r="A6780">
        <f t="shared" si="630"/>
        <v>1</v>
      </c>
      <c r="B6780" t="b">
        <f t="shared" si="631"/>
        <v>0</v>
      </c>
      <c r="C6780" t="str">
        <f t="shared" si="632"/>
        <v>ON</v>
      </c>
      <c r="D6780" s="4">
        <f t="shared" si="634"/>
        <v>43838.416666650228</v>
      </c>
      <c r="E6780" t="str">
        <f t="shared" si="635"/>
        <v>LRKPCIGS</v>
      </c>
      <c r="F6780" s="39">
        <v>9455.0908203125</v>
      </c>
      <c r="G6780">
        <f t="shared" si="633"/>
        <v>1.360181070870999E-3</v>
      </c>
      <c r="H6780" s="38">
        <f>G6780*SUMIF('Manual Inputs'!$B$11:$B$22,'Expanded kW'!A6780,'Manual Inputs'!$C$11:$C$22)</f>
        <v>160561.44042609932</v>
      </c>
    </row>
    <row r="6781" spans="1:8" x14ac:dyDescent="0.2">
      <c r="A6781">
        <f t="shared" si="630"/>
        <v>1</v>
      </c>
      <c r="B6781" t="b">
        <f t="shared" si="631"/>
        <v>0</v>
      </c>
      <c r="C6781" t="str">
        <f t="shared" si="632"/>
        <v>ON</v>
      </c>
      <c r="D6781" s="4">
        <f t="shared" si="634"/>
        <v>43838.458333316892</v>
      </c>
      <c r="E6781" t="str">
        <f t="shared" si="635"/>
        <v>LRKPCIGS</v>
      </c>
      <c r="F6781" s="39">
        <v>9352.505859375</v>
      </c>
      <c r="G6781">
        <f t="shared" si="633"/>
        <v>1.3454235053779774E-3</v>
      </c>
      <c r="H6781" s="38">
        <f>G6781*SUMIF('Manual Inputs'!$B$11:$B$22,'Expanded kW'!A6781,'Manual Inputs'!$C$11:$C$22)</f>
        <v>158819.3959119636</v>
      </c>
    </row>
    <row r="6782" spans="1:8" x14ac:dyDescent="0.2">
      <c r="A6782">
        <f t="shared" si="630"/>
        <v>1</v>
      </c>
      <c r="B6782" t="b">
        <f t="shared" si="631"/>
        <v>0</v>
      </c>
      <c r="C6782" t="str">
        <f t="shared" si="632"/>
        <v>ON</v>
      </c>
      <c r="D6782" s="4">
        <f t="shared" si="634"/>
        <v>43838.499999983556</v>
      </c>
      <c r="E6782" t="str">
        <f t="shared" si="635"/>
        <v>LRKPCIGS</v>
      </c>
      <c r="F6782" s="39">
        <v>9361.923828125</v>
      </c>
      <c r="G6782">
        <f t="shared" si="633"/>
        <v>1.3467783461789018E-3</v>
      </c>
      <c r="H6782" s="38">
        <f>G6782*SUMIF('Manual Inputs'!$B$11:$B$22,'Expanded kW'!A6782,'Manual Inputs'!$C$11:$C$22)</f>
        <v>158979.32696467644</v>
      </c>
    </row>
    <row r="6783" spans="1:8" x14ac:dyDescent="0.2">
      <c r="A6783">
        <f t="shared" si="630"/>
        <v>1</v>
      </c>
      <c r="B6783" t="b">
        <f t="shared" si="631"/>
        <v>0</v>
      </c>
      <c r="C6783" t="str">
        <f t="shared" si="632"/>
        <v>ON</v>
      </c>
      <c r="D6783" s="4">
        <f t="shared" si="634"/>
        <v>43838.541666650221</v>
      </c>
      <c r="E6783" t="str">
        <f t="shared" si="635"/>
        <v>LRKPCIGS</v>
      </c>
      <c r="F6783" s="39">
        <v>9458.2568359375</v>
      </c>
      <c r="G6783">
        <f t="shared" si="633"/>
        <v>1.3606365244044495E-3</v>
      </c>
      <c r="H6783" s="38">
        <f>G6783*SUMIF('Manual Inputs'!$B$11:$B$22,'Expanded kW'!A6783,'Manual Inputs'!$C$11:$C$22)</f>
        <v>160615.20405870973</v>
      </c>
    </row>
    <row r="6784" spans="1:8" x14ac:dyDescent="0.2">
      <c r="A6784">
        <f t="shared" si="630"/>
        <v>1</v>
      </c>
      <c r="B6784" t="b">
        <f t="shared" si="631"/>
        <v>0</v>
      </c>
      <c r="C6784" t="str">
        <f t="shared" si="632"/>
        <v>ON</v>
      </c>
      <c r="D6784" s="4">
        <f t="shared" si="634"/>
        <v>43838.583333316885</v>
      </c>
      <c r="E6784" t="str">
        <f t="shared" si="635"/>
        <v>LRKPCIGS</v>
      </c>
      <c r="F6784" s="39">
        <v>9405.1572265625</v>
      </c>
      <c r="G6784">
        <f t="shared" si="633"/>
        <v>1.3529977735013531E-3</v>
      </c>
      <c r="H6784" s="38">
        <f>G6784*SUMIF('Manual Inputs'!$B$11:$B$22,'Expanded kW'!A6784,'Manual Inputs'!$C$11:$C$22)</f>
        <v>159713.49407735266</v>
      </c>
    </row>
    <row r="6785" spans="1:8" x14ac:dyDescent="0.2">
      <c r="A6785">
        <f t="shared" si="630"/>
        <v>1</v>
      </c>
      <c r="B6785" t="b">
        <f t="shared" si="631"/>
        <v>0</v>
      </c>
      <c r="C6785" t="str">
        <f t="shared" si="632"/>
        <v>ON</v>
      </c>
      <c r="D6785" s="4">
        <f t="shared" si="634"/>
        <v>43838.624999983549</v>
      </c>
      <c r="E6785" t="str">
        <f t="shared" si="635"/>
        <v>LRKPCIGS</v>
      </c>
      <c r="F6785" s="39">
        <v>9368.55078125</v>
      </c>
      <c r="G6785">
        <f t="shared" si="633"/>
        <v>1.3477316798241809E-3</v>
      </c>
      <c r="H6785" s="38">
        <f>G6785*SUMIF('Manual Inputs'!$B$11:$B$22,'Expanded kW'!A6785,'Manual Inputs'!$C$11:$C$22)</f>
        <v>159091.86243996772</v>
      </c>
    </row>
    <row r="6786" spans="1:8" x14ac:dyDescent="0.2">
      <c r="A6786">
        <f t="shared" ref="A6786:A6849" si="636">MONTH(D6786)</f>
        <v>1</v>
      </c>
      <c r="B6786" t="b">
        <f t="shared" ref="B6786:B6849" si="637">IF(ISNA(VLOOKUP(DATE(YEAR(D6786),MONTH(D6786),DAY(D6786)),Holidays,1,FALSE)),FALSE,TRUE)</f>
        <v>0</v>
      </c>
      <c r="C6786" t="str">
        <f t="shared" ref="C6786:C6849" si="638">IF(OR(HOUR(D6786)&lt;PkStart,HOUR(D6786)&gt;OPkStart-1,WEEKDAY(D6786,2)&gt;5,B6786)=TRUE,"OFF","ON")</f>
        <v>ON</v>
      </c>
      <c r="D6786" s="4">
        <f t="shared" si="634"/>
        <v>43838.666666650213</v>
      </c>
      <c r="E6786" t="str">
        <f t="shared" si="635"/>
        <v>LRKPCIGS</v>
      </c>
      <c r="F6786" s="39">
        <v>9287.9736328125</v>
      </c>
      <c r="G6786">
        <f t="shared" ref="G6786:G6849" si="639">IF(SUMIF($A$2:$A$8785,A6786,$F$2:$F$8785)=0,0,F6786/SUMIF($A$2:$A$8785,A6786,$F$2:$F$8785))</f>
        <v>1.3361400923786119E-3</v>
      </c>
      <c r="H6786" s="38">
        <f>G6786*SUMIF('Manual Inputs'!$B$11:$B$22,'Expanded kW'!A6786,'Manual Inputs'!$C$11:$C$22)</f>
        <v>157723.54316473048</v>
      </c>
    </row>
    <row r="6787" spans="1:8" x14ac:dyDescent="0.2">
      <c r="A6787">
        <f t="shared" si="636"/>
        <v>1</v>
      </c>
      <c r="B6787" t="b">
        <f t="shared" si="637"/>
        <v>0</v>
      </c>
      <c r="C6787" t="str">
        <f t="shared" si="638"/>
        <v>ON</v>
      </c>
      <c r="D6787" s="4">
        <f t="shared" si="634"/>
        <v>43838.708333316878</v>
      </c>
      <c r="E6787" t="str">
        <f t="shared" si="635"/>
        <v>LRKPCIGS</v>
      </c>
      <c r="F6787" s="39">
        <v>9309.400390625</v>
      </c>
      <c r="G6787">
        <f t="shared" si="639"/>
        <v>1.3392224816375377E-3</v>
      </c>
      <c r="H6787" s="38">
        <f>G6787*SUMIF('Manual Inputs'!$B$11:$B$22,'Expanded kW'!A6787,'Manual Inputs'!$C$11:$C$22)</f>
        <v>158087.40123478149</v>
      </c>
    </row>
    <row r="6788" spans="1:8" x14ac:dyDescent="0.2">
      <c r="A6788">
        <f t="shared" si="636"/>
        <v>1</v>
      </c>
      <c r="B6788" t="b">
        <f t="shared" si="637"/>
        <v>0</v>
      </c>
      <c r="C6788" t="str">
        <f t="shared" si="638"/>
        <v>ON</v>
      </c>
      <c r="D6788" s="4">
        <f t="shared" ref="D6788:D6851" si="640">+D6787+1/24</f>
        <v>43838.749999983542</v>
      </c>
      <c r="E6788" t="str">
        <f t="shared" ref="E6788:E6851" si="641">+E6787</f>
        <v>LRKPCIGS</v>
      </c>
      <c r="F6788" s="39">
        <v>9391.349609375</v>
      </c>
      <c r="G6788">
        <f t="shared" si="639"/>
        <v>1.3510114510123165E-3</v>
      </c>
      <c r="H6788" s="38">
        <f>G6788*SUMIF('Manual Inputs'!$B$11:$B$22,'Expanded kW'!A6788,'Manual Inputs'!$C$11:$C$22)</f>
        <v>159479.02029528024</v>
      </c>
    </row>
    <row r="6789" spans="1:8" x14ac:dyDescent="0.2">
      <c r="A6789">
        <f t="shared" si="636"/>
        <v>1</v>
      </c>
      <c r="B6789" t="b">
        <f t="shared" si="637"/>
        <v>0</v>
      </c>
      <c r="C6789" t="str">
        <f t="shared" si="638"/>
        <v>ON</v>
      </c>
      <c r="D6789" s="4">
        <f t="shared" si="640"/>
        <v>43838.791666650206</v>
      </c>
      <c r="E6789" t="str">
        <f t="shared" si="641"/>
        <v>LRKPCIGS</v>
      </c>
      <c r="F6789" s="39">
        <v>9565.7919921875</v>
      </c>
      <c r="G6789">
        <f t="shared" si="639"/>
        <v>1.3761062101815735E-3</v>
      </c>
      <c r="H6789" s="38">
        <f>G6789*SUMIF('Manual Inputs'!$B$11:$B$22,'Expanded kW'!A6789,'Manual Inputs'!$C$11:$C$22)</f>
        <v>162441.31021803428</v>
      </c>
    </row>
    <row r="6790" spans="1:8" x14ac:dyDescent="0.2">
      <c r="A6790">
        <f t="shared" si="636"/>
        <v>1</v>
      </c>
      <c r="B6790" t="b">
        <f t="shared" si="637"/>
        <v>0</v>
      </c>
      <c r="C6790" t="str">
        <f t="shared" si="638"/>
        <v>ON</v>
      </c>
      <c r="D6790" s="4">
        <f t="shared" si="640"/>
        <v>43838.83333331687</v>
      </c>
      <c r="E6790" t="str">
        <f t="shared" si="641"/>
        <v>LRKPCIGS</v>
      </c>
      <c r="F6790" s="39">
        <v>9544.6689453125</v>
      </c>
      <c r="G6790">
        <f t="shared" si="639"/>
        <v>1.3730675118692557E-3</v>
      </c>
      <c r="H6790" s="38">
        <f>G6790*SUMIF('Manual Inputs'!$B$11:$B$22,'Expanded kW'!A6790,'Manual Inputs'!$C$11:$C$22)</f>
        <v>162082.60960934716</v>
      </c>
    </row>
    <row r="6791" spans="1:8" x14ac:dyDescent="0.2">
      <c r="A6791">
        <f t="shared" si="636"/>
        <v>1</v>
      </c>
      <c r="B6791" t="b">
        <f t="shared" si="637"/>
        <v>0</v>
      </c>
      <c r="C6791" t="str">
        <f t="shared" si="638"/>
        <v>OFF</v>
      </c>
      <c r="D6791" s="4">
        <f t="shared" si="640"/>
        <v>43838.874999983535</v>
      </c>
      <c r="E6791" t="str">
        <f t="shared" si="641"/>
        <v>LRKPCIGS</v>
      </c>
      <c r="F6791" s="39">
        <v>9519.0673828125</v>
      </c>
      <c r="G6791">
        <f t="shared" si="639"/>
        <v>1.3693845477011685E-3</v>
      </c>
      <c r="H6791" s="38">
        <f>G6791*SUMIF('Manual Inputs'!$B$11:$B$22,'Expanded kW'!A6791,'Manual Inputs'!$C$11:$C$22)</f>
        <v>161647.85717488849</v>
      </c>
    </row>
    <row r="6792" spans="1:8" x14ac:dyDescent="0.2">
      <c r="A6792">
        <f t="shared" si="636"/>
        <v>1</v>
      </c>
      <c r="B6792" t="b">
        <f t="shared" si="637"/>
        <v>0</v>
      </c>
      <c r="C6792" t="str">
        <f t="shared" si="638"/>
        <v>OFF</v>
      </c>
      <c r="D6792" s="4">
        <f t="shared" si="640"/>
        <v>43838.916666650199</v>
      </c>
      <c r="E6792" t="str">
        <f t="shared" si="641"/>
        <v>LRKPCIGS</v>
      </c>
      <c r="F6792" s="39">
        <v>9568.380859375</v>
      </c>
      <c r="G6792">
        <f t="shared" si="639"/>
        <v>1.3764786368679329E-3</v>
      </c>
      <c r="H6792" s="38">
        <f>G6792*SUMIF('Manual Inputs'!$B$11:$B$22,'Expanded kW'!A6792,'Manual Inputs'!$C$11:$C$22)</f>
        <v>162485.27301570555</v>
      </c>
    </row>
    <row r="6793" spans="1:8" x14ac:dyDescent="0.2">
      <c r="A6793">
        <f t="shared" si="636"/>
        <v>1</v>
      </c>
      <c r="B6793" t="b">
        <f t="shared" si="637"/>
        <v>0</v>
      </c>
      <c r="C6793" t="str">
        <f t="shared" si="638"/>
        <v>OFF</v>
      </c>
      <c r="D6793" s="4">
        <f t="shared" si="640"/>
        <v>43838.958333316863</v>
      </c>
      <c r="E6793" t="str">
        <f t="shared" si="641"/>
        <v>LRKPCIGS</v>
      </c>
      <c r="F6793" s="39">
        <v>9558.00390625</v>
      </c>
      <c r="G6793">
        <f t="shared" si="639"/>
        <v>1.3749858394446002E-3</v>
      </c>
      <c r="H6793" s="38">
        <f>G6793*SUMIF('Manual Inputs'!$B$11:$B$22,'Expanded kW'!A6793,'Manual Inputs'!$C$11:$C$22)</f>
        <v>162309.05698852529</v>
      </c>
    </row>
    <row r="6794" spans="1:8" x14ac:dyDescent="0.2">
      <c r="A6794">
        <f t="shared" si="636"/>
        <v>1</v>
      </c>
      <c r="B6794" t="b">
        <f t="shared" si="637"/>
        <v>0</v>
      </c>
      <c r="C6794" t="str">
        <f t="shared" si="638"/>
        <v>OFF</v>
      </c>
      <c r="D6794" s="4">
        <f t="shared" si="640"/>
        <v>43838.999999983527</v>
      </c>
      <c r="E6794" t="str">
        <f t="shared" si="641"/>
        <v>LRKPCIGS</v>
      </c>
      <c r="F6794" s="39">
        <v>9576.595703125</v>
      </c>
      <c r="G6794">
        <f t="shared" si="639"/>
        <v>1.3776603997067319E-3</v>
      </c>
      <c r="H6794" s="38">
        <f>G6794*SUMIF('Manual Inputs'!$B$11:$B$22,'Expanded kW'!A6794,'Manual Inputs'!$C$11:$C$22)</f>
        <v>162624.77322468735</v>
      </c>
    </row>
    <row r="6795" spans="1:8" x14ac:dyDescent="0.2">
      <c r="A6795">
        <f t="shared" si="636"/>
        <v>1</v>
      </c>
      <c r="B6795" t="b">
        <f t="shared" si="637"/>
        <v>0</v>
      </c>
      <c r="C6795" t="str">
        <f t="shared" si="638"/>
        <v>OFF</v>
      </c>
      <c r="D6795" s="4">
        <f t="shared" si="640"/>
        <v>43839.041666650191</v>
      </c>
      <c r="E6795" t="str">
        <f t="shared" si="641"/>
        <v>LRKPCIGS</v>
      </c>
      <c r="F6795" s="39">
        <v>9585.767578125</v>
      </c>
      <c r="G6795">
        <f t="shared" si="639"/>
        <v>1.3789798381972213E-3</v>
      </c>
      <c r="H6795" s="38">
        <f>G6795*SUMIF('Manual Inputs'!$B$11:$B$22,'Expanded kW'!A6795,'Manual Inputs'!$C$11:$C$22)</f>
        <v>162780.52524118245</v>
      </c>
    </row>
    <row r="6796" spans="1:8" x14ac:dyDescent="0.2">
      <c r="A6796">
        <f t="shared" si="636"/>
        <v>1</v>
      </c>
      <c r="B6796" t="b">
        <f t="shared" si="637"/>
        <v>0</v>
      </c>
      <c r="C6796" t="str">
        <f t="shared" si="638"/>
        <v>OFF</v>
      </c>
      <c r="D6796" s="4">
        <f t="shared" si="640"/>
        <v>43839.083333316856</v>
      </c>
      <c r="E6796" t="str">
        <f t="shared" si="641"/>
        <v>LRKPCIGS</v>
      </c>
      <c r="F6796" s="39">
        <v>9378.4326171875</v>
      </c>
      <c r="G6796">
        <f t="shared" si="639"/>
        <v>1.3491532511705677E-3</v>
      </c>
      <c r="H6796" s="38">
        <f>G6796*SUMIF('Manual Inputs'!$B$11:$B$22,'Expanded kW'!A6796,'Manual Inputs'!$C$11:$C$22)</f>
        <v>159259.67064428143</v>
      </c>
    </row>
    <row r="6797" spans="1:8" x14ac:dyDescent="0.2">
      <c r="A6797">
        <f t="shared" si="636"/>
        <v>1</v>
      </c>
      <c r="B6797" t="b">
        <f t="shared" si="637"/>
        <v>0</v>
      </c>
      <c r="C6797" t="str">
        <f t="shared" si="638"/>
        <v>OFF</v>
      </c>
      <c r="D6797" s="4">
        <f t="shared" si="640"/>
        <v>43839.12499998352</v>
      </c>
      <c r="E6797" t="str">
        <f t="shared" si="641"/>
        <v>LRKPCIGS</v>
      </c>
      <c r="F6797" s="39">
        <v>9437.0615234375</v>
      </c>
      <c r="G6797">
        <f t="shared" si="639"/>
        <v>1.3575874301755752E-3</v>
      </c>
      <c r="H6797" s="38">
        <f>G6797*SUMIF('Manual Inputs'!$B$11:$B$22,'Expanded kW'!A6797,'Manual Inputs'!$C$11:$C$22)</f>
        <v>160255.27627272057</v>
      </c>
    </row>
    <row r="6798" spans="1:8" x14ac:dyDescent="0.2">
      <c r="A6798">
        <f t="shared" si="636"/>
        <v>1</v>
      </c>
      <c r="B6798" t="b">
        <f t="shared" si="637"/>
        <v>0</v>
      </c>
      <c r="C6798" t="str">
        <f t="shared" si="638"/>
        <v>OFF</v>
      </c>
      <c r="D6798" s="4">
        <f t="shared" si="640"/>
        <v>43839.166666650184</v>
      </c>
      <c r="E6798" t="str">
        <f t="shared" si="641"/>
        <v>LRKPCIGS</v>
      </c>
      <c r="F6798" s="39">
        <v>9359.3583984375</v>
      </c>
      <c r="G6798">
        <f t="shared" si="639"/>
        <v>1.3464092911411553E-3</v>
      </c>
      <c r="H6798" s="38">
        <f>G6798*SUMIF('Manual Inputs'!$B$11:$B$22,'Expanded kW'!A6798,'Manual Inputs'!$C$11:$C$22)</f>
        <v>158935.76217045449</v>
      </c>
    </row>
    <row r="6799" spans="1:8" x14ac:dyDescent="0.2">
      <c r="A6799">
        <f t="shared" si="636"/>
        <v>1</v>
      </c>
      <c r="B6799" t="b">
        <f t="shared" si="637"/>
        <v>0</v>
      </c>
      <c r="C6799" t="str">
        <f t="shared" si="638"/>
        <v>OFF</v>
      </c>
      <c r="D6799" s="4">
        <f t="shared" si="640"/>
        <v>43839.208333316848</v>
      </c>
      <c r="E6799" t="str">
        <f t="shared" si="641"/>
        <v>LRKPCIGS</v>
      </c>
      <c r="F6799" s="39">
        <v>9312.7041015625</v>
      </c>
      <c r="G6799">
        <f t="shared" si="639"/>
        <v>1.3396977436065886E-3</v>
      </c>
      <c r="H6799" s="38">
        <f>G6799*SUMIF('Manual Inputs'!$B$11:$B$22,'Expanded kW'!A6799,'Manual Inputs'!$C$11:$C$22)</f>
        <v>158143.5031376566</v>
      </c>
    </row>
    <row r="6800" spans="1:8" x14ac:dyDescent="0.2">
      <c r="A6800">
        <f t="shared" si="636"/>
        <v>1</v>
      </c>
      <c r="B6800" t="b">
        <f t="shared" si="637"/>
        <v>0</v>
      </c>
      <c r="C6800" t="str">
        <f t="shared" si="638"/>
        <v>OFF</v>
      </c>
      <c r="D6800" s="4">
        <f t="shared" si="640"/>
        <v>43839.249999983513</v>
      </c>
      <c r="E6800" t="str">
        <f t="shared" si="641"/>
        <v>LRKPCIGS</v>
      </c>
      <c r="F6800" s="39">
        <v>9504.359375</v>
      </c>
      <c r="G6800">
        <f t="shared" si="639"/>
        <v>1.3672686977112556E-3</v>
      </c>
      <c r="H6800" s="38">
        <f>G6800*SUMIF('Manual Inputs'!$B$11:$B$22,'Expanded kW'!A6800,'Manual Inputs'!$C$11:$C$22)</f>
        <v>161398.09342697187</v>
      </c>
    </row>
    <row r="6801" spans="1:8" x14ac:dyDescent="0.2">
      <c r="A6801">
        <f t="shared" si="636"/>
        <v>1</v>
      </c>
      <c r="B6801" t="b">
        <f t="shared" si="637"/>
        <v>0</v>
      </c>
      <c r="C6801" t="str">
        <f t="shared" si="638"/>
        <v>ON</v>
      </c>
      <c r="D6801" s="4">
        <f t="shared" si="640"/>
        <v>43839.291666650177</v>
      </c>
      <c r="E6801" t="str">
        <f t="shared" si="641"/>
        <v>LRKPCIGS</v>
      </c>
      <c r="F6801" s="39">
        <v>9679.9736328125</v>
      </c>
      <c r="G6801">
        <f t="shared" si="639"/>
        <v>1.3925320393111543E-3</v>
      </c>
      <c r="H6801" s="38">
        <f>G6801*SUMIF('Manual Inputs'!$B$11:$B$22,'Expanded kW'!A6801,'Manual Inputs'!$C$11:$C$22)</f>
        <v>164380.28352219122</v>
      </c>
    </row>
    <row r="6802" spans="1:8" x14ac:dyDescent="0.2">
      <c r="A6802">
        <f t="shared" si="636"/>
        <v>1</v>
      </c>
      <c r="B6802" t="b">
        <f t="shared" si="637"/>
        <v>0</v>
      </c>
      <c r="C6802" t="str">
        <f t="shared" si="638"/>
        <v>ON</v>
      </c>
      <c r="D6802" s="4">
        <f t="shared" si="640"/>
        <v>43839.333333316841</v>
      </c>
      <c r="E6802" t="str">
        <f t="shared" si="641"/>
        <v>LRKPCIGS</v>
      </c>
      <c r="F6802" s="39">
        <v>9713.177734375</v>
      </c>
      <c r="G6802">
        <f t="shared" si="639"/>
        <v>1.39730868199803E-3</v>
      </c>
      <c r="H6802" s="38">
        <f>G6802*SUMIF('Manual Inputs'!$B$11:$B$22,'Expanded kW'!A6802,'Manual Inputs'!$C$11:$C$22)</f>
        <v>164944.13832551858</v>
      </c>
    </row>
    <row r="6803" spans="1:8" x14ac:dyDescent="0.2">
      <c r="A6803">
        <f t="shared" si="636"/>
        <v>1</v>
      </c>
      <c r="B6803" t="b">
        <f t="shared" si="637"/>
        <v>0</v>
      </c>
      <c r="C6803" t="str">
        <f t="shared" si="638"/>
        <v>ON</v>
      </c>
      <c r="D6803" s="4">
        <f t="shared" si="640"/>
        <v>43839.374999983505</v>
      </c>
      <c r="E6803" t="str">
        <f t="shared" si="641"/>
        <v>LRKPCIGS</v>
      </c>
      <c r="F6803" s="39">
        <v>9691.1650390625</v>
      </c>
      <c r="G6803">
        <f t="shared" si="639"/>
        <v>1.3941420015237832E-3</v>
      </c>
      <c r="H6803" s="38">
        <f>G6803*SUMIF('Manual Inputs'!$B$11:$B$22,'Expanded kW'!A6803,'Manual Inputs'!$C$11:$C$22)</f>
        <v>164570.33016923486</v>
      </c>
    </row>
    <row r="6804" spans="1:8" x14ac:dyDescent="0.2">
      <c r="A6804">
        <f t="shared" si="636"/>
        <v>1</v>
      </c>
      <c r="B6804" t="b">
        <f t="shared" si="637"/>
        <v>0</v>
      </c>
      <c r="C6804" t="str">
        <f t="shared" si="638"/>
        <v>ON</v>
      </c>
      <c r="D6804" s="4">
        <f t="shared" si="640"/>
        <v>43839.41666665017</v>
      </c>
      <c r="E6804" t="str">
        <f t="shared" si="641"/>
        <v>LRKPCIGS</v>
      </c>
      <c r="F6804" s="39">
        <v>9613.064453125</v>
      </c>
      <c r="G6804">
        <f t="shared" si="639"/>
        <v>1.3829066849483037E-3</v>
      </c>
      <c r="H6804" s="38">
        <f>G6804*SUMIF('Manual Inputs'!$B$11:$B$22,'Expanded kW'!A6804,'Manual Inputs'!$C$11:$C$22)</f>
        <v>163244.06659180761</v>
      </c>
    </row>
    <row r="6805" spans="1:8" x14ac:dyDescent="0.2">
      <c r="A6805">
        <f t="shared" si="636"/>
        <v>1</v>
      </c>
      <c r="B6805" t="b">
        <f t="shared" si="637"/>
        <v>0</v>
      </c>
      <c r="C6805" t="str">
        <f t="shared" si="638"/>
        <v>ON</v>
      </c>
      <c r="D6805" s="4">
        <f t="shared" si="640"/>
        <v>43839.458333316834</v>
      </c>
      <c r="E6805" t="str">
        <f t="shared" si="641"/>
        <v>LRKPCIGS</v>
      </c>
      <c r="F6805" s="39">
        <v>9626.7626953125</v>
      </c>
      <c r="G6805">
        <f t="shared" si="639"/>
        <v>1.3848772730771471E-3</v>
      </c>
      <c r="H6805" s="38">
        <f>G6805*SUMIF('Manual Inputs'!$B$11:$B$22,'Expanded kW'!A6805,'Manual Inputs'!$C$11:$C$22)</f>
        <v>163476.68302444997</v>
      </c>
    </row>
    <row r="6806" spans="1:8" x14ac:dyDescent="0.2">
      <c r="A6806">
        <f t="shared" si="636"/>
        <v>1</v>
      </c>
      <c r="B6806" t="b">
        <f t="shared" si="637"/>
        <v>0</v>
      </c>
      <c r="C6806" t="str">
        <f t="shared" si="638"/>
        <v>ON</v>
      </c>
      <c r="D6806" s="4">
        <f t="shared" si="640"/>
        <v>43839.499999983498</v>
      </c>
      <c r="E6806" t="str">
        <f t="shared" si="641"/>
        <v>LRKPCIGS</v>
      </c>
      <c r="F6806" s="39">
        <v>9561.818359375</v>
      </c>
      <c r="G6806">
        <f t="shared" si="639"/>
        <v>1.3755345752563392E-3</v>
      </c>
      <c r="H6806" s="38">
        <f>G6806*SUMIF('Manual Inputs'!$B$11:$B$22,'Expanded kW'!A6806,'Manual Inputs'!$C$11:$C$22)</f>
        <v>162373.83204989985</v>
      </c>
    </row>
    <row r="6807" spans="1:8" x14ac:dyDescent="0.2">
      <c r="A6807">
        <f t="shared" si="636"/>
        <v>1</v>
      </c>
      <c r="B6807" t="b">
        <f t="shared" si="637"/>
        <v>0</v>
      </c>
      <c r="C6807" t="str">
        <f t="shared" si="638"/>
        <v>ON</v>
      </c>
      <c r="D6807" s="4">
        <f t="shared" si="640"/>
        <v>43839.541666650162</v>
      </c>
      <c r="E6807" t="str">
        <f t="shared" si="641"/>
        <v>LRKPCIGS</v>
      </c>
      <c r="F6807" s="39">
        <v>9512.259765625</v>
      </c>
      <c r="G6807">
        <f t="shared" si="639"/>
        <v>1.3684052242644987E-3</v>
      </c>
      <c r="H6807" s="38">
        <f>G6807*SUMIF('Manual Inputs'!$B$11:$B$22,'Expanded kW'!A6807,'Manual Inputs'!$C$11:$C$22)</f>
        <v>161532.25375634214</v>
      </c>
    </row>
    <row r="6808" spans="1:8" x14ac:dyDescent="0.2">
      <c r="A6808">
        <f t="shared" si="636"/>
        <v>1</v>
      </c>
      <c r="B6808" t="b">
        <f t="shared" si="637"/>
        <v>0</v>
      </c>
      <c r="C6808" t="str">
        <f t="shared" si="638"/>
        <v>ON</v>
      </c>
      <c r="D6808" s="4">
        <f t="shared" si="640"/>
        <v>43839.583333316827</v>
      </c>
      <c r="E6808" t="str">
        <f t="shared" si="641"/>
        <v>LRKPCIGS</v>
      </c>
      <c r="F6808" s="39">
        <v>9491.1181640625</v>
      </c>
      <c r="G6808">
        <f t="shared" si="639"/>
        <v>1.3653638567303623E-3</v>
      </c>
      <c r="H6808" s="38">
        <f>G6808*SUMIF('Manual Inputs'!$B$11:$B$22,'Expanded kW'!A6808,'Manual Inputs'!$C$11:$C$22)</f>
        <v>161173.23806159096</v>
      </c>
    </row>
    <row r="6809" spans="1:8" x14ac:dyDescent="0.2">
      <c r="A6809">
        <f t="shared" si="636"/>
        <v>1</v>
      </c>
      <c r="B6809" t="b">
        <f t="shared" si="637"/>
        <v>0</v>
      </c>
      <c r="C6809" t="str">
        <f t="shared" si="638"/>
        <v>ON</v>
      </c>
      <c r="D6809" s="4">
        <f t="shared" si="640"/>
        <v>43839.624999983491</v>
      </c>
      <c r="E6809" t="str">
        <f t="shared" si="641"/>
        <v>LRKPCIGS</v>
      </c>
      <c r="F6809" s="39">
        <v>9374.078125</v>
      </c>
      <c r="G6809">
        <f t="shared" si="639"/>
        <v>1.3485268269553747E-3</v>
      </c>
      <c r="H6809" s="38">
        <f>G6809*SUMIF('Manual Inputs'!$B$11:$B$22,'Expanded kW'!A6809,'Manual Inputs'!$C$11:$C$22)</f>
        <v>159185.72492009576</v>
      </c>
    </row>
    <row r="6810" spans="1:8" x14ac:dyDescent="0.2">
      <c r="A6810">
        <f t="shared" si="636"/>
        <v>1</v>
      </c>
      <c r="B6810" t="b">
        <f t="shared" si="637"/>
        <v>0</v>
      </c>
      <c r="C6810" t="str">
        <f t="shared" si="638"/>
        <v>ON</v>
      </c>
      <c r="D6810" s="4">
        <f t="shared" si="640"/>
        <v>43839.666666650155</v>
      </c>
      <c r="E6810" t="str">
        <f t="shared" si="641"/>
        <v>LRKPCIGS</v>
      </c>
      <c r="F6810" s="39">
        <v>9296.3828125</v>
      </c>
      <c r="G6810">
        <f t="shared" si="639"/>
        <v>1.3373498118038254E-3</v>
      </c>
      <c r="H6810" s="38">
        <f>G6810*SUMIF('Manual Inputs'!$B$11:$B$22,'Expanded kW'!A6810,'Manual Inputs'!$C$11:$C$22)</f>
        <v>157866.34348564607</v>
      </c>
    </row>
    <row r="6811" spans="1:8" x14ac:dyDescent="0.2">
      <c r="A6811">
        <f t="shared" si="636"/>
        <v>1</v>
      </c>
      <c r="B6811" t="b">
        <f t="shared" si="637"/>
        <v>0</v>
      </c>
      <c r="C6811" t="str">
        <f t="shared" si="638"/>
        <v>ON</v>
      </c>
      <c r="D6811" s="4">
        <f t="shared" si="640"/>
        <v>43839.708333316819</v>
      </c>
      <c r="E6811" t="str">
        <f t="shared" si="641"/>
        <v>LRKPCIGS</v>
      </c>
      <c r="F6811" s="39">
        <v>9275.69921875</v>
      </c>
      <c r="G6811">
        <f t="shared" si="639"/>
        <v>1.3343743319029981E-3</v>
      </c>
      <c r="H6811" s="38">
        <f>G6811*SUMIF('Manual Inputs'!$B$11:$B$22,'Expanded kW'!A6811,'Manual Inputs'!$C$11:$C$22)</f>
        <v>157515.10544163344</v>
      </c>
    </row>
    <row r="6812" spans="1:8" x14ac:dyDescent="0.2">
      <c r="A6812">
        <f t="shared" si="636"/>
        <v>1</v>
      </c>
      <c r="B6812" t="b">
        <f t="shared" si="637"/>
        <v>0</v>
      </c>
      <c r="C6812" t="str">
        <f t="shared" si="638"/>
        <v>ON</v>
      </c>
      <c r="D6812" s="4">
        <f t="shared" si="640"/>
        <v>43839.749999983484</v>
      </c>
      <c r="E6812" t="str">
        <f t="shared" si="641"/>
        <v>LRKPCIGS</v>
      </c>
      <c r="F6812" s="39">
        <v>9274.9404296875</v>
      </c>
      <c r="G6812">
        <f t="shared" si="639"/>
        <v>1.3342651747791576E-3</v>
      </c>
      <c r="H6812" s="38">
        <f>G6812*SUMIF('Manual Inputs'!$B$11:$B$22,'Expanded kW'!A6812,'Manual Inputs'!$C$11:$C$22)</f>
        <v>157502.22007996216</v>
      </c>
    </row>
    <row r="6813" spans="1:8" x14ac:dyDescent="0.2">
      <c r="A6813">
        <f t="shared" si="636"/>
        <v>1</v>
      </c>
      <c r="B6813" t="b">
        <f t="shared" si="637"/>
        <v>0</v>
      </c>
      <c r="C6813" t="str">
        <f t="shared" si="638"/>
        <v>ON</v>
      </c>
      <c r="D6813" s="4">
        <f t="shared" si="640"/>
        <v>43839.791666650148</v>
      </c>
      <c r="E6813" t="str">
        <f t="shared" si="641"/>
        <v>LRKPCIGS</v>
      </c>
      <c r="F6813" s="39">
        <v>9406.259765625</v>
      </c>
      <c r="G6813">
        <f t="shared" si="639"/>
        <v>1.3531563814715153E-3</v>
      </c>
      <c r="H6813" s="38">
        <f>G6813*SUMIF('Manual Inputs'!$B$11:$B$22,'Expanded kW'!A6813,'Manual Inputs'!$C$11:$C$22)</f>
        <v>159732.21682294711</v>
      </c>
    </row>
    <row r="6814" spans="1:8" x14ac:dyDescent="0.2">
      <c r="A6814">
        <f t="shared" si="636"/>
        <v>1</v>
      </c>
      <c r="B6814" t="b">
        <f t="shared" si="637"/>
        <v>0</v>
      </c>
      <c r="C6814" t="str">
        <f t="shared" si="638"/>
        <v>ON</v>
      </c>
      <c r="D6814" s="4">
        <f t="shared" si="640"/>
        <v>43839.833333316812</v>
      </c>
      <c r="E6814" t="str">
        <f t="shared" si="641"/>
        <v>LRKPCIGS</v>
      </c>
      <c r="F6814" s="39">
        <v>9376.28125</v>
      </c>
      <c r="G6814">
        <f t="shared" si="639"/>
        <v>1.3488437619249812E-3</v>
      </c>
      <c r="H6814" s="38">
        <f>G6814*SUMIF('Manual Inputs'!$B$11:$B$22,'Expanded kW'!A6814,'Manual Inputs'!$C$11:$C$22)</f>
        <v>159223.13724433052</v>
      </c>
    </row>
    <row r="6815" spans="1:8" x14ac:dyDescent="0.2">
      <c r="A6815">
        <f t="shared" si="636"/>
        <v>1</v>
      </c>
      <c r="B6815" t="b">
        <f t="shared" si="637"/>
        <v>0</v>
      </c>
      <c r="C6815" t="str">
        <f t="shared" si="638"/>
        <v>OFF</v>
      </c>
      <c r="D6815" s="4">
        <f t="shared" si="640"/>
        <v>43839.874999983476</v>
      </c>
      <c r="E6815" t="str">
        <f t="shared" si="641"/>
        <v>LRKPCIGS</v>
      </c>
      <c r="F6815" s="39">
        <v>9388.7705078125</v>
      </c>
      <c r="G6815">
        <f t="shared" si="639"/>
        <v>1.3506404291795458E-3</v>
      </c>
      <c r="H6815" s="38">
        <f>G6815*SUMIF('Manual Inputs'!$B$11:$B$22,'Expanded kW'!A6815,'Manual Inputs'!$C$11:$C$22)</f>
        <v>159435.22333237951</v>
      </c>
    </row>
    <row r="6816" spans="1:8" x14ac:dyDescent="0.2">
      <c r="A6816">
        <f t="shared" si="636"/>
        <v>1</v>
      </c>
      <c r="B6816" t="b">
        <f t="shared" si="637"/>
        <v>0</v>
      </c>
      <c r="C6816" t="str">
        <f t="shared" si="638"/>
        <v>OFF</v>
      </c>
      <c r="D6816" s="4">
        <f t="shared" si="640"/>
        <v>43839.916666650141</v>
      </c>
      <c r="E6816" t="str">
        <f t="shared" si="641"/>
        <v>LRKPCIGS</v>
      </c>
      <c r="F6816" s="39">
        <v>9386.21875</v>
      </c>
      <c r="G6816">
        <f t="shared" si="639"/>
        <v>1.3502733409368234E-3</v>
      </c>
      <c r="H6816" s="38">
        <f>G6816*SUMIF('Manual Inputs'!$B$11:$B$22,'Expanded kW'!A6816,'Manual Inputs'!$C$11:$C$22)</f>
        <v>159391.8907068363</v>
      </c>
    </row>
    <row r="6817" spans="1:8" x14ac:dyDescent="0.2">
      <c r="A6817">
        <f t="shared" si="636"/>
        <v>1</v>
      </c>
      <c r="B6817" t="b">
        <f t="shared" si="637"/>
        <v>0</v>
      </c>
      <c r="C6817" t="str">
        <f t="shared" si="638"/>
        <v>OFF</v>
      </c>
      <c r="D6817" s="4">
        <f t="shared" si="640"/>
        <v>43839.958333316805</v>
      </c>
      <c r="E6817" t="str">
        <f t="shared" si="641"/>
        <v>LRKPCIGS</v>
      </c>
      <c r="F6817" s="39">
        <v>9231.2939453125</v>
      </c>
      <c r="G6817">
        <f t="shared" si="639"/>
        <v>1.327986322149905E-3</v>
      </c>
      <c r="H6817" s="38">
        <f>G6817*SUMIF('Manual Inputs'!$B$11:$B$22,'Expanded kW'!A6817,'Manual Inputs'!$C$11:$C$22)</f>
        <v>156761.03815649191</v>
      </c>
    </row>
    <row r="6818" spans="1:8" x14ac:dyDescent="0.2">
      <c r="A6818">
        <f t="shared" si="636"/>
        <v>1</v>
      </c>
      <c r="B6818" t="b">
        <f t="shared" si="637"/>
        <v>0</v>
      </c>
      <c r="C6818" t="str">
        <f t="shared" si="638"/>
        <v>OFF</v>
      </c>
      <c r="D6818" s="4">
        <f t="shared" si="640"/>
        <v>43839.999999983469</v>
      </c>
      <c r="E6818" t="str">
        <f t="shared" si="641"/>
        <v>LRKPCIGS</v>
      </c>
      <c r="F6818" s="39">
        <v>9158.1513671875</v>
      </c>
      <c r="G6818">
        <f t="shared" si="639"/>
        <v>1.317464249741399E-3</v>
      </c>
      <c r="H6818" s="38">
        <f>G6818*SUMIF('Manual Inputs'!$B$11:$B$22,'Expanded kW'!A6818,'Manual Inputs'!$C$11:$C$22)</f>
        <v>155518.96889206991</v>
      </c>
    </row>
    <row r="6819" spans="1:8" x14ac:dyDescent="0.2">
      <c r="A6819">
        <f t="shared" si="636"/>
        <v>1</v>
      </c>
      <c r="B6819" t="b">
        <f t="shared" si="637"/>
        <v>0</v>
      </c>
      <c r="C6819" t="str">
        <f t="shared" si="638"/>
        <v>OFF</v>
      </c>
      <c r="D6819" s="4">
        <f t="shared" si="640"/>
        <v>43840.041666650133</v>
      </c>
      <c r="E6819" t="str">
        <f t="shared" si="641"/>
        <v>LRKPCIGS</v>
      </c>
      <c r="F6819" s="39">
        <v>9131.2919921875</v>
      </c>
      <c r="G6819">
        <f t="shared" si="639"/>
        <v>1.3136003404310896E-3</v>
      </c>
      <c r="H6819" s="38">
        <f>G6819*SUMIF('Manual Inputs'!$B$11:$B$22,'Expanded kW'!A6819,'Manual Inputs'!$C$11:$C$22)</f>
        <v>155062.85693916515</v>
      </c>
    </row>
    <row r="6820" spans="1:8" x14ac:dyDescent="0.2">
      <c r="A6820">
        <f t="shared" si="636"/>
        <v>1</v>
      </c>
      <c r="B6820" t="b">
        <f t="shared" si="637"/>
        <v>0</v>
      </c>
      <c r="C6820" t="str">
        <f t="shared" si="638"/>
        <v>OFF</v>
      </c>
      <c r="D6820" s="4">
        <f t="shared" si="640"/>
        <v>43840.083333316798</v>
      </c>
      <c r="E6820" t="str">
        <f t="shared" si="641"/>
        <v>LRKPCIGS</v>
      </c>
      <c r="F6820" s="39">
        <v>9011.82421875</v>
      </c>
      <c r="G6820">
        <f t="shared" si="639"/>
        <v>1.2964140640539558E-3</v>
      </c>
      <c r="H6820" s="38">
        <f>G6820*SUMIF('Manual Inputs'!$B$11:$B$22,'Expanded kW'!A6820,'Manual Inputs'!$C$11:$C$22)</f>
        <v>153034.11727371265</v>
      </c>
    </row>
    <row r="6821" spans="1:8" x14ac:dyDescent="0.2">
      <c r="A6821">
        <f t="shared" si="636"/>
        <v>1</v>
      </c>
      <c r="B6821" t="b">
        <f t="shared" si="637"/>
        <v>0</v>
      </c>
      <c r="C6821" t="str">
        <f t="shared" si="638"/>
        <v>OFF</v>
      </c>
      <c r="D6821" s="4">
        <f t="shared" si="640"/>
        <v>43840.124999983462</v>
      </c>
      <c r="E6821" t="str">
        <f t="shared" si="641"/>
        <v>LRKPCIGS</v>
      </c>
      <c r="F6821" s="39">
        <v>8934.8427734375</v>
      </c>
      <c r="G6821">
        <f t="shared" si="639"/>
        <v>1.2853397436997391E-3</v>
      </c>
      <c r="H6821" s="38">
        <f>G6821*SUMIF('Manual Inputs'!$B$11:$B$22,'Expanded kW'!A6821,'Manual Inputs'!$C$11:$C$22)</f>
        <v>151726.85836098975</v>
      </c>
    </row>
    <row r="6822" spans="1:8" x14ac:dyDescent="0.2">
      <c r="A6822">
        <f t="shared" si="636"/>
        <v>1</v>
      </c>
      <c r="B6822" t="b">
        <f t="shared" si="637"/>
        <v>0</v>
      </c>
      <c r="C6822" t="str">
        <f t="shared" si="638"/>
        <v>OFF</v>
      </c>
      <c r="D6822" s="4">
        <f t="shared" si="640"/>
        <v>43840.166666650126</v>
      </c>
      <c r="E6822" t="str">
        <f t="shared" si="641"/>
        <v>LRKPCIGS</v>
      </c>
      <c r="F6822" s="39">
        <v>8959.8193359375</v>
      </c>
      <c r="G6822">
        <f t="shared" si="639"/>
        <v>1.2889327972381507E-3</v>
      </c>
      <c r="H6822" s="38">
        <f>G6822*SUMIF('Manual Inputs'!$B$11:$B$22,'Expanded kW'!A6822,'Manual Inputs'!$C$11:$C$22)</f>
        <v>152150.99737013361</v>
      </c>
    </row>
    <row r="6823" spans="1:8" x14ac:dyDescent="0.2">
      <c r="A6823">
        <f t="shared" si="636"/>
        <v>1</v>
      </c>
      <c r="B6823" t="b">
        <f t="shared" si="637"/>
        <v>0</v>
      </c>
      <c r="C6823" t="str">
        <f t="shared" si="638"/>
        <v>OFF</v>
      </c>
      <c r="D6823" s="4">
        <f t="shared" si="640"/>
        <v>43840.20833331679</v>
      </c>
      <c r="E6823" t="str">
        <f t="shared" si="641"/>
        <v>LRKPCIGS</v>
      </c>
      <c r="F6823" s="39">
        <v>8944.84765625</v>
      </c>
      <c r="G6823">
        <f t="shared" si="639"/>
        <v>1.2867790162013433E-3</v>
      </c>
      <c r="H6823" s="38">
        <f>G6823*SUMIF('Manual Inputs'!$B$11:$B$22,'Expanded kW'!A6823,'Manual Inputs'!$C$11:$C$22)</f>
        <v>151896.75608341227</v>
      </c>
    </row>
    <row r="6824" spans="1:8" x14ac:dyDescent="0.2">
      <c r="A6824">
        <f t="shared" si="636"/>
        <v>1</v>
      </c>
      <c r="B6824" t="b">
        <f t="shared" si="637"/>
        <v>0</v>
      </c>
      <c r="C6824" t="str">
        <f t="shared" si="638"/>
        <v>OFF</v>
      </c>
      <c r="D6824" s="4">
        <f t="shared" si="640"/>
        <v>43840.249999983454</v>
      </c>
      <c r="E6824" t="str">
        <f t="shared" si="641"/>
        <v>LRKPCIGS</v>
      </c>
      <c r="F6824" s="39">
        <v>9001.86328125</v>
      </c>
      <c r="G6824">
        <f t="shared" si="639"/>
        <v>1.2949811133935007E-3</v>
      </c>
      <c r="H6824" s="38">
        <f>G6824*SUMIF('Manual Inputs'!$B$11:$B$22,'Expanded kW'!A6824,'Manual Inputs'!$C$11:$C$22)</f>
        <v>152864.96580775754</v>
      </c>
    </row>
    <row r="6825" spans="1:8" x14ac:dyDescent="0.2">
      <c r="A6825">
        <f t="shared" si="636"/>
        <v>1</v>
      </c>
      <c r="B6825" t="b">
        <f t="shared" si="637"/>
        <v>0</v>
      </c>
      <c r="C6825" t="str">
        <f t="shared" si="638"/>
        <v>ON</v>
      </c>
      <c r="D6825" s="4">
        <f t="shared" si="640"/>
        <v>43840.291666650119</v>
      </c>
      <c r="E6825" t="str">
        <f t="shared" si="641"/>
        <v>LRKPCIGS</v>
      </c>
      <c r="F6825" s="39">
        <v>9094.927734375</v>
      </c>
      <c r="G6825">
        <f t="shared" si="639"/>
        <v>1.3083690871229167E-3</v>
      </c>
      <c r="H6825" s="38">
        <f>G6825*SUMIF('Manual Inputs'!$B$11:$B$22,'Expanded kW'!A6825,'Manual Inputs'!$C$11:$C$22)</f>
        <v>154445.33800408969</v>
      </c>
    </row>
    <row r="6826" spans="1:8" x14ac:dyDescent="0.2">
      <c r="A6826">
        <f t="shared" si="636"/>
        <v>1</v>
      </c>
      <c r="B6826" t="b">
        <f t="shared" si="637"/>
        <v>0</v>
      </c>
      <c r="C6826" t="str">
        <f t="shared" si="638"/>
        <v>ON</v>
      </c>
      <c r="D6826" s="4">
        <f t="shared" si="640"/>
        <v>43840.333333316783</v>
      </c>
      <c r="E6826" t="str">
        <f t="shared" si="641"/>
        <v>LRKPCIGS</v>
      </c>
      <c r="F6826" s="39">
        <v>9083.4921875</v>
      </c>
      <c r="G6826">
        <f t="shared" si="639"/>
        <v>1.3067240035705709E-3</v>
      </c>
      <c r="H6826" s="38">
        <f>G6826*SUMIF('Manual Inputs'!$B$11:$B$22,'Expanded kW'!A6826,'Manual Inputs'!$C$11:$C$22)</f>
        <v>154251.14548778246</v>
      </c>
    </row>
    <row r="6827" spans="1:8" x14ac:dyDescent="0.2">
      <c r="A6827">
        <f t="shared" si="636"/>
        <v>1</v>
      </c>
      <c r="B6827" t="b">
        <f t="shared" si="637"/>
        <v>0</v>
      </c>
      <c r="C6827" t="str">
        <f t="shared" si="638"/>
        <v>ON</v>
      </c>
      <c r="D6827" s="4">
        <f t="shared" si="640"/>
        <v>43840.374999983447</v>
      </c>
      <c r="E6827" t="str">
        <f t="shared" si="641"/>
        <v>LRKPCIGS</v>
      </c>
      <c r="F6827" s="39">
        <v>9048.9443359375</v>
      </c>
      <c r="G6827">
        <f t="shared" si="639"/>
        <v>1.3017540530298926E-3</v>
      </c>
      <c r="H6827" s="38">
        <f>G6827*SUMIF('Manual Inputs'!$B$11:$B$22,'Expanded kW'!A6827,'Manual Inputs'!$C$11:$C$22)</f>
        <v>153664.47182002821</v>
      </c>
    </row>
    <row r="6828" spans="1:8" x14ac:dyDescent="0.2">
      <c r="A6828">
        <f t="shared" si="636"/>
        <v>1</v>
      </c>
      <c r="B6828" t="b">
        <f t="shared" si="637"/>
        <v>0</v>
      </c>
      <c r="C6828" t="str">
        <f t="shared" si="638"/>
        <v>ON</v>
      </c>
      <c r="D6828" s="4">
        <f t="shared" si="640"/>
        <v>43840.416666650111</v>
      </c>
      <c r="E6828" t="str">
        <f t="shared" si="641"/>
        <v>LRKPCIGS</v>
      </c>
      <c r="F6828" s="39">
        <v>9070.4169921875</v>
      </c>
      <c r="G6828">
        <f t="shared" si="639"/>
        <v>1.3048430451006853E-3</v>
      </c>
      <c r="H6828" s="38">
        <f>G6828*SUMIF('Manual Inputs'!$B$11:$B$22,'Expanded kW'!A6828,'Manual Inputs'!$C$11:$C$22)</f>
        <v>154029.10931350081</v>
      </c>
    </row>
    <row r="6829" spans="1:8" x14ac:dyDescent="0.2">
      <c r="A6829">
        <f t="shared" si="636"/>
        <v>1</v>
      </c>
      <c r="B6829" t="b">
        <f t="shared" si="637"/>
        <v>0</v>
      </c>
      <c r="C6829" t="str">
        <f t="shared" si="638"/>
        <v>ON</v>
      </c>
      <c r="D6829" s="4">
        <f t="shared" si="640"/>
        <v>43840.458333316776</v>
      </c>
      <c r="E6829" t="str">
        <f t="shared" si="641"/>
        <v>LRKPCIGS</v>
      </c>
      <c r="F6829" s="39">
        <v>9033.056640625</v>
      </c>
      <c r="G6829">
        <f t="shared" si="639"/>
        <v>1.2994684967264668E-3</v>
      </c>
      <c r="H6829" s="38">
        <f>G6829*SUMIF('Manual Inputs'!$B$11:$B$22,'Expanded kW'!A6829,'Manual Inputs'!$C$11:$C$22)</f>
        <v>153394.67523182984</v>
      </c>
    </row>
    <row r="6830" spans="1:8" x14ac:dyDescent="0.2">
      <c r="A6830">
        <f t="shared" si="636"/>
        <v>1</v>
      </c>
      <c r="B6830" t="b">
        <f t="shared" si="637"/>
        <v>0</v>
      </c>
      <c r="C6830" t="str">
        <f t="shared" si="638"/>
        <v>ON</v>
      </c>
      <c r="D6830" s="4">
        <f t="shared" si="640"/>
        <v>43840.49999998344</v>
      </c>
      <c r="E6830" t="str">
        <f t="shared" si="641"/>
        <v>LRKPCIGS</v>
      </c>
      <c r="F6830" s="39">
        <v>9027.5634765625</v>
      </c>
      <c r="G6830">
        <f t="shared" si="639"/>
        <v>1.2986782665828337E-3</v>
      </c>
      <c r="H6830" s="38">
        <f>G6830*SUMIF('Manual Inputs'!$B$11:$B$22,'Expanded kW'!A6830,'Manual Inputs'!$C$11:$C$22)</f>
        <v>153301.39317339874</v>
      </c>
    </row>
    <row r="6831" spans="1:8" x14ac:dyDescent="0.2">
      <c r="A6831">
        <f t="shared" si="636"/>
        <v>1</v>
      </c>
      <c r="B6831" t="b">
        <f t="shared" si="637"/>
        <v>0</v>
      </c>
      <c r="C6831" t="str">
        <f t="shared" si="638"/>
        <v>ON</v>
      </c>
      <c r="D6831" s="4">
        <f t="shared" si="640"/>
        <v>43840.541666650104</v>
      </c>
      <c r="E6831" t="str">
        <f t="shared" si="641"/>
        <v>LRKPCIGS</v>
      </c>
      <c r="F6831" s="39">
        <v>9031.2734375</v>
      </c>
      <c r="G6831">
        <f t="shared" si="639"/>
        <v>1.2992119704611736E-3</v>
      </c>
      <c r="H6831" s="38">
        <f>G6831*SUMIF('Manual Inputs'!$B$11:$B$22,'Expanded kW'!A6831,'Manual Inputs'!$C$11:$C$22)</f>
        <v>153364.39380272847</v>
      </c>
    </row>
    <row r="6832" spans="1:8" x14ac:dyDescent="0.2">
      <c r="A6832">
        <f t="shared" si="636"/>
        <v>1</v>
      </c>
      <c r="B6832" t="b">
        <f t="shared" si="637"/>
        <v>0</v>
      </c>
      <c r="C6832" t="str">
        <f t="shared" si="638"/>
        <v>ON</v>
      </c>
      <c r="D6832" s="4">
        <f t="shared" si="640"/>
        <v>43840.583333316768</v>
      </c>
      <c r="E6832" t="str">
        <f t="shared" si="641"/>
        <v>LRKPCIGS</v>
      </c>
      <c r="F6832" s="39">
        <v>9007.158203125</v>
      </c>
      <c r="G6832">
        <f t="shared" si="639"/>
        <v>1.2957428250092839E-3</v>
      </c>
      <c r="H6832" s="38">
        <f>G6832*SUMIF('Manual Inputs'!$B$11:$B$22,'Expanded kW'!A6832,'Manual Inputs'!$C$11:$C$22)</f>
        <v>152954.88142034665</v>
      </c>
    </row>
    <row r="6833" spans="1:8" x14ac:dyDescent="0.2">
      <c r="A6833">
        <f t="shared" si="636"/>
        <v>1</v>
      </c>
      <c r="B6833" t="b">
        <f t="shared" si="637"/>
        <v>0</v>
      </c>
      <c r="C6833" t="str">
        <f t="shared" si="638"/>
        <v>ON</v>
      </c>
      <c r="D6833" s="4">
        <f t="shared" si="640"/>
        <v>43840.624999983433</v>
      </c>
      <c r="E6833" t="str">
        <f t="shared" si="641"/>
        <v>LRKPCIGS</v>
      </c>
      <c r="F6833" s="39">
        <v>8950.626953125</v>
      </c>
      <c r="G6833">
        <f t="shared" si="639"/>
        <v>1.2876104085551249E-3</v>
      </c>
      <c r="H6833" s="38">
        <f>G6833*SUMIF('Manual Inputs'!$B$11:$B$22,'Expanded kW'!A6833,'Manual Inputs'!$C$11:$C$22)</f>
        <v>151994.89710062035</v>
      </c>
    </row>
    <row r="6834" spans="1:8" x14ac:dyDescent="0.2">
      <c r="A6834">
        <f t="shared" si="636"/>
        <v>1</v>
      </c>
      <c r="B6834" t="b">
        <f t="shared" si="637"/>
        <v>0</v>
      </c>
      <c r="C6834" t="str">
        <f t="shared" si="638"/>
        <v>ON</v>
      </c>
      <c r="D6834" s="4">
        <f t="shared" si="640"/>
        <v>43840.666666650097</v>
      </c>
      <c r="E6834" t="str">
        <f t="shared" si="641"/>
        <v>LRKPCIGS</v>
      </c>
      <c r="F6834" s="39">
        <v>8943.2470703125</v>
      </c>
      <c r="G6834">
        <f t="shared" si="639"/>
        <v>1.2865487606981583E-3</v>
      </c>
      <c r="H6834" s="38">
        <f>G6834*SUMIF('Manual Inputs'!$B$11:$B$22,'Expanded kW'!A6834,'Manual Inputs'!$C$11:$C$22)</f>
        <v>151869.57576452009</v>
      </c>
    </row>
    <row r="6835" spans="1:8" x14ac:dyDescent="0.2">
      <c r="A6835">
        <f t="shared" si="636"/>
        <v>1</v>
      </c>
      <c r="B6835" t="b">
        <f t="shared" si="637"/>
        <v>0</v>
      </c>
      <c r="C6835" t="str">
        <f t="shared" si="638"/>
        <v>ON</v>
      </c>
      <c r="D6835" s="4">
        <f t="shared" si="640"/>
        <v>43840.708333316761</v>
      </c>
      <c r="E6835" t="str">
        <f t="shared" si="641"/>
        <v>LRKPCIGS</v>
      </c>
      <c r="F6835" s="39">
        <v>9005.1787109375</v>
      </c>
      <c r="G6835">
        <f t="shared" si="639"/>
        <v>1.2954580611868581E-3</v>
      </c>
      <c r="H6835" s="38">
        <f>G6835*SUMIF('Manual Inputs'!$B$11:$B$22,'Expanded kW'!A6835,'Manual Inputs'!$C$11:$C$22)</f>
        <v>152921.26671235732</v>
      </c>
    </row>
    <row r="6836" spans="1:8" x14ac:dyDescent="0.2">
      <c r="A6836">
        <f t="shared" si="636"/>
        <v>1</v>
      </c>
      <c r="B6836" t="b">
        <f t="shared" si="637"/>
        <v>0</v>
      </c>
      <c r="C6836" t="str">
        <f t="shared" si="638"/>
        <v>ON</v>
      </c>
      <c r="D6836" s="4">
        <f t="shared" si="640"/>
        <v>43840.749999983425</v>
      </c>
      <c r="E6836" t="str">
        <f t="shared" si="641"/>
        <v>LRKPCIGS</v>
      </c>
      <c r="F6836" s="39">
        <v>8929.05078125</v>
      </c>
      <c r="G6836">
        <f t="shared" si="639"/>
        <v>1.2845065250362921E-3</v>
      </c>
      <c r="H6836" s="38">
        <f>G6836*SUMIF('Manual Inputs'!$B$11:$B$22,'Expanded kW'!A6836,'Manual Inputs'!$C$11:$C$22)</f>
        <v>151628.50175857998</v>
      </c>
    </row>
    <row r="6837" spans="1:8" x14ac:dyDescent="0.2">
      <c r="A6837">
        <f t="shared" si="636"/>
        <v>1</v>
      </c>
      <c r="B6837" t="b">
        <f t="shared" si="637"/>
        <v>0</v>
      </c>
      <c r="C6837" t="str">
        <f t="shared" si="638"/>
        <v>ON</v>
      </c>
      <c r="D6837" s="4">
        <f t="shared" si="640"/>
        <v>43840.79166665009</v>
      </c>
      <c r="E6837" t="str">
        <f t="shared" si="641"/>
        <v>LRKPCIGS</v>
      </c>
      <c r="F6837" s="39">
        <v>8953.2744140625</v>
      </c>
      <c r="G6837">
        <f t="shared" si="639"/>
        <v>1.2879912643630163E-3</v>
      </c>
      <c r="H6837" s="38">
        <f>G6837*SUMIF('Manual Inputs'!$B$11:$B$22,'Expanded kW'!A6837,'Manual Inputs'!$C$11:$C$22)</f>
        <v>152039.85490691487</v>
      </c>
    </row>
    <row r="6838" spans="1:8" x14ac:dyDescent="0.2">
      <c r="A6838">
        <f t="shared" si="636"/>
        <v>1</v>
      </c>
      <c r="B6838" t="b">
        <f t="shared" si="637"/>
        <v>0</v>
      </c>
      <c r="C6838" t="str">
        <f t="shared" si="638"/>
        <v>ON</v>
      </c>
      <c r="D6838" s="4">
        <f t="shared" si="640"/>
        <v>43840.833333316754</v>
      </c>
      <c r="E6838" t="str">
        <f t="shared" si="641"/>
        <v>LRKPCIGS</v>
      </c>
      <c r="F6838" s="39">
        <v>8983.2958984375</v>
      </c>
      <c r="G6838">
        <f t="shared" si="639"/>
        <v>1.2923100652653407E-3</v>
      </c>
      <c r="H6838" s="38">
        <f>G6838*SUMIF('Manual Inputs'!$B$11:$B$22,'Expanded kW'!A6838,'Manual Inputs'!$C$11:$C$22)</f>
        <v>152549.66415852186</v>
      </c>
    </row>
    <row r="6839" spans="1:8" x14ac:dyDescent="0.2">
      <c r="A6839">
        <f t="shared" si="636"/>
        <v>1</v>
      </c>
      <c r="B6839" t="b">
        <f t="shared" si="637"/>
        <v>0</v>
      </c>
      <c r="C6839" t="str">
        <f t="shared" si="638"/>
        <v>OFF</v>
      </c>
      <c r="D6839" s="4">
        <f t="shared" si="640"/>
        <v>43840.874999983418</v>
      </c>
      <c r="E6839" t="str">
        <f t="shared" si="641"/>
        <v>LRKPCIGS</v>
      </c>
      <c r="F6839" s="39">
        <v>9155.6416015625</v>
      </c>
      <c r="G6839">
        <f t="shared" si="639"/>
        <v>1.3171032023691078E-3</v>
      </c>
      <c r="H6839" s="38">
        <f>G6839*SUMIF('Manual Inputs'!$B$11:$B$22,'Expanded kW'!A6839,'Manual Inputs'!$C$11:$C$22)</f>
        <v>155476.34935604007</v>
      </c>
    </row>
    <row r="6840" spans="1:8" x14ac:dyDescent="0.2">
      <c r="A6840">
        <f t="shared" si="636"/>
        <v>1</v>
      </c>
      <c r="B6840" t="b">
        <f t="shared" si="637"/>
        <v>0</v>
      </c>
      <c r="C6840" t="str">
        <f t="shared" si="638"/>
        <v>OFF</v>
      </c>
      <c r="D6840" s="4">
        <f t="shared" si="640"/>
        <v>43840.916666650082</v>
      </c>
      <c r="E6840" t="str">
        <f t="shared" si="641"/>
        <v>LRKPCIGS</v>
      </c>
      <c r="F6840" s="39">
        <v>9326.185546875</v>
      </c>
      <c r="G6840">
        <f t="shared" si="639"/>
        <v>1.3416371439857633E-3</v>
      </c>
      <c r="H6840" s="38">
        <f>G6840*SUMIF('Manual Inputs'!$B$11:$B$22,'Expanded kW'!A6840,'Manual Inputs'!$C$11:$C$22)</f>
        <v>158372.43803839287</v>
      </c>
    </row>
    <row r="6841" spans="1:8" x14ac:dyDescent="0.2">
      <c r="A6841">
        <f t="shared" si="636"/>
        <v>1</v>
      </c>
      <c r="B6841" t="b">
        <f t="shared" si="637"/>
        <v>0</v>
      </c>
      <c r="C6841" t="str">
        <f t="shared" si="638"/>
        <v>OFF</v>
      </c>
      <c r="D6841" s="4">
        <f t="shared" si="640"/>
        <v>43840.958333316747</v>
      </c>
      <c r="E6841" t="str">
        <f t="shared" si="641"/>
        <v>LRKPCIGS</v>
      </c>
      <c r="F6841" s="39">
        <v>9359.853515625</v>
      </c>
      <c r="G6841">
        <f t="shared" si="639"/>
        <v>1.3464805172181012E-3</v>
      </c>
      <c r="H6841" s="38">
        <f>G6841*SUMIF('Manual Inputs'!$B$11:$B$22,'Expanded kW'!A6841,'Manual Inputs'!$C$11:$C$22)</f>
        <v>158944.16999332106</v>
      </c>
    </row>
    <row r="6842" spans="1:8" x14ac:dyDescent="0.2">
      <c r="A6842">
        <f t="shared" si="636"/>
        <v>1</v>
      </c>
      <c r="B6842" t="b">
        <f t="shared" si="637"/>
        <v>0</v>
      </c>
      <c r="C6842" t="str">
        <f t="shared" si="638"/>
        <v>OFF</v>
      </c>
      <c r="D6842" s="4">
        <f t="shared" si="640"/>
        <v>43840.999999983411</v>
      </c>
      <c r="E6842" t="str">
        <f t="shared" si="641"/>
        <v>LRKPCIGS</v>
      </c>
      <c r="F6842" s="39">
        <v>9359.8974609375</v>
      </c>
      <c r="G6842">
        <f t="shared" si="639"/>
        <v>1.3464868390592503E-3</v>
      </c>
      <c r="H6842" s="38">
        <f>G6842*SUMIF('Manual Inputs'!$B$11:$B$22,'Expanded kW'!A6842,'Manual Inputs'!$C$11:$C$22)</f>
        <v>158944.91624978851</v>
      </c>
    </row>
    <row r="6843" spans="1:8" x14ac:dyDescent="0.2">
      <c r="A6843">
        <f t="shared" si="636"/>
        <v>1</v>
      </c>
      <c r="B6843" t="b">
        <f t="shared" si="637"/>
        <v>0</v>
      </c>
      <c r="C6843" t="str">
        <f t="shared" si="638"/>
        <v>OFF</v>
      </c>
      <c r="D6843" s="4">
        <f t="shared" si="640"/>
        <v>43841.041666650075</v>
      </c>
      <c r="E6843" t="str">
        <f t="shared" si="641"/>
        <v>LRKPCIGS</v>
      </c>
      <c r="F6843" s="39">
        <v>9320.62109375</v>
      </c>
      <c r="G6843">
        <f t="shared" si="639"/>
        <v>1.3408366584109325E-3</v>
      </c>
      <c r="H6843" s="38">
        <f>G6843*SUMIF('Manual Inputs'!$B$11:$B$22,'Expanded kW'!A6843,'Manual Inputs'!$C$11:$C$22)</f>
        <v>158277.94538613677</v>
      </c>
    </row>
    <row r="6844" spans="1:8" x14ac:dyDescent="0.2">
      <c r="A6844">
        <f t="shared" si="636"/>
        <v>1</v>
      </c>
      <c r="B6844" t="b">
        <f t="shared" si="637"/>
        <v>0</v>
      </c>
      <c r="C6844" t="str">
        <f t="shared" si="638"/>
        <v>OFF</v>
      </c>
      <c r="D6844" s="4">
        <f t="shared" si="640"/>
        <v>43841.083333316739</v>
      </c>
      <c r="E6844" t="str">
        <f t="shared" si="641"/>
        <v>LRKPCIGS</v>
      </c>
      <c r="F6844" s="39">
        <v>9289.41796875</v>
      </c>
      <c r="G6844">
        <f t="shared" si="639"/>
        <v>1.3363478702243779E-3</v>
      </c>
      <c r="H6844" s="38">
        <f>G6844*SUMIF('Manual Inputs'!$B$11:$B$22,'Expanded kW'!A6844,'Manual Inputs'!$C$11:$C$22)</f>
        <v>157748.07012729396</v>
      </c>
    </row>
    <row r="6845" spans="1:8" x14ac:dyDescent="0.2">
      <c r="A6845">
        <f t="shared" si="636"/>
        <v>1</v>
      </c>
      <c r="B6845" t="b">
        <f t="shared" si="637"/>
        <v>0</v>
      </c>
      <c r="C6845" t="str">
        <f t="shared" si="638"/>
        <v>OFF</v>
      </c>
      <c r="D6845" s="4">
        <f t="shared" si="640"/>
        <v>43841.124999983404</v>
      </c>
      <c r="E6845" t="str">
        <f t="shared" si="641"/>
        <v>LRKPCIGS</v>
      </c>
      <c r="F6845" s="39">
        <v>9240.064453125</v>
      </c>
      <c r="G6845">
        <f t="shared" si="639"/>
        <v>1.3292480211578998E-3</v>
      </c>
      <c r="H6845" s="38">
        <f>G6845*SUMIF('Manual Inputs'!$B$11:$B$22,'Expanded kW'!A6845,'Manual Inputs'!$C$11:$C$22)</f>
        <v>156909.97436391766</v>
      </c>
    </row>
    <row r="6846" spans="1:8" x14ac:dyDescent="0.2">
      <c r="A6846">
        <f t="shared" si="636"/>
        <v>1</v>
      </c>
      <c r="B6846" t="b">
        <f t="shared" si="637"/>
        <v>0</v>
      </c>
      <c r="C6846" t="str">
        <f t="shared" si="638"/>
        <v>OFF</v>
      </c>
      <c r="D6846" s="4">
        <f t="shared" si="640"/>
        <v>43841.166666650068</v>
      </c>
      <c r="E6846" t="str">
        <f t="shared" si="641"/>
        <v>LRKPCIGS</v>
      </c>
      <c r="F6846" s="39">
        <v>9224.9921875</v>
      </c>
      <c r="G6846">
        <f t="shared" si="639"/>
        <v>1.327079770129129E-3</v>
      </c>
      <c r="H6846" s="38">
        <f>G6846*SUMIF('Manual Inputs'!$B$11:$B$22,'Expanded kW'!A6846,'Manual Inputs'!$C$11:$C$22)</f>
        <v>156654.02497905973</v>
      </c>
    </row>
    <row r="6847" spans="1:8" x14ac:dyDescent="0.2">
      <c r="A6847">
        <f t="shared" si="636"/>
        <v>1</v>
      </c>
      <c r="B6847" t="b">
        <f t="shared" si="637"/>
        <v>0</v>
      </c>
      <c r="C6847" t="str">
        <f t="shared" si="638"/>
        <v>OFF</v>
      </c>
      <c r="D6847" s="4">
        <f t="shared" si="640"/>
        <v>43841.208333316732</v>
      </c>
      <c r="E6847" t="str">
        <f t="shared" si="641"/>
        <v>LRKPCIGS</v>
      </c>
      <c r="F6847" s="39">
        <v>9279.8154296875</v>
      </c>
      <c r="G6847">
        <f t="shared" si="639"/>
        <v>1.3349664776906274E-3</v>
      </c>
      <c r="H6847" s="38">
        <f>G6847*SUMIF('Manual Inputs'!$B$11:$B$22,'Expanded kW'!A6847,'Manual Inputs'!$C$11:$C$22)</f>
        <v>157585.00479741785</v>
      </c>
    </row>
    <row r="6848" spans="1:8" x14ac:dyDescent="0.2">
      <c r="A6848">
        <f t="shared" si="636"/>
        <v>1</v>
      </c>
      <c r="B6848" t="b">
        <f t="shared" si="637"/>
        <v>0</v>
      </c>
      <c r="C6848" t="str">
        <f t="shared" si="638"/>
        <v>OFF</v>
      </c>
      <c r="D6848" s="4">
        <f t="shared" si="640"/>
        <v>43841.249999983396</v>
      </c>
      <c r="E6848" t="str">
        <f t="shared" si="641"/>
        <v>LRKPCIGS</v>
      </c>
      <c r="F6848" s="39">
        <v>9307.345703125</v>
      </c>
      <c r="G6848">
        <f t="shared" si="639"/>
        <v>1.3389269004424791E-3</v>
      </c>
      <c r="H6848" s="38">
        <f>G6848*SUMIF('Manual Inputs'!$B$11:$B$22,'Expanded kW'!A6848,'Manual Inputs'!$C$11:$C$22)</f>
        <v>158052.50959905898</v>
      </c>
    </row>
    <row r="6849" spans="1:8" x14ac:dyDescent="0.2">
      <c r="A6849">
        <f t="shared" si="636"/>
        <v>1</v>
      </c>
      <c r="B6849" t="b">
        <f t="shared" si="637"/>
        <v>0</v>
      </c>
      <c r="C6849" t="str">
        <f t="shared" si="638"/>
        <v>OFF</v>
      </c>
      <c r="D6849" s="4">
        <f t="shared" si="640"/>
        <v>43841.291666650061</v>
      </c>
      <c r="E6849" t="str">
        <f t="shared" si="641"/>
        <v>LRKPCIGS</v>
      </c>
      <c r="F6849" s="39">
        <v>9317.892578125</v>
      </c>
      <c r="G6849">
        <f t="shared" si="639"/>
        <v>1.3404441423182552E-3</v>
      </c>
      <c r="H6849" s="38">
        <f>G6849*SUMIF('Manual Inputs'!$B$11:$B$22,'Expanded kW'!A6849,'Manual Inputs'!$C$11:$C$22)</f>
        <v>158231.61115124673</v>
      </c>
    </row>
    <row r="6850" spans="1:8" x14ac:dyDescent="0.2">
      <c r="A6850">
        <f t="shared" ref="A6850:A6913" si="642">MONTH(D6850)</f>
        <v>1</v>
      </c>
      <c r="B6850" t="b">
        <f t="shared" ref="B6850:B6913" si="643">IF(ISNA(VLOOKUP(DATE(YEAR(D6850),MONTH(D6850),DAY(D6850)),Holidays,1,FALSE)),FALSE,TRUE)</f>
        <v>0</v>
      </c>
      <c r="C6850" t="str">
        <f t="shared" ref="C6850:C6913" si="644">IF(OR(HOUR(D6850)&lt;PkStart,HOUR(D6850)&gt;OPkStart-1,WEEKDAY(D6850,2)&gt;5,B6850)=TRUE,"OFF","ON")</f>
        <v>OFF</v>
      </c>
      <c r="D6850" s="4">
        <f t="shared" si="640"/>
        <v>43841.333333316725</v>
      </c>
      <c r="E6850" t="str">
        <f t="shared" si="641"/>
        <v>LRKPCIGS</v>
      </c>
      <c r="F6850" s="39">
        <v>9265.6396484375</v>
      </c>
      <c r="G6850">
        <f t="shared" ref="G6850:G6913" si="645">IF(SUMIF($A$2:$A$8785,A6850,$F$2:$F$8785)=0,0,F6850/SUMIF($A$2:$A$8785,A6850,$F$2:$F$8785))</f>
        <v>1.3329271922212975E-3</v>
      </c>
      <c r="H6850" s="38">
        <f>G6850*SUMIF('Manual Inputs'!$B$11:$B$22,'Expanded kW'!A6850,'Manual Inputs'!$C$11:$C$22)</f>
        <v>157344.27904449587</v>
      </c>
    </row>
    <row r="6851" spans="1:8" x14ac:dyDescent="0.2">
      <c r="A6851">
        <f t="shared" si="642"/>
        <v>1</v>
      </c>
      <c r="B6851" t="b">
        <f t="shared" si="643"/>
        <v>0</v>
      </c>
      <c r="C6851" t="str">
        <f t="shared" si="644"/>
        <v>OFF</v>
      </c>
      <c r="D6851" s="4">
        <f t="shared" si="640"/>
        <v>43841.374999983389</v>
      </c>
      <c r="E6851" t="str">
        <f t="shared" si="641"/>
        <v>LRKPCIGS</v>
      </c>
      <c r="F6851" s="39">
        <v>9256.201171875</v>
      </c>
      <c r="G6851">
        <f t="shared" si="645"/>
        <v>1.3315694012278369E-3</v>
      </c>
      <c r="H6851" s="38">
        <f>G6851*SUMIF('Manual Inputs'!$B$11:$B$22,'Expanded kW'!A6851,'Manual Inputs'!$C$11:$C$22)</f>
        <v>157183.99973876489</v>
      </c>
    </row>
    <row r="6852" spans="1:8" x14ac:dyDescent="0.2">
      <c r="A6852">
        <f t="shared" si="642"/>
        <v>1</v>
      </c>
      <c r="B6852" t="b">
        <f t="shared" si="643"/>
        <v>0</v>
      </c>
      <c r="C6852" t="str">
        <f t="shared" si="644"/>
        <v>OFF</v>
      </c>
      <c r="D6852" s="4">
        <f t="shared" ref="D6852:D6915" si="646">+D6851+1/24</f>
        <v>43841.416666650053</v>
      </c>
      <c r="E6852" t="str">
        <f t="shared" ref="E6852:E6915" si="647">+E6851</f>
        <v>LRKPCIGS</v>
      </c>
      <c r="F6852" s="39">
        <v>9251.3857421875</v>
      </c>
      <c r="G6852">
        <f t="shared" si="645"/>
        <v>1.3308766679232581E-3</v>
      </c>
      <c r="H6852" s="38">
        <f>G6852*SUMIF('Manual Inputs'!$B$11:$B$22,'Expanded kW'!A6852,'Manual Inputs'!$C$11:$C$22)</f>
        <v>157102.22661340956</v>
      </c>
    </row>
    <row r="6853" spans="1:8" x14ac:dyDescent="0.2">
      <c r="A6853">
        <f t="shared" si="642"/>
        <v>1</v>
      </c>
      <c r="B6853" t="b">
        <f t="shared" si="643"/>
        <v>0</v>
      </c>
      <c r="C6853" t="str">
        <f t="shared" si="644"/>
        <v>OFF</v>
      </c>
      <c r="D6853" s="4">
        <f t="shared" si="646"/>
        <v>43841.458333316717</v>
      </c>
      <c r="E6853" t="str">
        <f t="shared" si="647"/>
        <v>LRKPCIGS</v>
      </c>
      <c r="F6853" s="39">
        <v>9234.0078125</v>
      </c>
      <c r="G6853">
        <f t="shared" si="645"/>
        <v>1.3283767309621994E-3</v>
      </c>
      <c r="H6853" s="38">
        <f>G6853*SUMIF('Manual Inputs'!$B$11:$B$22,'Expanded kW'!A6853,'Manual Inputs'!$C$11:$C$22)</f>
        <v>156807.12363922613</v>
      </c>
    </row>
    <row r="6854" spans="1:8" x14ac:dyDescent="0.2">
      <c r="A6854">
        <f t="shared" si="642"/>
        <v>1</v>
      </c>
      <c r="B6854" t="b">
        <f t="shared" si="643"/>
        <v>0</v>
      </c>
      <c r="C6854" t="str">
        <f t="shared" si="644"/>
        <v>OFF</v>
      </c>
      <c r="D6854" s="4">
        <f t="shared" si="646"/>
        <v>43841.499999983382</v>
      </c>
      <c r="E6854" t="str">
        <f t="shared" si="647"/>
        <v>LRKPCIGS</v>
      </c>
      <c r="F6854" s="39">
        <v>9254.83203125</v>
      </c>
      <c r="G6854">
        <f t="shared" si="645"/>
        <v>1.3313724407547037E-3</v>
      </c>
      <c r="H6854" s="38">
        <f>G6854*SUMIF('Manual Inputs'!$B$11:$B$22,'Expanded kW'!A6854,'Manual Inputs'!$C$11:$C$22)</f>
        <v>157160.74970393459</v>
      </c>
    </row>
    <row r="6855" spans="1:8" x14ac:dyDescent="0.2">
      <c r="A6855">
        <f t="shared" si="642"/>
        <v>1</v>
      </c>
      <c r="B6855" t="b">
        <f t="shared" si="643"/>
        <v>0</v>
      </c>
      <c r="C6855" t="str">
        <f t="shared" si="644"/>
        <v>OFF</v>
      </c>
      <c r="D6855" s="4">
        <f t="shared" si="646"/>
        <v>43841.541666650046</v>
      </c>
      <c r="E6855" t="str">
        <f t="shared" si="647"/>
        <v>LRKPCIGS</v>
      </c>
      <c r="F6855" s="39">
        <v>9262.814453125</v>
      </c>
      <c r="G6855">
        <f t="shared" si="645"/>
        <v>1.332520768078092E-3</v>
      </c>
      <c r="H6855" s="38">
        <f>G6855*SUMIF('Manual Inputs'!$B$11:$B$22,'Expanded kW'!A6855,'Manual Inputs'!$C$11:$C$22)</f>
        <v>157296.30304537743</v>
      </c>
    </row>
    <row r="6856" spans="1:8" x14ac:dyDescent="0.2">
      <c r="A6856">
        <f t="shared" si="642"/>
        <v>1</v>
      </c>
      <c r="B6856" t="b">
        <f t="shared" si="643"/>
        <v>0</v>
      </c>
      <c r="C6856" t="str">
        <f t="shared" si="644"/>
        <v>OFF</v>
      </c>
      <c r="D6856" s="4">
        <f t="shared" si="646"/>
        <v>43841.58333331671</v>
      </c>
      <c r="E6856" t="str">
        <f t="shared" si="647"/>
        <v>LRKPCIGS</v>
      </c>
      <c r="F6856" s="39">
        <v>9288.77734375</v>
      </c>
      <c r="G6856">
        <f t="shared" si="645"/>
        <v>1.3362557118289603E-3</v>
      </c>
      <c r="H6856" s="38">
        <f>G6856*SUMIF('Manual Inputs'!$B$11:$B$22,'Expanded kW'!A6856,'Manual Inputs'!$C$11:$C$22)</f>
        <v>157737.19136634623</v>
      </c>
    </row>
    <row r="6857" spans="1:8" x14ac:dyDescent="0.2">
      <c r="A6857">
        <f t="shared" si="642"/>
        <v>1</v>
      </c>
      <c r="B6857" t="b">
        <f t="shared" si="643"/>
        <v>0</v>
      </c>
      <c r="C6857" t="str">
        <f t="shared" si="644"/>
        <v>OFF</v>
      </c>
      <c r="D6857" s="4">
        <f t="shared" si="646"/>
        <v>43841.624999983374</v>
      </c>
      <c r="E6857" t="str">
        <f t="shared" si="647"/>
        <v>LRKPCIGS</v>
      </c>
      <c r="F6857" s="39">
        <v>9296.5439453125</v>
      </c>
      <c r="G6857">
        <f t="shared" si="645"/>
        <v>1.3373729918880386E-3</v>
      </c>
      <c r="H6857" s="38">
        <f>G6857*SUMIF('Manual Inputs'!$B$11:$B$22,'Expanded kW'!A6857,'Manual Inputs'!$C$11:$C$22)</f>
        <v>157869.07975936006</v>
      </c>
    </row>
    <row r="6858" spans="1:8" x14ac:dyDescent="0.2">
      <c r="A6858">
        <f t="shared" si="642"/>
        <v>1</v>
      </c>
      <c r="B6858" t="b">
        <f t="shared" si="643"/>
        <v>0</v>
      </c>
      <c r="C6858" t="str">
        <f t="shared" si="644"/>
        <v>OFF</v>
      </c>
      <c r="D6858" s="4">
        <f t="shared" si="646"/>
        <v>43841.666666650039</v>
      </c>
      <c r="E6858" t="str">
        <f t="shared" si="647"/>
        <v>LRKPCIGS</v>
      </c>
      <c r="F6858" s="39">
        <v>9257.1865234375</v>
      </c>
      <c r="G6858">
        <f t="shared" si="645"/>
        <v>1.3317111509549349E-3</v>
      </c>
      <c r="H6858" s="38">
        <f>G6858*SUMIF('Manual Inputs'!$B$11:$B$22,'Expanded kW'!A6858,'Manual Inputs'!$C$11:$C$22)</f>
        <v>157200.7324671128</v>
      </c>
    </row>
    <row r="6859" spans="1:8" x14ac:dyDescent="0.2">
      <c r="A6859">
        <f t="shared" si="642"/>
        <v>1</v>
      </c>
      <c r="B6859" t="b">
        <f t="shared" si="643"/>
        <v>0</v>
      </c>
      <c r="C6859" t="str">
        <f t="shared" si="644"/>
        <v>OFF</v>
      </c>
      <c r="D6859" s="4">
        <f t="shared" si="646"/>
        <v>43841.708333316703</v>
      </c>
      <c r="E6859" t="str">
        <f t="shared" si="647"/>
        <v>LRKPCIGS</v>
      </c>
      <c r="F6859" s="39">
        <v>9317.439453125</v>
      </c>
      <c r="G6859">
        <f t="shared" si="645"/>
        <v>1.3403789571117403E-3</v>
      </c>
      <c r="H6859" s="38">
        <f>G6859*SUMIF('Manual Inputs'!$B$11:$B$22,'Expanded kW'!A6859,'Manual Inputs'!$C$11:$C$22)</f>
        <v>158223.91641789349</v>
      </c>
    </row>
    <row r="6860" spans="1:8" x14ac:dyDescent="0.2">
      <c r="A6860">
        <f t="shared" si="642"/>
        <v>1</v>
      </c>
      <c r="B6860" t="b">
        <f t="shared" si="643"/>
        <v>0</v>
      </c>
      <c r="C6860" t="str">
        <f t="shared" si="644"/>
        <v>OFF</v>
      </c>
      <c r="D6860" s="4">
        <f t="shared" si="646"/>
        <v>43841.749999983367</v>
      </c>
      <c r="E6860" t="str">
        <f t="shared" si="647"/>
        <v>LRKPCIGS</v>
      </c>
      <c r="F6860" s="39">
        <v>9282.7138671875</v>
      </c>
      <c r="G6860">
        <f t="shared" si="645"/>
        <v>1.3353834382357481E-3</v>
      </c>
      <c r="H6860" s="38">
        <f>G6860*SUMIF('Manual Inputs'!$B$11:$B$22,'Expanded kW'!A6860,'Manual Inputs'!$C$11:$C$22)</f>
        <v>157634.22455731538</v>
      </c>
    </row>
    <row r="6861" spans="1:8" x14ac:dyDescent="0.2">
      <c r="A6861">
        <f t="shared" si="642"/>
        <v>1</v>
      </c>
      <c r="B6861" t="b">
        <f t="shared" si="643"/>
        <v>0</v>
      </c>
      <c r="C6861" t="str">
        <f t="shared" si="644"/>
        <v>OFF</v>
      </c>
      <c r="D6861" s="4">
        <f t="shared" si="646"/>
        <v>43841.791666650031</v>
      </c>
      <c r="E6861" t="str">
        <f t="shared" si="647"/>
        <v>LRKPCIGS</v>
      </c>
      <c r="F6861" s="39">
        <v>9287.9892578125</v>
      </c>
      <c r="G6861">
        <f t="shared" si="645"/>
        <v>1.3361423401443537E-3</v>
      </c>
      <c r="H6861" s="38">
        <f>G6861*SUMIF('Manual Inputs'!$B$11:$B$22,'Expanded kW'!A6861,'Manual Inputs'!$C$11:$C$22)</f>
        <v>157723.80850036332</v>
      </c>
    </row>
    <row r="6862" spans="1:8" x14ac:dyDescent="0.2">
      <c r="A6862">
        <f t="shared" si="642"/>
        <v>1</v>
      </c>
      <c r="B6862" t="b">
        <f t="shared" si="643"/>
        <v>0</v>
      </c>
      <c r="C6862" t="str">
        <f t="shared" si="644"/>
        <v>OFF</v>
      </c>
      <c r="D6862" s="4">
        <f t="shared" si="646"/>
        <v>43841.833333316696</v>
      </c>
      <c r="E6862" t="str">
        <f t="shared" si="647"/>
        <v>LRKPCIGS</v>
      </c>
      <c r="F6862" s="39">
        <v>9279.8095703125</v>
      </c>
      <c r="G6862">
        <f t="shared" si="645"/>
        <v>1.3349656347784742E-3</v>
      </c>
      <c r="H6862" s="38">
        <f>G6862*SUMIF('Manual Inputs'!$B$11:$B$22,'Expanded kW'!A6862,'Manual Inputs'!$C$11:$C$22)</f>
        <v>157584.90529655552</v>
      </c>
    </row>
    <row r="6863" spans="1:8" x14ac:dyDescent="0.2">
      <c r="A6863">
        <f t="shared" si="642"/>
        <v>1</v>
      </c>
      <c r="B6863" t="b">
        <f t="shared" si="643"/>
        <v>0</v>
      </c>
      <c r="C6863" t="str">
        <f t="shared" si="644"/>
        <v>OFF</v>
      </c>
      <c r="D6863" s="4">
        <f t="shared" si="646"/>
        <v>43841.87499998336</v>
      </c>
      <c r="E6863" t="str">
        <f t="shared" si="647"/>
        <v>LRKPCIGS</v>
      </c>
      <c r="F6863" s="39">
        <v>9260.7646484375</v>
      </c>
      <c r="G6863">
        <f t="shared" si="645"/>
        <v>1.3322258893098276E-3</v>
      </c>
      <c r="H6863" s="38">
        <f>G6863*SUMIF('Manual Inputs'!$B$11:$B$22,'Expanded kW'!A6863,'Manual Inputs'!$C$11:$C$22)</f>
        <v>157261.49432704019</v>
      </c>
    </row>
    <row r="6864" spans="1:8" x14ac:dyDescent="0.2">
      <c r="A6864">
        <f t="shared" si="642"/>
        <v>1</v>
      </c>
      <c r="B6864" t="b">
        <f t="shared" si="643"/>
        <v>0</v>
      </c>
      <c r="C6864" t="str">
        <f t="shared" si="644"/>
        <v>OFF</v>
      </c>
      <c r="D6864" s="4">
        <f t="shared" si="646"/>
        <v>43841.916666650024</v>
      </c>
      <c r="E6864" t="str">
        <f t="shared" si="647"/>
        <v>LRKPCIGS</v>
      </c>
      <c r="F6864" s="39">
        <v>9270.3984375</v>
      </c>
      <c r="G6864">
        <f t="shared" si="645"/>
        <v>1.3336117773750618E-3</v>
      </c>
      <c r="H6864" s="38">
        <f>G6864*SUMIF('Manual Inputs'!$B$11:$B$22,'Expanded kW'!A6864,'Manual Inputs'!$C$11:$C$22)</f>
        <v>157425.09032818204</v>
      </c>
    </row>
    <row r="6865" spans="1:8" x14ac:dyDescent="0.2">
      <c r="A6865">
        <f t="shared" si="642"/>
        <v>1</v>
      </c>
      <c r="B6865" t="b">
        <f t="shared" si="643"/>
        <v>0</v>
      </c>
      <c r="C6865" t="str">
        <f t="shared" si="644"/>
        <v>OFF</v>
      </c>
      <c r="D6865" s="4">
        <f t="shared" si="646"/>
        <v>43841.958333316688</v>
      </c>
      <c r="E6865" t="str">
        <f t="shared" si="647"/>
        <v>LRKPCIGS</v>
      </c>
      <c r="F6865" s="39">
        <v>9330.5859375</v>
      </c>
      <c r="G6865">
        <f t="shared" si="645"/>
        <v>1.3422701710128231E-3</v>
      </c>
      <c r="H6865" s="38">
        <f>G6865*SUMIF('Manual Inputs'!$B$11:$B$22,'Expanded kW'!A6865,'Manual Inputs'!$C$11:$C$22)</f>
        <v>158447.16318600008</v>
      </c>
    </row>
    <row r="6866" spans="1:8" x14ac:dyDescent="0.2">
      <c r="A6866">
        <f t="shared" si="642"/>
        <v>1</v>
      </c>
      <c r="B6866" t="b">
        <f t="shared" si="643"/>
        <v>0</v>
      </c>
      <c r="C6866" t="str">
        <f t="shared" si="644"/>
        <v>OFF</v>
      </c>
      <c r="D6866" s="4">
        <f t="shared" si="646"/>
        <v>43841.999999983353</v>
      </c>
      <c r="E6866" t="str">
        <f t="shared" si="647"/>
        <v>LRKPCIGS</v>
      </c>
      <c r="F6866" s="39">
        <v>9280.138671875</v>
      </c>
      <c r="G6866">
        <f t="shared" si="645"/>
        <v>1.3350129783444126E-3</v>
      </c>
      <c r="H6866" s="38">
        <f>G6866*SUMIF('Manual Inputs'!$B$11:$B$22,'Expanded kW'!A6866,'Manual Inputs'!$C$11:$C$22)</f>
        <v>157590.49392832283</v>
      </c>
    </row>
    <row r="6867" spans="1:8" x14ac:dyDescent="0.2">
      <c r="A6867">
        <f t="shared" si="642"/>
        <v>1</v>
      </c>
      <c r="B6867" t="b">
        <f t="shared" si="643"/>
        <v>0</v>
      </c>
      <c r="C6867" t="str">
        <f t="shared" si="644"/>
        <v>OFF</v>
      </c>
      <c r="D6867" s="4">
        <f t="shared" si="646"/>
        <v>43842.041666650017</v>
      </c>
      <c r="E6867" t="str">
        <f t="shared" si="647"/>
        <v>LRKPCIGS</v>
      </c>
      <c r="F6867" s="39">
        <v>9267.6796875</v>
      </c>
      <c r="G6867">
        <f t="shared" si="645"/>
        <v>1.333220666135973E-3</v>
      </c>
      <c r="H6867" s="38">
        <f>G6867*SUMIF('Manual Inputs'!$B$11:$B$22,'Expanded kW'!A6867,'Manual Inputs'!$C$11:$C$22)</f>
        <v>157378.92192806254</v>
      </c>
    </row>
    <row r="6868" spans="1:8" x14ac:dyDescent="0.2">
      <c r="A6868">
        <f t="shared" si="642"/>
        <v>1</v>
      </c>
      <c r="B6868" t="b">
        <f t="shared" si="643"/>
        <v>0</v>
      </c>
      <c r="C6868" t="str">
        <f t="shared" si="644"/>
        <v>OFF</v>
      </c>
      <c r="D6868" s="4">
        <f t="shared" si="646"/>
        <v>43842.083333316681</v>
      </c>
      <c r="E6868" t="str">
        <f t="shared" si="647"/>
        <v>LRKPCIGS</v>
      </c>
      <c r="F6868" s="39">
        <v>9270.458984375</v>
      </c>
      <c r="G6868">
        <f t="shared" si="645"/>
        <v>1.3336204874673117E-3</v>
      </c>
      <c r="H6868" s="38">
        <f>G6868*SUMIF('Manual Inputs'!$B$11:$B$22,'Expanded kW'!A6868,'Manual Inputs'!$C$11:$C$22)</f>
        <v>157426.11850375944</v>
      </c>
    </row>
    <row r="6869" spans="1:8" x14ac:dyDescent="0.2">
      <c r="A6869">
        <f t="shared" si="642"/>
        <v>1</v>
      </c>
      <c r="B6869" t="b">
        <f t="shared" si="643"/>
        <v>0</v>
      </c>
      <c r="C6869" t="str">
        <f t="shared" si="644"/>
        <v>OFF</v>
      </c>
      <c r="D6869" s="4">
        <f t="shared" si="646"/>
        <v>43842.124999983345</v>
      </c>
      <c r="E6869" t="str">
        <f t="shared" si="647"/>
        <v>LRKPCIGS</v>
      </c>
      <c r="F6869" s="39">
        <v>9272.0703125</v>
      </c>
      <c r="G6869">
        <f t="shared" si="645"/>
        <v>1.3338522883094442E-3</v>
      </c>
      <c r="H6869" s="38">
        <f>G6869*SUMIF('Manual Inputs'!$B$11:$B$22,'Expanded kW'!A6869,'Manual Inputs'!$C$11:$C$22)</f>
        <v>157453.48124089921</v>
      </c>
    </row>
    <row r="6870" spans="1:8" x14ac:dyDescent="0.2">
      <c r="A6870">
        <f t="shared" si="642"/>
        <v>1</v>
      </c>
      <c r="B6870" t="b">
        <f t="shared" si="643"/>
        <v>0</v>
      </c>
      <c r="C6870" t="str">
        <f t="shared" si="644"/>
        <v>OFF</v>
      </c>
      <c r="D6870" s="4">
        <f t="shared" si="646"/>
        <v>43842.16666665001</v>
      </c>
      <c r="E6870" t="str">
        <f t="shared" si="647"/>
        <v>LRKPCIGS</v>
      </c>
      <c r="F6870" s="39">
        <v>9297.4775390625</v>
      </c>
      <c r="G6870">
        <f t="shared" si="645"/>
        <v>1.3375072958911167E-3</v>
      </c>
      <c r="H6870" s="38">
        <f>G6870*SUMIF('Manual Inputs'!$B$11:$B$22,'Expanded kW'!A6870,'Manual Inputs'!$C$11:$C$22)</f>
        <v>157884.9335634241</v>
      </c>
    </row>
    <row r="6871" spans="1:8" x14ac:dyDescent="0.2">
      <c r="A6871">
        <f t="shared" si="642"/>
        <v>1</v>
      </c>
      <c r="B6871" t="b">
        <f t="shared" si="643"/>
        <v>0</v>
      </c>
      <c r="C6871" t="str">
        <f t="shared" si="644"/>
        <v>OFF</v>
      </c>
      <c r="D6871" s="4">
        <f t="shared" si="646"/>
        <v>43842.208333316674</v>
      </c>
      <c r="E6871" t="str">
        <f t="shared" si="647"/>
        <v>LRKPCIGS</v>
      </c>
      <c r="F6871" s="39">
        <v>9302.7529296875</v>
      </c>
      <c r="G6871">
        <f t="shared" si="645"/>
        <v>1.3382661977997222E-3</v>
      </c>
      <c r="H6871" s="38">
        <f>G6871*SUMIF('Manual Inputs'!$B$11:$B$22,'Expanded kW'!A6871,'Manual Inputs'!$C$11:$C$22)</f>
        <v>157974.51750647204</v>
      </c>
    </row>
    <row r="6872" spans="1:8" x14ac:dyDescent="0.2">
      <c r="A6872">
        <f t="shared" si="642"/>
        <v>1</v>
      </c>
      <c r="B6872" t="b">
        <f t="shared" si="643"/>
        <v>0</v>
      </c>
      <c r="C6872" t="str">
        <f t="shared" si="644"/>
        <v>OFF</v>
      </c>
      <c r="D6872" s="4">
        <f t="shared" si="646"/>
        <v>43842.249999983338</v>
      </c>
      <c r="E6872" t="str">
        <f t="shared" si="647"/>
        <v>LRKPCIGS</v>
      </c>
      <c r="F6872" s="39">
        <v>9320.9296875</v>
      </c>
      <c r="G6872">
        <f t="shared" si="645"/>
        <v>1.340881051784335E-3</v>
      </c>
      <c r="H6872" s="38">
        <f>G6872*SUMIF('Manual Inputs'!$B$11:$B$22,'Expanded kW'!A6872,'Manual Inputs'!$C$11:$C$22)</f>
        <v>158283.18576488597</v>
      </c>
    </row>
    <row r="6873" spans="1:8" x14ac:dyDescent="0.2">
      <c r="A6873">
        <f t="shared" si="642"/>
        <v>1</v>
      </c>
      <c r="B6873" t="b">
        <f t="shared" si="643"/>
        <v>0</v>
      </c>
      <c r="C6873" t="str">
        <f t="shared" si="644"/>
        <v>OFF</v>
      </c>
      <c r="D6873" s="4">
        <f t="shared" si="646"/>
        <v>43842.291666650002</v>
      </c>
      <c r="E6873" t="str">
        <f t="shared" si="647"/>
        <v>LRKPCIGS</v>
      </c>
      <c r="F6873" s="39">
        <v>9328.884765625</v>
      </c>
      <c r="G6873">
        <f t="shared" si="645"/>
        <v>1.3420254455176748E-3</v>
      </c>
      <c r="H6873" s="38">
        <f>G6873*SUMIF('Manual Inputs'!$B$11:$B$22,'Expanded kW'!A6873,'Manual Inputs'!$C$11:$C$22)</f>
        <v>158418.27476897129</v>
      </c>
    </row>
    <row r="6874" spans="1:8" x14ac:dyDescent="0.2">
      <c r="A6874">
        <f t="shared" si="642"/>
        <v>1</v>
      </c>
      <c r="B6874" t="b">
        <f t="shared" si="643"/>
        <v>0</v>
      </c>
      <c r="C6874" t="str">
        <f t="shared" si="644"/>
        <v>OFF</v>
      </c>
      <c r="D6874" s="4">
        <f t="shared" si="646"/>
        <v>43842.333333316667</v>
      </c>
      <c r="E6874" t="str">
        <f t="shared" si="647"/>
        <v>LRKPCIGS</v>
      </c>
      <c r="F6874" s="39">
        <v>9283.658203125</v>
      </c>
      <c r="G6874">
        <f t="shared" si="645"/>
        <v>1.3355192875777735E-3</v>
      </c>
      <c r="H6874" s="38">
        <f>G6874*SUMIF('Manual Inputs'!$B$11:$B$22,'Expanded kW'!A6874,'Manual Inputs'!$C$11:$C$22)</f>
        <v>157650.26077962699</v>
      </c>
    </row>
    <row r="6875" spans="1:8" x14ac:dyDescent="0.2">
      <c r="A6875">
        <f t="shared" si="642"/>
        <v>1</v>
      </c>
      <c r="B6875" t="b">
        <f t="shared" si="643"/>
        <v>0</v>
      </c>
      <c r="C6875" t="str">
        <f t="shared" si="644"/>
        <v>OFF</v>
      </c>
      <c r="D6875" s="4">
        <f t="shared" si="646"/>
        <v>43842.374999983331</v>
      </c>
      <c r="E6875" t="str">
        <f t="shared" si="647"/>
        <v>LRKPCIGS</v>
      </c>
      <c r="F6875" s="39">
        <v>9244.8642578125</v>
      </c>
      <c r="G6875">
        <f t="shared" si="645"/>
        <v>1.3299385066967366E-3</v>
      </c>
      <c r="H6875" s="38">
        <f>G6875*SUMIF('Manual Inputs'!$B$11:$B$22,'Expanded kW'!A6875,'Manual Inputs'!$C$11:$C$22)</f>
        <v>156991.48215364013</v>
      </c>
    </row>
    <row r="6876" spans="1:8" x14ac:dyDescent="0.2">
      <c r="A6876">
        <f t="shared" si="642"/>
        <v>1</v>
      </c>
      <c r="B6876" t="b">
        <f t="shared" si="643"/>
        <v>0</v>
      </c>
      <c r="C6876" t="str">
        <f t="shared" si="644"/>
        <v>OFF</v>
      </c>
      <c r="D6876" s="4">
        <f t="shared" si="646"/>
        <v>43842.416666649995</v>
      </c>
      <c r="E6876" t="str">
        <f t="shared" si="647"/>
        <v>LRKPCIGS</v>
      </c>
      <c r="F6876" s="39">
        <v>9271.2724609375</v>
      </c>
      <c r="G6876">
        <f t="shared" si="645"/>
        <v>1.3337375117712488E-3</v>
      </c>
      <c r="H6876" s="38">
        <f>G6876*SUMIF('Manual Inputs'!$B$11:$B$22,'Expanded kW'!A6876,'Manual Inputs'!$C$11:$C$22)</f>
        <v>157439.93254014576</v>
      </c>
    </row>
    <row r="6877" spans="1:8" x14ac:dyDescent="0.2">
      <c r="A6877">
        <f t="shared" si="642"/>
        <v>1</v>
      </c>
      <c r="B6877" t="b">
        <f t="shared" si="643"/>
        <v>0</v>
      </c>
      <c r="C6877" t="str">
        <f t="shared" si="644"/>
        <v>OFF</v>
      </c>
      <c r="D6877" s="4">
        <f t="shared" si="646"/>
        <v>43842.458333316659</v>
      </c>
      <c r="E6877" t="str">
        <f t="shared" si="647"/>
        <v>LRKPCIGS</v>
      </c>
      <c r="F6877" s="39">
        <v>9247.962890625</v>
      </c>
      <c r="G6877">
        <f t="shared" si="645"/>
        <v>1.3303842667404253E-3</v>
      </c>
      <c r="H6877" s="38">
        <f>G6877*SUMIF('Manual Inputs'!$B$11:$B$22,'Expanded kW'!A6877,'Manual Inputs'!$C$11:$C$22)</f>
        <v>157044.1015263338</v>
      </c>
    </row>
    <row r="6878" spans="1:8" x14ac:dyDescent="0.2">
      <c r="A6878">
        <f t="shared" si="642"/>
        <v>1</v>
      </c>
      <c r="B6878" t="b">
        <f t="shared" si="643"/>
        <v>0</v>
      </c>
      <c r="C6878" t="str">
        <f t="shared" si="644"/>
        <v>OFF</v>
      </c>
      <c r="D6878" s="4">
        <f t="shared" si="646"/>
        <v>43842.499999983324</v>
      </c>
      <c r="E6878" t="str">
        <f t="shared" si="647"/>
        <v>LRKPCIGS</v>
      </c>
      <c r="F6878" s="39">
        <v>9207.8447265625</v>
      </c>
      <c r="G6878">
        <f t="shared" si="645"/>
        <v>1.3246129877127631E-3</v>
      </c>
      <c r="H6878" s="38">
        <f>G6878*SUMIF('Manual Inputs'!$B$11:$B$22,'Expanded kW'!A6878,'Manual Inputs'!$C$11:$C$22)</f>
        <v>156362.83570546116</v>
      </c>
    </row>
    <row r="6879" spans="1:8" x14ac:dyDescent="0.2">
      <c r="A6879">
        <f t="shared" si="642"/>
        <v>1</v>
      </c>
      <c r="B6879" t="b">
        <f t="shared" si="643"/>
        <v>0</v>
      </c>
      <c r="C6879" t="str">
        <f t="shared" si="644"/>
        <v>OFF</v>
      </c>
      <c r="D6879" s="4">
        <f t="shared" si="646"/>
        <v>43842.541666649988</v>
      </c>
      <c r="E6879" t="str">
        <f t="shared" si="647"/>
        <v>LRKPCIGS</v>
      </c>
      <c r="F6879" s="39">
        <v>9206.6083984375</v>
      </c>
      <c r="G6879">
        <f t="shared" si="645"/>
        <v>1.324435133248436E-3</v>
      </c>
      <c r="H6879" s="38">
        <f>G6879*SUMIF('Manual Inputs'!$B$11:$B$22,'Expanded kW'!A6879,'Manual Inputs'!$C$11:$C$22)</f>
        <v>156341.84102351026</v>
      </c>
    </row>
    <row r="6880" spans="1:8" x14ac:dyDescent="0.2">
      <c r="A6880">
        <f t="shared" si="642"/>
        <v>1</v>
      </c>
      <c r="B6880" t="b">
        <f t="shared" si="643"/>
        <v>0</v>
      </c>
      <c r="C6880" t="str">
        <f t="shared" si="644"/>
        <v>OFF</v>
      </c>
      <c r="D6880" s="4">
        <f t="shared" si="646"/>
        <v>43842.583333316652</v>
      </c>
      <c r="E6880" t="str">
        <f t="shared" si="647"/>
        <v>LRKPCIGS</v>
      </c>
      <c r="F6880" s="39">
        <v>9174.4638671875</v>
      </c>
      <c r="G6880">
        <f t="shared" si="645"/>
        <v>1.3198109171759325E-3</v>
      </c>
      <c r="H6880" s="38">
        <f>G6880*SUMIF('Manual Inputs'!$B$11:$B$22,'Expanded kW'!A6880,'Manual Inputs'!$C$11:$C$22)</f>
        <v>155795.97929278697</v>
      </c>
    </row>
    <row r="6881" spans="1:8" x14ac:dyDescent="0.2">
      <c r="A6881">
        <f t="shared" si="642"/>
        <v>1</v>
      </c>
      <c r="B6881" t="b">
        <f t="shared" si="643"/>
        <v>0</v>
      </c>
      <c r="C6881" t="str">
        <f t="shared" si="644"/>
        <v>OFF</v>
      </c>
      <c r="D6881" s="4">
        <f t="shared" si="646"/>
        <v>43842.624999983316</v>
      </c>
      <c r="E6881" t="str">
        <f t="shared" si="647"/>
        <v>LRKPCIGS</v>
      </c>
      <c r="F6881" s="39">
        <v>9173.44140625</v>
      </c>
      <c r="G6881">
        <f t="shared" si="645"/>
        <v>1.3196638290051974E-3</v>
      </c>
      <c r="H6881" s="38">
        <f>G6881*SUMIF('Manual Inputs'!$B$11:$B$22,'Expanded kW'!A6881,'Manual Inputs'!$C$11:$C$22)</f>
        <v>155778.61639231097</v>
      </c>
    </row>
    <row r="6882" spans="1:8" x14ac:dyDescent="0.2">
      <c r="A6882">
        <f t="shared" si="642"/>
        <v>1</v>
      </c>
      <c r="B6882" t="b">
        <f t="shared" si="643"/>
        <v>0</v>
      </c>
      <c r="C6882" t="str">
        <f t="shared" si="644"/>
        <v>OFF</v>
      </c>
      <c r="D6882" s="4">
        <f t="shared" si="646"/>
        <v>43842.66666664998</v>
      </c>
      <c r="E6882" t="str">
        <f t="shared" si="647"/>
        <v>LRKPCIGS</v>
      </c>
      <c r="F6882" s="39">
        <v>9155.4140625</v>
      </c>
      <c r="G6882">
        <f t="shared" si="645"/>
        <v>1.3170704692804917E-3</v>
      </c>
      <c r="H6882" s="38">
        <f>G6882*SUMIF('Manual Inputs'!$B$11:$B$22,'Expanded kW'!A6882,'Manual Inputs'!$C$11:$C$22)</f>
        <v>155472.4854058864</v>
      </c>
    </row>
    <row r="6883" spans="1:8" x14ac:dyDescent="0.2">
      <c r="A6883">
        <f t="shared" si="642"/>
        <v>1</v>
      </c>
      <c r="B6883" t="b">
        <f t="shared" si="643"/>
        <v>0</v>
      </c>
      <c r="C6883" t="str">
        <f t="shared" si="644"/>
        <v>OFF</v>
      </c>
      <c r="D6883" s="4">
        <f t="shared" si="646"/>
        <v>43842.708333316645</v>
      </c>
      <c r="E6883" t="str">
        <f t="shared" si="647"/>
        <v>LRKPCIGS</v>
      </c>
      <c r="F6883" s="39">
        <v>9169.20703125</v>
      </c>
      <c r="G6883">
        <f t="shared" si="645"/>
        <v>1.3190546844891453E-3</v>
      </c>
      <c r="H6883" s="38">
        <f>G6883*SUMIF('Manual Inputs'!$B$11:$B$22,'Expanded kW'!A6883,'Manual Inputs'!$C$11:$C$22)</f>
        <v>155706.71043580305</v>
      </c>
    </row>
    <row r="6884" spans="1:8" x14ac:dyDescent="0.2">
      <c r="A6884">
        <f t="shared" si="642"/>
        <v>1</v>
      </c>
      <c r="B6884" t="b">
        <f t="shared" si="643"/>
        <v>0</v>
      </c>
      <c r="C6884" t="str">
        <f t="shared" si="644"/>
        <v>OFF</v>
      </c>
      <c r="D6884" s="4">
        <f t="shared" si="646"/>
        <v>43842.749999983309</v>
      </c>
      <c r="E6884" t="str">
        <f t="shared" si="647"/>
        <v>LRKPCIGS</v>
      </c>
      <c r="F6884" s="39">
        <v>9222.0361328125</v>
      </c>
      <c r="G6884">
        <f t="shared" si="645"/>
        <v>1.326654520947835E-3</v>
      </c>
      <c r="H6884" s="38">
        <f>G6884*SUMIF('Manual Inputs'!$B$11:$B$22,'Expanded kW'!A6884,'Manual Inputs'!$C$11:$C$22)</f>
        <v>156603.826794016</v>
      </c>
    </row>
    <row r="6885" spans="1:8" x14ac:dyDescent="0.2">
      <c r="A6885">
        <f t="shared" si="642"/>
        <v>1</v>
      </c>
      <c r="B6885" t="b">
        <f t="shared" si="643"/>
        <v>0</v>
      </c>
      <c r="C6885" t="str">
        <f t="shared" si="644"/>
        <v>OFF</v>
      </c>
      <c r="D6885" s="4">
        <f t="shared" si="646"/>
        <v>43842.791666649973</v>
      </c>
      <c r="E6885" t="str">
        <f t="shared" si="647"/>
        <v>LRKPCIGS</v>
      </c>
      <c r="F6885" s="39">
        <v>9223.59765625</v>
      </c>
      <c r="G6885">
        <f t="shared" si="645"/>
        <v>1.3268791570366651E-3</v>
      </c>
      <c r="H6885" s="38">
        <f>G6885*SUMIF('Manual Inputs'!$B$11:$B$22,'Expanded kW'!A6885,'Manual Inputs'!$C$11:$C$22)</f>
        <v>156630.34377382603</v>
      </c>
    </row>
    <row r="6886" spans="1:8" x14ac:dyDescent="0.2">
      <c r="A6886">
        <f t="shared" si="642"/>
        <v>1</v>
      </c>
      <c r="B6886" t="b">
        <f t="shared" si="643"/>
        <v>0</v>
      </c>
      <c r="C6886" t="str">
        <f t="shared" si="644"/>
        <v>OFF</v>
      </c>
      <c r="D6886" s="4">
        <f t="shared" si="646"/>
        <v>43842.833333316637</v>
      </c>
      <c r="E6886" t="str">
        <f t="shared" si="647"/>
        <v>LRKPCIGS</v>
      </c>
      <c r="F6886" s="39">
        <v>9254.0263671875</v>
      </c>
      <c r="G6886">
        <f t="shared" si="645"/>
        <v>1.3312565403336375E-3</v>
      </c>
      <c r="H6886" s="38">
        <f>G6886*SUMIF('Manual Inputs'!$B$11:$B$22,'Expanded kW'!A6886,'Manual Inputs'!$C$11:$C$22)</f>
        <v>157147.06833536469</v>
      </c>
    </row>
    <row r="6887" spans="1:8" x14ac:dyDescent="0.2">
      <c r="A6887">
        <f t="shared" si="642"/>
        <v>1</v>
      </c>
      <c r="B6887" t="b">
        <f t="shared" si="643"/>
        <v>0</v>
      </c>
      <c r="C6887" t="str">
        <f t="shared" si="644"/>
        <v>OFF</v>
      </c>
      <c r="D6887" s="4">
        <f t="shared" si="646"/>
        <v>43842.874999983302</v>
      </c>
      <c r="E6887" t="str">
        <f t="shared" si="647"/>
        <v>LRKPCIGS</v>
      </c>
      <c r="F6887" s="39">
        <v>9299.505859375</v>
      </c>
      <c r="G6887">
        <f t="shared" si="645"/>
        <v>1.3377990839814858E-3</v>
      </c>
      <c r="H6887" s="38">
        <f>G6887*SUMIF('Manual Inputs'!$B$11:$B$22,'Expanded kW'!A6887,'Manual Inputs'!$C$11:$C$22)</f>
        <v>157919.37744526612</v>
      </c>
    </row>
    <row r="6888" spans="1:8" x14ac:dyDescent="0.2">
      <c r="A6888">
        <f t="shared" si="642"/>
        <v>1</v>
      </c>
      <c r="B6888" t="b">
        <f t="shared" si="643"/>
        <v>0</v>
      </c>
      <c r="C6888" t="str">
        <f t="shared" si="644"/>
        <v>OFF</v>
      </c>
      <c r="D6888" s="4">
        <f t="shared" si="646"/>
        <v>43842.916666649966</v>
      </c>
      <c r="E6888" t="str">
        <f t="shared" si="647"/>
        <v>LRKPCIGS</v>
      </c>
      <c r="F6888" s="39">
        <v>9426.9345703125</v>
      </c>
      <c r="G6888">
        <f t="shared" si="645"/>
        <v>1.3561305970041127E-3</v>
      </c>
      <c r="H6888" s="38">
        <f>G6888*SUMIF('Manual Inputs'!$B$11:$B$22,'Expanded kW'!A6888,'Manual Inputs'!$C$11:$C$22)</f>
        <v>160083.30561566626</v>
      </c>
    </row>
    <row r="6889" spans="1:8" x14ac:dyDescent="0.2">
      <c r="A6889">
        <f t="shared" si="642"/>
        <v>1</v>
      </c>
      <c r="B6889" t="b">
        <f t="shared" si="643"/>
        <v>0</v>
      </c>
      <c r="C6889" t="str">
        <f t="shared" si="644"/>
        <v>OFF</v>
      </c>
      <c r="D6889" s="4">
        <f t="shared" si="646"/>
        <v>43842.95833331663</v>
      </c>
      <c r="E6889" t="str">
        <f t="shared" si="647"/>
        <v>LRKPCIGS</v>
      </c>
      <c r="F6889" s="39">
        <v>9499.55859375</v>
      </c>
      <c r="G6889">
        <f t="shared" si="645"/>
        <v>1.3665780716870597E-3</v>
      </c>
      <c r="H6889" s="38">
        <f>G6889*SUMIF('Manual Inputs'!$B$11:$B$22,'Expanded kW'!A6889,'Manual Inputs'!$C$11:$C$22)</f>
        <v>161316.56905377234</v>
      </c>
    </row>
    <row r="6890" spans="1:8" x14ac:dyDescent="0.2">
      <c r="A6890">
        <f t="shared" si="642"/>
        <v>1</v>
      </c>
      <c r="B6890" t="b">
        <f t="shared" si="643"/>
        <v>0</v>
      </c>
      <c r="C6890" t="str">
        <f t="shared" si="644"/>
        <v>OFF</v>
      </c>
      <c r="D6890" s="4">
        <f t="shared" si="646"/>
        <v>43842.999999983294</v>
      </c>
      <c r="E6890" t="str">
        <f t="shared" si="647"/>
        <v>LRKPCIGS</v>
      </c>
      <c r="F6890" s="39">
        <v>9487.6962890625</v>
      </c>
      <c r="G6890">
        <f t="shared" si="645"/>
        <v>1.3648715960328883E-3</v>
      </c>
      <c r="H6890" s="38">
        <f>G6890*SUMIF('Manual Inputs'!$B$11:$B$22,'Expanded kW'!A6890,'Manual Inputs'!$C$11:$C$22)</f>
        <v>161115.12955799227</v>
      </c>
    </row>
    <row r="6891" spans="1:8" x14ac:dyDescent="0.2">
      <c r="A6891">
        <f t="shared" si="642"/>
        <v>1</v>
      </c>
      <c r="B6891" t="b">
        <f t="shared" si="643"/>
        <v>0</v>
      </c>
      <c r="C6891" t="str">
        <f t="shared" si="644"/>
        <v>OFF</v>
      </c>
      <c r="D6891" s="4">
        <f t="shared" si="646"/>
        <v>43843.041666649959</v>
      </c>
      <c r="E6891" t="str">
        <f t="shared" si="647"/>
        <v>LRKPCIGS</v>
      </c>
      <c r="F6891" s="39">
        <v>9581.4951171875</v>
      </c>
      <c r="G6891">
        <f t="shared" si="645"/>
        <v>1.3783652147521732E-3</v>
      </c>
      <c r="H6891" s="38">
        <f>G6891*SUMIF('Manual Inputs'!$B$11:$B$22,'Expanded kW'!A6891,'Manual Inputs'!$C$11:$C$22)</f>
        <v>162707.97252906935</v>
      </c>
    </row>
    <row r="6892" spans="1:8" x14ac:dyDescent="0.2">
      <c r="A6892">
        <f t="shared" si="642"/>
        <v>1</v>
      </c>
      <c r="B6892" t="b">
        <f t="shared" si="643"/>
        <v>0</v>
      </c>
      <c r="C6892" t="str">
        <f t="shared" si="644"/>
        <v>OFF</v>
      </c>
      <c r="D6892" s="4">
        <f t="shared" si="646"/>
        <v>43843.083333316623</v>
      </c>
      <c r="E6892" t="str">
        <f t="shared" si="647"/>
        <v>LRKPCIGS</v>
      </c>
      <c r="F6892" s="39">
        <v>9615.0234375</v>
      </c>
      <c r="G6892">
        <f t="shared" si="645"/>
        <v>1.3831884985781931E-3</v>
      </c>
      <c r="H6892" s="38">
        <f>G6892*SUMIF('Manual Inputs'!$B$11:$B$22,'Expanded kW'!A6892,'Manual Inputs'!$C$11:$C$22)</f>
        <v>163277.33304677877</v>
      </c>
    </row>
    <row r="6893" spans="1:8" x14ac:dyDescent="0.2">
      <c r="A6893">
        <f t="shared" si="642"/>
        <v>1</v>
      </c>
      <c r="B6893" t="b">
        <f t="shared" si="643"/>
        <v>0</v>
      </c>
      <c r="C6893" t="str">
        <f t="shared" si="644"/>
        <v>OFF</v>
      </c>
      <c r="D6893" s="4">
        <f t="shared" si="646"/>
        <v>43843.124999983287</v>
      </c>
      <c r="E6893" t="str">
        <f t="shared" si="647"/>
        <v>LRKPCIGS</v>
      </c>
      <c r="F6893" s="39">
        <v>9481.3701171875</v>
      </c>
      <c r="G6893">
        <f t="shared" si="645"/>
        <v>1.3639615318781406E-3</v>
      </c>
      <c r="H6893" s="38">
        <f>G6893*SUMIF('Manual Inputs'!$B$11:$B$22,'Expanded kW'!A6893,'Manual Inputs'!$C$11:$C$22)</f>
        <v>161007.70179363375</v>
      </c>
    </row>
    <row r="6894" spans="1:8" x14ac:dyDescent="0.2">
      <c r="A6894">
        <f t="shared" si="642"/>
        <v>1</v>
      </c>
      <c r="B6894" t="b">
        <f t="shared" si="643"/>
        <v>0</v>
      </c>
      <c r="C6894" t="str">
        <f t="shared" si="644"/>
        <v>OFF</v>
      </c>
      <c r="D6894" s="4">
        <f t="shared" si="646"/>
        <v>43843.166666649951</v>
      </c>
      <c r="E6894" t="str">
        <f t="shared" si="647"/>
        <v>LRKPCIGS</v>
      </c>
      <c r="F6894" s="39">
        <v>9588.1669921875</v>
      </c>
      <c r="G6894">
        <f t="shared" si="645"/>
        <v>1.3793250107239604E-3</v>
      </c>
      <c r="H6894" s="38">
        <f>G6894*SUMIF('Manual Inputs'!$B$11:$B$22,'Expanded kW'!A6894,'Manual Inputs'!$C$11:$C$22)</f>
        <v>162821.27084430517</v>
      </c>
    </row>
    <row r="6895" spans="1:8" x14ac:dyDescent="0.2">
      <c r="A6895">
        <f t="shared" si="642"/>
        <v>1</v>
      </c>
      <c r="B6895" t="b">
        <f t="shared" si="643"/>
        <v>0</v>
      </c>
      <c r="C6895" t="str">
        <f t="shared" si="644"/>
        <v>OFF</v>
      </c>
      <c r="D6895" s="4">
        <f t="shared" si="646"/>
        <v>43843.208333316616</v>
      </c>
      <c r="E6895" t="str">
        <f t="shared" si="647"/>
        <v>LRKPCIGS</v>
      </c>
      <c r="F6895" s="39">
        <v>9740.1923828125</v>
      </c>
      <c r="G6895">
        <f t="shared" si="645"/>
        <v>1.4011949284803993E-3</v>
      </c>
      <c r="H6895" s="38">
        <f>G6895*SUMIF('Manual Inputs'!$B$11:$B$22,'Expanded kW'!A6895,'Manual Inputs'!$C$11:$C$22)</f>
        <v>165402.887051275</v>
      </c>
    </row>
    <row r="6896" spans="1:8" x14ac:dyDescent="0.2">
      <c r="A6896">
        <f t="shared" si="642"/>
        <v>1</v>
      </c>
      <c r="B6896" t="b">
        <f t="shared" si="643"/>
        <v>0</v>
      </c>
      <c r="C6896" t="str">
        <f t="shared" si="644"/>
        <v>OFF</v>
      </c>
      <c r="D6896" s="4">
        <f t="shared" si="646"/>
        <v>43843.24999998328</v>
      </c>
      <c r="E6896" t="str">
        <f t="shared" si="647"/>
        <v>LRKPCIGS</v>
      </c>
      <c r="F6896" s="39">
        <v>9571.443359375</v>
      </c>
      <c r="G6896">
        <f t="shared" si="645"/>
        <v>1.3769191989533435E-3</v>
      </c>
      <c r="H6896" s="38">
        <f>G6896*SUMIF('Manual Inputs'!$B$11:$B$22,'Expanded kW'!A6896,'Manual Inputs'!$C$11:$C$22)</f>
        <v>162537.27879974819</v>
      </c>
    </row>
    <row r="6897" spans="1:8" x14ac:dyDescent="0.2">
      <c r="A6897">
        <f t="shared" si="642"/>
        <v>1</v>
      </c>
      <c r="B6897" t="b">
        <f t="shared" si="643"/>
        <v>0</v>
      </c>
      <c r="C6897" t="str">
        <f t="shared" si="644"/>
        <v>ON</v>
      </c>
      <c r="D6897" s="4">
        <f t="shared" si="646"/>
        <v>43843.291666649944</v>
      </c>
      <c r="E6897" t="str">
        <f t="shared" si="647"/>
        <v>LRKPCIGS</v>
      </c>
      <c r="F6897" s="39">
        <v>9429.228515625</v>
      </c>
      <c r="G6897">
        <f t="shared" si="645"/>
        <v>1.356460597112094E-3</v>
      </c>
      <c r="H6897" s="38">
        <f>G6897*SUMIF('Manual Inputs'!$B$11:$B$22,'Expanded kW'!A6897,'Manual Inputs'!$C$11:$C$22)</f>
        <v>160122.2602032671</v>
      </c>
    </row>
    <row r="6898" spans="1:8" x14ac:dyDescent="0.2">
      <c r="A6898">
        <f t="shared" si="642"/>
        <v>1</v>
      </c>
      <c r="B6898" t="b">
        <f t="shared" si="643"/>
        <v>0</v>
      </c>
      <c r="C6898" t="str">
        <f t="shared" si="644"/>
        <v>ON</v>
      </c>
      <c r="D6898" s="4">
        <f t="shared" si="646"/>
        <v>43843.333333316608</v>
      </c>
      <c r="E6898" t="str">
        <f t="shared" si="647"/>
        <v>LRKPCIGS</v>
      </c>
      <c r="F6898" s="39">
        <v>9744.6220703125</v>
      </c>
      <c r="G6898">
        <f t="shared" si="645"/>
        <v>1.4018321700682251E-3</v>
      </c>
      <c r="H6898" s="38">
        <f>G6898*SUMIF('Manual Inputs'!$B$11:$B$22,'Expanded kW'!A6898,'Manual Inputs'!$C$11:$C$22)</f>
        <v>165478.10970319383</v>
      </c>
    </row>
    <row r="6899" spans="1:8" x14ac:dyDescent="0.2">
      <c r="A6899">
        <f t="shared" si="642"/>
        <v>1</v>
      </c>
      <c r="B6899" t="b">
        <f t="shared" si="643"/>
        <v>0</v>
      </c>
      <c r="C6899" t="str">
        <f t="shared" si="644"/>
        <v>ON</v>
      </c>
      <c r="D6899" s="4">
        <f t="shared" si="646"/>
        <v>43843.374999983273</v>
      </c>
      <c r="E6899" t="str">
        <f t="shared" si="647"/>
        <v>LRKPCIGS</v>
      </c>
      <c r="F6899" s="39">
        <v>9715.845703125</v>
      </c>
      <c r="G6899">
        <f t="shared" si="645"/>
        <v>1.3976924879984577E-3</v>
      </c>
      <c r="H6899" s="38">
        <f>G6899*SUMIF('Manual Inputs'!$B$11:$B$22,'Expanded kW'!A6899,'Manual Inputs'!$C$11:$C$22)</f>
        <v>164989.44438483124</v>
      </c>
    </row>
    <row r="6900" spans="1:8" x14ac:dyDescent="0.2">
      <c r="A6900">
        <f t="shared" si="642"/>
        <v>1</v>
      </c>
      <c r="B6900" t="b">
        <f t="shared" si="643"/>
        <v>0</v>
      </c>
      <c r="C6900" t="str">
        <f t="shared" si="644"/>
        <v>ON</v>
      </c>
      <c r="D6900" s="4">
        <f t="shared" si="646"/>
        <v>43843.416666649937</v>
      </c>
      <c r="E6900" t="str">
        <f t="shared" si="647"/>
        <v>LRKPCIGS</v>
      </c>
      <c r="F6900" s="39">
        <v>9714.556640625</v>
      </c>
      <c r="G6900">
        <f t="shared" si="645"/>
        <v>1.3975070473247516E-3</v>
      </c>
      <c r="H6900" s="38">
        <f>G6900*SUMIF('Manual Inputs'!$B$11:$B$22,'Expanded kW'!A6900,'Manual Inputs'!$C$11:$C$22)</f>
        <v>164967.55419511939</v>
      </c>
    </row>
    <row r="6901" spans="1:8" x14ac:dyDescent="0.2">
      <c r="A6901">
        <f t="shared" si="642"/>
        <v>1</v>
      </c>
      <c r="B6901" t="b">
        <f t="shared" si="643"/>
        <v>0</v>
      </c>
      <c r="C6901" t="str">
        <f t="shared" si="644"/>
        <v>ON</v>
      </c>
      <c r="D6901" s="4">
        <f t="shared" si="646"/>
        <v>43843.458333316601</v>
      </c>
      <c r="E6901" t="str">
        <f t="shared" si="647"/>
        <v>LRKPCIGS</v>
      </c>
      <c r="F6901" s="39">
        <v>9543.1103515625</v>
      </c>
      <c r="G6901">
        <f t="shared" si="645"/>
        <v>1.3728432972365022E-3</v>
      </c>
      <c r="H6901" s="38">
        <f>G6901*SUMIF('Manual Inputs'!$B$11:$B$22,'Expanded kW'!A6901,'Manual Inputs'!$C$11:$C$22)</f>
        <v>162056.14237996831</v>
      </c>
    </row>
    <row r="6902" spans="1:8" x14ac:dyDescent="0.2">
      <c r="A6902">
        <f t="shared" si="642"/>
        <v>1</v>
      </c>
      <c r="B6902" t="b">
        <f t="shared" si="643"/>
        <v>0</v>
      </c>
      <c r="C6902" t="str">
        <f t="shared" si="644"/>
        <v>ON</v>
      </c>
      <c r="D6902" s="4">
        <f t="shared" si="646"/>
        <v>43843.499999983265</v>
      </c>
      <c r="E6902" t="str">
        <f t="shared" si="647"/>
        <v>LRKPCIGS</v>
      </c>
      <c r="F6902" s="39">
        <v>9457.7265625</v>
      </c>
      <c r="G6902">
        <f t="shared" si="645"/>
        <v>1.3605602408545841E-3</v>
      </c>
      <c r="H6902" s="38">
        <f>G6902*SUMIF('Manual Inputs'!$B$11:$B$22,'Expanded kW'!A6902,'Manual Inputs'!$C$11:$C$22)</f>
        <v>160606.19923066918</v>
      </c>
    </row>
    <row r="6903" spans="1:8" x14ac:dyDescent="0.2">
      <c r="A6903">
        <f t="shared" si="642"/>
        <v>1</v>
      </c>
      <c r="B6903" t="b">
        <f t="shared" si="643"/>
        <v>0</v>
      </c>
      <c r="C6903" t="str">
        <f t="shared" si="644"/>
        <v>ON</v>
      </c>
      <c r="D6903" s="4">
        <f t="shared" si="646"/>
        <v>43843.54166664993</v>
      </c>
      <c r="E6903" t="str">
        <f t="shared" si="647"/>
        <v>LRKPCIGS</v>
      </c>
      <c r="F6903" s="39">
        <v>9410.6142578125</v>
      </c>
      <c r="G6903">
        <f t="shared" si="645"/>
        <v>1.3537828056867083E-3</v>
      </c>
      <c r="H6903" s="38">
        <f>G6903*SUMIF('Manual Inputs'!$B$11:$B$22,'Expanded kW'!A6903,'Manual Inputs'!$C$11:$C$22)</f>
        <v>159806.16254713279</v>
      </c>
    </row>
    <row r="6904" spans="1:8" x14ac:dyDescent="0.2">
      <c r="A6904">
        <f t="shared" si="642"/>
        <v>1</v>
      </c>
      <c r="B6904" t="b">
        <f t="shared" si="643"/>
        <v>0</v>
      </c>
      <c r="C6904" t="str">
        <f t="shared" si="644"/>
        <v>ON</v>
      </c>
      <c r="D6904" s="4">
        <f t="shared" si="646"/>
        <v>43843.583333316594</v>
      </c>
      <c r="E6904" t="str">
        <f t="shared" si="647"/>
        <v>LRKPCIGS</v>
      </c>
      <c r="F6904" s="39">
        <v>9346.7939453125</v>
      </c>
      <c r="G6904">
        <f t="shared" si="645"/>
        <v>1.3446018065139576E-3</v>
      </c>
      <c r="H6904" s="38">
        <f>G6904*SUMIF('Manual Inputs'!$B$11:$B$22,'Expanded kW'!A6904,'Manual Inputs'!$C$11:$C$22)</f>
        <v>158722.39915467228</v>
      </c>
    </row>
    <row r="6905" spans="1:8" x14ac:dyDescent="0.2">
      <c r="A6905">
        <f t="shared" si="642"/>
        <v>1</v>
      </c>
      <c r="B6905" t="b">
        <f t="shared" si="643"/>
        <v>0</v>
      </c>
      <c r="C6905" t="str">
        <f t="shared" si="644"/>
        <v>ON</v>
      </c>
      <c r="D6905" s="4">
        <f t="shared" si="646"/>
        <v>43843.624999983258</v>
      </c>
      <c r="E6905" t="str">
        <f t="shared" si="647"/>
        <v>LRKPCIGS</v>
      </c>
      <c r="F6905" s="39">
        <v>9297.8271484375</v>
      </c>
      <c r="G6905">
        <f t="shared" si="645"/>
        <v>1.3375575896495914E-3</v>
      </c>
      <c r="H6905" s="38">
        <f>G6905*SUMIF('Manual Inputs'!$B$11:$B$22,'Expanded kW'!A6905,'Manual Inputs'!$C$11:$C$22)</f>
        <v>157890.87044820955</v>
      </c>
    </row>
    <row r="6906" spans="1:8" x14ac:dyDescent="0.2">
      <c r="A6906">
        <f t="shared" si="642"/>
        <v>1</v>
      </c>
      <c r="B6906" t="b">
        <f t="shared" si="643"/>
        <v>0</v>
      </c>
      <c r="C6906" t="str">
        <f t="shared" si="644"/>
        <v>ON</v>
      </c>
      <c r="D6906" s="4">
        <f t="shared" si="646"/>
        <v>43843.666666649922</v>
      </c>
      <c r="E6906" t="str">
        <f t="shared" si="647"/>
        <v>LRKPCIGS</v>
      </c>
      <c r="F6906" s="39">
        <v>9195.5625</v>
      </c>
      <c r="G6906">
        <f t="shared" si="645"/>
        <v>1.3228461033542786E-3</v>
      </c>
      <c r="H6906" s="38">
        <f>G6906*SUMIF('Manual Inputs'!$B$11:$B$22,'Expanded kW'!A6906,'Manual Inputs'!$C$11:$C$22)</f>
        <v>156154.26531454772</v>
      </c>
    </row>
    <row r="6907" spans="1:8" x14ac:dyDescent="0.2">
      <c r="A6907">
        <f t="shared" si="642"/>
        <v>1</v>
      </c>
      <c r="B6907" t="b">
        <f t="shared" si="643"/>
        <v>0</v>
      </c>
      <c r="C6907" t="str">
        <f t="shared" si="644"/>
        <v>ON</v>
      </c>
      <c r="D6907" s="4">
        <f t="shared" si="646"/>
        <v>43843.708333316587</v>
      </c>
      <c r="E6907" t="str">
        <f t="shared" si="647"/>
        <v>LRKPCIGS</v>
      </c>
      <c r="F6907" s="39">
        <v>9263.517578125</v>
      </c>
      <c r="G6907">
        <f t="shared" si="645"/>
        <v>1.3326219175364769E-3</v>
      </c>
      <c r="H6907" s="38">
        <f>G6907*SUMIF('Manual Inputs'!$B$11:$B$22,'Expanded kW'!A6907,'Manual Inputs'!$C$11:$C$22)</f>
        <v>157308.24314885659</v>
      </c>
    </row>
    <row r="6908" spans="1:8" x14ac:dyDescent="0.2">
      <c r="A6908">
        <f t="shared" si="642"/>
        <v>1</v>
      </c>
      <c r="B6908" t="b">
        <f t="shared" si="643"/>
        <v>0</v>
      </c>
      <c r="C6908" t="str">
        <f t="shared" si="644"/>
        <v>ON</v>
      </c>
      <c r="D6908" s="4">
        <f t="shared" si="646"/>
        <v>43843.749999983251</v>
      </c>
      <c r="E6908" t="str">
        <f t="shared" si="647"/>
        <v>LRKPCIGS</v>
      </c>
      <c r="F6908" s="39">
        <v>9257.3828125</v>
      </c>
      <c r="G6908">
        <f t="shared" si="645"/>
        <v>1.3317393885120673E-3</v>
      </c>
      <c r="H6908" s="38">
        <f>G6908*SUMIF('Manual Inputs'!$B$11:$B$22,'Expanded kW'!A6908,'Manual Inputs'!$C$11:$C$22)</f>
        <v>157204.06574600074</v>
      </c>
    </row>
    <row r="6909" spans="1:8" x14ac:dyDescent="0.2">
      <c r="A6909">
        <f t="shared" si="642"/>
        <v>1</v>
      </c>
      <c r="B6909" t="b">
        <f t="shared" si="643"/>
        <v>0</v>
      </c>
      <c r="C6909" t="str">
        <f t="shared" si="644"/>
        <v>ON</v>
      </c>
      <c r="D6909" s="4">
        <f t="shared" si="646"/>
        <v>43843.791666649915</v>
      </c>
      <c r="E6909" t="str">
        <f t="shared" si="647"/>
        <v>LRKPCIGS</v>
      </c>
      <c r="F6909" s="39">
        <v>9295.431640625</v>
      </c>
      <c r="G6909">
        <f t="shared" si="645"/>
        <v>1.3372129790642879E-3</v>
      </c>
      <c r="H6909" s="38">
        <f>G6909*SUMIF('Manual Inputs'!$B$11:$B$22,'Expanded kW'!A6909,'Manual Inputs'!$C$11:$C$22)</f>
        <v>157850.19117899507</v>
      </c>
    </row>
    <row r="6910" spans="1:8" x14ac:dyDescent="0.2">
      <c r="A6910">
        <f t="shared" si="642"/>
        <v>1</v>
      </c>
      <c r="B6910" t="b">
        <f t="shared" si="643"/>
        <v>0</v>
      </c>
      <c r="C6910" t="str">
        <f t="shared" si="644"/>
        <v>ON</v>
      </c>
      <c r="D6910" s="4">
        <f t="shared" si="646"/>
        <v>43843.833333316579</v>
      </c>
      <c r="E6910" t="str">
        <f t="shared" si="647"/>
        <v>LRKPCIGS</v>
      </c>
      <c r="F6910" s="39">
        <v>9295.2880859375</v>
      </c>
      <c r="G6910">
        <f t="shared" si="645"/>
        <v>1.3371923277165341E-3</v>
      </c>
      <c r="H6910" s="38">
        <f>G6910*SUMIF('Manual Inputs'!$B$11:$B$22,'Expanded kW'!A6910,'Manual Inputs'!$C$11:$C$22)</f>
        <v>157847.75340786806</v>
      </c>
    </row>
    <row r="6911" spans="1:8" x14ac:dyDescent="0.2">
      <c r="A6911">
        <f t="shared" si="642"/>
        <v>1</v>
      </c>
      <c r="B6911" t="b">
        <f t="shared" si="643"/>
        <v>0</v>
      </c>
      <c r="C6911" t="str">
        <f t="shared" si="644"/>
        <v>OFF</v>
      </c>
      <c r="D6911" s="4">
        <f t="shared" si="646"/>
        <v>43843.874999983243</v>
      </c>
      <c r="E6911" t="str">
        <f t="shared" si="647"/>
        <v>LRKPCIGS</v>
      </c>
      <c r="F6911" s="39">
        <v>9323.7431640625</v>
      </c>
      <c r="G6911">
        <f t="shared" si="645"/>
        <v>1.3412857901032341E-3</v>
      </c>
      <c r="H6911" s="38">
        <f>G6911*SUMIF('Manual Inputs'!$B$11:$B$22,'Expanded kW'!A6911,'Manual Inputs'!$C$11:$C$22)</f>
        <v>158330.96276227979</v>
      </c>
    </row>
    <row r="6912" spans="1:8" x14ac:dyDescent="0.2">
      <c r="A6912">
        <f t="shared" si="642"/>
        <v>1</v>
      </c>
      <c r="B6912" t="b">
        <f t="shared" si="643"/>
        <v>0</v>
      </c>
      <c r="C6912" t="str">
        <f t="shared" si="644"/>
        <v>OFF</v>
      </c>
      <c r="D6912" s="4">
        <f t="shared" si="646"/>
        <v>43843.916666649908</v>
      </c>
      <c r="E6912" t="str">
        <f t="shared" si="647"/>
        <v>LRKPCIGS</v>
      </c>
      <c r="F6912" s="39">
        <v>9523.302734375</v>
      </c>
      <c r="G6912">
        <f t="shared" si="645"/>
        <v>1.3699938327025798E-3</v>
      </c>
      <c r="H6912" s="38">
        <f>G6912*SUMIF('Manual Inputs'!$B$11:$B$22,'Expanded kW'!A6912,'Manual Inputs'!$C$11:$C$22)</f>
        <v>161719.77971487353</v>
      </c>
    </row>
    <row r="6913" spans="1:8" x14ac:dyDescent="0.2">
      <c r="A6913">
        <f t="shared" si="642"/>
        <v>1</v>
      </c>
      <c r="B6913" t="b">
        <f t="shared" si="643"/>
        <v>0</v>
      </c>
      <c r="C6913" t="str">
        <f t="shared" si="644"/>
        <v>OFF</v>
      </c>
      <c r="D6913" s="4">
        <f t="shared" si="646"/>
        <v>43843.958333316572</v>
      </c>
      <c r="E6913" t="str">
        <f t="shared" si="647"/>
        <v>LRKPCIGS</v>
      </c>
      <c r="F6913" s="39">
        <v>9502.349609375</v>
      </c>
      <c r="G6913">
        <f t="shared" si="645"/>
        <v>1.3669795788427048E-3</v>
      </c>
      <c r="H6913" s="38">
        <f>G6913*SUMIF('Manual Inputs'!$B$11:$B$22,'Expanded kW'!A6913,'Manual Inputs'!$C$11:$C$22)</f>
        <v>161363.96463119387</v>
      </c>
    </row>
    <row r="6914" spans="1:8" x14ac:dyDescent="0.2">
      <c r="A6914">
        <f t="shared" ref="A6914:A6977" si="648">MONTH(D6914)</f>
        <v>1</v>
      </c>
      <c r="B6914" t="b">
        <f t="shared" ref="B6914:B6977" si="649">IF(ISNA(VLOOKUP(DATE(YEAR(D6914),MONTH(D6914),DAY(D6914)),Holidays,1,FALSE)),FALSE,TRUE)</f>
        <v>0</v>
      </c>
      <c r="C6914" t="str">
        <f t="shared" ref="C6914:C6977" si="650">IF(OR(HOUR(D6914)&lt;PkStart,HOUR(D6914)&gt;OPkStart-1,WEEKDAY(D6914,2)&gt;5,B6914)=TRUE,"OFF","ON")</f>
        <v>OFF</v>
      </c>
      <c r="D6914" s="4">
        <f t="shared" si="646"/>
        <v>43843.999999983236</v>
      </c>
      <c r="E6914" t="str">
        <f t="shared" si="647"/>
        <v>LRKPCIGS</v>
      </c>
      <c r="F6914" s="39">
        <v>9502.8037109375</v>
      </c>
      <c r="G6914">
        <f t="shared" ref="G6914:G6977" si="651">IF(SUMIF($A$2:$A$8785,A6914,$F$2:$F$8785)=0,0,F6914/SUMIF($A$2:$A$8785,A6914,$F$2:$F$8785))</f>
        <v>1.3670449045345785E-3</v>
      </c>
      <c r="H6914" s="38">
        <f>G6914*SUMIF('Manual Inputs'!$B$11:$B$22,'Expanded kW'!A6914,'Manual Inputs'!$C$11:$C$22)</f>
        <v>161371.67594802417</v>
      </c>
    </row>
    <row r="6915" spans="1:8" x14ac:dyDescent="0.2">
      <c r="A6915">
        <f t="shared" si="648"/>
        <v>1</v>
      </c>
      <c r="B6915" t="b">
        <f t="shared" si="649"/>
        <v>0</v>
      </c>
      <c r="C6915" t="str">
        <f t="shared" si="650"/>
        <v>OFF</v>
      </c>
      <c r="D6915" s="4">
        <f t="shared" si="646"/>
        <v>43844.0416666499</v>
      </c>
      <c r="E6915" t="str">
        <f t="shared" si="647"/>
        <v>LRKPCIGS</v>
      </c>
      <c r="F6915" s="39">
        <v>9402.1279296875</v>
      </c>
      <c r="G6915">
        <f t="shared" si="651"/>
        <v>1.3525619879181442E-3</v>
      </c>
      <c r="H6915" s="38">
        <f>G6915*SUMIF('Manual Inputs'!$B$11:$B$22,'Expanded kW'!A6915,'Manual Inputs'!$C$11:$C$22)</f>
        <v>159662.05213152987</v>
      </c>
    </row>
    <row r="6916" spans="1:8" x14ac:dyDescent="0.2">
      <c r="A6916">
        <f t="shared" si="648"/>
        <v>1</v>
      </c>
      <c r="B6916" t="b">
        <f t="shared" si="649"/>
        <v>0</v>
      </c>
      <c r="C6916" t="str">
        <f t="shared" si="650"/>
        <v>OFF</v>
      </c>
      <c r="D6916" s="4">
        <f t="shared" ref="D6916:D6979" si="652">+D6915+1/24</f>
        <v>43844.083333316565</v>
      </c>
      <c r="E6916" t="str">
        <f t="shared" ref="E6916:E6979" si="653">+E6915</f>
        <v>LRKPCIGS</v>
      </c>
      <c r="F6916" s="39">
        <v>9323.5234375</v>
      </c>
      <c r="G6916">
        <f t="shared" si="651"/>
        <v>1.3412541808974887E-3</v>
      </c>
      <c r="H6916" s="38">
        <f>G6916*SUMIF('Manual Inputs'!$B$11:$B$22,'Expanded kW'!A6916,'Manual Inputs'!$C$11:$C$22)</f>
        <v>158327.23147994251</v>
      </c>
    </row>
    <row r="6917" spans="1:8" x14ac:dyDescent="0.2">
      <c r="A6917">
        <f t="shared" si="648"/>
        <v>1</v>
      </c>
      <c r="B6917" t="b">
        <f t="shared" si="649"/>
        <v>0</v>
      </c>
      <c r="C6917" t="str">
        <f t="shared" si="650"/>
        <v>OFF</v>
      </c>
      <c r="D6917" s="4">
        <f t="shared" si="652"/>
        <v>43844.124999983229</v>
      </c>
      <c r="E6917" t="str">
        <f t="shared" si="653"/>
        <v>LRKPCIGS</v>
      </c>
      <c r="F6917" s="39">
        <v>9267.1875</v>
      </c>
      <c r="G6917">
        <f t="shared" si="651"/>
        <v>1.3331498615151034E-3</v>
      </c>
      <c r="H6917" s="38">
        <f>G6917*SUMIF('Manual Inputs'!$B$11:$B$22,'Expanded kW'!A6917,'Manual Inputs'!$C$11:$C$22)</f>
        <v>157370.56385562712</v>
      </c>
    </row>
    <row r="6918" spans="1:8" x14ac:dyDescent="0.2">
      <c r="A6918">
        <f t="shared" si="648"/>
        <v>1</v>
      </c>
      <c r="B6918" t="b">
        <f t="shared" si="649"/>
        <v>0</v>
      </c>
      <c r="C6918" t="str">
        <f t="shared" si="650"/>
        <v>OFF</v>
      </c>
      <c r="D6918" s="4">
        <f t="shared" si="652"/>
        <v>43844.166666649893</v>
      </c>
      <c r="E6918" t="str">
        <f t="shared" si="653"/>
        <v>LRKPCIGS</v>
      </c>
      <c r="F6918" s="39">
        <v>9252.8544921875</v>
      </c>
      <c r="G6918">
        <f t="shared" si="651"/>
        <v>1.3310879579029958E-3</v>
      </c>
      <c r="H6918" s="38">
        <f>G6918*SUMIF('Manual Inputs'!$B$11:$B$22,'Expanded kW'!A6918,'Manual Inputs'!$C$11:$C$22)</f>
        <v>157127.16816289938</v>
      </c>
    </row>
    <row r="6919" spans="1:8" x14ac:dyDescent="0.2">
      <c r="A6919">
        <f t="shared" si="648"/>
        <v>1</v>
      </c>
      <c r="B6919" t="b">
        <f t="shared" si="649"/>
        <v>0</v>
      </c>
      <c r="C6919" t="str">
        <f t="shared" si="650"/>
        <v>OFF</v>
      </c>
      <c r="D6919" s="4">
        <f t="shared" si="652"/>
        <v>43844.208333316557</v>
      </c>
      <c r="E6919" t="str">
        <f t="shared" si="653"/>
        <v>LRKPCIGS</v>
      </c>
      <c r="F6919" s="39">
        <v>9242.03515625</v>
      </c>
      <c r="G6919">
        <f t="shared" si="651"/>
        <v>1.3295315206120956E-3</v>
      </c>
      <c r="H6919" s="38">
        <f>G6919*SUMIF('Manual Inputs'!$B$11:$B$22,'Expanded kW'!A6919,'Manual Inputs'!$C$11:$C$22)</f>
        <v>156943.43982061348</v>
      </c>
    </row>
    <row r="6920" spans="1:8" x14ac:dyDescent="0.2">
      <c r="A6920">
        <f t="shared" si="648"/>
        <v>1</v>
      </c>
      <c r="B6920" t="b">
        <f t="shared" si="649"/>
        <v>0</v>
      </c>
      <c r="C6920" t="str">
        <f t="shared" si="650"/>
        <v>OFF</v>
      </c>
      <c r="D6920" s="4">
        <f t="shared" si="652"/>
        <v>43844.249999983222</v>
      </c>
      <c r="E6920" t="str">
        <f t="shared" si="653"/>
        <v>LRKPCIGS</v>
      </c>
      <c r="F6920" s="39">
        <v>9280.876953125</v>
      </c>
      <c r="G6920">
        <f t="shared" si="651"/>
        <v>1.3351191852757171E-3</v>
      </c>
      <c r="H6920" s="38">
        <f>G6920*SUMIF('Manual Inputs'!$B$11:$B$22,'Expanded kW'!A6920,'Manual Inputs'!$C$11:$C$22)</f>
        <v>157603.031036976</v>
      </c>
    </row>
    <row r="6921" spans="1:8" x14ac:dyDescent="0.2">
      <c r="A6921">
        <f t="shared" si="648"/>
        <v>1</v>
      </c>
      <c r="B6921" t="b">
        <f t="shared" si="649"/>
        <v>0</v>
      </c>
      <c r="C6921" t="str">
        <f t="shared" si="650"/>
        <v>ON</v>
      </c>
      <c r="D6921" s="4">
        <f t="shared" si="652"/>
        <v>43844.291666649886</v>
      </c>
      <c r="E6921" t="str">
        <f t="shared" si="653"/>
        <v>LRKPCIGS</v>
      </c>
      <c r="F6921" s="39">
        <v>9128.4033203125</v>
      </c>
      <c r="G6921">
        <f t="shared" si="651"/>
        <v>1.3131847847395576E-3</v>
      </c>
      <c r="H6921" s="38">
        <f>G6921*SUMIF('Manual Inputs'!$B$11:$B$22,'Expanded kW'!A6921,'Manual Inputs'!$C$11:$C$22)</f>
        <v>155013.80301403816</v>
      </c>
    </row>
    <row r="6922" spans="1:8" x14ac:dyDescent="0.2">
      <c r="A6922">
        <f t="shared" si="648"/>
        <v>1</v>
      </c>
      <c r="B6922" t="b">
        <f t="shared" si="649"/>
        <v>0</v>
      </c>
      <c r="C6922" t="str">
        <f t="shared" si="650"/>
        <v>ON</v>
      </c>
      <c r="D6922" s="4">
        <f t="shared" si="652"/>
        <v>43844.33333331655</v>
      </c>
      <c r="E6922" t="str">
        <f t="shared" si="653"/>
        <v>LRKPCIGS</v>
      </c>
      <c r="F6922" s="39">
        <v>9345.5400390625</v>
      </c>
      <c r="G6922">
        <f t="shared" si="651"/>
        <v>1.3444214233131709E-3</v>
      </c>
      <c r="H6922" s="38">
        <f>G6922*SUMIF('Manual Inputs'!$B$11:$B$22,'Expanded kW'!A6922,'Manual Inputs'!$C$11:$C$22)</f>
        <v>158701.10597013443</v>
      </c>
    </row>
    <row r="6923" spans="1:8" x14ac:dyDescent="0.2">
      <c r="A6923">
        <f t="shared" si="648"/>
        <v>1</v>
      </c>
      <c r="B6923" t="b">
        <f t="shared" si="649"/>
        <v>0</v>
      </c>
      <c r="C6923" t="str">
        <f t="shared" si="650"/>
        <v>ON</v>
      </c>
      <c r="D6923" s="4">
        <f t="shared" si="652"/>
        <v>43844.374999983214</v>
      </c>
      <c r="E6923" t="str">
        <f t="shared" si="653"/>
        <v>LRKPCIGS</v>
      </c>
      <c r="F6923" s="39">
        <v>9469.640625</v>
      </c>
      <c r="G6923">
        <f t="shared" si="651"/>
        <v>1.3622741622327753E-3</v>
      </c>
      <c r="H6923" s="38">
        <f>G6923*SUMIF('Manual Inputs'!$B$11:$B$22,'Expanded kW'!A6923,'Manual Inputs'!$C$11:$C$22)</f>
        <v>160808.51765073309</v>
      </c>
    </row>
    <row r="6924" spans="1:8" x14ac:dyDescent="0.2">
      <c r="A6924">
        <f t="shared" si="648"/>
        <v>1</v>
      </c>
      <c r="B6924" t="b">
        <f t="shared" si="649"/>
        <v>0</v>
      </c>
      <c r="C6924" t="str">
        <f t="shared" si="650"/>
        <v>ON</v>
      </c>
      <c r="D6924" s="4">
        <f t="shared" si="652"/>
        <v>43844.416666649879</v>
      </c>
      <c r="E6924" t="str">
        <f t="shared" si="653"/>
        <v>LRKPCIGS</v>
      </c>
      <c r="F6924" s="39">
        <v>9467.37109375</v>
      </c>
      <c r="G6924">
        <f t="shared" si="651"/>
        <v>1.3619476742587659E-3</v>
      </c>
      <c r="H6924" s="38">
        <f>G6924*SUMIF('Manual Inputs'!$B$11:$B$22,'Expanded kW'!A6924,'Manual Inputs'!$C$11:$C$22)</f>
        <v>160769.97765005863</v>
      </c>
    </row>
    <row r="6925" spans="1:8" x14ac:dyDescent="0.2">
      <c r="A6925">
        <f t="shared" si="648"/>
        <v>1</v>
      </c>
      <c r="B6925" t="b">
        <f t="shared" si="649"/>
        <v>0</v>
      </c>
      <c r="C6925" t="str">
        <f t="shared" si="650"/>
        <v>ON</v>
      </c>
      <c r="D6925" s="4">
        <f t="shared" si="652"/>
        <v>43844.458333316543</v>
      </c>
      <c r="E6925" t="str">
        <f t="shared" si="653"/>
        <v>LRKPCIGS</v>
      </c>
      <c r="F6925" s="39">
        <v>9566.9462890625</v>
      </c>
      <c r="G6925">
        <f t="shared" si="651"/>
        <v>1.3762722638757557E-3</v>
      </c>
      <c r="H6925" s="38">
        <f>G6925*SUMIF('Manual Inputs'!$B$11:$B$22,'Expanded kW'!A6925,'Manual Inputs'!$C$11:$C$22)</f>
        <v>162460.9118879126</v>
      </c>
    </row>
    <row r="6926" spans="1:8" x14ac:dyDescent="0.2">
      <c r="A6926">
        <f t="shared" si="648"/>
        <v>1</v>
      </c>
      <c r="B6926" t="b">
        <f t="shared" si="649"/>
        <v>0</v>
      </c>
      <c r="C6926" t="str">
        <f t="shared" si="650"/>
        <v>ON</v>
      </c>
      <c r="D6926" s="4">
        <f t="shared" si="652"/>
        <v>43844.499999983207</v>
      </c>
      <c r="E6926" t="str">
        <f t="shared" si="653"/>
        <v>LRKPCIGS</v>
      </c>
      <c r="F6926" s="39">
        <v>9583.6142578125</v>
      </c>
      <c r="G6926">
        <f t="shared" si="651"/>
        <v>1.3786700679809171E-3</v>
      </c>
      <c r="H6926" s="38">
        <f>G6926*SUMIF('Manual Inputs'!$B$11:$B$22,'Expanded kW'!A6926,'Manual Inputs'!$C$11:$C$22)</f>
        <v>162743.95867427744</v>
      </c>
    </row>
    <row r="6927" spans="1:8" x14ac:dyDescent="0.2">
      <c r="A6927">
        <f t="shared" si="648"/>
        <v>1</v>
      </c>
      <c r="B6927" t="b">
        <f t="shared" si="649"/>
        <v>0</v>
      </c>
      <c r="C6927" t="str">
        <f t="shared" si="650"/>
        <v>ON</v>
      </c>
      <c r="D6927" s="4">
        <f t="shared" si="652"/>
        <v>43844.541666649871</v>
      </c>
      <c r="E6927" t="str">
        <f t="shared" si="653"/>
        <v>LRKPCIGS</v>
      </c>
      <c r="F6927" s="39">
        <v>9450.6591796875</v>
      </c>
      <c r="G6927">
        <f t="shared" si="651"/>
        <v>1.3595435483124553E-3</v>
      </c>
      <c r="H6927" s="38">
        <f>G6927*SUMIF('Manual Inputs'!$B$11:$B$22,'Expanded kW'!A6927,'Manual Inputs'!$C$11:$C$22)</f>
        <v>160486.18460722634</v>
      </c>
    </row>
    <row r="6928" spans="1:8" x14ac:dyDescent="0.2">
      <c r="A6928">
        <f t="shared" si="648"/>
        <v>1</v>
      </c>
      <c r="B6928" t="b">
        <f t="shared" si="649"/>
        <v>0</v>
      </c>
      <c r="C6928" t="str">
        <f t="shared" si="650"/>
        <v>ON</v>
      </c>
      <c r="D6928" s="4">
        <f t="shared" si="652"/>
        <v>43844.583333316536</v>
      </c>
      <c r="E6928" t="str">
        <f t="shared" si="653"/>
        <v>LRKPCIGS</v>
      </c>
      <c r="F6928" s="39">
        <v>9416.5849609375</v>
      </c>
      <c r="G6928">
        <f t="shared" si="651"/>
        <v>1.3546417331708283E-3</v>
      </c>
      <c r="H6928" s="38">
        <f>G6928*SUMIF('Manual Inputs'!$B$11:$B$22,'Expanded kW'!A6928,'Manual Inputs'!$C$11:$C$22)</f>
        <v>159907.55392584353</v>
      </c>
    </row>
    <row r="6929" spans="1:8" x14ac:dyDescent="0.2">
      <c r="A6929">
        <f t="shared" si="648"/>
        <v>1</v>
      </c>
      <c r="B6929" t="b">
        <f t="shared" si="649"/>
        <v>0</v>
      </c>
      <c r="C6929" t="str">
        <f t="shared" si="650"/>
        <v>ON</v>
      </c>
      <c r="D6929" s="4">
        <f t="shared" si="652"/>
        <v>43844.6249999832</v>
      </c>
      <c r="E6929" t="str">
        <f t="shared" si="653"/>
        <v>LRKPCIGS</v>
      </c>
      <c r="F6929" s="39">
        <v>9389.5751953125</v>
      </c>
      <c r="G6929">
        <f t="shared" si="651"/>
        <v>1.3507561891152532E-3</v>
      </c>
      <c r="H6929" s="38">
        <f>G6929*SUMIF('Manual Inputs'!$B$11:$B$22,'Expanded kW'!A6929,'Manual Inputs'!$C$11:$C$22)</f>
        <v>159448.88811747235</v>
      </c>
    </row>
    <row r="6930" spans="1:8" x14ac:dyDescent="0.2">
      <c r="A6930">
        <f t="shared" si="648"/>
        <v>1</v>
      </c>
      <c r="B6930" t="b">
        <f t="shared" si="649"/>
        <v>0</v>
      </c>
      <c r="C6930" t="str">
        <f t="shared" si="650"/>
        <v>ON</v>
      </c>
      <c r="D6930" s="4">
        <f t="shared" si="652"/>
        <v>43844.666666649864</v>
      </c>
      <c r="E6930" t="str">
        <f t="shared" si="653"/>
        <v>LRKPCIGS</v>
      </c>
      <c r="F6930" s="39">
        <v>9301.896484375</v>
      </c>
      <c r="G6930">
        <f t="shared" si="651"/>
        <v>1.338142992139995E-3</v>
      </c>
      <c r="H6930" s="38">
        <f>G6930*SUMIF('Manual Inputs'!$B$11:$B$22,'Expanded kW'!A6930,'Manual Inputs'!$C$11:$C$22)</f>
        <v>157959.97379709533</v>
      </c>
    </row>
    <row r="6931" spans="1:8" x14ac:dyDescent="0.2">
      <c r="A6931">
        <f t="shared" si="648"/>
        <v>1</v>
      </c>
      <c r="B6931" t="b">
        <f t="shared" si="649"/>
        <v>0</v>
      </c>
      <c r="C6931" t="str">
        <f t="shared" si="650"/>
        <v>ON</v>
      </c>
      <c r="D6931" s="4">
        <f t="shared" si="652"/>
        <v>43844.708333316528</v>
      </c>
      <c r="E6931" t="str">
        <f t="shared" si="653"/>
        <v>LRKPCIGS</v>
      </c>
      <c r="F6931" s="39">
        <v>9263.435546875</v>
      </c>
      <c r="G6931">
        <f t="shared" si="651"/>
        <v>1.332610116766332E-3</v>
      </c>
      <c r="H6931" s="38">
        <f>G6931*SUMIF('Manual Inputs'!$B$11:$B$22,'Expanded kW'!A6931,'Manual Inputs'!$C$11:$C$22)</f>
        <v>157306.85013678402</v>
      </c>
    </row>
    <row r="6932" spans="1:8" x14ac:dyDescent="0.2">
      <c r="A6932">
        <f t="shared" si="648"/>
        <v>1</v>
      </c>
      <c r="B6932" t="b">
        <f t="shared" si="649"/>
        <v>0</v>
      </c>
      <c r="C6932" t="str">
        <f t="shared" si="650"/>
        <v>ON</v>
      </c>
      <c r="D6932" s="4">
        <f t="shared" si="652"/>
        <v>43844.749999983193</v>
      </c>
      <c r="E6932" t="str">
        <f t="shared" si="653"/>
        <v>LRKPCIGS</v>
      </c>
      <c r="F6932" s="39">
        <v>9237.6279296875</v>
      </c>
      <c r="G6932">
        <f t="shared" si="651"/>
        <v>1.3288975101875236E-3</v>
      </c>
      <c r="H6932" s="38">
        <f>G6932*SUMIF('Manual Inputs'!$B$11:$B$22,'Expanded kW'!A6932,'Manual Inputs'!$C$11:$C$22)</f>
        <v>156868.59858866685</v>
      </c>
    </row>
    <row r="6933" spans="1:8" x14ac:dyDescent="0.2">
      <c r="A6933">
        <f t="shared" si="648"/>
        <v>1</v>
      </c>
      <c r="B6933" t="b">
        <f t="shared" si="649"/>
        <v>0</v>
      </c>
      <c r="C6933" t="str">
        <f t="shared" si="650"/>
        <v>ON</v>
      </c>
      <c r="D6933" s="4">
        <f t="shared" si="652"/>
        <v>43844.791666649857</v>
      </c>
      <c r="E6933" t="str">
        <f t="shared" si="653"/>
        <v>LRKPCIGS</v>
      </c>
      <c r="F6933" s="39">
        <v>9304.6845703125</v>
      </c>
      <c r="G6933">
        <f t="shared" si="651"/>
        <v>1.3385440778395635E-3</v>
      </c>
      <c r="H6933" s="38">
        <f>G6933*SUMIF('Manual Inputs'!$B$11:$B$22,'Expanded kW'!A6933,'Manual Inputs'!$C$11:$C$22)</f>
        <v>158007.31962408571</v>
      </c>
    </row>
    <row r="6934" spans="1:8" x14ac:dyDescent="0.2">
      <c r="A6934">
        <f t="shared" si="648"/>
        <v>1</v>
      </c>
      <c r="B6934" t="b">
        <f t="shared" si="649"/>
        <v>0</v>
      </c>
      <c r="C6934" t="str">
        <f t="shared" si="650"/>
        <v>ON</v>
      </c>
      <c r="D6934" s="4">
        <f t="shared" si="652"/>
        <v>43844.833333316521</v>
      </c>
      <c r="E6934" t="str">
        <f t="shared" si="653"/>
        <v>LRKPCIGS</v>
      </c>
      <c r="F6934" s="39">
        <v>9254.6591796875</v>
      </c>
      <c r="G6934">
        <f t="shared" si="651"/>
        <v>1.3313475748461842E-3</v>
      </c>
      <c r="H6934" s="38">
        <f>G6934*SUMIF('Manual Inputs'!$B$11:$B$22,'Expanded kW'!A6934,'Manual Inputs'!$C$11:$C$22)</f>
        <v>157157.81442849597</v>
      </c>
    </row>
    <row r="6935" spans="1:8" x14ac:dyDescent="0.2">
      <c r="A6935">
        <f t="shared" si="648"/>
        <v>1</v>
      </c>
      <c r="B6935" t="b">
        <f t="shared" si="649"/>
        <v>0</v>
      </c>
      <c r="C6935" t="str">
        <f t="shared" si="650"/>
        <v>OFF</v>
      </c>
      <c r="D6935" s="4">
        <f t="shared" si="652"/>
        <v>43844.874999983185</v>
      </c>
      <c r="E6935" t="str">
        <f t="shared" si="653"/>
        <v>LRKPCIGS</v>
      </c>
      <c r="F6935" s="39">
        <v>9446.6484375</v>
      </c>
      <c r="G6935">
        <f t="shared" si="651"/>
        <v>1.3589665749435839E-3</v>
      </c>
      <c r="H6935" s="38">
        <f>G6935*SUMIF('Manual Inputs'!$B$11:$B$22,'Expanded kW'!A6935,'Manual Inputs'!$C$11:$C$22)</f>
        <v>160418.07626696385</v>
      </c>
    </row>
    <row r="6936" spans="1:8" x14ac:dyDescent="0.2">
      <c r="A6936">
        <f t="shared" si="648"/>
        <v>1</v>
      </c>
      <c r="B6936" t="b">
        <f t="shared" si="649"/>
        <v>0</v>
      </c>
      <c r="C6936" t="str">
        <f t="shared" si="650"/>
        <v>OFF</v>
      </c>
      <c r="D6936" s="4">
        <f t="shared" si="652"/>
        <v>43844.91666664985</v>
      </c>
      <c r="E6936" t="str">
        <f t="shared" si="653"/>
        <v>LRKPCIGS</v>
      </c>
      <c r="F6936" s="39">
        <v>9659.8466796875</v>
      </c>
      <c r="G6936">
        <f t="shared" si="651"/>
        <v>1.3896366360648818E-3</v>
      </c>
      <c r="H6936" s="38">
        <f>G6936*SUMIF('Manual Inputs'!$B$11:$B$22,'Expanded kW'!A6936,'Manual Inputs'!$C$11:$C$22)</f>
        <v>164038.49806009961</v>
      </c>
    </row>
    <row r="6937" spans="1:8" x14ac:dyDescent="0.2">
      <c r="A6937">
        <f t="shared" si="648"/>
        <v>1</v>
      </c>
      <c r="B6937" t="b">
        <f t="shared" si="649"/>
        <v>0</v>
      </c>
      <c r="C6937" t="str">
        <f t="shared" si="650"/>
        <v>OFF</v>
      </c>
      <c r="D6937" s="4">
        <f t="shared" si="652"/>
        <v>43844.958333316514</v>
      </c>
      <c r="E6937" t="str">
        <f t="shared" si="653"/>
        <v>LRKPCIGS</v>
      </c>
      <c r="F6937" s="39">
        <v>9771.072265625</v>
      </c>
      <c r="G6937">
        <f t="shared" si="651"/>
        <v>1.4056372160131687E-3</v>
      </c>
      <c r="H6937" s="38">
        <f>G6937*SUMIF('Manual Inputs'!$B$11:$B$22,'Expanded kW'!A6937,'Manual Inputs'!$C$11:$C$22)</f>
        <v>165927.27317921282</v>
      </c>
    </row>
    <row r="6938" spans="1:8" x14ac:dyDescent="0.2">
      <c r="A6938">
        <f t="shared" si="648"/>
        <v>1</v>
      </c>
      <c r="B6938" t="b">
        <f t="shared" si="649"/>
        <v>0</v>
      </c>
      <c r="C6938" t="str">
        <f t="shared" si="650"/>
        <v>OFF</v>
      </c>
      <c r="D6938" s="4">
        <f t="shared" si="652"/>
        <v>43844.999999983178</v>
      </c>
      <c r="E6938" t="str">
        <f t="shared" si="653"/>
        <v>LRKPCIGS</v>
      </c>
      <c r="F6938" s="39">
        <v>9687.5869140625</v>
      </c>
      <c r="G6938">
        <f t="shared" si="651"/>
        <v>1.3936272631688903E-3</v>
      </c>
      <c r="H6938" s="38">
        <f>G6938*SUMIF('Manual Inputs'!$B$11:$B$22,'Expanded kW'!A6938,'Manual Inputs'!$C$11:$C$22)</f>
        <v>164509.56830930748</v>
      </c>
    </row>
    <row r="6939" spans="1:8" x14ac:dyDescent="0.2">
      <c r="A6939">
        <f t="shared" si="648"/>
        <v>1</v>
      </c>
      <c r="B6939" t="b">
        <f t="shared" si="649"/>
        <v>0</v>
      </c>
      <c r="C6939" t="str">
        <f t="shared" si="650"/>
        <v>OFF</v>
      </c>
      <c r="D6939" s="4">
        <f t="shared" si="652"/>
        <v>43845.041666649842</v>
      </c>
      <c r="E6939" t="str">
        <f t="shared" si="653"/>
        <v>LRKPCIGS</v>
      </c>
      <c r="F6939" s="39">
        <v>9716.076171875</v>
      </c>
      <c r="G6939">
        <f t="shared" si="651"/>
        <v>1.3977256425431505E-3</v>
      </c>
      <c r="H6939" s="38">
        <f>G6939*SUMIF('Manual Inputs'!$B$11:$B$22,'Expanded kW'!A6939,'Manual Inputs'!$C$11:$C$22)</f>
        <v>164993.35808541608</v>
      </c>
    </row>
    <row r="6940" spans="1:8" x14ac:dyDescent="0.2">
      <c r="A6940">
        <f t="shared" si="648"/>
        <v>1</v>
      </c>
      <c r="B6940" t="b">
        <f t="shared" si="649"/>
        <v>0</v>
      </c>
      <c r="C6940" t="str">
        <f t="shared" si="650"/>
        <v>OFF</v>
      </c>
      <c r="D6940" s="4">
        <f t="shared" si="652"/>
        <v>43845.083333316506</v>
      </c>
      <c r="E6940" t="str">
        <f t="shared" si="653"/>
        <v>LRKPCIGS</v>
      </c>
      <c r="F6940" s="39">
        <v>9618.501953125</v>
      </c>
      <c r="G6940">
        <f t="shared" si="651"/>
        <v>1.3836889074264815E-3</v>
      </c>
      <c r="H6940" s="38">
        <f>G6940*SUMIF('Manual Inputs'!$B$11:$B$22,'Expanded kW'!A6940,'Manual Inputs'!$C$11:$C$22)</f>
        <v>163336.40339204663</v>
      </c>
    </row>
    <row r="6941" spans="1:8" x14ac:dyDescent="0.2">
      <c r="A6941">
        <f t="shared" si="648"/>
        <v>1</v>
      </c>
      <c r="B6941" t="b">
        <f t="shared" si="649"/>
        <v>0</v>
      </c>
      <c r="C6941" t="str">
        <f t="shared" si="650"/>
        <v>OFF</v>
      </c>
      <c r="D6941" s="4">
        <f t="shared" si="652"/>
        <v>43845.124999983171</v>
      </c>
      <c r="E6941" t="str">
        <f t="shared" si="653"/>
        <v>LRKPCIGS</v>
      </c>
      <c r="F6941" s="39">
        <v>9473.216796875</v>
      </c>
      <c r="G6941">
        <f t="shared" si="651"/>
        <v>1.3627886196169504E-3</v>
      </c>
      <c r="H6941" s="38">
        <f>G6941*SUMIF('Manual Inputs'!$B$11:$B$22,'Expanded kW'!A6941,'Manual Inputs'!$C$11:$C$22)</f>
        <v>160869.24634370639</v>
      </c>
    </row>
    <row r="6942" spans="1:8" x14ac:dyDescent="0.2">
      <c r="A6942">
        <f t="shared" si="648"/>
        <v>1</v>
      </c>
      <c r="B6942" t="b">
        <f t="shared" si="649"/>
        <v>0</v>
      </c>
      <c r="C6942" t="str">
        <f t="shared" si="650"/>
        <v>OFF</v>
      </c>
      <c r="D6942" s="4">
        <f t="shared" si="652"/>
        <v>43845.166666649835</v>
      </c>
      <c r="E6942" t="str">
        <f t="shared" si="653"/>
        <v>LRKPCIGS</v>
      </c>
      <c r="F6942" s="39">
        <v>9530.2734375</v>
      </c>
      <c r="G6942">
        <f t="shared" si="651"/>
        <v>1.3709966171941805E-3</v>
      </c>
      <c r="H6942" s="38">
        <f>G6942*SUMIF('Manual Inputs'!$B$11:$B$22,'Expanded kW'!A6942,'Manual Inputs'!$C$11:$C$22)</f>
        <v>161838.15257408796</v>
      </c>
    </row>
    <row r="6943" spans="1:8" x14ac:dyDescent="0.2">
      <c r="A6943">
        <f t="shared" si="648"/>
        <v>1</v>
      </c>
      <c r="B6943" t="b">
        <f t="shared" si="649"/>
        <v>0</v>
      </c>
      <c r="C6943" t="str">
        <f t="shared" si="650"/>
        <v>OFF</v>
      </c>
      <c r="D6943" s="4">
        <f t="shared" si="652"/>
        <v>43845.208333316499</v>
      </c>
      <c r="E6943" t="str">
        <f t="shared" si="653"/>
        <v>LRKPCIGS</v>
      </c>
      <c r="F6943" s="39">
        <v>9542.947265625</v>
      </c>
      <c r="G6943">
        <f t="shared" si="651"/>
        <v>1.3728198361815712E-3</v>
      </c>
      <c r="H6943" s="38">
        <f>G6943*SUMIF('Manual Inputs'!$B$11:$B$22,'Expanded kW'!A6943,'Manual Inputs'!$C$11:$C$22)</f>
        <v>162053.37293930023</v>
      </c>
    </row>
    <row r="6944" spans="1:8" x14ac:dyDescent="0.2">
      <c r="A6944">
        <f t="shared" si="648"/>
        <v>1</v>
      </c>
      <c r="B6944" t="b">
        <f t="shared" si="649"/>
        <v>0</v>
      </c>
      <c r="C6944" t="str">
        <f t="shared" si="650"/>
        <v>OFF</v>
      </c>
      <c r="D6944" s="4">
        <f t="shared" si="652"/>
        <v>43845.249999983163</v>
      </c>
      <c r="E6944" t="str">
        <f t="shared" si="653"/>
        <v>LRKPCIGS</v>
      </c>
      <c r="F6944" s="39">
        <v>9391.25</v>
      </c>
      <c r="G6944">
        <f t="shared" si="651"/>
        <v>1.350997121505712E-3</v>
      </c>
      <c r="H6944" s="38">
        <f>G6944*SUMIF('Manual Inputs'!$B$11:$B$22,'Expanded kW'!A6944,'Manual Inputs'!$C$11:$C$22)</f>
        <v>159477.32878062068</v>
      </c>
    </row>
    <row r="6945" spans="1:8" x14ac:dyDescent="0.2">
      <c r="A6945">
        <f t="shared" si="648"/>
        <v>1</v>
      </c>
      <c r="B6945" t="b">
        <f t="shared" si="649"/>
        <v>0</v>
      </c>
      <c r="C6945" t="str">
        <f t="shared" si="650"/>
        <v>ON</v>
      </c>
      <c r="D6945" s="4">
        <f t="shared" si="652"/>
        <v>43845.291666649828</v>
      </c>
      <c r="E6945" t="str">
        <f t="shared" si="653"/>
        <v>LRKPCIGS</v>
      </c>
      <c r="F6945" s="39">
        <v>9383.74609375</v>
      </c>
      <c r="G6945">
        <f t="shared" si="651"/>
        <v>1.3499176320081693E-3</v>
      </c>
      <c r="H6945" s="38">
        <f>G6945*SUMIF('Manual Inputs'!$B$11:$B$22,'Expanded kW'!A6945,'Manual Inputs'!$C$11:$C$22)</f>
        <v>159349.90134293452</v>
      </c>
    </row>
    <row r="6946" spans="1:8" x14ac:dyDescent="0.2">
      <c r="A6946">
        <f t="shared" si="648"/>
        <v>1</v>
      </c>
      <c r="B6946" t="b">
        <f t="shared" si="649"/>
        <v>0</v>
      </c>
      <c r="C6946" t="str">
        <f t="shared" si="650"/>
        <v>ON</v>
      </c>
      <c r="D6946" s="4">
        <f t="shared" si="652"/>
        <v>43845.333333316492</v>
      </c>
      <c r="E6946" t="str">
        <f t="shared" si="653"/>
        <v>LRKPCIGS</v>
      </c>
      <c r="F6946" s="39">
        <v>9365.1337890625</v>
      </c>
      <c r="G6946">
        <f t="shared" si="651"/>
        <v>1.3472401215535014E-3</v>
      </c>
      <c r="H6946" s="38">
        <f>G6946*SUMIF('Manual Inputs'!$B$11:$B$22,'Expanded kW'!A6946,'Manual Inputs'!$C$11:$C$22)</f>
        <v>159033.83685375433</v>
      </c>
    </row>
    <row r="6947" spans="1:8" x14ac:dyDescent="0.2">
      <c r="A6947">
        <f t="shared" si="648"/>
        <v>1</v>
      </c>
      <c r="B6947" t="b">
        <f t="shared" si="649"/>
        <v>0</v>
      </c>
      <c r="C6947" t="str">
        <f t="shared" si="650"/>
        <v>ON</v>
      </c>
      <c r="D6947" s="4">
        <f t="shared" si="652"/>
        <v>43845.374999983156</v>
      </c>
      <c r="E6947" t="str">
        <f t="shared" si="653"/>
        <v>LRKPCIGS</v>
      </c>
      <c r="F6947" s="39">
        <v>9369.86328125</v>
      </c>
      <c r="G6947">
        <f t="shared" si="651"/>
        <v>1.3479204921464998E-3</v>
      </c>
      <c r="H6947" s="38">
        <f>G6947*SUMIF('Manual Inputs'!$B$11:$B$22,'Expanded kW'!A6947,'Manual Inputs'!$C$11:$C$22)</f>
        <v>159114.15063312888</v>
      </c>
    </row>
    <row r="6948" spans="1:8" x14ac:dyDescent="0.2">
      <c r="A6948">
        <f t="shared" si="648"/>
        <v>1</v>
      </c>
      <c r="B6948" t="b">
        <f t="shared" si="649"/>
        <v>0</v>
      </c>
      <c r="C6948" t="str">
        <f t="shared" si="650"/>
        <v>ON</v>
      </c>
      <c r="D6948" s="4">
        <f t="shared" si="652"/>
        <v>43845.41666664982</v>
      </c>
      <c r="E6948" t="str">
        <f t="shared" si="653"/>
        <v>LRKPCIGS</v>
      </c>
      <c r="F6948" s="39">
        <v>9391.1455078125</v>
      </c>
      <c r="G6948">
        <f t="shared" si="651"/>
        <v>1.350982089572313E-3</v>
      </c>
      <c r="H6948" s="38">
        <f>G6948*SUMIF('Manual Inputs'!$B$11:$B$22,'Expanded kW'!A6948,'Manual Inputs'!$C$11:$C$22)</f>
        <v>159475.55434857585</v>
      </c>
    </row>
    <row r="6949" spans="1:8" x14ac:dyDescent="0.2">
      <c r="A6949">
        <f t="shared" si="648"/>
        <v>1</v>
      </c>
      <c r="B6949" t="b">
        <f t="shared" si="649"/>
        <v>0</v>
      </c>
      <c r="C6949" t="str">
        <f t="shared" si="650"/>
        <v>ON</v>
      </c>
      <c r="D6949" s="4">
        <f t="shared" si="652"/>
        <v>43845.458333316485</v>
      </c>
      <c r="E6949" t="str">
        <f t="shared" si="653"/>
        <v>LRKPCIGS</v>
      </c>
      <c r="F6949" s="39">
        <v>9389.7275390625</v>
      </c>
      <c r="G6949">
        <f t="shared" si="651"/>
        <v>1.3507781048312365E-3</v>
      </c>
      <c r="H6949" s="38">
        <f>G6949*SUMIF('Manual Inputs'!$B$11:$B$22,'Expanded kW'!A6949,'Manual Inputs'!$C$11:$C$22)</f>
        <v>159451.47513989283</v>
      </c>
    </row>
    <row r="6950" spans="1:8" x14ac:dyDescent="0.2">
      <c r="A6950">
        <f t="shared" si="648"/>
        <v>1</v>
      </c>
      <c r="B6950" t="b">
        <f t="shared" si="649"/>
        <v>0</v>
      </c>
      <c r="C6950" t="str">
        <f t="shared" si="650"/>
        <v>ON</v>
      </c>
      <c r="D6950" s="4">
        <f t="shared" si="652"/>
        <v>43845.499999983149</v>
      </c>
      <c r="E6950" t="str">
        <f t="shared" si="653"/>
        <v>LRKPCIGS</v>
      </c>
      <c r="F6950" s="39">
        <v>9173.802734375</v>
      </c>
      <c r="G6950">
        <f t="shared" si="651"/>
        <v>1.3197158085879786E-3</v>
      </c>
      <c r="H6950" s="38">
        <f>G6950*SUMIF('Manual Inputs'!$B$11:$B$22,'Expanded kW'!A6950,'Manual Inputs'!$C$11:$C$22)</f>
        <v>155784.75227882111</v>
      </c>
    </row>
    <row r="6951" spans="1:8" x14ac:dyDescent="0.2">
      <c r="A6951">
        <f t="shared" si="648"/>
        <v>1</v>
      </c>
      <c r="B6951" t="b">
        <f t="shared" si="649"/>
        <v>0</v>
      </c>
      <c r="C6951" t="str">
        <f t="shared" si="650"/>
        <v>ON</v>
      </c>
      <c r="D6951" s="4">
        <f t="shared" si="652"/>
        <v>43845.541666649813</v>
      </c>
      <c r="E6951" t="str">
        <f t="shared" si="653"/>
        <v>LRKPCIGS</v>
      </c>
      <c r="F6951" s="39">
        <v>9181.4658203125</v>
      </c>
      <c r="G6951">
        <f t="shared" si="651"/>
        <v>1.320818197199017E-3</v>
      </c>
      <c r="H6951" s="38">
        <f>G6951*SUMIF('Manual Inputs'!$B$11:$B$22,'Expanded kW'!A6951,'Manual Inputs'!$C$11:$C$22)</f>
        <v>155914.88282326717</v>
      </c>
    </row>
    <row r="6952" spans="1:8" x14ac:dyDescent="0.2">
      <c r="A6952">
        <f t="shared" si="648"/>
        <v>1</v>
      </c>
      <c r="B6952" t="b">
        <f t="shared" si="649"/>
        <v>0</v>
      </c>
      <c r="C6952" t="str">
        <f t="shared" si="650"/>
        <v>ON</v>
      </c>
      <c r="D6952" s="4">
        <f t="shared" si="652"/>
        <v>43845.583333316477</v>
      </c>
      <c r="E6952" t="str">
        <f t="shared" si="653"/>
        <v>LRKPCIGS</v>
      </c>
      <c r="F6952" s="39">
        <v>9373.0439453125</v>
      </c>
      <c r="G6952">
        <f t="shared" si="651"/>
        <v>1.3483780529603333E-3</v>
      </c>
      <c r="H6952" s="38">
        <f>G6952*SUMIF('Manual Inputs'!$B$11:$B$22,'Expanded kW'!A6952,'Manual Inputs'!$C$11:$C$22)</f>
        <v>159168.16301789513</v>
      </c>
    </row>
    <row r="6953" spans="1:8" x14ac:dyDescent="0.2">
      <c r="A6953">
        <f t="shared" si="648"/>
        <v>1</v>
      </c>
      <c r="B6953" t="b">
        <f t="shared" si="649"/>
        <v>0</v>
      </c>
      <c r="C6953" t="str">
        <f t="shared" si="650"/>
        <v>ON</v>
      </c>
      <c r="D6953" s="4">
        <f t="shared" si="652"/>
        <v>43845.624999983142</v>
      </c>
      <c r="E6953" t="str">
        <f t="shared" si="653"/>
        <v>LRKPCIGS</v>
      </c>
      <c r="F6953" s="39">
        <v>9372.6923828125</v>
      </c>
      <c r="G6953">
        <f t="shared" si="651"/>
        <v>1.3483274782311407E-3</v>
      </c>
      <c r="H6953" s="38">
        <f>G6953*SUMIF('Manual Inputs'!$B$11:$B$22,'Expanded kW'!A6953,'Manual Inputs'!$C$11:$C$22)</f>
        <v>159162.19296615553</v>
      </c>
    </row>
    <row r="6954" spans="1:8" x14ac:dyDescent="0.2">
      <c r="A6954">
        <f t="shared" si="648"/>
        <v>1</v>
      </c>
      <c r="B6954" t="b">
        <f t="shared" si="649"/>
        <v>0</v>
      </c>
      <c r="C6954" t="str">
        <f t="shared" si="650"/>
        <v>ON</v>
      </c>
      <c r="D6954" s="4">
        <f t="shared" si="652"/>
        <v>43845.666666649806</v>
      </c>
      <c r="E6954" t="str">
        <f t="shared" si="653"/>
        <v>LRKPCIGS</v>
      </c>
      <c r="F6954" s="39">
        <v>9398.3154296875</v>
      </c>
      <c r="G6954">
        <f t="shared" si="651"/>
        <v>1.352013533077123E-3</v>
      </c>
      <c r="H6954" s="38">
        <f>G6954*SUMIF('Manual Inputs'!$B$11:$B$22,'Expanded kW'!A6954,'Manual Inputs'!$C$11:$C$22)</f>
        <v>159597.31023710943</v>
      </c>
    </row>
    <row r="6955" spans="1:8" x14ac:dyDescent="0.2">
      <c r="A6955">
        <f t="shared" si="648"/>
        <v>1</v>
      </c>
      <c r="B6955" t="b">
        <f t="shared" si="649"/>
        <v>0</v>
      </c>
      <c r="C6955" t="str">
        <f t="shared" si="650"/>
        <v>ON</v>
      </c>
      <c r="D6955" s="4">
        <f t="shared" si="652"/>
        <v>43845.70833331647</v>
      </c>
      <c r="E6955" t="str">
        <f t="shared" si="653"/>
        <v>LRKPCIGS</v>
      </c>
      <c r="F6955" s="39">
        <v>9372.037109375</v>
      </c>
      <c r="G6955">
        <f t="shared" si="651"/>
        <v>1.3482332125553402E-3</v>
      </c>
      <c r="H6955" s="38">
        <f>G6955*SUMIF('Manual Inputs'!$B$11:$B$22,'Expanded kW'!A6955,'Manual Inputs'!$C$11:$C$22)</f>
        <v>159151.06545305203</v>
      </c>
    </row>
    <row r="6956" spans="1:8" x14ac:dyDescent="0.2">
      <c r="A6956">
        <f t="shared" si="648"/>
        <v>1</v>
      </c>
      <c r="B6956" t="b">
        <f t="shared" si="649"/>
        <v>0</v>
      </c>
      <c r="C6956" t="str">
        <f t="shared" si="650"/>
        <v>ON</v>
      </c>
      <c r="D6956" s="4">
        <f t="shared" si="652"/>
        <v>43845.749999983134</v>
      </c>
      <c r="E6956" t="str">
        <f t="shared" si="653"/>
        <v>LRKPCIGS</v>
      </c>
      <c r="F6956" s="39">
        <v>9263.1494140625</v>
      </c>
      <c r="G6956">
        <f t="shared" si="651"/>
        <v>1.3325689545561838E-3</v>
      </c>
      <c r="H6956" s="38">
        <f>G6956*SUMIF('Manual Inputs'!$B$11:$B$22,'Expanded kW'!A6956,'Manual Inputs'!$C$11:$C$22)</f>
        <v>157301.9911780071</v>
      </c>
    </row>
    <row r="6957" spans="1:8" x14ac:dyDescent="0.2">
      <c r="A6957">
        <f t="shared" si="648"/>
        <v>1</v>
      </c>
      <c r="B6957" t="b">
        <f t="shared" si="649"/>
        <v>0</v>
      </c>
      <c r="C6957" t="str">
        <f t="shared" si="650"/>
        <v>ON</v>
      </c>
      <c r="D6957" s="4">
        <f t="shared" si="652"/>
        <v>43845.791666649799</v>
      </c>
      <c r="E6957" t="str">
        <f t="shared" si="653"/>
        <v>LRKPCIGS</v>
      </c>
      <c r="F6957" s="39">
        <v>9280.287109375</v>
      </c>
      <c r="G6957">
        <f t="shared" si="651"/>
        <v>1.3350343321189607E-3</v>
      </c>
      <c r="H6957" s="38">
        <f>G6957*SUMIF('Manual Inputs'!$B$11:$B$22,'Expanded kW'!A6957,'Manual Inputs'!$C$11:$C$22)</f>
        <v>157593.01461683511</v>
      </c>
    </row>
    <row r="6958" spans="1:8" x14ac:dyDescent="0.2">
      <c r="A6958">
        <f t="shared" si="648"/>
        <v>1</v>
      </c>
      <c r="B6958" t="b">
        <f t="shared" si="649"/>
        <v>0</v>
      </c>
      <c r="C6958" t="str">
        <f t="shared" si="650"/>
        <v>ON</v>
      </c>
      <c r="D6958" s="4">
        <f t="shared" si="652"/>
        <v>43845.833333316463</v>
      </c>
      <c r="E6958" t="str">
        <f t="shared" si="653"/>
        <v>LRKPCIGS</v>
      </c>
      <c r="F6958" s="39">
        <v>9182.193359375</v>
      </c>
      <c r="G6958">
        <f t="shared" si="651"/>
        <v>1.3209228587913737E-3</v>
      </c>
      <c r="H6958" s="38">
        <f>G6958*SUMIF('Manual Inputs'!$B$11:$B$22,'Expanded kW'!A6958,'Manual Inputs'!$C$11:$C$22)</f>
        <v>155927.23751367271</v>
      </c>
    </row>
    <row r="6959" spans="1:8" x14ac:dyDescent="0.2">
      <c r="A6959">
        <f t="shared" si="648"/>
        <v>1</v>
      </c>
      <c r="B6959" t="b">
        <f t="shared" si="649"/>
        <v>0</v>
      </c>
      <c r="C6959" t="str">
        <f t="shared" si="650"/>
        <v>OFF</v>
      </c>
      <c r="D6959" s="4">
        <f t="shared" si="652"/>
        <v>43845.874999983127</v>
      </c>
      <c r="E6959" t="str">
        <f t="shared" si="653"/>
        <v>LRKPCIGS</v>
      </c>
      <c r="F6959" s="39">
        <v>9316.8037109375</v>
      </c>
      <c r="G6959">
        <f t="shared" si="651"/>
        <v>1.3402875011431171E-3</v>
      </c>
      <c r="H6959" s="38">
        <f>G6959*SUMIF('Manual Inputs'!$B$11:$B$22,'Expanded kW'!A6959,'Manual Inputs'!$C$11:$C$22)</f>
        <v>158213.12057433106</v>
      </c>
    </row>
    <row r="6960" spans="1:8" x14ac:dyDescent="0.2">
      <c r="A6960">
        <f t="shared" si="648"/>
        <v>1</v>
      </c>
      <c r="B6960" t="b">
        <f t="shared" si="649"/>
        <v>0</v>
      </c>
      <c r="C6960" t="str">
        <f t="shared" si="650"/>
        <v>OFF</v>
      </c>
      <c r="D6960" s="4">
        <f t="shared" si="652"/>
        <v>43845.916666649791</v>
      </c>
      <c r="E6960" t="str">
        <f t="shared" si="653"/>
        <v>LRKPCIGS</v>
      </c>
      <c r="F6960" s="39">
        <v>9566.3154296875</v>
      </c>
      <c r="G6960">
        <f t="shared" si="651"/>
        <v>1.376181510333927E-3</v>
      </c>
      <c r="H6960" s="38">
        <f>G6960*SUMIF('Manual Inputs'!$B$11:$B$22,'Expanded kW'!A6960,'Manual Inputs'!$C$11:$C$22)</f>
        <v>162450.19896173547</v>
      </c>
    </row>
    <row r="6961" spans="1:8" x14ac:dyDescent="0.2">
      <c r="A6961">
        <f t="shared" si="648"/>
        <v>1</v>
      </c>
      <c r="B6961" t="b">
        <f t="shared" si="649"/>
        <v>0</v>
      </c>
      <c r="C6961" t="str">
        <f t="shared" si="650"/>
        <v>OFF</v>
      </c>
      <c r="D6961" s="4">
        <f t="shared" si="652"/>
        <v>43845.958333316456</v>
      </c>
      <c r="E6961" t="str">
        <f t="shared" si="653"/>
        <v>LRKPCIGS</v>
      </c>
      <c r="F6961" s="39">
        <v>9613.3486328125</v>
      </c>
      <c r="G6961">
        <f t="shared" si="651"/>
        <v>1.3829475661877343E-3</v>
      </c>
      <c r="H6961" s="38">
        <f>G6961*SUMIF('Manual Inputs'!$B$11:$B$22,'Expanded kW'!A6961,'Manual Inputs'!$C$11:$C$22)</f>
        <v>163248.89238363045</v>
      </c>
    </row>
    <row r="6962" spans="1:8" x14ac:dyDescent="0.2">
      <c r="A6962">
        <f t="shared" si="648"/>
        <v>1</v>
      </c>
      <c r="B6962" t="b">
        <f t="shared" si="649"/>
        <v>0</v>
      </c>
      <c r="C6962" t="str">
        <f t="shared" si="650"/>
        <v>OFF</v>
      </c>
      <c r="D6962" s="4">
        <f t="shared" si="652"/>
        <v>43845.99999998312</v>
      </c>
      <c r="E6962" t="str">
        <f t="shared" si="653"/>
        <v>LRKPCIGS</v>
      </c>
      <c r="F6962" s="39">
        <v>9641.529296875</v>
      </c>
      <c r="G6962">
        <f t="shared" si="651"/>
        <v>1.3870015521885923E-3</v>
      </c>
      <c r="H6962" s="38">
        <f>G6962*SUMIF('Manual Inputs'!$B$11:$B$22,'Expanded kW'!A6962,'Manual Inputs'!$C$11:$C$22)</f>
        <v>163727.44178098984</v>
      </c>
    </row>
    <row r="6963" spans="1:8" x14ac:dyDescent="0.2">
      <c r="A6963">
        <f t="shared" si="648"/>
        <v>1</v>
      </c>
      <c r="B6963" t="b">
        <f t="shared" si="649"/>
        <v>0</v>
      </c>
      <c r="C6963" t="str">
        <f t="shared" si="650"/>
        <v>OFF</v>
      </c>
      <c r="D6963" s="4">
        <f t="shared" si="652"/>
        <v>43846.041666649784</v>
      </c>
      <c r="E6963" t="str">
        <f t="shared" si="653"/>
        <v>LRKPCIGS</v>
      </c>
      <c r="F6963" s="39">
        <v>9570.4736328125</v>
      </c>
      <c r="G6963">
        <f t="shared" si="651"/>
        <v>1.3767796969919874E-3</v>
      </c>
      <c r="H6963" s="38">
        <f>G6963*SUMIF('Manual Inputs'!$B$11:$B$22,'Expanded kW'!A6963,'Manual Inputs'!$C$11:$C$22)</f>
        <v>162520.81140703318</v>
      </c>
    </row>
    <row r="6964" spans="1:8" x14ac:dyDescent="0.2">
      <c r="A6964">
        <f t="shared" si="648"/>
        <v>1</v>
      </c>
      <c r="B6964" t="b">
        <f t="shared" si="649"/>
        <v>0</v>
      </c>
      <c r="C6964" t="str">
        <f t="shared" si="650"/>
        <v>OFF</v>
      </c>
      <c r="D6964" s="4">
        <f t="shared" si="652"/>
        <v>43846.083333316448</v>
      </c>
      <c r="E6964" t="str">
        <f t="shared" si="653"/>
        <v>LRKPCIGS</v>
      </c>
      <c r="F6964" s="39">
        <v>9507.083984375</v>
      </c>
      <c r="G6964">
        <f t="shared" si="651"/>
        <v>1.3676606518624975E-3</v>
      </c>
      <c r="H6964" s="38">
        <f>G6964*SUMIF('Manual Inputs'!$B$11:$B$22,'Expanded kW'!A6964,'Manual Inputs'!$C$11:$C$22)</f>
        <v>161444.36132795369</v>
      </c>
    </row>
    <row r="6965" spans="1:8" x14ac:dyDescent="0.2">
      <c r="A6965">
        <f t="shared" si="648"/>
        <v>1</v>
      </c>
      <c r="B6965" t="b">
        <f t="shared" si="649"/>
        <v>0</v>
      </c>
      <c r="C6965" t="str">
        <f t="shared" si="650"/>
        <v>OFF</v>
      </c>
      <c r="D6965" s="4">
        <f t="shared" si="652"/>
        <v>43846.124999983113</v>
      </c>
      <c r="E6965" t="str">
        <f t="shared" si="653"/>
        <v>LRKPCIGS</v>
      </c>
      <c r="F6965" s="39">
        <v>9356.0634765625</v>
      </c>
      <c r="G6965">
        <f t="shared" si="651"/>
        <v>1.3459352935403341E-3</v>
      </c>
      <c r="H6965" s="38">
        <f>G6965*SUMIF('Manual Inputs'!$B$11:$B$22,'Expanded kW'!A6965,'Manual Inputs'!$C$11:$C$22)</f>
        <v>158879.80951887288</v>
      </c>
    </row>
    <row r="6966" spans="1:8" x14ac:dyDescent="0.2">
      <c r="A6966">
        <f t="shared" si="648"/>
        <v>1</v>
      </c>
      <c r="B6966" t="b">
        <f t="shared" si="649"/>
        <v>0</v>
      </c>
      <c r="C6966" t="str">
        <f t="shared" si="650"/>
        <v>OFF</v>
      </c>
      <c r="D6966" s="4">
        <f t="shared" si="652"/>
        <v>43846.166666649777</v>
      </c>
      <c r="E6966" t="str">
        <f t="shared" si="653"/>
        <v>LRKPCIGS</v>
      </c>
      <c r="F6966" s="39">
        <v>9350.0029296875</v>
      </c>
      <c r="G6966">
        <f t="shared" si="651"/>
        <v>1.3450634414031984E-3</v>
      </c>
      <c r="H6966" s="38">
        <f>G6966*SUMIF('Manual Inputs'!$B$11:$B$22,'Expanded kW'!A6966,'Manual Inputs'!$C$11:$C$22)</f>
        <v>158776.89246027314</v>
      </c>
    </row>
    <row r="6967" spans="1:8" x14ac:dyDescent="0.2">
      <c r="A6967">
        <f t="shared" si="648"/>
        <v>1</v>
      </c>
      <c r="B6967" t="b">
        <f t="shared" si="649"/>
        <v>0</v>
      </c>
      <c r="C6967" t="str">
        <f t="shared" si="650"/>
        <v>OFF</v>
      </c>
      <c r="D6967" s="4">
        <f t="shared" si="652"/>
        <v>43846.208333316441</v>
      </c>
      <c r="E6967" t="str">
        <f t="shared" si="653"/>
        <v>LRKPCIGS</v>
      </c>
      <c r="F6967" s="39">
        <v>9401.0859375</v>
      </c>
      <c r="G6967">
        <f t="shared" si="651"/>
        <v>1.3524120900402319E-3</v>
      </c>
      <c r="H6967" s="38">
        <f>G6967*SUMIF('Manual Inputs'!$B$11:$B$22,'Expanded kW'!A6967,'Manual Inputs'!$C$11:$C$22)</f>
        <v>159644.35756151279</v>
      </c>
    </row>
    <row r="6968" spans="1:8" x14ac:dyDescent="0.2">
      <c r="A6968">
        <f t="shared" si="648"/>
        <v>1</v>
      </c>
      <c r="B6968" t="b">
        <f t="shared" si="649"/>
        <v>0</v>
      </c>
      <c r="C6968" t="str">
        <f t="shared" si="650"/>
        <v>OFF</v>
      </c>
      <c r="D6968" s="4">
        <f t="shared" si="652"/>
        <v>43846.249999983105</v>
      </c>
      <c r="E6968" t="str">
        <f t="shared" si="653"/>
        <v>LRKPCIGS</v>
      </c>
      <c r="F6968" s="39">
        <v>9508.75390625</v>
      </c>
      <c r="G6968">
        <f t="shared" si="651"/>
        <v>1.367900881826162E-3</v>
      </c>
      <c r="H6968" s="38">
        <f>G6968*SUMIF('Manual Inputs'!$B$11:$B$22,'Expanded kW'!A6968,'Manual Inputs'!$C$11:$C$22)</f>
        <v>161472.71907371675</v>
      </c>
    </row>
    <row r="6969" spans="1:8" x14ac:dyDescent="0.2">
      <c r="A6969">
        <f t="shared" si="648"/>
        <v>1</v>
      </c>
      <c r="B6969" t="b">
        <f t="shared" si="649"/>
        <v>0</v>
      </c>
      <c r="C6969" t="str">
        <f t="shared" si="650"/>
        <v>ON</v>
      </c>
      <c r="D6969" s="4">
        <f t="shared" si="652"/>
        <v>43846.291666649769</v>
      </c>
      <c r="E6969" t="str">
        <f t="shared" si="653"/>
        <v>LRKPCIGS</v>
      </c>
      <c r="F6969" s="39">
        <v>9461.3408203125</v>
      </c>
      <c r="G6969">
        <f t="shared" si="651"/>
        <v>1.361080177167755E-3</v>
      </c>
      <c r="H6969" s="38">
        <f>G6969*SUMIF('Manual Inputs'!$B$11:$B$22,'Expanded kW'!A6969,'Manual Inputs'!$C$11:$C$22)</f>
        <v>160667.5746792476</v>
      </c>
    </row>
    <row r="6970" spans="1:8" x14ac:dyDescent="0.2">
      <c r="A6970">
        <f t="shared" si="648"/>
        <v>1</v>
      </c>
      <c r="B6970" t="b">
        <f t="shared" si="649"/>
        <v>0</v>
      </c>
      <c r="C6970" t="str">
        <f t="shared" si="650"/>
        <v>ON</v>
      </c>
      <c r="D6970" s="4">
        <f t="shared" si="652"/>
        <v>43846.333333316434</v>
      </c>
      <c r="E6970" t="str">
        <f t="shared" si="653"/>
        <v>LRKPCIGS</v>
      </c>
      <c r="F6970" s="39">
        <v>9467.337890625</v>
      </c>
      <c r="G6970">
        <f t="shared" si="651"/>
        <v>1.3619428977565643E-3</v>
      </c>
      <c r="H6970" s="38">
        <f>G6970*SUMIF('Manual Inputs'!$B$11:$B$22,'Expanded kW'!A6970,'Manual Inputs'!$C$11:$C$22)</f>
        <v>160769.41381183878</v>
      </c>
    </row>
    <row r="6971" spans="1:8" x14ac:dyDescent="0.2">
      <c r="A6971">
        <f t="shared" si="648"/>
        <v>1</v>
      </c>
      <c r="B6971" t="b">
        <f t="shared" si="649"/>
        <v>0</v>
      </c>
      <c r="C6971" t="str">
        <f t="shared" si="650"/>
        <v>ON</v>
      </c>
      <c r="D6971" s="4">
        <f t="shared" si="652"/>
        <v>43846.374999983098</v>
      </c>
      <c r="E6971" t="str">
        <f t="shared" si="653"/>
        <v>LRKPCIGS</v>
      </c>
      <c r="F6971" s="39">
        <v>9466.81640625</v>
      </c>
      <c r="G6971">
        <f t="shared" si="651"/>
        <v>1.3618678785749286E-3</v>
      </c>
      <c r="H6971" s="38">
        <f>G6971*SUMIF('Manual Inputs'!$B$11:$B$22,'Expanded kW'!A6971,'Manual Inputs'!$C$11:$C$22)</f>
        <v>160760.55823509171</v>
      </c>
    </row>
    <row r="6972" spans="1:8" x14ac:dyDescent="0.2">
      <c r="A6972">
        <f t="shared" si="648"/>
        <v>1</v>
      </c>
      <c r="B6972" t="b">
        <f t="shared" si="649"/>
        <v>0</v>
      </c>
      <c r="C6972" t="str">
        <f t="shared" si="650"/>
        <v>ON</v>
      </c>
      <c r="D6972" s="4">
        <f t="shared" si="652"/>
        <v>43846.416666649762</v>
      </c>
      <c r="E6972" t="str">
        <f t="shared" si="653"/>
        <v>LRKPCIGS</v>
      </c>
      <c r="F6972" s="39">
        <v>9459.33203125</v>
      </c>
      <c r="G6972">
        <f t="shared" si="651"/>
        <v>1.3607911987845633E-3</v>
      </c>
      <c r="H6972" s="38">
        <f>G6972*SUMIF('Manual Inputs'!$B$11:$B$22,'Expanded kW'!A6972,'Manual Inputs'!$C$11:$C$22)</f>
        <v>160633.46246694666</v>
      </c>
    </row>
    <row r="6973" spans="1:8" x14ac:dyDescent="0.2">
      <c r="A6973">
        <f t="shared" si="648"/>
        <v>1</v>
      </c>
      <c r="B6973" t="b">
        <f t="shared" si="649"/>
        <v>0</v>
      </c>
      <c r="C6973" t="str">
        <f t="shared" si="650"/>
        <v>ON</v>
      </c>
      <c r="D6973" s="4">
        <f t="shared" si="652"/>
        <v>43846.458333316426</v>
      </c>
      <c r="E6973" t="str">
        <f t="shared" si="653"/>
        <v>LRKPCIGS</v>
      </c>
      <c r="F6973" s="39">
        <v>9372.87109375</v>
      </c>
      <c r="G6973">
        <f t="shared" si="651"/>
        <v>1.3483531870518135E-3</v>
      </c>
      <c r="H6973" s="38">
        <f>G6973*SUMIF('Manual Inputs'!$B$11:$B$22,'Expanded kW'!A6973,'Manual Inputs'!$C$11:$C$22)</f>
        <v>159165.22774245648</v>
      </c>
    </row>
    <row r="6974" spans="1:8" x14ac:dyDescent="0.2">
      <c r="A6974">
        <f t="shared" si="648"/>
        <v>1</v>
      </c>
      <c r="B6974" t="b">
        <f t="shared" si="649"/>
        <v>0</v>
      </c>
      <c r="C6974" t="str">
        <f t="shared" si="650"/>
        <v>ON</v>
      </c>
      <c r="D6974" s="4">
        <f t="shared" si="652"/>
        <v>43846.499999983091</v>
      </c>
      <c r="E6974" t="str">
        <f t="shared" si="653"/>
        <v>LRKPCIGS</v>
      </c>
      <c r="F6974" s="39">
        <v>9399.19921875</v>
      </c>
      <c r="G6974">
        <f t="shared" si="651"/>
        <v>1.3521406723268987E-3</v>
      </c>
      <c r="H6974" s="38">
        <f>G6974*SUMIF('Manual Inputs'!$B$11:$B$22,'Expanded kW'!A6974,'Manual Inputs'!$C$11:$C$22)</f>
        <v>159612.31828384366</v>
      </c>
    </row>
    <row r="6975" spans="1:8" x14ac:dyDescent="0.2">
      <c r="A6975">
        <f t="shared" si="648"/>
        <v>1</v>
      </c>
      <c r="B6975" t="b">
        <f t="shared" si="649"/>
        <v>0</v>
      </c>
      <c r="C6975" t="str">
        <f t="shared" si="650"/>
        <v>ON</v>
      </c>
      <c r="D6975" s="4">
        <f t="shared" si="652"/>
        <v>43846.541666649755</v>
      </c>
      <c r="E6975" t="str">
        <f t="shared" si="653"/>
        <v>LRKPCIGS</v>
      </c>
      <c r="F6975" s="39">
        <v>9333.4365234375</v>
      </c>
      <c r="G6975">
        <f t="shared" si="651"/>
        <v>1.3426802477753592E-3</v>
      </c>
      <c r="H6975" s="38">
        <f>G6975*SUMIF('Manual Inputs'!$B$11:$B$22,'Expanded kW'!A6975,'Manual Inputs'!$C$11:$C$22)</f>
        <v>158495.57035552195</v>
      </c>
    </row>
    <row r="6976" spans="1:8" x14ac:dyDescent="0.2">
      <c r="A6976">
        <f t="shared" si="648"/>
        <v>1</v>
      </c>
      <c r="B6976" t="b">
        <f t="shared" si="649"/>
        <v>0</v>
      </c>
      <c r="C6976" t="str">
        <f t="shared" si="650"/>
        <v>ON</v>
      </c>
      <c r="D6976" s="4">
        <f t="shared" si="652"/>
        <v>43846.583333316419</v>
      </c>
      <c r="E6976" t="str">
        <f t="shared" si="653"/>
        <v>LRKPCIGS</v>
      </c>
      <c r="F6976" s="39">
        <v>9382.736328125</v>
      </c>
      <c r="G6976">
        <f t="shared" si="651"/>
        <v>1.3497723701470996E-3</v>
      </c>
      <c r="H6976" s="38">
        <f>G6976*SUMIF('Manual Inputs'!$B$11:$B$22,'Expanded kW'!A6976,'Manual Inputs'!$C$11:$C$22)</f>
        <v>159332.75402766024</v>
      </c>
    </row>
    <row r="6977" spans="1:8" x14ac:dyDescent="0.2">
      <c r="A6977">
        <f t="shared" si="648"/>
        <v>1</v>
      </c>
      <c r="B6977" t="b">
        <f t="shared" si="649"/>
        <v>0</v>
      </c>
      <c r="C6977" t="str">
        <f t="shared" si="650"/>
        <v>ON</v>
      </c>
      <c r="D6977" s="4">
        <f t="shared" si="652"/>
        <v>43846.624999983083</v>
      </c>
      <c r="E6977" t="str">
        <f t="shared" si="653"/>
        <v>LRKPCIGS</v>
      </c>
      <c r="F6977" s="39">
        <v>9392.927734375</v>
      </c>
      <c r="G6977">
        <f t="shared" si="651"/>
        <v>1.3512384753522474E-3</v>
      </c>
      <c r="H6977" s="38">
        <f>G6977*SUMIF('Manual Inputs'!$B$11:$B$22,'Expanded kW'!A6977,'Manual Inputs'!$C$11:$C$22)</f>
        <v>159505.81919420016</v>
      </c>
    </row>
    <row r="6978" spans="1:8" x14ac:dyDescent="0.2">
      <c r="A6978">
        <f t="shared" ref="A6978:A7041" si="654">MONTH(D6978)</f>
        <v>1</v>
      </c>
      <c r="B6978" t="b">
        <f t="shared" ref="B6978:B7041" si="655">IF(ISNA(VLOOKUP(DATE(YEAR(D6978),MONTH(D6978),DAY(D6978)),Holidays,1,FALSE)),FALSE,TRUE)</f>
        <v>0</v>
      </c>
      <c r="C6978" t="str">
        <f t="shared" ref="C6978:C7041" si="656">IF(OR(HOUR(D6978)&lt;PkStart,HOUR(D6978)&gt;OPkStart-1,WEEKDAY(D6978,2)&gt;5,B6978)=TRUE,"OFF","ON")</f>
        <v>ON</v>
      </c>
      <c r="D6978" s="4">
        <f t="shared" si="652"/>
        <v>43846.666666649748</v>
      </c>
      <c r="E6978" t="str">
        <f t="shared" si="653"/>
        <v>LRKPCIGS</v>
      </c>
      <c r="F6978" s="39">
        <v>9408.185546875</v>
      </c>
      <c r="G6978">
        <f t="shared" ref="G6978:G7041" si="657">IF(SUMIF($A$2:$A$8785,A6978,$F$2:$F$8785)=0,0,F6978/SUMIF($A$2:$A$8785,A6978,$F$2:$F$8785))</f>
        <v>1.3534334185992033E-3</v>
      </c>
      <c r="H6978" s="38">
        <f>G6978*SUMIF('Manual Inputs'!$B$11:$B$22,'Expanded kW'!A6978,'Manual Inputs'!$C$11:$C$22)</f>
        <v>159764.91943969842</v>
      </c>
    </row>
    <row r="6979" spans="1:8" x14ac:dyDescent="0.2">
      <c r="A6979">
        <f t="shared" si="654"/>
        <v>1</v>
      </c>
      <c r="B6979" t="b">
        <f t="shared" si="655"/>
        <v>0</v>
      </c>
      <c r="C6979" t="str">
        <f t="shared" si="656"/>
        <v>ON</v>
      </c>
      <c r="D6979" s="4">
        <f t="shared" si="652"/>
        <v>43846.708333316412</v>
      </c>
      <c r="E6979" t="str">
        <f t="shared" si="653"/>
        <v>LRKPCIGS</v>
      </c>
      <c r="F6979" s="39">
        <v>9432.916015625</v>
      </c>
      <c r="G6979">
        <f t="shared" si="657"/>
        <v>1.3569910698271802E-3</v>
      </c>
      <c r="H6979" s="38">
        <f>G6979*SUMIF('Manual Inputs'!$B$11:$B$22,'Expanded kW'!A6979,'Manual Inputs'!$C$11:$C$22)</f>
        <v>160184.87941262458</v>
      </c>
    </row>
    <row r="6980" spans="1:8" x14ac:dyDescent="0.2">
      <c r="A6980">
        <f t="shared" si="654"/>
        <v>1</v>
      </c>
      <c r="B6980" t="b">
        <f t="shared" si="655"/>
        <v>0</v>
      </c>
      <c r="C6980" t="str">
        <f t="shared" si="656"/>
        <v>ON</v>
      </c>
      <c r="D6980" s="4">
        <f t="shared" ref="D6980:D7043" si="658">+D6979+1/24</f>
        <v>43846.749999983076</v>
      </c>
      <c r="E6980" t="str">
        <f t="shared" ref="E6980:E7043" si="659">+E6979</f>
        <v>LRKPCIGS</v>
      </c>
      <c r="F6980" s="39">
        <v>9416.3134765625</v>
      </c>
      <c r="G6980">
        <f t="shared" si="657"/>
        <v>1.3546026782410628E-3</v>
      </c>
      <c r="H6980" s="38">
        <f>G6980*SUMIF('Manual Inputs'!$B$11:$B$22,'Expanded kW'!A6980,'Manual Inputs'!$C$11:$C$22)</f>
        <v>159902.94371922238</v>
      </c>
    </row>
    <row r="6981" spans="1:8" x14ac:dyDescent="0.2">
      <c r="A6981">
        <f t="shared" si="654"/>
        <v>1</v>
      </c>
      <c r="B6981" t="b">
        <f t="shared" si="655"/>
        <v>0</v>
      </c>
      <c r="C6981" t="str">
        <f t="shared" si="656"/>
        <v>ON</v>
      </c>
      <c r="D6981" s="4">
        <f t="shared" si="658"/>
        <v>43846.79166664974</v>
      </c>
      <c r="E6981" t="str">
        <f t="shared" si="659"/>
        <v>LRKPCIGS</v>
      </c>
      <c r="F6981" s="39">
        <v>9367.701171875</v>
      </c>
      <c r="G6981">
        <f t="shared" si="657"/>
        <v>1.3476094575619656E-3</v>
      </c>
      <c r="H6981" s="38">
        <f>G6981*SUMIF('Manual Inputs'!$B$11:$B$22,'Expanded kW'!A6981,'Manual Inputs'!$C$11:$C$22)</f>
        <v>159077.43481493037</v>
      </c>
    </row>
    <row r="6982" spans="1:8" x14ac:dyDescent="0.2">
      <c r="A6982">
        <f t="shared" si="654"/>
        <v>1</v>
      </c>
      <c r="B6982" t="b">
        <f t="shared" si="655"/>
        <v>0</v>
      </c>
      <c r="C6982" t="str">
        <f t="shared" si="656"/>
        <v>ON</v>
      </c>
      <c r="D6982" s="4">
        <f t="shared" si="658"/>
        <v>43846.833333316405</v>
      </c>
      <c r="E6982" t="str">
        <f t="shared" si="659"/>
        <v>LRKPCIGS</v>
      </c>
      <c r="F6982" s="39">
        <v>9359.9677734375</v>
      </c>
      <c r="G6982">
        <f t="shared" si="657"/>
        <v>1.3464969540050889E-3</v>
      </c>
      <c r="H6982" s="38">
        <f>G6982*SUMIF('Manual Inputs'!$B$11:$B$22,'Expanded kW'!A6982,'Manual Inputs'!$C$11:$C$22)</f>
        <v>158946.11026013643</v>
      </c>
    </row>
    <row r="6983" spans="1:8" x14ac:dyDescent="0.2">
      <c r="A6983">
        <f t="shared" si="654"/>
        <v>1</v>
      </c>
      <c r="B6983" t="b">
        <f t="shared" si="655"/>
        <v>0</v>
      </c>
      <c r="C6983" t="str">
        <f t="shared" si="656"/>
        <v>OFF</v>
      </c>
      <c r="D6983" s="4">
        <f t="shared" si="658"/>
        <v>43846.874999983069</v>
      </c>
      <c r="E6983" t="str">
        <f t="shared" si="659"/>
        <v>LRKPCIGS</v>
      </c>
      <c r="F6983" s="39">
        <v>9488.04296875</v>
      </c>
      <c r="G6983">
        <f t="shared" si="657"/>
        <v>1.3649214683352866E-3</v>
      </c>
      <c r="H6983" s="38">
        <f>G6983*SUMIF('Manual Inputs'!$B$11:$B$22,'Expanded kW'!A6983,'Manual Inputs'!$C$11:$C$22)</f>
        <v>161121.0166923466</v>
      </c>
    </row>
    <row r="6984" spans="1:8" x14ac:dyDescent="0.2">
      <c r="A6984">
        <f t="shared" si="654"/>
        <v>1</v>
      </c>
      <c r="B6984" t="b">
        <f t="shared" si="655"/>
        <v>0</v>
      </c>
      <c r="C6984" t="str">
        <f t="shared" si="656"/>
        <v>OFF</v>
      </c>
      <c r="D6984" s="4">
        <f t="shared" si="658"/>
        <v>43846.916666649733</v>
      </c>
      <c r="E6984" t="str">
        <f t="shared" si="659"/>
        <v>LRKPCIGS</v>
      </c>
      <c r="F6984" s="39">
        <v>9585.07421875</v>
      </c>
      <c r="G6984">
        <f t="shared" si="657"/>
        <v>1.3788800935924249E-3</v>
      </c>
      <c r="H6984" s="38">
        <f>G6984*SUMIF('Manual Inputs'!$B$11:$B$22,'Expanded kW'!A6984,'Manual Inputs'!$C$11:$C$22)</f>
        <v>162768.75097247379</v>
      </c>
    </row>
    <row r="6985" spans="1:8" x14ac:dyDescent="0.2">
      <c r="A6985">
        <f t="shared" si="654"/>
        <v>1</v>
      </c>
      <c r="B6985" t="b">
        <f t="shared" si="655"/>
        <v>0</v>
      </c>
      <c r="C6985" t="str">
        <f t="shared" si="656"/>
        <v>OFF</v>
      </c>
      <c r="D6985" s="4">
        <f t="shared" si="658"/>
        <v>43846.958333316397</v>
      </c>
      <c r="E6985" t="str">
        <f t="shared" si="659"/>
        <v>LRKPCIGS</v>
      </c>
      <c r="F6985" s="39">
        <v>9702.677734375</v>
      </c>
      <c r="G6985">
        <f t="shared" si="657"/>
        <v>1.3957981834194797E-3</v>
      </c>
      <c r="H6985" s="38">
        <f>G6985*SUMIF('Manual Inputs'!$B$11:$B$22,'Expanded kW'!A6985,'Manual Inputs'!$C$11:$C$22)</f>
        <v>164765.83278022942</v>
      </c>
    </row>
    <row r="6986" spans="1:8" x14ac:dyDescent="0.2">
      <c r="A6986">
        <f t="shared" si="654"/>
        <v>1</v>
      </c>
      <c r="B6986" t="b">
        <f t="shared" si="655"/>
        <v>0</v>
      </c>
      <c r="C6986" t="str">
        <f t="shared" si="656"/>
        <v>OFF</v>
      </c>
      <c r="D6986" s="4">
        <f t="shared" si="658"/>
        <v>43846.999999983062</v>
      </c>
      <c r="E6986" t="str">
        <f t="shared" si="659"/>
        <v>LRKPCIGS</v>
      </c>
      <c r="F6986" s="39">
        <v>9786.4775390625</v>
      </c>
      <c r="G6986">
        <f t="shared" si="657"/>
        <v>1.4078533725493136E-3</v>
      </c>
      <c r="H6986" s="38">
        <f>G6986*SUMIF('Manual Inputs'!$B$11:$B$22,'Expanded kW'!A6986,'Manual Inputs'!$C$11:$C$22)</f>
        <v>166188.8775297463</v>
      </c>
    </row>
    <row r="6987" spans="1:8" x14ac:dyDescent="0.2">
      <c r="A6987">
        <f t="shared" si="654"/>
        <v>1</v>
      </c>
      <c r="B6987" t="b">
        <f t="shared" si="655"/>
        <v>0</v>
      </c>
      <c r="C6987" t="str">
        <f t="shared" si="656"/>
        <v>OFF</v>
      </c>
      <c r="D6987" s="4">
        <f t="shared" si="658"/>
        <v>43847.041666649726</v>
      </c>
      <c r="E6987" t="str">
        <f t="shared" si="659"/>
        <v>LRKPCIGS</v>
      </c>
      <c r="F6987" s="39">
        <v>9744.8095703125</v>
      </c>
      <c r="G6987">
        <f t="shared" si="657"/>
        <v>1.4018591432571278E-3</v>
      </c>
      <c r="H6987" s="38">
        <f>G6987*SUMIF('Manual Inputs'!$B$11:$B$22,'Expanded kW'!A6987,'Manual Inputs'!$C$11:$C$22)</f>
        <v>165481.29373078828</v>
      </c>
    </row>
    <row r="6988" spans="1:8" x14ac:dyDescent="0.2">
      <c r="A6988">
        <f t="shared" si="654"/>
        <v>1</v>
      </c>
      <c r="B6988" t="b">
        <f t="shared" si="655"/>
        <v>0</v>
      </c>
      <c r="C6988" t="str">
        <f t="shared" si="656"/>
        <v>OFF</v>
      </c>
      <c r="D6988" s="4">
        <f t="shared" si="658"/>
        <v>43847.08333331639</v>
      </c>
      <c r="E6988" t="str">
        <f t="shared" si="659"/>
        <v>LRKPCIGS</v>
      </c>
      <c r="F6988" s="39">
        <v>9615.8681640625</v>
      </c>
      <c r="G6988">
        <f t="shared" si="657"/>
        <v>1.3833100184136142E-3</v>
      </c>
      <c r="H6988" s="38">
        <f>G6988*SUMIF('Manual Inputs'!$B$11:$B$22,'Expanded kW'!A6988,'Manual Inputs'!$C$11:$C$22)</f>
        <v>163291.67775443086</v>
      </c>
    </row>
    <row r="6989" spans="1:8" x14ac:dyDescent="0.2">
      <c r="A6989">
        <f t="shared" si="654"/>
        <v>1</v>
      </c>
      <c r="B6989" t="b">
        <f t="shared" si="655"/>
        <v>0</v>
      </c>
      <c r="C6989" t="str">
        <f t="shared" si="656"/>
        <v>OFF</v>
      </c>
      <c r="D6989" s="4">
        <f t="shared" si="658"/>
        <v>43847.124999983054</v>
      </c>
      <c r="E6989" t="str">
        <f t="shared" si="659"/>
        <v>LRKPCIGS</v>
      </c>
      <c r="F6989" s="39">
        <v>9680.8740234375</v>
      </c>
      <c r="G6989">
        <f t="shared" si="657"/>
        <v>1.3926615668120306E-3</v>
      </c>
      <c r="H6989" s="38">
        <f>G6989*SUMIF('Manual Inputs'!$B$11:$B$22,'Expanded kW'!A6989,'Manual Inputs'!$C$11:$C$22)</f>
        <v>164395.57348803538</v>
      </c>
    </row>
    <row r="6990" spans="1:8" x14ac:dyDescent="0.2">
      <c r="A6990">
        <f t="shared" si="654"/>
        <v>1</v>
      </c>
      <c r="B6990" t="b">
        <f t="shared" si="655"/>
        <v>0</v>
      </c>
      <c r="C6990" t="str">
        <f t="shared" si="656"/>
        <v>OFF</v>
      </c>
      <c r="D6990" s="4">
        <f t="shared" si="658"/>
        <v>43847.166666649719</v>
      </c>
      <c r="E6990" t="str">
        <f t="shared" si="659"/>
        <v>LRKPCIGS</v>
      </c>
      <c r="F6990" s="39">
        <v>9623.3671875</v>
      </c>
      <c r="G6990">
        <f t="shared" si="657"/>
        <v>1.3843888054843624E-3</v>
      </c>
      <c r="H6990" s="38">
        <f>G6990*SUMIF('Manual Inputs'!$B$11:$B$22,'Expanded kW'!A6990,'Manual Inputs'!$C$11:$C$22)</f>
        <v>163419.02227473172</v>
      </c>
    </row>
    <row r="6991" spans="1:8" x14ac:dyDescent="0.2">
      <c r="A6991">
        <f t="shared" si="654"/>
        <v>1</v>
      </c>
      <c r="B6991" t="b">
        <f t="shared" si="655"/>
        <v>0</v>
      </c>
      <c r="C6991" t="str">
        <f t="shared" si="656"/>
        <v>OFF</v>
      </c>
      <c r="D6991" s="4">
        <f t="shared" si="658"/>
        <v>43847.208333316383</v>
      </c>
      <c r="E6991" t="str">
        <f t="shared" si="659"/>
        <v>LRKPCIGS</v>
      </c>
      <c r="F6991" s="39">
        <v>9615.3408203125</v>
      </c>
      <c r="G6991">
        <f t="shared" si="657"/>
        <v>1.3832341563198253E-3</v>
      </c>
      <c r="H6991" s="38">
        <f>G6991*SUMIF('Manual Inputs'!$B$11:$B$22,'Expanded kW'!A6991,'Manual Inputs'!$C$11:$C$22)</f>
        <v>163282.72267682146</v>
      </c>
    </row>
    <row r="6992" spans="1:8" x14ac:dyDescent="0.2">
      <c r="A6992">
        <f t="shared" si="654"/>
        <v>1</v>
      </c>
      <c r="B6992" t="b">
        <f t="shared" si="655"/>
        <v>0</v>
      </c>
      <c r="C6992" t="str">
        <f t="shared" si="656"/>
        <v>OFF</v>
      </c>
      <c r="D6992" s="4">
        <f t="shared" si="658"/>
        <v>43847.249999983047</v>
      </c>
      <c r="E6992" t="str">
        <f t="shared" si="659"/>
        <v>LRKPCIGS</v>
      </c>
      <c r="F6992" s="39">
        <v>9415.9462890625</v>
      </c>
      <c r="G6992">
        <f t="shared" si="657"/>
        <v>1.3545498557461285E-3</v>
      </c>
      <c r="H6992" s="38">
        <f>G6992*SUMIF('Manual Inputs'!$B$11:$B$22,'Expanded kW'!A6992,'Manual Inputs'!$C$11:$C$22)</f>
        <v>159896.70833184992</v>
      </c>
    </row>
    <row r="6993" spans="1:8" x14ac:dyDescent="0.2">
      <c r="A6993">
        <f t="shared" si="654"/>
        <v>1</v>
      </c>
      <c r="B6993" t="b">
        <f t="shared" si="655"/>
        <v>0</v>
      </c>
      <c r="C6993" t="str">
        <f t="shared" si="656"/>
        <v>ON</v>
      </c>
      <c r="D6993" s="4">
        <f t="shared" si="658"/>
        <v>43847.291666649711</v>
      </c>
      <c r="E6993" t="str">
        <f t="shared" si="659"/>
        <v>LRKPCIGS</v>
      </c>
      <c r="F6993" s="39">
        <v>9293.751953125</v>
      </c>
      <c r="G6993">
        <f t="shared" si="657"/>
        <v>1.3369713442470347E-3</v>
      </c>
      <c r="H6993" s="38">
        <f>G6993*SUMIF('Manual Inputs'!$B$11:$B$22,'Expanded kW'!A6993,'Manual Inputs'!$C$11:$C$22)</f>
        <v>157821.66759846147</v>
      </c>
    </row>
    <row r="6994" spans="1:8" x14ac:dyDescent="0.2">
      <c r="A6994">
        <f t="shared" si="654"/>
        <v>1</v>
      </c>
      <c r="B6994" t="b">
        <f t="shared" si="655"/>
        <v>0</v>
      </c>
      <c r="C6994" t="str">
        <f t="shared" si="656"/>
        <v>ON</v>
      </c>
      <c r="D6994" s="4">
        <f t="shared" si="658"/>
        <v>43847.333333316376</v>
      </c>
      <c r="E6994" t="str">
        <f t="shared" si="659"/>
        <v>LRKPCIGS</v>
      </c>
      <c r="F6994" s="39">
        <v>9281.5126953125</v>
      </c>
      <c r="G6994">
        <f t="shared" si="657"/>
        <v>1.3352106412443403E-3</v>
      </c>
      <c r="H6994" s="38">
        <f>G6994*SUMIF('Manual Inputs'!$B$11:$B$22,'Expanded kW'!A6994,'Manual Inputs'!$C$11:$C$22)</f>
        <v>157613.82688053843</v>
      </c>
    </row>
    <row r="6995" spans="1:8" x14ac:dyDescent="0.2">
      <c r="A6995">
        <f t="shared" si="654"/>
        <v>1</v>
      </c>
      <c r="B6995" t="b">
        <f t="shared" si="655"/>
        <v>0</v>
      </c>
      <c r="C6995" t="str">
        <f t="shared" si="656"/>
        <v>ON</v>
      </c>
      <c r="D6995" s="4">
        <f t="shared" si="658"/>
        <v>43847.37499998304</v>
      </c>
      <c r="E6995" t="str">
        <f t="shared" si="659"/>
        <v>LRKPCIGS</v>
      </c>
      <c r="F6995" s="39">
        <v>9247.775390625</v>
      </c>
      <c r="G6995">
        <f t="shared" si="657"/>
        <v>1.3303572935515226E-3</v>
      </c>
      <c r="H6995" s="38">
        <f>G6995*SUMIF('Manual Inputs'!$B$11:$B$22,'Expanded kW'!A6995,'Manual Inputs'!$C$11:$C$22)</f>
        <v>157040.91749873935</v>
      </c>
    </row>
    <row r="6996" spans="1:8" x14ac:dyDescent="0.2">
      <c r="A6996">
        <f t="shared" si="654"/>
        <v>1</v>
      </c>
      <c r="B6996" t="b">
        <f t="shared" si="655"/>
        <v>0</v>
      </c>
      <c r="C6996" t="str">
        <f t="shared" si="656"/>
        <v>ON</v>
      </c>
      <c r="D6996" s="4">
        <f t="shared" si="658"/>
        <v>43847.416666649704</v>
      </c>
      <c r="E6996" t="str">
        <f t="shared" si="659"/>
        <v>LRKPCIGS</v>
      </c>
      <c r="F6996" s="39">
        <v>9206.6650390625</v>
      </c>
      <c r="G6996">
        <f t="shared" si="657"/>
        <v>1.3244432813992505E-3</v>
      </c>
      <c r="H6996" s="38">
        <f>G6996*SUMIF('Manual Inputs'!$B$11:$B$22,'Expanded kW'!A6996,'Manual Inputs'!$C$11:$C$22)</f>
        <v>156342.80286517943</v>
      </c>
    </row>
    <row r="6997" spans="1:8" x14ac:dyDescent="0.2">
      <c r="A6997">
        <f t="shared" si="654"/>
        <v>1</v>
      </c>
      <c r="B6997" t="b">
        <f t="shared" si="655"/>
        <v>0</v>
      </c>
      <c r="C6997" t="str">
        <f t="shared" si="656"/>
        <v>ON</v>
      </c>
      <c r="D6997" s="4">
        <f t="shared" si="658"/>
        <v>43847.458333316368</v>
      </c>
      <c r="E6997" t="str">
        <f t="shared" si="659"/>
        <v>LRKPCIGS</v>
      </c>
      <c r="F6997" s="39">
        <v>9106.6748046875</v>
      </c>
      <c r="G6997">
        <f t="shared" si="657"/>
        <v>1.3100589855047416E-3</v>
      </c>
      <c r="H6997" s="38">
        <f>G6997*SUMIF('Manual Inputs'!$B$11:$B$22,'Expanded kW'!A6997,'Manual Inputs'!$C$11:$C$22)</f>
        <v>154644.82064957733</v>
      </c>
    </row>
    <row r="6998" spans="1:8" x14ac:dyDescent="0.2">
      <c r="A6998">
        <f t="shared" si="654"/>
        <v>1</v>
      </c>
      <c r="B6998" t="b">
        <f t="shared" si="655"/>
        <v>0</v>
      </c>
      <c r="C6998" t="str">
        <f t="shared" si="656"/>
        <v>ON</v>
      </c>
      <c r="D6998" s="4">
        <f t="shared" si="658"/>
        <v>43847.499999983032</v>
      </c>
      <c r="E6998" t="str">
        <f t="shared" si="659"/>
        <v>LRKPCIGS</v>
      </c>
      <c r="F6998" s="39">
        <v>9101.2265625</v>
      </c>
      <c r="G6998">
        <f t="shared" si="657"/>
        <v>1.3092752176876163E-3</v>
      </c>
      <c r="H6998" s="38">
        <f>G6998*SUMIF('Manual Inputs'!$B$11:$B$22,'Expanded kW'!A6998,'Manual Inputs'!$C$11:$C$22)</f>
        <v>154552.30143109072</v>
      </c>
    </row>
    <row r="6999" spans="1:8" x14ac:dyDescent="0.2">
      <c r="A6999">
        <f t="shared" si="654"/>
        <v>1</v>
      </c>
      <c r="B6999" t="b">
        <f t="shared" si="655"/>
        <v>0</v>
      </c>
      <c r="C6999" t="str">
        <f t="shared" si="656"/>
        <v>ON</v>
      </c>
      <c r="D6999" s="4">
        <f t="shared" si="658"/>
        <v>43847.541666649697</v>
      </c>
      <c r="E6999" t="str">
        <f t="shared" si="659"/>
        <v>LRKPCIGS</v>
      </c>
      <c r="F6999" s="39">
        <v>9071.2470703125</v>
      </c>
      <c r="G6999">
        <f t="shared" si="657"/>
        <v>1.3049624576557232E-3</v>
      </c>
      <c r="H6999" s="38">
        <f>G6999*SUMIF('Manual Inputs'!$B$11:$B$22,'Expanded kW'!A6999,'Manual Inputs'!$C$11:$C$22)</f>
        <v>154043.20526899706</v>
      </c>
    </row>
    <row r="7000" spans="1:8" x14ac:dyDescent="0.2">
      <c r="A7000">
        <f t="shared" si="654"/>
        <v>1</v>
      </c>
      <c r="B7000" t="b">
        <f t="shared" si="655"/>
        <v>0</v>
      </c>
      <c r="C7000" t="str">
        <f t="shared" si="656"/>
        <v>ON</v>
      </c>
      <c r="D7000" s="4">
        <f t="shared" si="658"/>
        <v>43847.583333316361</v>
      </c>
      <c r="E7000" t="str">
        <f t="shared" si="659"/>
        <v>LRKPCIGS</v>
      </c>
      <c r="F7000" s="39">
        <v>8982.1298828125</v>
      </c>
      <c r="G7000">
        <f t="shared" si="657"/>
        <v>1.2921423257468523E-3</v>
      </c>
      <c r="H7000" s="38">
        <f>G7000*SUMIF('Manual Inputs'!$B$11:$B$22,'Expanded kW'!A7000,'Manual Inputs'!$C$11:$C$22)</f>
        <v>152529.86348691888</v>
      </c>
    </row>
    <row r="7001" spans="1:8" x14ac:dyDescent="0.2">
      <c r="A7001">
        <f t="shared" si="654"/>
        <v>1</v>
      </c>
      <c r="B7001" t="b">
        <f t="shared" si="655"/>
        <v>0</v>
      </c>
      <c r="C7001" t="str">
        <f t="shared" si="656"/>
        <v>ON</v>
      </c>
      <c r="D7001" s="4">
        <f t="shared" si="658"/>
        <v>43847.624999983025</v>
      </c>
      <c r="E7001" t="str">
        <f t="shared" si="659"/>
        <v>LRKPCIGS</v>
      </c>
      <c r="F7001" s="39">
        <v>9049.3291015625</v>
      </c>
      <c r="G7001">
        <f t="shared" si="657"/>
        <v>1.3018094042612867E-3</v>
      </c>
      <c r="H7001" s="38">
        <f>G7001*SUMIF('Manual Inputs'!$B$11:$B$22,'Expanded kW'!A7001,'Manual Inputs'!$C$11:$C$22)</f>
        <v>153671.00570998766</v>
      </c>
    </row>
    <row r="7002" spans="1:8" x14ac:dyDescent="0.2">
      <c r="A7002">
        <f t="shared" si="654"/>
        <v>1</v>
      </c>
      <c r="B7002" t="b">
        <f t="shared" si="655"/>
        <v>0</v>
      </c>
      <c r="C7002" t="str">
        <f t="shared" si="656"/>
        <v>ON</v>
      </c>
      <c r="D7002" s="4">
        <f t="shared" si="658"/>
        <v>43847.666666649689</v>
      </c>
      <c r="E7002" t="str">
        <f t="shared" si="659"/>
        <v>LRKPCIGS</v>
      </c>
      <c r="F7002" s="39">
        <v>9048.408203125</v>
      </c>
      <c r="G7002">
        <f t="shared" si="657"/>
        <v>1.301676926567874E-3</v>
      </c>
      <c r="H7002" s="38">
        <f>G7002*SUMIF('Manual Inputs'!$B$11:$B$22,'Expanded kW'!A7002,'Manual Inputs'!$C$11:$C$22)</f>
        <v>153655.36749112533</v>
      </c>
    </row>
    <row r="7003" spans="1:8" x14ac:dyDescent="0.2">
      <c r="A7003">
        <f t="shared" si="654"/>
        <v>1</v>
      </c>
      <c r="B7003" t="b">
        <f t="shared" si="655"/>
        <v>0</v>
      </c>
      <c r="C7003" t="str">
        <f t="shared" si="656"/>
        <v>ON</v>
      </c>
      <c r="D7003" s="4">
        <f t="shared" si="658"/>
        <v>43847.708333316354</v>
      </c>
      <c r="E7003" t="str">
        <f t="shared" si="659"/>
        <v>LRKPCIGS</v>
      </c>
      <c r="F7003" s="39">
        <v>9124.76171875</v>
      </c>
      <c r="G7003">
        <f t="shared" si="657"/>
        <v>1.3126609148363384E-3</v>
      </c>
      <c r="H7003" s="38">
        <f>G7003*SUMIF('Manual Inputs'!$B$11:$B$22,'Expanded kW'!A7003,'Manual Inputs'!$C$11:$C$22)</f>
        <v>154951.96322810225</v>
      </c>
    </row>
    <row r="7004" spans="1:8" x14ac:dyDescent="0.2">
      <c r="A7004">
        <f t="shared" si="654"/>
        <v>1</v>
      </c>
      <c r="B7004" t="b">
        <f t="shared" si="655"/>
        <v>0</v>
      </c>
      <c r="C7004" t="str">
        <f t="shared" si="656"/>
        <v>ON</v>
      </c>
      <c r="D7004" s="4">
        <f t="shared" si="658"/>
        <v>43847.749999983018</v>
      </c>
      <c r="E7004" t="str">
        <f t="shared" si="659"/>
        <v>LRKPCIGS</v>
      </c>
      <c r="F7004" s="39">
        <v>9171.859375</v>
      </c>
      <c r="G7004">
        <f t="shared" si="657"/>
        <v>1.3194362427238311E-3</v>
      </c>
      <c r="H7004" s="38">
        <f>G7004*SUMIF('Manual Inputs'!$B$11:$B$22,'Expanded kW'!A7004,'Manual Inputs'!$C$11:$C$22)</f>
        <v>155751.75115948281</v>
      </c>
    </row>
    <row r="7005" spans="1:8" x14ac:dyDescent="0.2">
      <c r="A7005">
        <f t="shared" si="654"/>
        <v>1</v>
      </c>
      <c r="B7005" t="b">
        <f t="shared" si="655"/>
        <v>0</v>
      </c>
      <c r="C7005" t="str">
        <f t="shared" si="656"/>
        <v>ON</v>
      </c>
      <c r="D7005" s="4">
        <f t="shared" si="658"/>
        <v>43847.791666649682</v>
      </c>
      <c r="E7005" t="str">
        <f t="shared" si="659"/>
        <v>LRKPCIGS</v>
      </c>
      <c r="F7005" s="39">
        <v>9148.0341796875</v>
      </c>
      <c r="G7005">
        <f t="shared" si="657"/>
        <v>1.3160088214235251E-3</v>
      </c>
      <c r="H7005" s="38">
        <f>G7005*SUMIF('Manual Inputs'!$B$11:$B$22,'Expanded kW'!A7005,'Manual Inputs'!$C$11:$C$22)</f>
        <v>155347.16406978614</v>
      </c>
    </row>
    <row r="7006" spans="1:8" x14ac:dyDescent="0.2">
      <c r="A7006">
        <f t="shared" si="654"/>
        <v>1</v>
      </c>
      <c r="B7006" t="b">
        <f t="shared" si="655"/>
        <v>0</v>
      </c>
      <c r="C7006" t="str">
        <f t="shared" si="656"/>
        <v>ON</v>
      </c>
      <c r="D7006" s="4">
        <f t="shared" si="658"/>
        <v>43847.833333316346</v>
      </c>
      <c r="E7006" t="str">
        <f t="shared" si="659"/>
        <v>LRKPCIGS</v>
      </c>
      <c r="F7006" s="39">
        <v>9113.5419921875</v>
      </c>
      <c r="G7006">
        <f t="shared" si="657"/>
        <v>1.3110468785483024E-3</v>
      </c>
      <c r="H7006" s="38">
        <f>G7006*SUMIF('Manual Inputs'!$B$11:$B$22,'Expanded kW'!A7006,'Manual Inputs'!$C$11:$C$22)</f>
        <v>154761.43566022403</v>
      </c>
    </row>
    <row r="7007" spans="1:8" x14ac:dyDescent="0.2">
      <c r="A7007">
        <f t="shared" si="654"/>
        <v>1</v>
      </c>
      <c r="B7007" t="b">
        <f t="shared" si="655"/>
        <v>0</v>
      </c>
      <c r="C7007" t="str">
        <f t="shared" si="656"/>
        <v>OFF</v>
      </c>
      <c r="D7007" s="4">
        <f t="shared" si="658"/>
        <v>43847.874999983011</v>
      </c>
      <c r="E7007" t="str">
        <f t="shared" si="659"/>
        <v>LRKPCIGS</v>
      </c>
      <c r="F7007" s="39">
        <v>9163.568359375</v>
      </c>
      <c r="G7007">
        <f t="shared" si="657"/>
        <v>1.3182435220270405E-3</v>
      </c>
      <c r="H7007" s="38">
        <f>G7007*SUMIF('Manual Inputs'!$B$11:$B$22,'Expanded kW'!A7007,'Manual Inputs'!$C$11:$C$22)</f>
        <v>155610.9574392908</v>
      </c>
    </row>
    <row r="7008" spans="1:8" x14ac:dyDescent="0.2">
      <c r="A7008">
        <f t="shared" si="654"/>
        <v>1</v>
      </c>
      <c r="B7008" t="b">
        <f t="shared" si="655"/>
        <v>0</v>
      </c>
      <c r="C7008" t="str">
        <f t="shared" si="656"/>
        <v>OFF</v>
      </c>
      <c r="D7008" s="4">
        <f t="shared" si="658"/>
        <v>43847.916666649675</v>
      </c>
      <c r="E7008" t="str">
        <f t="shared" si="659"/>
        <v>LRKPCIGS</v>
      </c>
      <c r="F7008" s="39">
        <v>9296.01171875</v>
      </c>
      <c r="G7008">
        <f t="shared" si="657"/>
        <v>1.3372964273674554E-3</v>
      </c>
      <c r="H7008" s="38">
        <f>G7008*SUMIF('Manual Inputs'!$B$11:$B$22,'Expanded kW'!A7008,'Manual Inputs'!$C$11:$C$22)</f>
        <v>157860.04176436539</v>
      </c>
    </row>
    <row r="7009" spans="1:8" x14ac:dyDescent="0.2">
      <c r="A7009">
        <f t="shared" si="654"/>
        <v>1</v>
      </c>
      <c r="B7009" t="b">
        <f t="shared" si="655"/>
        <v>0</v>
      </c>
      <c r="C7009" t="str">
        <f t="shared" si="656"/>
        <v>OFF</v>
      </c>
      <c r="D7009" s="4">
        <f t="shared" si="658"/>
        <v>43847.958333316339</v>
      </c>
      <c r="E7009" t="str">
        <f t="shared" si="659"/>
        <v>LRKPCIGS</v>
      </c>
      <c r="F7009" s="39">
        <v>9291.8720703125</v>
      </c>
      <c r="G7009">
        <f t="shared" si="657"/>
        <v>1.3367009099312134E-3</v>
      </c>
      <c r="H7009" s="38">
        <f>G7009*SUMIF('Manual Inputs'!$B$11:$B$22,'Expanded kW'!A7009,'Manual Inputs'!$C$11:$C$22)</f>
        <v>157789.7444051317</v>
      </c>
    </row>
    <row r="7010" spans="1:8" x14ac:dyDescent="0.2">
      <c r="A7010">
        <f t="shared" si="654"/>
        <v>1</v>
      </c>
      <c r="B7010" t="b">
        <f t="shared" si="655"/>
        <v>0</v>
      </c>
      <c r="C7010" t="str">
        <f t="shared" si="656"/>
        <v>OFF</v>
      </c>
      <c r="D7010" s="4">
        <f t="shared" si="658"/>
        <v>43847.999999983003</v>
      </c>
      <c r="E7010" t="str">
        <f t="shared" si="659"/>
        <v>LRKPCIGS</v>
      </c>
      <c r="F7010" s="39">
        <v>9278.2333984375</v>
      </c>
      <c r="G7010">
        <f t="shared" si="657"/>
        <v>1.3347388914092611E-3</v>
      </c>
      <c r="H7010" s="38">
        <f>G7010*SUMIF('Manual Inputs'!$B$11:$B$22,'Expanded kW'!A7010,'Manual Inputs'!$C$11:$C$22)</f>
        <v>157558.13956458968</v>
      </c>
    </row>
    <row r="7011" spans="1:8" x14ac:dyDescent="0.2">
      <c r="A7011">
        <f t="shared" si="654"/>
        <v>1</v>
      </c>
      <c r="B7011" t="b">
        <f t="shared" si="655"/>
        <v>0</v>
      </c>
      <c r="C7011" t="str">
        <f t="shared" si="656"/>
        <v>OFF</v>
      </c>
      <c r="D7011" s="4">
        <f t="shared" si="658"/>
        <v>43848.041666649668</v>
      </c>
      <c r="E7011" t="str">
        <f t="shared" si="659"/>
        <v>LRKPCIGS</v>
      </c>
      <c r="F7011" s="39">
        <v>9299.4609375</v>
      </c>
      <c r="G7011">
        <f t="shared" si="657"/>
        <v>1.3377926216549777E-3</v>
      </c>
      <c r="H7011" s="38">
        <f>G7011*SUMIF('Manual Inputs'!$B$11:$B$22,'Expanded kW'!A7011,'Manual Inputs'!$C$11:$C$22)</f>
        <v>157918.61460532161</v>
      </c>
    </row>
    <row r="7012" spans="1:8" x14ac:dyDescent="0.2">
      <c r="A7012">
        <f t="shared" si="654"/>
        <v>1</v>
      </c>
      <c r="B7012" t="b">
        <f t="shared" si="655"/>
        <v>0</v>
      </c>
      <c r="C7012" t="str">
        <f t="shared" si="656"/>
        <v>OFF</v>
      </c>
      <c r="D7012" s="4">
        <f t="shared" si="658"/>
        <v>43848.083333316332</v>
      </c>
      <c r="E7012" t="str">
        <f t="shared" si="659"/>
        <v>LRKPCIGS</v>
      </c>
      <c r="F7012" s="39">
        <v>9281.87890625</v>
      </c>
      <c r="G7012">
        <f t="shared" si="657"/>
        <v>1.3352633232539158E-3</v>
      </c>
      <c r="H7012" s="38">
        <f>G7012*SUMIF('Manual Inputs'!$B$11:$B$22,'Expanded kW'!A7012,'Manual Inputs'!$C$11:$C$22)</f>
        <v>157620.04568443383</v>
      </c>
    </row>
    <row r="7013" spans="1:8" x14ac:dyDescent="0.2">
      <c r="A7013">
        <f t="shared" si="654"/>
        <v>1</v>
      </c>
      <c r="B7013" t="b">
        <f t="shared" si="655"/>
        <v>0</v>
      </c>
      <c r="C7013" t="str">
        <f t="shared" si="656"/>
        <v>OFF</v>
      </c>
      <c r="D7013" s="4">
        <f t="shared" si="658"/>
        <v>43848.124999982996</v>
      </c>
      <c r="E7013" t="str">
        <f t="shared" si="659"/>
        <v>LRKPCIGS</v>
      </c>
      <c r="F7013" s="39">
        <v>9278.4345703125</v>
      </c>
      <c r="G7013">
        <f t="shared" si="657"/>
        <v>1.3347678313931877E-3</v>
      </c>
      <c r="H7013" s="38">
        <f>G7013*SUMIF('Manual Inputs'!$B$11:$B$22,'Expanded kW'!A7013,'Manual Inputs'!$C$11:$C$22)</f>
        <v>157561.55576086286</v>
      </c>
    </row>
    <row r="7014" spans="1:8" x14ac:dyDescent="0.2">
      <c r="A7014">
        <f t="shared" si="654"/>
        <v>1</v>
      </c>
      <c r="B7014" t="b">
        <f t="shared" si="655"/>
        <v>0</v>
      </c>
      <c r="C7014" t="str">
        <f t="shared" si="656"/>
        <v>OFF</v>
      </c>
      <c r="D7014" s="4">
        <f t="shared" si="658"/>
        <v>43848.16666664966</v>
      </c>
      <c r="E7014" t="str">
        <f t="shared" si="659"/>
        <v>LRKPCIGS</v>
      </c>
      <c r="F7014" s="39">
        <v>9304.87890625</v>
      </c>
      <c r="G7014">
        <f t="shared" si="657"/>
        <v>1.3385720344259782E-3</v>
      </c>
      <c r="H7014" s="38">
        <f>G7014*SUMIF('Manual Inputs'!$B$11:$B$22,'Expanded kW'!A7014,'Manual Inputs'!$C$11:$C$22)</f>
        <v>158010.61973601952</v>
      </c>
    </row>
    <row r="7015" spans="1:8" x14ac:dyDescent="0.2">
      <c r="A7015">
        <f t="shared" si="654"/>
        <v>1</v>
      </c>
      <c r="B7015" t="b">
        <f t="shared" si="655"/>
        <v>0</v>
      </c>
      <c r="C7015" t="str">
        <f t="shared" si="656"/>
        <v>OFF</v>
      </c>
      <c r="D7015" s="4">
        <f t="shared" si="658"/>
        <v>43848.208333316325</v>
      </c>
      <c r="E7015" t="str">
        <f t="shared" si="659"/>
        <v>LRKPCIGS</v>
      </c>
      <c r="F7015" s="39">
        <v>9328.458984375</v>
      </c>
      <c r="G7015">
        <f t="shared" si="657"/>
        <v>1.3419641939012084E-3</v>
      </c>
      <c r="H7015" s="38">
        <f>G7015*SUMIF('Manual Inputs'!$B$11:$B$22,'Expanded kW'!A7015,'Manual Inputs'!$C$11:$C$22)</f>
        <v>158411.04437297556</v>
      </c>
    </row>
    <row r="7016" spans="1:8" x14ac:dyDescent="0.2">
      <c r="A7016">
        <f t="shared" si="654"/>
        <v>1</v>
      </c>
      <c r="B7016" t="b">
        <f t="shared" si="655"/>
        <v>0</v>
      </c>
      <c r="C7016" t="str">
        <f t="shared" si="656"/>
        <v>OFF</v>
      </c>
      <c r="D7016" s="4">
        <f t="shared" si="658"/>
        <v>43848.249999982989</v>
      </c>
      <c r="E7016" t="str">
        <f t="shared" si="659"/>
        <v>LRKPCIGS</v>
      </c>
      <c r="F7016" s="39">
        <v>9327.7099609375</v>
      </c>
      <c r="G7016">
        <f t="shared" si="657"/>
        <v>1.3418564416309564E-3</v>
      </c>
      <c r="H7016" s="38">
        <f>G7016*SUMIF('Manual Inputs'!$B$11:$B$22,'Expanded kW'!A7016,'Manual Inputs'!$C$11:$C$22)</f>
        <v>158398.32484607483</v>
      </c>
    </row>
    <row r="7017" spans="1:8" x14ac:dyDescent="0.2">
      <c r="A7017">
        <f t="shared" si="654"/>
        <v>1</v>
      </c>
      <c r="B7017" t="b">
        <f t="shared" si="655"/>
        <v>0</v>
      </c>
      <c r="C7017" t="str">
        <f t="shared" si="656"/>
        <v>OFF</v>
      </c>
      <c r="D7017" s="4">
        <f t="shared" si="658"/>
        <v>43848.291666649653</v>
      </c>
      <c r="E7017" t="str">
        <f t="shared" si="659"/>
        <v>LRKPCIGS</v>
      </c>
      <c r="F7017" s="39">
        <v>9322.974609375</v>
      </c>
      <c r="G7017">
        <f t="shared" si="657"/>
        <v>1.3411752281258049E-3</v>
      </c>
      <c r="H7017" s="38">
        <f>G7017*SUMIF('Manual Inputs'!$B$11:$B$22,'Expanded kW'!A7017,'Manual Inputs'!$C$11:$C$22)</f>
        <v>158317.91156583795</v>
      </c>
    </row>
    <row r="7018" spans="1:8" x14ac:dyDescent="0.2">
      <c r="A7018">
        <f t="shared" si="654"/>
        <v>1</v>
      </c>
      <c r="B7018" t="b">
        <f t="shared" si="655"/>
        <v>0</v>
      </c>
      <c r="C7018" t="str">
        <f t="shared" si="656"/>
        <v>OFF</v>
      </c>
      <c r="D7018" s="4">
        <f t="shared" si="658"/>
        <v>43848.333333316317</v>
      </c>
      <c r="E7018" t="str">
        <f t="shared" si="659"/>
        <v>LRKPCIGS</v>
      </c>
      <c r="F7018" s="39">
        <v>9277.4326171875</v>
      </c>
      <c r="G7018">
        <f t="shared" si="657"/>
        <v>1.3346236934149891E-3</v>
      </c>
      <c r="H7018" s="38">
        <f>G7018*SUMIF('Manual Inputs'!$B$11:$B$22,'Expanded kW'!A7018,'Manual Inputs'!$C$11:$C$22)</f>
        <v>157544.54111340505</v>
      </c>
    </row>
    <row r="7019" spans="1:8" x14ac:dyDescent="0.2">
      <c r="A7019">
        <f t="shared" si="654"/>
        <v>1</v>
      </c>
      <c r="B7019" t="b">
        <f t="shared" si="655"/>
        <v>0</v>
      </c>
      <c r="C7019" t="str">
        <f t="shared" si="656"/>
        <v>OFF</v>
      </c>
      <c r="D7019" s="4">
        <f t="shared" si="658"/>
        <v>43848.374999982982</v>
      </c>
      <c r="E7019" t="str">
        <f t="shared" si="659"/>
        <v>LRKPCIGS</v>
      </c>
      <c r="F7019" s="39">
        <v>9247.935546875</v>
      </c>
      <c r="G7019">
        <f t="shared" si="657"/>
        <v>1.330380333150377E-3</v>
      </c>
      <c r="H7019" s="38">
        <f>G7019*SUMIF('Manual Inputs'!$B$11:$B$22,'Expanded kW'!A7019,'Manual Inputs'!$C$11:$C$22)</f>
        <v>157043.63718897628</v>
      </c>
    </row>
    <row r="7020" spans="1:8" x14ac:dyDescent="0.2">
      <c r="A7020">
        <f t="shared" si="654"/>
        <v>1</v>
      </c>
      <c r="B7020" t="b">
        <f t="shared" si="655"/>
        <v>0</v>
      </c>
      <c r="C7020" t="str">
        <f t="shared" si="656"/>
        <v>OFF</v>
      </c>
      <c r="D7020" s="4">
        <f t="shared" si="658"/>
        <v>43848.416666649646</v>
      </c>
      <c r="E7020" t="str">
        <f t="shared" si="659"/>
        <v>LRKPCIGS</v>
      </c>
      <c r="F7020" s="39">
        <v>9187.728515625</v>
      </c>
      <c r="G7020">
        <f t="shared" si="657"/>
        <v>1.3217191298054384E-3</v>
      </c>
      <c r="H7020" s="38">
        <f>G7020*SUMIF('Manual Inputs'!$B$11:$B$22,'Expanded kW'!A7020,'Manual Inputs'!$C$11:$C$22)</f>
        <v>156021.23266161716</v>
      </c>
    </row>
    <row r="7021" spans="1:8" x14ac:dyDescent="0.2">
      <c r="A7021">
        <f t="shared" si="654"/>
        <v>1</v>
      </c>
      <c r="B7021" t="b">
        <f t="shared" si="655"/>
        <v>0</v>
      </c>
      <c r="C7021" t="str">
        <f t="shared" si="656"/>
        <v>OFF</v>
      </c>
      <c r="D7021" s="4">
        <f t="shared" si="658"/>
        <v>43848.45833331631</v>
      </c>
      <c r="E7021" t="str">
        <f t="shared" si="659"/>
        <v>LRKPCIGS</v>
      </c>
      <c r="F7021" s="39">
        <v>9196.8896484375</v>
      </c>
      <c r="G7021">
        <f t="shared" si="657"/>
        <v>1.3230370229569805E-3</v>
      </c>
      <c r="H7021" s="38">
        <f>G7021*SUMIF('Manual Inputs'!$B$11:$B$22,'Expanded kW'!A7021,'Manual Inputs'!$C$11:$C$22)</f>
        <v>156176.80225986469</v>
      </c>
    </row>
    <row r="7022" spans="1:8" x14ac:dyDescent="0.2">
      <c r="A7022">
        <f t="shared" si="654"/>
        <v>1</v>
      </c>
      <c r="B7022" t="b">
        <f t="shared" si="655"/>
        <v>0</v>
      </c>
      <c r="C7022" t="str">
        <f t="shared" si="656"/>
        <v>OFF</v>
      </c>
      <c r="D7022" s="4">
        <f t="shared" si="658"/>
        <v>43848.499999982974</v>
      </c>
      <c r="E7022" t="str">
        <f t="shared" si="659"/>
        <v>LRKPCIGS</v>
      </c>
      <c r="F7022" s="39">
        <v>9246.2958984375</v>
      </c>
      <c r="G7022">
        <f t="shared" si="657"/>
        <v>1.3301444582328374E-3</v>
      </c>
      <c r="H7022" s="38">
        <f>G7022*SUMIF('Manual Inputs'!$B$11:$B$22,'Expanded kW'!A7022,'Manual Inputs'!$C$11:$C$22)</f>
        <v>157015.79353100192</v>
      </c>
    </row>
    <row r="7023" spans="1:8" x14ac:dyDescent="0.2">
      <c r="A7023">
        <f t="shared" si="654"/>
        <v>1</v>
      </c>
      <c r="B7023" t="b">
        <f t="shared" si="655"/>
        <v>0</v>
      </c>
      <c r="C7023" t="str">
        <f t="shared" si="656"/>
        <v>OFF</v>
      </c>
      <c r="D7023" s="4">
        <f t="shared" si="658"/>
        <v>43848.541666649639</v>
      </c>
      <c r="E7023" t="str">
        <f t="shared" si="659"/>
        <v>LRKPCIGS</v>
      </c>
      <c r="F7023" s="39">
        <v>9236.3369140625</v>
      </c>
      <c r="G7023">
        <f t="shared" si="657"/>
        <v>1.3287117885431E-3</v>
      </c>
      <c r="H7023" s="38">
        <f>G7023*SUMIF('Manual Inputs'!$B$11:$B$22,'Expanded kW'!A7023,'Manual Inputs'!$C$11:$C$22)</f>
        <v>156846.67523200091</v>
      </c>
    </row>
    <row r="7024" spans="1:8" x14ac:dyDescent="0.2">
      <c r="A7024">
        <f t="shared" si="654"/>
        <v>1</v>
      </c>
      <c r="B7024" t="b">
        <f t="shared" si="655"/>
        <v>0</v>
      </c>
      <c r="C7024" t="str">
        <f t="shared" si="656"/>
        <v>OFF</v>
      </c>
      <c r="D7024" s="4">
        <f t="shared" si="658"/>
        <v>43848.583333316303</v>
      </c>
      <c r="E7024" t="str">
        <f t="shared" si="659"/>
        <v>LRKPCIGS</v>
      </c>
      <c r="F7024" s="39">
        <v>9253.865234375</v>
      </c>
      <c r="G7024">
        <f t="shared" si="657"/>
        <v>1.3312333602494243E-3</v>
      </c>
      <c r="H7024" s="38">
        <f>G7024*SUMIF('Manual Inputs'!$B$11:$B$22,'Expanded kW'!A7024,'Manual Inputs'!$C$11:$C$22)</f>
        <v>157144.33206165073</v>
      </c>
    </row>
    <row r="7025" spans="1:8" x14ac:dyDescent="0.2">
      <c r="A7025">
        <f t="shared" si="654"/>
        <v>1</v>
      </c>
      <c r="B7025" t="b">
        <f t="shared" si="655"/>
        <v>0</v>
      </c>
      <c r="C7025" t="str">
        <f t="shared" si="656"/>
        <v>OFF</v>
      </c>
      <c r="D7025" s="4">
        <f t="shared" si="658"/>
        <v>43848.624999982967</v>
      </c>
      <c r="E7025" t="str">
        <f t="shared" si="659"/>
        <v>LRKPCIGS</v>
      </c>
      <c r="F7025" s="39">
        <v>9221.7724609375</v>
      </c>
      <c r="G7025">
        <f t="shared" si="657"/>
        <v>1.3266165899009407E-3</v>
      </c>
      <c r="H7025" s="38">
        <f>G7025*SUMIF('Manual Inputs'!$B$11:$B$22,'Expanded kW'!A7025,'Manual Inputs'!$C$11:$C$22)</f>
        <v>156599.3492552113</v>
      </c>
    </row>
    <row r="7026" spans="1:8" x14ac:dyDescent="0.2">
      <c r="A7026">
        <f t="shared" si="654"/>
        <v>1</v>
      </c>
      <c r="B7026" t="b">
        <f t="shared" si="655"/>
        <v>0</v>
      </c>
      <c r="C7026" t="str">
        <f t="shared" si="656"/>
        <v>OFF</v>
      </c>
      <c r="D7026" s="4">
        <f t="shared" si="658"/>
        <v>43848.666666649631</v>
      </c>
      <c r="E7026" t="str">
        <f t="shared" si="659"/>
        <v>LRKPCIGS</v>
      </c>
      <c r="F7026" s="39">
        <v>9217.529296875</v>
      </c>
      <c r="G7026">
        <f t="shared" si="657"/>
        <v>1.3260061810166585E-3</v>
      </c>
      <c r="H7026" s="38">
        <f>G7026*SUMIF('Manual Inputs'!$B$11:$B$22,'Expanded kW'!A7026,'Manual Inputs'!$C$11:$C$22)</f>
        <v>156527.29404740984</v>
      </c>
    </row>
    <row r="7027" spans="1:8" x14ac:dyDescent="0.2">
      <c r="A7027">
        <f t="shared" si="654"/>
        <v>1</v>
      </c>
      <c r="B7027" t="b">
        <f t="shared" si="655"/>
        <v>0</v>
      </c>
      <c r="C7027" t="str">
        <f t="shared" si="656"/>
        <v>OFF</v>
      </c>
      <c r="D7027" s="4">
        <f t="shared" si="658"/>
        <v>43848.708333316295</v>
      </c>
      <c r="E7027" t="str">
        <f t="shared" si="659"/>
        <v>LRKPCIGS</v>
      </c>
      <c r="F7027" s="39">
        <v>9221.5732421875</v>
      </c>
      <c r="G7027">
        <f t="shared" si="657"/>
        <v>1.3265879308877314E-3</v>
      </c>
      <c r="H7027" s="38">
        <f>G7027*SUMIF('Manual Inputs'!$B$11:$B$22,'Expanded kW'!A7027,'Manual Inputs'!$C$11:$C$22)</f>
        <v>156595.96622589219</v>
      </c>
    </row>
    <row r="7028" spans="1:8" x14ac:dyDescent="0.2">
      <c r="A7028">
        <f t="shared" si="654"/>
        <v>1</v>
      </c>
      <c r="B7028" t="b">
        <f t="shared" si="655"/>
        <v>0</v>
      </c>
      <c r="C7028" t="str">
        <f t="shared" si="656"/>
        <v>OFF</v>
      </c>
      <c r="D7028" s="4">
        <f t="shared" si="658"/>
        <v>43848.74999998296</v>
      </c>
      <c r="E7028" t="str">
        <f t="shared" si="659"/>
        <v>LRKPCIGS</v>
      </c>
      <c r="F7028" s="39">
        <v>9228.35546875</v>
      </c>
      <c r="G7028">
        <f t="shared" si="657"/>
        <v>1.3275636017050707E-3</v>
      </c>
      <c r="H7028" s="38">
        <f>G7028*SUMIF('Manual Inputs'!$B$11:$B$22,'Expanded kW'!A7028,'Manual Inputs'!$C$11:$C$22)</f>
        <v>156711.13847403514</v>
      </c>
    </row>
    <row r="7029" spans="1:8" x14ac:dyDescent="0.2">
      <c r="A7029">
        <f t="shared" si="654"/>
        <v>1</v>
      </c>
      <c r="B7029" t="b">
        <f t="shared" si="655"/>
        <v>0</v>
      </c>
      <c r="C7029" t="str">
        <f t="shared" si="656"/>
        <v>OFF</v>
      </c>
      <c r="D7029" s="4">
        <f t="shared" si="658"/>
        <v>43848.791666649624</v>
      </c>
      <c r="E7029" t="str">
        <f t="shared" si="659"/>
        <v>LRKPCIGS</v>
      </c>
      <c r="F7029" s="39">
        <v>9228.6552734375</v>
      </c>
      <c r="G7029">
        <f t="shared" si="657"/>
        <v>1.3276067307102432E-3</v>
      </c>
      <c r="H7029" s="38">
        <f>G7029*SUMIF('Manual Inputs'!$B$11:$B$22,'Expanded kW'!A7029,'Manual Inputs'!$C$11:$C$22)</f>
        <v>156716.22960149086</v>
      </c>
    </row>
    <row r="7030" spans="1:8" x14ac:dyDescent="0.2">
      <c r="A7030">
        <f t="shared" si="654"/>
        <v>1</v>
      </c>
      <c r="B7030" t="b">
        <f t="shared" si="655"/>
        <v>0</v>
      </c>
      <c r="C7030" t="str">
        <f t="shared" si="656"/>
        <v>OFF</v>
      </c>
      <c r="D7030" s="4">
        <f t="shared" si="658"/>
        <v>43848.833333316288</v>
      </c>
      <c r="E7030" t="str">
        <f t="shared" si="659"/>
        <v>LRKPCIGS</v>
      </c>
      <c r="F7030" s="39">
        <v>9226.1220703125</v>
      </c>
      <c r="G7030">
        <f t="shared" si="657"/>
        <v>1.3272423116893392E-3</v>
      </c>
      <c r="H7030" s="38">
        <f>G7030*SUMIF('Manual Inputs'!$B$11:$B$22,'Expanded kW'!A7030,'Manual Inputs'!$C$11:$C$22)</f>
        <v>156673.21206201168</v>
      </c>
    </row>
    <row r="7031" spans="1:8" x14ac:dyDescent="0.2">
      <c r="A7031">
        <f t="shared" si="654"/>
        <v>1</v>
      </c>
      <c r="B7031" t="b">
        <f t="shared" si="655"/>
        <v>0</v>
      </c>
      <c r="C7031" t="str">
        <f t="shared" si="656"/>
        <v>OFF</v>
      </c>
      <c r="D7031" s="4">
        <f t="shared" si="658"/>
        <v>43848.874999982952</v>
      </c>
      <c r="E7031" t="str">
        <f t="shared" si="659"/>
        <v>LRKPCIGS</v>
      </c>
      <c r="F7031" s="39">
        <v>9200.1025390625</v>
      </c>
      <c r="G7031">
        <f t="shared" si="657"/>
        <v>1.3234992197876565E-3</v>
      </c>
      <c r="H7031" s="38">
        <f>G7031*SUMIF('Manual Inputs'!$B$11:$B$22,'Expanded kW'!A7031,'Manual Inputs'!$C$11:$C$22)</f>
        <v>156231.3618993737</v>
      </c>
    </row>
    <row r="7032" spans="1:8" x14ac:dyDescent="0.2">
      <c r="A7032">
        <f t="shared" si="654"/>
        <v>1</v>
      </c>
      <c r="B7032" t="b">
        <f t="shared" si="655"/>
        <v>0</v>
      </c>
      <c r="C7032" t="str">
        <f t="shared" si="656"/>
        <v>OFF</v>
      </c>
      <c r="D7032" s="4">
        <f t="shared" si="658"/>
        <v>43848.916666649617</v>
      </c>
      <c r="E7032" t="str">
        <f t="shared" si="659"/>
        <v>LRKPCIGS</v>
      </c>
      <c r="F7032" s="39">
        <v>9186.09765625</v>
      </c>
      <c r="G7032">
        <f t="shared" si="657"/>
        <v>1.3214845192561285E-3</v>
      </c>
      <c r="H7032" s="38">
        <f>G7032*SUMIF('Manual Inputs'!$B$11:$B$22,'Expanded kW'!A7032,'Manual Inputs'!$C$11:$C$22)</f>
        <v>155993.53825493625</v>
      </c>
    </row>
    <row r="7033" spans="1:8" x14ac:dyDescent="0.2">
      <c r="A7033">
        <f t="shared" si="654"/>
        <v>1</v>
      </c>
      <c r="B7033" t="b">
        <f t="shared" si="655"/>
        <v>0</v>
      </c>
      <c r="C7033" t="str">
        <f t="shared" si="656"/>
        <v>OFF</v>
      </c>
      <c r="D7033" s="4">
        <f t="shared" si="658"/>
        <v>43848.958333316281</v>
      </c>
      <c r="E7033" t="str">
        <f t="shared" si="659"/>
        <v>LRKPCIGS</v>
      </c>
      <c r="F7033" s="39">
        <v>9239.748046875</v>
      </c>
      <c r="G7033">
        <f t="shared" si="657"/>
        <v>1.3292025039016264E-3</v>
      </c>
      <c r="H7033" s="38">
        <f>G7033*SUMIF('Manual Inputs'!$B$11:$B$22,'Expanded kW'!A7033,'Manual Inputs'!$C$11:$C$22)</f>
        <v>156904.601317352</v>
      </c>
    </row>
    <row r="7034" spans="1:8" x14ac:dyDescent="0.2">
      <c r="A7034">
        <f t="shared" si="654"/>
        <v>1</v>
      </c>
      <c r="B7034" t="b">
        <f t="shared" si="655"/>
        <v>0</v>
      </c>
      <c r="C7034" t="str">
        <f t="shared" si="656"/>
        <v>OFF</v>
      </c>
      <c r="D7034" s="4">
        <f t="shared" si="658"/>
        <v>43848.999999982945</v>
      </c>
      <c r="E7034" t="str">
        <f t="shared" si="659"/>
        <v>LRKPCIGS</v>
      </c>
      <c r="F7034" s="39">
        <v>9281.7861328125</v>
      </c>
      <c r="G7034">
        <f t="shared" si="657"/>
        <v>1.3352499771448233E-3</v>
      </c>
      <c r="H7034" s="38">
        <f>G7034*SUMIF('Manual Inputs'!$B$11:$B$22,'Expanded kW'!A7034,'Manual Inputs'!$C$11:$C$22)</f>
        <v>157618.47025411366</v>
      </c>
    </row>
    <row r="7035" spans="1:8" x14ac:dyDescent="0.2">
      <c r="A7035">
        <f t="shared" si="654"/>
        <v>1</v>
      </c>
      <c r="B7035" t="b">
        <f t="shared" si="655"/>
        <v>0</v>
      </c>
      <c r="C7035" t="str">
        <f t="shared" si="656"/>
        <v>OFF</v>
      </c>
      <c r="D7035" s="4">
        <f t="shared" si="658"/>
        <v>43849.041666649609</v>
      </c>
      <c r="E7035" t="str">
        <f t="shared" si="659"/>
        <v>LRKPCIGS</v>
      </c>
      <c r="F7035" s="39">
        <v>9284.44140625</v>
      </c>
      <c r="G7035">
        <f t="shared" si="657"/>
        <v>1.3356319568355857E-3</v>
      </c>
      <c r="H7035" s="38">
        <f>G7035*SUMIF('Manual Inputs'!$B$11:$B$22,'Expanded kW'!A7035,'Manual Inputs'!$C$11:$C$22)</f>
        <v>157663.56072822461</v>
      </c>
    </row>
    <row r="7036" spans="1:8" x14ac:dyDescent="0.2">
      <c r="A7036">
        <f t="shared" si="654"/>
        <v>1</v>
      </c>
      <c r="B7036" t="b">
        <f t="shared" si="655"/>
        <v>0</v>
      </c>
      <c r="C7036" t="str">
        <f t="shared" si="656"/>
        <v>OFF</v>
      </c>
      <c r="D7036" s="4">
        <f t="shared" si="658"/>
        <v>43849.083333316274</v>
      </c>
      <c r="E7036" t="str">
        <f t="shared" si="659"/>
        <v>LRKPCIGS</v>
      </c>
      <c r="F7036" s="39">
        <v>9346.73828125</v>
      </c>
      <c r="G7036">
        <f t="shared" si="657"/>
        <v>1.3445937988485022E-3</v>
      </c>
      <c r="H7036" s="38">
        <f>G7036*SUMIF('Manual Inputs'!$B$11:$B$22,'Expanded kW'!A7036,'Manual Inputs'!$C$11:$C$22)</f>
        <v>158721.45389648021</v>
      </c>
    </row>
    <row r="7037" spans="1:8" x14ac:dyDescent="0.2">
      <c r="A7037">
        <f t="shared" si="654"/>
        <v>1</v>
      </c>
      <c r="B7037" t="b">
        <f t="shared" si="655"/>
        <v>0</v>
      </c>
      <c r="C7037" t="str">
        <f t="shared" si="656"/>
        <v>OFF</v>
      </c>
      <c r="D7037" s="4">
        <f t="shared" si="658"/>
        <v>43849.124999982938</v>
      </c>
      <c r="E7037" t="str">
        <f t="shared" si="659"/>
        <v>LRKPCIGS</v>
      </c>
      <c r="F7037" s="39">
        <v>9375.32421875</v>
      </c>
      <c r="G7037">
        <f t="shared" si="657"/>
        <v>1.3487060862732905E-3</v>
      </c>
      <c r="H7037" s="38">
        <f>G7037*SUMIF('Manual Inputs'!$B$11:$B$22,'Expanded kW'!A7037,'Manual Inputs'!$C$11:$C$22)</f>
        <v>159206.88543681722</v>
      </c>
    </row>
    <row r="7038" spans="1:8" x14ac:dyDescent="0.2">
      <c r="A7038">
        <f t="shared" si="654"/>
        <v>1</v>
      </c>
      <c r="B7038" t="b">
        <f t="shared" si="655"/>
        <v>0</v>
      </c>
      <c r="C7038" t="str">
        <f t="shared" si="656"/>
        <v>OFF</v>
      </c>
      <c r="D7038" s="4">
        <f t="shared" si="658"/>
        <v>43849.166666649602</v>
      </c>
      <c r="E7038" t="str">
        <f t="shared" si="659"/>
        <v>LRKPCIGS</v>
      </c>
      <c r="F7038" s="39">
        <v>9394.09765625</v>
      </c>
      <c r="G7038">
        <f t="shared" si="657"/>
        <v>1.3514067768121715E-3</v>
      </c>
      <c r="H7038" s="38">
        <f>G7038*SUMIF('Manual Inputs'!$B$11:$B$22,'Expanded kW'!A7038,'Manual Inputs'!$C$11:$C$22)</f>
        <v>159525.68619971137</v>
      </c>
    </row>
    <row r="7039" spans="1:8" x14ac:dyDescent="0.2">
      <c r="A7039">
        <f t="shared" si="654"/>
        <v>1</v>
      </c>
      <c r="B7039" t="b">
        <f t="shared" si="655"/>
        <v>0</v>
      </c>
      <c r="C7039" t="str">
        <f t="shared" si="656"/>
        <v>OFF</v>
      </c>
      <c r="D7039" s="4">
        <f t="shared" si="658"/>
        <v>43849.208333316266</v>
      </c>
      <c r="E7039" t="str">
        <f t="shared" si="659"/>
        <v>LRKPCIGS</v>
      </c>
      <c r="F7039" s="39">
        <v>9412.2109375</v>
      </c>
      <c r="G7039">
        <f t="shared" si="657"/>
        <v>1.3540124992484578E-3</v>
      </c>
      <c r="H7039" s="38">
        <f>G7039*SUMIF('Manual Inputs'!$B$11:$B$22,'Expanded kW'!A7039,'Manual Inputs'!$C$11:$C$22)</f>
        <v>159833.27653211675</v>
      </c>
    </row>
    <row r="7040" spans="1:8" x14ac:dyDescent="0.2">
      <c r="A7040">
        <f t="shared" si="654"/>
        <v>1</v>
      </c>
      <c r="B7040" t="b">
        <f t="shared" si="655"/>
        <v>0</v>
      </c>
      <c r="C7040" t="str">
        <f t="shared" si="656"/>
        <v>OFF</v>
      </c>
      <c r="D7040" s="4">
        <f t="shared" si="658"/>
        <v>43849.249999982931</v>
      </c>
      <c r="E7040" t="str">
        <f t="shared" si="659"/>
        <v>LRKPCIGS</v>
      </c>
      <c r="F7040" s="39">
        <v>9416.1494140625</v>
      </c>
      <c r="G7040">
        <f t="shared" si="657"/>
        <v>1.354579076700773E-3</v>
      </c>
      <c r="H7040" s="38">
        <f>G7040*SUMIF('Manual Inputs'!$B$11:$B$22,'Expanded kW'!A7040,'Manual Inputs'!$C$11:$C$22)</f>
        <v>159900.15769507724</v>
      </c>
    </row>
    <row r="7041" spans="1:8" x14ac:dyDescent="0.2">
      <c r="A7041">
        <f t="shared" si="654"/>
        <v>1</v>
      </c>
      <c r="B7041" t="b">
        <f t="shared" si="655"/>
        <v>0</v>
      </c>
      <c r="C7041" t="str">
        <f t="shared" si="656"/>
        <v>OFF</v>
      </c>
      <c r="D7041" s="4">
        <f t="shared" si="658"/>
        <v>43849.291666649595</v>
      </c>
      <c r="E7041" t="str">
        <f t="shared" si="659"/>
        <v>LRKPCIGS</v>
      </c>
      <c r="F7041" s="39">
        <v>9408.5478515625</v>
      </c>
      <c r="G7041">
        <f t="shared" si="657"/>
        <v>1.3534855386673433E-3</v>
      </c>
      <c r="H7041" s="38">
        <f>G7041*SUMIF('Manual Inputs'!$B$11:$B$22,'Expanded kW'!A7041,'Manual Inputs'!$C$11:$C$22)</f>
        <v>159771.07190968562</v>
      </c>
    </row>
    <row r="7042" spans="1:8" x14ac:dyDescent="0.2">
      <c r="A7042">
        <f t="shared" ref="A7042:A7105" si="660">MONTH(D7042)</f>
        <v>1</v>
      </c>
      <c r="B7042" t="b">
        <f t="shared" ref="B7042:B7105" si="661">IF(ISNA(VLOOKUP(DATE(YEAR(D7042),MONTH(D7042),DAY(D7042)),Holidays,1,FALSE)),FALSE,TRUE)</f>
        <v>0</v>
      </c>
      <c r="C7042" t="str">
        <f t="shared" ref="C7042:C7105" si="662">IF(OR(HOUR(D7042)&lt;PkStart,HOUR(D7042)&gt;OPkStart-1,WEEKDAY(D7042,2)&gt;5,B7042)=TRUE,"OFF","ON")</f>
        <v>OFF</v>
      </c>
      <c r="D7042" s="4">
        <f t="shared" si="658"/>
        <v>43849.333333316259</v>
      </c>
      <c r="E7042" t="str">
        <f t="shared" si="659"/>
        <v>LRKPCIGS</v>
      </c>
      <c r="F7042" s="39">
        <v>9401.84765625</v>
      </c>
      <c r="G7042">
        <f t="shared" ref="G7042:G7105" si="663">IF(SUMIF($A$2:$A$8785,A7042,$F$2:$F$8785)=0,0,F7042/SUMIF($A$2:$A$8785,A7042,$F$2:$F$8785))</f>
        <v>1.352521668620149E-3</v>
      </c>
      <c r="H7042" s="38">
        <f>G7042*SUMIF('Manual Inputs'!$B$11:$B$22,'Expanded kW'!A7042,'Manual Inputs'!$C$11:$C$22)</f>
        <v>159657.29267361524</v>
      </c>
    </row>
    <row r="7043" spans="1:8" x14ac:dyDescent="0.2">
      <c r="A7043">
        <f t="shared" si="660"/>
        <v>1</v>
      </c>
      <c r="B7043" t="b">
        <f t="shared" si="661"/>
        <v>0</v>
      </c>
      <c r="C7043" t="str">
        <f t="shared" si="662"/>
        <v>OFF</v>
      </c>
      <c r="D7043" s="4">
        <f t="shared" si="658"/>
        <v>43849.374999982923</v>
      </c>
      <c r="E7043" t="str">
        <f t="shared" si="659"/>
        <v>LRKPCIGS</v>
      </c>
      <c r="F7043" s="39">
        <v>9355.154296875</v>
      </c>
      <c r="G7043">
        <f t="shared" si="663"/>
        <v>1.3458045016712277E-3</v>
      </c>
      <c r="H7043" s="38">
        <f>G7043*SUMIF('Manual Inputs'!$B$11:$B$22,'Expanded kW'!A7043,'Manual Inputs'!$C$11:$C$22)</f>
        <v>158864.37030173518</v>
      </c>
    </row>
    <row r="7044" spans="1:8" x14ac:dyDescent="0.2">
      <c r="A7044">
        <f t="shared" si="660"/>
        <v>1</v>
      </c>
      <c r="B7044" t="b">
        <f t="shared" si="661"/>
        <v>0</v>
      </c>
      <c r="C7044" t="str">
        <f t="shared" si="662"/>
        <v>OFF</v>
      </c>
      <c r="D7044" s="4">
        <f t="shared" ref="D7044:D7107" si="664">+D7043+1/24</f>
        <v>43849.416666649588</v>
      </c>
      <c r="E7044" t="str">
        <f t="shared" ref="E7044:E7107" si="665">+E7043</f>
        <v>LRKPCIGS</v>
      </c>
      <c r="F7044" s="39">
        <v>9367.3701171875</v>
      </c>
      <c r="G7044">
        <f t="shared" si="663"/>
        <v>1.3475618330253095E-3</v>
      </c>
      <c r="H7044" s="38">
        <f>G7044*SUMIF('Manual Inputs'!$B$11:$B$22,'Expanded kW'!A7044,'Manual Inputs'!$C$11:$C$22)</f>
        <v>159071.81301620897</v>
      </c>
    </row>
    <row r="7045" spans="1:8" x14ac:dyDescent="0.2">
      <c r="A7045">
        <f t="shared" si="660"/>
        <v>1</v>
      </c>
      <c r="B7045" t="b">
        <f t="shared" si="661"/>
        <v>0</v>
      </c>
      <c r="C7045" t="str">
        <f t="shared" si="662"/>
        <v>OFF</v>
      </c>
      <c r="D7045" s="4">
        <f t="shared" si="664"/>
        <v>43849.458333316252</v>
      </c>
      <c r="E7045" t="str">
        <f t="shared" si="665"/>
        <v>LRKPCIGS</v>
      </c>
      <c r="F7045" s="39">
        <v>9350.919921875</v>
      </c>
      <c r="G7045">
        <f t="shared" si="663"/>
        <v>1.3451953571551756E-3</v>
      </c>
      <c r="H7045" s="38">
        <f>G7045*SUMIF('Manual Inputs'!$B$11:$B$22,'Expanded kW'!A7045,'Manual Inputs'!$C$11:$C$22)</f>
        <v>158792.46434522723</v>
      </c>
    </row>
    <row r="7046" spans="1:8" x14ac:dyDescent="0.2">
      <c r="A7046">
        <f t="shared" si="660"/>
        <v>1</v>
      </c>
      <c r="B7046" t="b">
        <f t="shared" si="661"/>
        <v>0</v>
      </c>
      <c r="C7046" t="str">
        <f t="shared" si="662"/>
        <v>OFF</v>
      </c>
      <c r="D7046" s="4">
        <f t="shared" si="664"/>
        <v>43849.499999982916</v>
      </c>
      <c r="E7046" t="str">
        <f t="shared" si="665"/>
        <v>LRKPCIGS</v>
      </c>
      <c r="F7046" s="39">
        <v>9333.970703125</v>
      </c>
      <c r="G7046">
        <f t="shared" si="663"/>
        <v>1.3427570932666602E-3</v>
      </c>
      <c r="H7046" s="38">
        <f>G7046*SUMIF('Manual Inputs'!$B$11:$B$22,'Expanded kW'!A7046,'Manual Inputs'!$C$11:$C$22)</f>
        <v>158504.64151747074</v>
      </c>
    </row>
    <row r="7047" spans="1:8" x14ac:dyDescent="0.2">
      <c r="A7047">
        <f t="shared" si="660"/>
        <v>1</v>
      </c>
      <c r="B7047" t="b">
        <f t="shared" si="661"/>
        <v>0</v>
      </c>
      <c r="C7047" t="str">
        <f t="shared" si="662"/>
        <v>OFF</v>
      </c>
      <c r="D7047" s="4">
        <f t="shared" si="664"/>
        <v>43849.54166664958</v>
      </c>
      <c r="E7047" t="str">
        <f t="shared" si="665"/>
        <v>LRKPCIGS</v>
      </c>
      <c r="F7047" s="39">
        <v>9314.3154296875</v>
      </c>
      <c r="G7047">
        <f t="shared" si="663"/>
        <v>1.339929544448721E-3</v>
      </c>
      <c r="H7047" s="38">
        <f>G7047*SUMIF('Manual Inputs'!$B$11:$B$22,'Expanded kW'!A7047,'Manual Inputs'!$C$11:$C$22)</f>
        <v>158170.86587479638</v>
      </c>
    </row>
    <row r="7048" spans="1:8" x14ac:dyDescent="0.2">
      <c r="A7048">
        <f t="shared" si="660"/>
        <v>1</v>
      </c>
      <c r="B7048" t="b">
        <f t="shared" si="661"/>
        <v>0</v>
      </c>
      <c r="C7048" t="str">
        <f t="shared" si="662"/>
        <v>OFF</v>
      </c>
      <c r="D7048" s="4">
        <f t="shared" si="664"/>
        <v>43849.583333316245</v>
      </c>
      <c r="E7048" t="str">
        <f t="shared" si="665"/>
        <v>LRKPCIGS</v>
      </c>
      <c r="F7048" s="39">
        <v>9302.12109375</v>
      </c>
      <c r="G7048">
        <f t="shared" si="663"/>
        <v>1.3381753037725345E-3</v>
      </c>
      <c r="H7048" s="38">
        <f>G7048*SUMIF('Manual Inputs'!$B$11:$B$22,'Expanded kW'!A7048,'Manual Inputs'!$C$11:$C$22)</f>
        <v>157963.78799681785</v>
      </c>
    </row>
    <row r="7049" spans="1:8" x14ac:dyDescent="0.2">
      <c r="A7049">
        <f t="shared" si="660"/>
        <v>1</v>
      </c>
      <c r="B7049" t="b">
        <f t="shared" si="661"/>
        <v>0</v>
      </c>
      <c r="C7049" t="str">
        <f t="shared" si="662"/>
        <v>OFF</v>
      </c>
      <c r="D7049" s="4">
        <f t="shared" si="664"/>
        <v>43849.624999982909</v>
      </c>
      <c r="E7049" t="str">
        <f t="shared" si="665"/>
        <v>LRKPCIGS</v>
      </c>
      <c r="F7049" s="39">
        <v>9334.509765625</v>
      </c>
      <c r="G7049">
        <f t="shared" si="663"/>
        <v>1.3428346411847552E-3</v>
      </c>
      <c r="H7049" s="38">
        <f>G7049*SUMIF('Manual Inputs'!$B$11:$B$22,'Expanded kW'!A7049,'Manual Inputs'!$C$11:$C$22)</f>
        <v>158513.79559680473</v>
      </c>
    </row>
    <row r="7050" spans="1:8" x14ac:dyDescent="0.2">
      <c r="A7050">
        <f t="shared" si="660"/>
        <v>1</v>
      </c>
      <c r="B7050" t="b">
        <f t="shared" si="661"/>
        <v>0</v>
      </c>
      <c r="C7050" t="str">
        <f t="shared" si="662"/>
        <v>OFF</v>
      </c>
      <c r="D7050" s="4">
        <f t="shared" si="664"/>
        <v>43849.666666649573</v>
      </c>
      <c r="E7050" t="str">
        <f t="shared" si="665"/>
        <v>LRKPCIGS</v>
      </c>
      <c r="F7050" s="39">
        <v>9423.3837890625</v>
      </c>
      <c r="G7050">
        <f t="shared" si="663"/>
        <v>1.3556197922392681E-3</v>
      </c>
      <c r="H7050" s="38">
        <f>G7050*SUMIF('Manual Inputs'!$B$11:$B$22,'Expanded kW'!A7050,'Manual Inputs'!$C$11:$C$22)</f>
        <v>160023.00809309637</v>
      </c>
    </row>
    <row r="7051" spans="1:8" x14ac:dyDescent="0.2">
      <c r="A7051">
        <f t="shared" si="660"/>
        <v>1</v>
      </c>
      <c r="B7051" t="b">
        <f t="shared" si="661"/>
        <v>0</v>
      </c>
      <c r="C7051" t="str">
        <f t="shared" si="662"/>
        <v>OFF</v>
      </c>
      <c r="D7051" s="4">
        <f t="shared" si="664"/>
        <v>43849.708333316237</v>
      </c>
      <c r="E7051" t="str">
        <f t="shared" si="665"/>
        <v>LRKPCIGS</v>
      </c>
      <c r="F7051" s="39">
        <v>9405.134765625</v>
      </c>
      <c r="G7051">
        <f t="shared" si="663"/>
        <v>1.3529945423380993E-3</v>
      </c>
      <c r="H7051" s="38">
        <f>G7051*SUMIF('Manual Inputs'!$B$11:$B$22,'Expanded kW'!A7051,'Manual Inputs'!$C$11:$C$22)</f>
        <v>159713.11265738044</v>
      </c>
    </row>
    <row r="7052" spans="1:8" x14ac:dyDescent="0.2">
      <c r="A7052">
        <f t="shared" si="660"/>
        <v>1</v>
      </c>
      <c r="B7052" t="b">
        <f t="shared" si="661"/>
        <v>0</v>
      </c>
      <c r="C7052" t="str">
        <f t="shared" si="662"/>
        <v>OFF</v>
      </c>
      <c r="D7052" s="4">
        <f t="shared" si="664"/>
        <v>43849.749999982901</v>
      </c>
      <c r="E7052" t="str">
        <f t="shared" si="665"/>
        <v>LRKPCIGS</v>
      </c>
      <c r="F7052" s="39">
        <v>9401.513671875</v>
      </c>
      <c r="G7052">
        <f t="shared" si="663"/>
        <v>1.3524736226274161E-3</v>
      </c>
      <c r="H7052" s="38">
        <f>G7052*SUMIF('Manual Inputs'!$B$11:$B$22,'Expanded kW'!A7052,'Manual Inputs'!$C$11:$C$22)</f>
        <v>159651.62112446263</v>
      </c>
    </row>
    <row r="7053" spans="1:8" x14ac:dyDescent="0.2">
      <c r="A7053">
        <f t="shared" si="660"/>
        <v>1</v>
      </c>
      <c r="B7053" t="b">
        <f t="shared" si="661"/>
        <v>0</v>
      </c>
      <c r="C7053" t="str">
        <f t="shared" si="662"/>
        <v>OFF</v>
      </c>
      <c r="D7053" s="4">
        <f t="shared" si="664"/>
        <v>43849.791666649566</v>
      </c>
      <c r="E7053" t="str">
        <f t="shared" si="665"/>
        <v>LRKPCIGS</v>
      </c>
      <c r="F7053" s="39">
        <v>9373.0791015625</v>
      </c>
      <c r="G7053">
        <f t="shared" si="663"/>
        <v>1.3483831104332525E-3</v>
      </c>
      <c r="H7053" s="38">
        <f>G7053*SUMIF('Manual Inputs'!$B$11:$B$22,'Expanded kW'!A7053,'Manual Inputs'!$C$11:$C$22)</f>
        <v>159168.76002306907</v>
      </c>
    </row>
    <row r="7054" spans="1:8" x14ac:dyDescent="0.2">
      <c r="A7054">
        <f t="shared" si="660"/>
        <v>1</v>
      </c>
      <c r="B7054" t="b">
        <f t="shared" si="661"/>
        <v>0</v>
      </c>
      <c r="C7054" t="str">
        <f t="shared" si="662"/>
        <v>OFF</v>
      </c>
      <c r="D7054" s="4">
        <f t="shared" si="664"/>
        <v>43849.83333331623</v>
      </c>
      <c r="E7054" t="str">
        <f t="shared" si="665"/>
        <v>LRKPCIGS</v>
      </c>
      <c r="F7054" s="39">
        <v>9415.5439453125</v>
      </c>
      <c r="G7054">
        <f t="shared" si="663"/>
        <v>1.3544919757782748E-3</v>
      </c>
      <c r="H7054" s="38">
        <f>G7054*SUMIF('Manual Inputs'!$B$11:$B$22,'Expanded kW'!A7054,'Manual Inputs'!$C$11:$C$22)</f>
        <v>159889.87593930351</v>
      </c>
    </row>
    <row r="7055" spans="1:8" x14ac:dyDescent="0.2">
      <c r="A7055">
        <f t="shared" si="660"/>
        <v>1</v>
      </c>
      <c r="B7055" t="b">
        <f t="shared" si="661"/>
        <v>0</v>
      </c>
      <c r="C7055" t="str">
        <f t="shared" si="662"/>
        <v>OFF</v>
      </c>
      <c r="D7055" s="4">
        <f t="shared" si="664"/>
        <v>43849.874999982894</v>
      </c>
      <c r="E7055" t="str">
        <f t="shared" si="665"/>
        <v>LRKPCIGS</v>
      </c>
      <c r="F7055" s="39">
        <v>9521.1025390625</v>
      </c>
      <c r="G7055">
        <f t="shared" si="663"/>
        <v>1.3696773191890497E-3</v>
      </c>
      <c r="H7055" s="38">
        <f>G7055*SUMIF('Manual Inputs'!$B$11:$B$22,'Expanded kW'!A7055,'Manual Inputs'!$C$11:$C$22)</f>
        <v>161682.41714106989</v>
      </c>
    </row>
    <row r="7056" spans="1:8" x14ac:dyDescent="0.2">
      <c r="A7056">
        <f t="shared" si="660"/>
        <v>1</v>
      </c>
      <c r="B7056" t="b">
        <f t="shared" si="661"/>
        <v>0</v>
      </c>
      <c r="C7056" t="str">
        <f t="shared" si="662"/>
        <v>OFF</v>
      </c>
      <c r="D7056" s="4">
        <f t="shared" si="664"/>
        <v>43849.916666649558</v>
      </c>
      <c r="E7056" t="str">
        <f t="shared" si="665"/>
        <v>LRKPCIGS</v>
      </c>
      <c r="F7056" s="39">
        <v>9470.5322265625</v>
      </c>
      <c r="G7056">
        <f t="shared" si="663"/>
        <v>1.3624024253654219E-3</v>
      </c>
      <c r="H7056" s="38">
        <f>G7056*SUMIF('Manual Inputs'!$B$11:$B$22,'Expanded kW'!A7056,'Manual Inputs'!$C$11:$C$22)</f>
        <v>160823.65836528377</v>
      </c>
    </row>
    <row r="7057" spans="1:8" x14ac:dyDescent="0.2">
      <c r="A7057">
        <f t="shared" si="660"/>
        <v>1</v>
      </c>
      <c r="B7057" t="b">
        <f t="shared" si="661"/>
        <v>0</v>
      </c>
      <c r="C7057" t="str">
        <f t="shared" si="662"/>
        <v>OFF</v>
      </c>
      <c r="D7057" s="4">
        <f t="shared" si="664"/>
        <v>43849.958333316223</v>
      </c>
      <c r="E7057" t="str">
        <f t="shared" si="665"/>
        <v>LRKPCIGS</v>
      </c>
      <c r="F7057" s="39">
        <v>9496.4755859375</v>
      </c>
      <c r="G7057">
        <f t="shared" si="663"/>
        <v>1.366134559409113E-3</v>
      </c>
      <c r="H7057" s="38">
        <f>G7057*SUMIF('Manual Inputs'!$B$11:$B$22,'Expanded kW'!A7057,'Manual Inputs'!$C$11:$C$22)</f>
        <v>161264.21501671153</v>
      </c>
    </row>
    <row r="7058" spans="1:8" x14ac:dyDescent="0.2">
      <c r="A7058">
        <f t="shared" si="660"/>
        <v>1</v>
      </c>
      <c r="B7058" t="b">
        <f t="shared" si="661"/>
        <v>0</v>
      </c>
      <c r="C7058" t="str">
        <f t="shared" si="662"/>
        <v>OFF</v>
      </c>
      <c r="D7058" s="4">
        <f t="shared" si="664"/>
        <v>43849.999999982887</v>
      </c>
      <c r="E7058" t="str">
        <f t="shared" si="665"/>
        <v>LRKPCIGS</v>
      </c>
      <c r="F7058" s="39">
        <v>9557.21875</v>
      </c>
      <c r="G7058">
        <f t="shared" si="663"/>
        <v>1.3748728892160702E-3</v>
      </c>
      <c r="H7058" s="38">
        <f>G7058*SUMIF('Manual Inputs'!$B$11:$B$22,'Expanded kW'!A7058,'Manual Inputs'!$C$11:$C$22)</f>
        <v>162295.72387297353</v>
      </c>
    </row>
    <row r="7059" spans="1:8" x14ac:dyDescent="0.2">
      <c r="A7059">
        <f t="shared" si="660"/>
        <v>1</v>
      </c>
      <c r="B7059" t="b">
        <f t="shared" si="661"/>
        <v>0</v>
      </c>
      <c r="C7059" t="str">
        <f t="shared" si="662"/>
        <v>OFF</v>
      </c>
      <c r="D7059" s="4">
        <f t="shared" si="664"/>
        <v>43850.041666649551</v>
      </c>
      <c r="E7059" t="str">
        <f t="shared" si="665"/>
        <v>LRKPCIGS</v>
      </c>
      <c r="F7059" s="39">
        <v>9514.75</v>
      </c>
      <c r="G7059">
        <f t="shared" si="663"/>
        <v>1.3687634619296125E-3</v>
      </c>
      <c r="H7059" s="38">
        <f>G7059*SUMIF('Manual Inputs'!$B$11:$B$22,'Expanded kW'!A7059,'Manual Inputs'!$C$11:$C$22)</f>
        <v>161574.54162283087</v>
      </c>
    </row>
    <row r="7060" spans="1:8" x14ac:dyDescent="0.2">
      <c r="A7060">
        <f t="shared" si="660"/>
        <v>1</v>
      </c>
      <c r="B7060" t="b">
        <f t="shared" si="661"/>
        <v>0</v>
      </c>
      <c r="C7060" t="str">
        <f t="shared" si="662"/>
        <v>OFF</v>
      </c>
      <c r="D7060" s="4">
        <f t="shared" si="664"/>
        <v>43850.083333316215</v>
      </c>
      <c r="E7060" t="str">
        <f t="shared" si="665"/>
        <v>LRKPCIGS</v>
      </c>
      <c r="F7060" s="39">
        <v>9469.1044921875</v>
      </c>
      <c r="G7060">
        <f t="shared" si="663"/>
        <v>1.3621970357707567E-3</v>
      </c>
      <c r="H7060" s="38">
        <f>G7060*SUMIF('Manual Inputs'!$B$11:$B$22,'Expanded kW'!A7060,'Manual Inputs'!$C$11:$C$22)</f>
        <v>160799.41332183022</v>
      </c>
    </row>
    <row r="7061" spans="1:8" x14ac:dyDescent="0.2">
      <c r="A7061">
        <f t="shared" si="660"/>
        <v>1</v>
      </c>
      <c r="B7061" t="b">
        <f t="shared" si="661"/>
        <v>0</v>
      </c>
      <c r="C7061" t="str">
        <f t="shared" si="662"/>
        <v>OFF</v>
      </c>
      <c r="D7061" s="4">
        <f t="shared" si="664"/>
        <v>43850.12499998288</v>
      </c>
      <c r="E7061" t="str">
        <f t="shared" si="665"/>
        <v>LRKPCIGS</v>
      </c>
      <c r="F7061" s="39">
        <v>9482.7353515625</v>
      </c>
      <c r="G7061">
        <f t="shared" si="663"/>
        <v>1.3641579304098383E-3</v>
      </c>
      <c r="H7061" s="38">
        <f>G7061*SUMIF('Manual Inputs'!$B$11:$B$22,'Expanded kW'!A7061,'Manual Inputs'!$C$11:$C$22)</f>
        <v>161030.88549455584</v>
      </c>
    </row>
    <row r="7062" spans="1:8" x14ac:dyDescent="0.2">
      <c r="A7062">
        <f t="shared" si="660"/>
        <v>1</v>
      </c>
      <c r="B7062" t="b">
        <f t="shared" si="661"/>
        <v>0</v>
      </c>
      <c r="C7062" t="str">
        <f t="shared" si="662"/>
        <v>OFF</v>
      </c>
      <c r="D7062" s="4">
        <f t="shared" si="664"/>
        <v>43850.166666649544</v>
      </c>
      <c r="E7062" t="str">
        <f t="shared" si="665"/>
        <v>LRKPCIGS</v>
      </c>
      <c r="F7062" s="39">
        <v>9499.5810546875</v>
      </c>
      <c r="G7062">
        <f t="shared" si="663"/>
        <v>1.3665813028503136E-3</v>
      </c>
      <c r="H7062" s="38">
        <f>G7062*SUMIF('Manual Inputs'!$B$11:$B$22,'Expanded kW'!A7062,'Manual Inputs'!$C$11:$C$22)</f>
        <v>161316.95047374457</v>
      </c>
    </row>
    <row r="7063" spans="1:8" x14ac:dyDescent="0.2">
      <c r="A7063">
        <f t="shared" si="660"/>
        <v>1</v>
      </c>
      <c r="B7063" t="b">
        <f t="shared" si="661"/>
        <v>0</v>
      </c>
      <c r="C7063" t="str">
        <f t="shared" si="662"/>
        <v>OFF</v>
      </c>
      <c r="D7063" s="4">
        <f t="shared" si="664"/>
        <v>43850.208333316208</v>
      </c>
      <c r="E7063" t="str">
        <f t="shared" si="665"/>
        <v>LRKPCIGS</v>
      </c>
      <c r="F7063" s="39">
        <v>9590.6201171875</v>
      </c>
      <c r="G7063">
        <f t="shared" si="663"/>
        <v>1.3796779099454371E-3</v>
      </c>
      <c r="H7063" s="38">
        <f>G7063*SUMIF('Manual Inputs'!$B$11:$B$22,'Expanded kW'!A7063,'Manual Inputs'!$C$11:$C$22)</f>
        <v>162862.92853866584</v>
      </c>
    </row>
    <row r="7064" spans="1:8" x14ac:dyDescent="0.2">
      <c r="A7064">
        <f t="shared" si="660"/>
        <v>1</v>
      </c>
      <c r="B7064" t="b">
        <f t="shared" si="661"/>
        <v>0</v>
      </c>
      <c r="C7064" t="str">
        <f t="shared" si="662"/>
        <v>OFF</v>
      </c>
      <c r="D7064" s="4">
        <f t="shared" si="664"/>
        <v>43850.249999982872</v>
      </c>
      <c r="E7064" t="str">
        <f t="shared" si="665"/>
        <v>LRKPCIGS</v>
      </c>
      <c r="F7064" s="39">
        <v>9485.3037109375</v>
      </c>
      <c r="G7064">
        <f t="shared" si="663"/>
        <v>1.3645274069036615E-3</v>
      </c>
      <c r="H7064" s="38">
        <f>G7064*SUMIF('Manual Inputs'!$B$11:$B$22,'Expanded kW'!A7064,'Manual Inputs'!$C$11:$C$22)</f>
        <v>161074.50003920897</v>
      </c>
    </row>
    <row r="7065" spans="1:8" x14ac:dyDescent="0.2">
      <c r="A7065">
        <f t="shared" si="660"/>
        <v>1</v>
      </c>
      <c r="B7065" t="b">
        <f t="shared" si="661"/>
        <v>0</v>
      </c>
      <c r="C7065" t="str">
        <f t="shared" si="662"/>
        <v>ON</v>
      </c>
      <c r="D7065" s="4">
        <f t="shared" si="664"/>
        <v>43850.291666649537</v>
      </c>
      <c r="E7065" t="str">
        <f t="shared" si="665"/>
        <v>LRKPCIGS</v>
      </c>
      <c r="F7065" s="39">
        <v>9529.640625</v>
      </c>
      <c r="G7065">
        <f t="shared" si="663"/>
        <v>1.3709055826816338E-3</v>
      </c>
      <c r="H7065" s="38">
        <f>G7065*SUMIF('Manual Inputs'!$B$11:$B$22,'Expanded kW'!A7065,'Manual Inputs'!$C$11:$C$22)</f>
        <v>161827.40648095668</v>
      </c>
    </row>
    <row r="7066" spans="1:8" x14ac:dyDescent="0.2">
      <c r="A7066">
        <f t="shared" si="660"/>
        <v>1</v>
      </c>
      <c r="B7066" t="b">
        <f t="shared" si="661"/>
        <v>0</v>
      </c>
      <c r="C7066" t="str">
        <f t="shared" si="662"/>
        <v>ON</v>
      </c>
      <c r="D7066" s="4">
        <f t="shared" si="664"/>
        <v>43850.333333316201</v>
      </c>
      <c r="E7066" t="str">
        <f t="shared" si="665"/>
        <v>LRKPCIGS</v>
      </c>
      <c r="F7066" s="39">
        <v>9561.791015625</v>
      </c>
      <c r="G7066">
        <f t="shared" si="663"/>
        <v>1.3755306416662909E-3</v>
      </c>
      <c r="H7066" s="38">
        <f>G7066*SUMIF('Manual Inputs'!$B$11:$B$22,'Expanded kW'!A7066,'Manual Inputs'!$C$11:$C$22)</f>
        <v>162373.36771254233</v>
      </c>
    </row>
    <row r="7067" spans="1:8" x14ac:dyDescent="0.2">
      <c r="A7067">
        <f t="shared" si="660"/>
        <v>1</v>
      </c>
      <c r="B7067" t="b">
        <f t="shared" si="661"/>
        <v>0</v>
      </c>
      <c r="C7067" t="str">
        <f t="shared" si="662"/>
        <v>ON</v>
      </c>
      <c r="D7067" s="4">
        <f t="shared" si="664"/>
        <v>43850.374999982865</v>
      </c>
      <c r="E7067" t="str">
        <f t="shared" si="665"/>
        <v>LRKPCIGS</v>
      </c>
      <c r="F7067" s="39">
        <v>9604.966796875</v>
      </c>
      <c r="G7067">
        <f t="shared" si="663"/>
        <v>1.3817417803525689E-3</v>
      </c>
      <c r="H7067" s="38">
        <f>G7067*SUMIF('Manual Inputs'!$B$11:$B$22,'Expanded kW'!A7067,'Manual Inputs'!$C$11:$C$22)</f>
        <v>163106.55640007235</v>
      </c>
    </row>
    <row r="7068" spans="1:8" x14ac:dyDescent="0.2">
      <c r="A7068">
        <f t="shared" si="660"/>
        <v>1</v>
      </c>
      <c r="B7068" t="b">
        <f t="shared" si="661"/>
        <v>0</v>
      </c>
      <c r="C7068" t="str">
        <f t="shared" si="662"/>
        <v>ON</v>
      </c>
      <c r="D7068" s="4">
        <f t="shared" si="664"/>
        <v>43850.416666649529</v>
      </c>
      <c r="E7068" t="str">
        <f t="shared" si="665"/>
        <v>LRKPCIGS</v>
      </c>
      <c r="F7068" s="39">
        <v>9628.529296875</v>
      </c>
      <c r="G7068">
        <f t="shared" si="663"/>
        <v>1.3851314110913395E-3</v>
      </c>
      <c r="H7068" s="38">
        <f>G7068*SUMIF('Manual Inputs'!$B$11:$B$22,'Expanded kW'!A7068,'Manual Inputs'!$C$11:$C$22)</f>
        <v>163506.68253444141</v>
      </c>
    </row>
    <row r="7069" spans="1:8" x14ac:dyDescent="0.2">
      <c r="A7069">
        <f t="shared" si="660"/>
        <v>1</v>
      </c>
      <c r="B7069" t="b">
        <f t="shared" si="661"/>
        <v>0</v>
      </c>
      <c r="C7069" t="str">
        <f t="shared" si="662"/>
        <v>ON</v>
      </c>
      <c r="D7069" s="4">
        <f t="shared" si="664"/>
        <v>43850.458333316194</v>
      </c>
      <c r="E7069" t="str">
        <f t="shared" si="665"/>
        <v>LRKPCIGS</v>
      </c>
      <c r="F7069" s="39">
        <v>9549.5361328125</v>
      </c>
      <c r="G7069">
        <f t="shared" si="663"/>
        <v>1.3737676908978545E-3</v>
      </c>
      <c r="H7069" s="38">
        <f>G7069*SUMIF('Manual Inputs'!$B$11:$B$22,'Expanded kW'!A7069,'Manual Inputs'!$C$11:$C$22)</f>
        <v>162165.26165898639</v>
      </c>
    </row>
    <row r="7070" spans="1:8" x14ac:dyDescent="0.2">
      <c r="A7070">
        <f t="shared" si="660"/>
        <v>1</v>
      </c>
      <c r="B7070" t="b">
        <f t="shared" si="661"/>
        <v>0</v>
      </c>
      <c r="C7070" t="str">
        <f t="shared" si="662"/>
        <v>ON</v>
      </c>
      <c r="D7070" s="4">
        <f t="shared" si="664"/>
        <v>43850.499999982858</v>
      </c>
      <c r="E7070" t="str">
        <f t="shared" si="665"/>
        <v>LRKPCIGS</v>
      </c>
      <c r="F7070" s="39">
        <v>9516.224609375</v>
      </c>
      <c r="G7070">
        <f t="shared" si="663"/>
        <v>1.3689755948215034E-3</v>
      </c>
      <c r="H7070" s="38">
        <f>G7070*SUMIF('Manual Inputs'!$B$11:$B$22,'Expanded kW'!A7070,'Manual Inputs'!$C$11:$C$22)</f>
        <v>161599.58267318306</v>
      </c>
    </row>
    <row r="7071" spans="1:8" x14ac:dyDescent="0.2">
      <c r="A7071">
        <f t="shared" si="660"/>
        <v>1</v>
      </c>
      <c r="B7071" t="b">
        <f t="shared" si="661"/>
        <v>0</v>
      </c>
      <c r="C7071" t="str">
        <f t="shared" si="662"/>
        <v>ON</v>
      </c>
      <c r="D7071" s="4">
        <f t="shared" si="664"/>
        <v>43850.541666649522</v>
      </c>
      <c r="E7071" t="str">
        <f t="shared" si="665"/>
        <v>LRKPCIGS</v>
      </c>
      <c r="F7071" s="39">
        <v>9618.7314453125</v>
      </c>
      <c r="G7071">
        <f t="shared" si="663"/>
        <v>1.3837219214858155E-3</v>
      </c>
      <c r="H7071" s="38">
        <f>G7071*SUMIF('Manual Inputs'!$B$11:$B$22,'Expanded kW'!A7071,'Manual Inputs'!$C$11:$C$22)</f>
        <v>163340.30050915442</v>
      </c>
    </row>
    <row r="7072" spans="1:8" x14ac:dyDescent="0.2">
      <c r="A7072">
        <f t="shared" si="660"/>
        <v>1</v>
      </c>
      <c r="B7072" t="b">
        <f t="shared" si="661"/>
        <v>0</v>
      </c>
      <c r="C7072" t="str">
        <f t="shared" si="662"/>
        <v>ON</v>
      </c>
      <c r="D7072" s="4">
        <f t="shared" si="664"/>
        <v>43850.583333316186</v>
      </c>
      <c r="E7072" t="str">
        <f t="shared" si="665"/>
        <v>LRKPCIGS</v>
      </c>
      <c r="F7072" s="39">
        <v>9612.9287109375</v>
      </c>
      <c r="G7072">
        <f t="shared" si="663"/>
        <v>1.382887157483421E-3</v>
      </c>
      <c r="H7072" s="38">
        <f>G7072*SUMIF('Manual Inputs'!$B$11:$B$22,'Expanded kW'!A7072,'Manual Inputs'!$C$11:$C$22)</f>
        <v>163241.76148849705</v>
      </c>
    </row>
    <row r="7073" spans="1:8" x14ac:dyDescent="0.2">
      <c r="A7073">
        <f t="shared" si="660"/>
        <v>1</v>
      </c>
      <c r="B7073" t="b">
        <f t="shared" si="661"/>
        <v>0</v>
      </c>
      <c r="C7073" t="str">
        <f t="shared" si="662"/>
        <v>ON</v>
      </c>
      <c r="D7073" s="4">
        <f t="shared" si="664"/>
        <v>43850.624999982851</v>
      </c>
      <c r="E7073" t="str">
        <f t="shared" si="665"/>
        <v>LRKPCIGS</v>
      </c>
      <c r="F7073" s="39">
        <v>9646.580078125</v>
      </c>
      <c r="G7073">
        <f t="shared" si="663"/>
        <v>1.3877281424646583E-3</v>
      </c>
      <c r="H7073" s="38">
        <f>G7073*SUMIF('Manual Inputs'!$B$11:$B$22,'Expanded kW'!A7073,'Manual Inputs'!$C$11:$C$22)</f>
        <v>163813.21152431532</v>
      </c>
    </row>
    <row r="7074" spans="1:8" x14ac:dyDescent="0.2">
      <c r="A7074">
        <f t="shared" si="660"/>
        <v>1</v>
      </c>
      <c r="B7074" t="b">
        <f t="shared" si="661"/>
        <v>0</v>
      </c>
      <c r="C7074" t="str">
        <f t="shared" si="662"/>
        <v>ON</v>
      </c>
      <c r="D7074" s="4">
        <f t="shared" si="664"/>
        <v>43850.666666649515</v>
      </c>
      <c r="E7074" t="str">
        <f t="shared" si="665"/>
        <v>LRKPCIGS</v>
      </c>
      <c r="F7074" s="39">
        <v>9503.890625</v>
      </c>
      <c r="G7074">
        <f t="shared" si="663"/>
        <v>1.3672012647389987E-3</v>
      </c>
      <c r="H7074" s="38">
        <f>G7074*SUMIF('Manual Inputs'!$B$11:$B$22,'Expanded kW'!A7074,'Manual Inputs'!$C$11:$C$22)</f>
        <v>161390.13335798573</v>
      </c>
    </row>
    <row r="7075" spans="1:8" x14ac:dyDescent="0.2">
      <c r="A7075">
        <f t="shared" si="660"/>
        <v>1</v>
      </c>
      <c r="B7075" t="b">
        <f t="shared" si="661"/>
        <v>0</v>
      </c>
      <c r="C7075" t="str">
        <f t="shared" si="662"/>
        <v>ON</v>
      </c>
      <c r="D7075" s="4">
        <f t="shared" si="664"/>
        <v>43850.708333316179</v>
      </c>
      <c r="E7075" t="str">
        <f t="shared" si="665"/>
        <v>LRKPCIGS</v>
      </c>
      <c r="F7075" s="39">
        <v>9540.2314453125</v>
      </c>
      <c r="G7075">
        <f t="shared" si="663"/>
        <v>1.372429146398559E-3</v>
      </c>
      <c r="H7075" s="38">
        <f>G7075*SUMIF('Manual Inputs'!$B$11:$B$22,'Expanded kW'!A7075,'Manual Inputs'!$C$11:$C$22)</f>
        <v>162007.25428961188</v>
      </c>
    </row>
    <row r="7076" spans="1:8" x14ac:dyDescent="0.2">
      <c r="A7076">
        <f t="shared" si="660"/>
        <v>1</v>
      </c>
      <c r="B7076" t="b">
        <f t="shared" si="661"/>
        <v>0</v>
      </c>
      <c r="C7076" t="str">
        <f t="shared" si="662"/>
        <v>ON</v>
      </c>
      <c r="D7076" s="4">
        <f t="shared" si="664"/>
        <v>43850.749999982843</v>
      </c>
      <c r="E7076" t="str">
        <f t="shared" si="665"/>
        <v>LRKPCIGS</v>
      </c>
      <c r="F7076" s="39">
        <v>9571.6572265625</v>
      </c>
      <c r="G7076">
        <f t="shared" si="663"/>
        <v>1.3769499652469357E-3</v>
      </c>
      <c r="H7076" s="38">
        <f>G7076*SUMIF('Manual Inputs'!$B$11:$B$22,'Expanded kW'!A7076,'Manual Inputs'!$C$11:$C$22)</f>
        <v>162540.91058122314</v>
      </c>
    </row>
    <row r="7077" spans="1:8" x14ac:dyDescent="0.2">
      <c r="A7077">
        <f t="shared" si="660"/>
        <v>1</v>
      </c>
      <c r="B7077" t="b">
        <f t="shared" si="661"/>
        <v>0</v>
      </c>
      <c r="C7077" t="str">
        <f t="shared" si="662"/>
        <v>ON</v>
      </c>
      <c r="D7077" s="4">
        <f t="shared" si="664"/>
        <v>43850.791666649508</v>
      </c>
      <c r="E7077" t="str">
        <f t="shared" si="665"/>
        <v>LRKPCIGS</v>
      </c>
      <c r="F7077" s="39">
        <v>9530.224609375</v>
      </c>
      <c r="G7077">
        <f t="shared" si="663"/>
        <v>1.3709895929262369E-3</v>
      </c>
      <c r="H7077" s="38">
        <f>G7077*SUMIF('Manual Inputs'!$B$11:$B$22,'Expanded kW'!A7077,'Manual Inputs'!$C$11:$C$22)</f>
        <v>161837.32340023524</v>
      </c>
    </row>
    <row r="7078" spans="1:8" x14ac:dyDescent="0.2">
      <c r="A7078">
        <f t="shared" si="660"/>
        <v>1</v>
      </c>
      <c r="B7078" t="b">
        <f t="shared" si="661"/>
        <v>0</v>
      </c>
      <c r="C7078" t="str">
        <f t="shared" si="662"/>
        <v>ON</v>
      </c>
      <c r="D7078" s="4">
        <f t="shared" si="664"/>
        <v>43850.833333316172</v>
      </c>
      <c r="E7078" t="str">
        <f t="shared" si="665"/>
        <v>LRKPCIGS</v>
      </c>
      <c r="F7078" s="39">
        <v>9537.0888671875</v>
      </c>
      <c r="G7078">
        <f t="shared" si="663"/>
        <v>1.3719770645137211E-3</v>
      </c>
      <c r="H7078" s="38">
        <f>G7078*SUMIF('Manual Inputs'!$B$11:$B$22,'Expanded kW'!A7078,'Manual Inputs'!$C$11:$C$22)</f>
        <v>161953.88866045076</v>
      </c>
    </row>
    <row r="7079" spans="1:8" x14ac:dyDescent="0.2">
      <c r="A7079">
        <f t="shared" si="660"/>
        <v>1</v>
      </c>
      <c r="B7079" t="b">
        <f t="shared" si="661"/>
        <v>0</v>
      </c>
      <c r="C7079" t="str">
        <f t="shared" si="662"/>
        <v>OFF</v>
      </c>
      <c r="D7079" s="4">
        <f t="shared" si="664"/>
        <v>43850.874999982836</v>
      </c>
      <c r="E7079" t="str">
        <f t="shared" si="665"/>
        <v>LRKPCIGS</v>
      </c>
      <c r="F7079" s="39">
        <v>9446.3798828125</v>
      </c>
      <c r="G7079">
        <f t="shared" si="663"/>
        <v>1.3589279414698951E-3</v>
      </c>
      <c r="H7079" s="38">
        <f>G7079*SUMIF('Manual Inputs'!$B$11:$B$22,'Expanded kW'!A7079,'Manual Inputs'!$C$11:$C$22)</f>
        <v>160413.51581077388</v>
      </c>
    </row>
    <row r="7080" spans="1:8" x14ac:dyDescent="0.2">
      <c r="A7080">
        <f t="shared" si="660"/>
        <v>1</v>
      </c>
      <c r="B7080" t="b">
        <f t="shared" si="661"/>
        <v>0</v>
      </c>
      <c r="C7080" t="str">
        <f t="shared" si="662"/>
        <v>OFF</v>
      </c>
      <c r="D7080" s="4">
        <f t="shared" si="664"/>
        <v>43850.9166666495</v>
      </c>
      <c r="E7080" t="str">
        <f t="shared" si="665"/>
        <v>LRKPCIGS</v>
      </c>
      <c r="F7080" s="39">
        <v>9416.6171875</v>
      </c>
      <c r="G7080">
        <f t="shared" si="663"/>
        <v>1.3546463691876708E-3</v>
      </c>
      <c r="H7080" s="38">
        <f>G7080*SUMIF('Manual Inputs'!$B$11:$B$22,'Expanded kW'!A7080,'Manual Inputs'!$C$11:$C$22)</f>
        <v>159908.10118058629</v>
      </c>
    </row>
    <row r="7081" spans="1:8" x14ac:dyDescent="0.2">
      <c r="A7081">
        <f t="shared" si="660"/>
        <v>1</v>
      </c>
      <c r="B7081" t="b">
        <f t="shared" si="661"/>
        <v>0</v>
      </c>
      <c r="C7081" t="str">
        <f t="shared" si="662"/>
        <v>OFF</v>
      </c>
      <c r="D7081" s="4">
        <f t="shared" si="664"/>
        <v>43850.958333316164</v>
      </c>
      <c r="E7081" t="str">
        <f t="shared" si="665"/>
        <v>LRKPCIGS</v>
      </c>
      <c r="F7081" s="39">
        <v>9362.4248046875</v>
      </c>
      <c r="G7081">
        <f t="shared" si="663"/>
        <v>1.346850415168001E-3</v>
      </c>
      <c r="H7081" s="38">
        <f>G7081*SUMIF('Manual Inputs'!$B$11:$B$22,'Expanded kW'!A7081,'Manual Inputs'!$C$11:$C$22)</f>
        <v>158987.83428840534</v>
      </c>
    </row>
    <row r="7082" spans="1:8" x14ac:dyDescent="0.2">
      <c r="A7082">
        <f t="shared" si="660"/>
        <v>1</v>
      </c>
      <c r="B7082" t="b">
        <f t="shared" si="661"/>
        <v>0</v>
      </c>
      <c r="C7082" t="str">
        <f t="shared" si="662"/>
        <v>OFF</v>
      </c>
      <c r="D7082" s="4">
        <f t="shared" si="664"/>
        <v>43850.999999982829</v>
      </c>
      <c r="E7082" t="str">
        <f t="shared" si="665"/>
        <v>LRKPCIGS</v>
      </c>
      <c r="F7082" s="39">
        <v>9367.6728515625</v>
      </c>
      <c r="G7082">
        <f t="shared" si="663"/>
        <v>1.3476053834865585E-3</v>
      </c>
      <c r="H7082" s="38">
        <f>G7082*SUMIF('Manual Inputs'!$B$11:$B$22,'Expanded kW'!A7082,'Manual Inputs'!$C$11:$C$22)</f>
        <v>159076.95389409582</v>
      </c>
    </row>
    <row r="7083" spans="1:8" x14ac:dyDescent="0.2">
      <c r="A7083">
        <f t="shared" si="660"/>
        <v>1</v>
      </c>
      <c r="B7083" t="b">
        <f t="shared" si="661"/>
        <v>0</v>
      </c>
      <c r="C7083" t="str">
        <f t="shared" si="662"/>
        <v>OFF</v>
      </c>
      <c r="D7083" s="4">
        <f t="shared" si="664"/>
        <v>43851.041666649493</v>
      </c>
      <c r="E7083" t="str">
        <f t="shared" si="665"/>
        <v>LRKPCIGS</v>
      </c>
      <c r="F7083" s="39">
        <v>9371.6640625</v>
      </c>
      <c r="G7083">
        <f t="shared" si="663"/>
        <v>1.3481795471482526E-3</v>
      </c>
      <c r="H7083" s="38">
        <f>G7083*SUMIF('Manual Inputs'!$B$11:$B$22,'Expanded kW'!A7083,'Manual Inputs'!$C$11:$C$22)</f>
        <v>159144.73056481723</v>
      </c>
    </row>
    <row r="7084" spans="1:8" x14ac:dyDescent="0.2">
      <c r="A7084">
        <f t="shared" si="660"/>
        <v>1</v>
      </c>
      <c r="B7084" t="b">
        <f t="shared" si="661"/>
        <v>0</v>
      </c>
      <c r="C7084" t="str">
        <f t="shared" si="662"/>
        <v>OFF</v>
      </c>
      <c r="D7084" s="4">
        <f t="shared" si="664"/>
        <v>43851.083333316157</v>
      </c>
      <c r="E7084" t="str">
        <f t="shared" si="665"/>
        <v>LRKPCIGS</v>
      </c>
      <c r="F7084" s="39">
        <v>9317.443359375</v>
      </c>
      <c r="G7084">
        <f t="shared" si="663"/>
        <v>1.3403795190531757E-3</v>
      </c>
      <c r="H7084" s="38">
        <f>G7084*SUMIF('Manual Inputs'!$B$11:$B$22,'Expanded kW'!A7084,'Manual Inputs'!$C$11:$C$22)</f>
        <v>158223.9827518017</v>
      </c>
    </row>
    <row r="7085" spans="1:8" x14ac:dyDescent="0.2">
      <c r="A7085">
        <f t="shared" si="660"/>
        <v>1</v>
      </c>
      <c r="B7085" t="b">
        <f t="shared" si="661"/>
        <v>0</v>
      </c>
      <c r="C7085" t="str">
        <f t="shared" si="662"/>
        <v>OFF</v>
      </c>
      <c r="D7085" s="4">
        <f t="shared" si="664"/>
        <v>43851.124999982821</v>
      </c>
      <c r="E7085" t="str">
        <f t="shared" si="665"/>
        <v>LRKPCIGS</v>
      </c>
      <c r="F7085" s="39">
        <v>9289.2099609375</v>
      </c>
      <c r="G7085">
        <f t="shared" si="663"/>
        <v>1.336317946842939E-3</v>
      </c>
      <c r="H7085" s="38">
        <f>G7085*SUMIF('Manual Inputs'!$B$11:$B$22,'Expanded kW'!A7085,'Manual Inputs'!$C$11:$C$22)</f>
        <v>157744.53784668137</v>
      </c>
    </row>
    <row r="7086" spans="1:8" x14ac:dyDescent="0.2">
      <c r="A7086">
        <f t="shared" si="660"/>
        <v>1</v>
      </c>
      <c r="B7086" t="b">
        <f t="shared" si="661"/>
        <v>0</v>
      </c>
      <c r="C7086" t="str">
        <f t="shared" si="662"/>
        <v>OFF</v>
      </c>
      <c r="D7086" s="4">
        <f t="shared" si="664"/>
        <v>43851.166666649486</v>
      </c>
      <c r="E7086" t="str">
        <f t="shared" si="665"/>
        <v>LRKPCIGS</v>
      </c>
      <c r="F7086" s="39">
        <v>9266.2001953125</v>
      </c>
      <c r="G7086">
        <f t="shared" si="663"/>
        <v>1.3330078308172878E-3</v>
      </c>
      <c r="H7086" s="38">
        <f>G7086*SUMIF('Manual Inputs'!$B$11:$B$22,'Expanded kW'!A7086,'Manual Inputs'!$C$11:$C$22)</f>
        <v>157353.79796032512</v>
      </c>
    </row>
    <row r="7087" spans="1:8" x14ac:dyDescent="0.2">
      <c r="A7087">
        <f t="shared" si="660"/>
        <v>1</v>
      </c>
      <c r="B7087" t="b">
        <f t="shared" si="661"/>
        <v>0</v>
      </c>
      <c r="C7087" t="str">
        <f t="shared" si="662"/>
        <v>OFF</v>
      </c>
      <c r="D7087" s="4">
        <f t="shared" si="664"/>
        <v>43851.20833331615</v>
      </c>
      <c r="E7087" t="str">
        <f t="shared" si="665"/>
        <v>LRKPCIGS</v>
      </c>
      <c r="F7087" s="39">
        <v>9288.072265625</v>
      </c>
      <c r="G7087">
        <f t="shared" si="663"/>
        <v>1.3361542813998576E-3</v>
      </c>
      <c r="H7087" s="38">
        <f>G7087*SUMIF('Manual Inputs'!$B$11:$B$22,'Expanded kW'!A7087,'Manual Inputs'!$C$11:$C$22)</f>
        <v>157725.21809591298</v>
      </c>
    </row>
    <row r="7088" spans="1:8" x14ac:dyDescent="0.2">
      <c r="A7088">
        <f t="shared" si="660"/>
        <v>1</v>
      </c>
      <c r="B7088" t="b">
        <f t="shared" si="661"/>
        <v>0</v>
      </c>
      <c r="C7088" t="str">
        <f t="shared" si="662"/>
        <v>OFF</v>
      </c>
      <c r="D7088" s="4">
        <f t="shared" si="664"/>
        <v>43851.249999982814</v>
      </c>
      <c r="E7088" t="str">
        <f t="shared" si="665"/>
        <v>LRKPCIGS</v>
      </c>
      <c r="F7088" s="39">
        <v>9458.705078125</v>
      </c>
      <c r="G7088">
        <f t="shared" si="663"/>
        <v>1.3607010071841699E-3</v>
      </c>
      <c r="H7088" s="38">
        <f>G7088*SUMIF('Manual Inputs'!$B$11:$B$22,'Expanded kW'!A7088,'Manual Inputs'!$C$11:$C$22)</f>
        <v>160622.8158746777</v>
      </c>
    </row>
    <row r="7089" spans="1:8" x14ac:dyDescent="0.2">
      <c r="A7089">
        <f t="shared" si="660"/>
        <v>1</v>
      </c>
      <c r="B7089" t="b">
        <f t="shared" si="661"/>
        <v>0</v>
      </c>
      <c r="C7089" t="str">
        <f t="shared" si="662"/>
        <v>ON</v>
      </c>
      <c r="D7089" s="4">
        <f t="shared" si="664"/>
        <v>43851.291666649478</v>
      </c>
      <c r="E7089" t="str">
        <f t="shared" si="665"/>
        <v>LRKPCIGS</v>
      </c>
      <c r="F7089" s="39">
        <v>9618.17578125</v>
      </c>
      <c r="G7089">
        <f t="shared" si="663"/>
        <v>1.3836419853166194E-3</v>
      </c>
      <c r="H7089" s="38">
        <f>G7089*SUMIF('Manual Inputs'!$B$11:$B$22,'Expanded kW'!A7089,'Manual Inputs'!$C$11:$C$22)</f>
        <v>163330.86451071044</v>
      </c>
    </row>
    <row r="7090" spans="1:8" x14ac:dyDescent="0.2">
      <c r="A7090">
        <f t="shared" si="660"/>
        <v>1</v>
      </c>
      <c r="B7090" t="b">
        <f t="shared" si="661"/>
        <v>0</v>
      </c>
      <c r="C7090" t="str">
        <f t="shared" si="662"/>
        <v>ON</v>
      </c>
      <c r="D7090" s="4">
        <f t="shared" si="664"/>
        <v>43851.333333316143</v>
      </c>
      <c r="E7090" t="str">
        <f t="shared" si="665"/>
        <v>LRKPCIGS</v>
      </c>
      <c r="F7090" s="39">
        <v>9691.001953125</v>
      </c>
      <c r="G7090">
        <f t="shared" si="663"/>
        <v>1.3941185404688521E-3</v>
      </c>
      <c r="H7090" s="38">
        <f>G7090*SUMIF('Manual Inputs'!$B$11:$B$22,'Expanded kW'!A7090,'Manual Inputs'!$C$11:$C$22)</f>
        <v>164567.56072856678</v>
      </c>
    </row>
    <row r="7091" spans="1:8" x14ac:dyDescent="0.2">
      <c r="A7091">
        <f t="shared" si="660"/>
        <v>1</v>
      </c>
      <c r="B7091" t="b">
        <f t="shared" si="661"/>
        <v>0</v>
      </c>
      <c r="C7091" t="str">
        <f t="shared" si="662"/>
        <v>ON</v>
      </c>
      <c r="D7091" s="4">
        <f t="shared" si="664"/>
        <v>43851.374999982807</v>
      </c>
      <c r="E7091" t="str">
        <f t="shared" si="665"/>
        <v>LRKPCIGS</v>
      </c>
      <c r="F7091" s="39">
        <v>9813.83203125</v>
      </c>
      <c r="G7091">
        <f t="shared" si="663"/>
        <v>1.4117885079365691E-3</v>
      </c>
      <c r="H7091" s="38">
        <f>G7091*SUMIF('Manual Inputs'!$B$11:$B$22,'Expanded kW'!A7091,'Manual Inputs'!$C$11:$C$22)</f>
        <v>166653.39730551766</v>
      </c>
    </row>
    <row r="7092" spans="1:8" x14ac:dyDescent="0.2">
      <c r="A7092">
        <f t="shared" si="660"/>
        <v>1</v>
      </c>
      <c r="B7092" t="b">
        <f t="shared" si="661"/>
        <v>0</v>
      </c>
      <c r="C7092" t="str">
        <f t="shared" si="662"/>
        <v>ON</v>
      </c>
      <c r="D7092" s="4">
        <f t="shared" si="664"/>
        <v>43851.416666649471</v>
      </c>
      <c r="E7092" t="str">
        <f t="shared" si="665"/>
        <v>LRKPCIGS</v>
      </c>
      <c r="F7092" s="39">
        <v>9657.5986328125</v>
      </c>
      <c r="G7092">
        <f t="shared" si="663"/>
        <v>1.3893132387687674E-3</v>
      </c>
      <c r="H7092" s="38">
        <f>G7092*SUMIF('Manual Inputs'!$B$11:$B$22,'Expanded kW'!A7092,'Manual Inputs'!$C$11:$C$22)</f>
        <v>164000.32289592034</v>
      </c>
    </row>
    <row r="7093" spans="1:8" x14ac:dyDescent="0.2">
      <c r="A7093">
        <f t="shared" si="660"/>
        <v>1</v>
      </c>
      <c r="B7093" t="b">
        <f t="shared" si="661"/>
        <v>0</v>
      </c>
      <c r="C7093" t="str">
        <f t="shared" si="662"/>
        <v>ON</v>
      </c>
      <c r="D7093" s="4">
        <f t="shared" si="664"/>
        <v>43851.458333316135</v>
      </c>
      <c r="E7093" t="str">
        <f t="shared" si="665"/>
        <v>LRKPCIGS</v>
      </c>
      <c r="F7093" s="39">
        <v>9798.1669921875</v>
      </c>
      <c r="G7093">
        <f t="shared" si="663"/>
        <v>1.4095349822949653E-3</v>
      </c>
      <c r="H7093" s="38">
        <f>G7093*SUMIF('Manual Inputs'!$B$11:$B$22,'Expanded kW'!A7093,'Manual Inputs'!$C$11:$C$22)</f>
        <v>166387.38175008769</v>
      </c>
    </row>
    <row r="7094" spans="1:8" x14ac:dyDescent="0.2">
      <c r="A7094">
        <f t="shared" si="660"/>
        <v>1</v>
      </c>
      <c r="B7094" t="b">
        <f t="shared" si="661"/>
        <v>0</v>
      </c>
      <c r="C7094" t="str">
        <f t="shared" si="662"/>
        <v>ON</v>
      </c>
      <c r="D7094" s="4">
        <f t="shared" si="664"/>
        <v>43851.4999999828</v>
      </c>
      <c r="E7094" t="str">
        <f t="shared" si="665"/>
        <v>LRKPCIGS</v>
      </c>
      <c r="F7094" s="39">
        <v>9666.2294921875</v>
      </c>
      <c r="G7094">
        <f t="shared" si="663"/>
        <v>1.390554848370444E-3</v>
      </c>
      <c r="H7094" s="38">
        <f>G7094*SUMIF('Manual Inputs'!$B$11:$B$22,'Expanded kW'!A7094,'Manual Inputs'!$C$11:$C$22)</f>
        <v>164146.8876661273</v>
      </c>
    </row>
    <row r="7095" spans="1:8" x14ac:dyDescent="0.2">
      <c r="A7095">
        <f t="shared" si="660"/>
        <v>1</v>
      </c>
      <c r="B7095" t="b">
        <f t="shared" si="661"/>
        <v>0</v>
      </c>
      <c r="C7095" t="str">
        <f t="shared" si="662"/>
        <v>ON</v>
      </c>
      <c r="D7095" s="4">
        <f t="shared" si="664"/>
        <v>43851.541666649464</v>
      </c>
      <c r="E7095" t="str">
        <f t="shared" si="665"/>
        <v>LRKPCIGS</v>
      </c>
      <c r="F7095" s="39">
        <v>9793.4736328125</v>
      </c>
      <c r="G7095">
        <f t="shared" si="663"/>
        <v>1.408859809660245E-3</v>
      </c>
      <c r="H7095" s="38">
        <f>G7095*SUMIF('Manual Inputs'!$B$11:$B$22,'Expanded kW'!A7095,'Manual Inputs'!$C$11:$C$22)</f>
        <v>166307.68155936417</v>
      </c>
    </row>
    <row r="7096" spans="1:8" x14ac:dyDescent="0.2">
      <c r="A7096">
        <f t="shared" si="660"/>
        <v>1</v>
      </c>
      <c r="B7096" t="b">
        <f t="shared" si="661"/>
        <v>0</v>
      </c>
      <c r="C7096" t="str">
        <f t="shared" si="662"/>
        <v>ON</v>
      </c>
      <c r="D7096" s="4">
        <f t="shared" si="664"/>
        <v>43851.583333316128</v>
      </c>
      <c r="E7096" t="str">
        <f t="shared" si="665"/>
        <v>LRKPCIGS</v>
      </c>
      <c r="F7096" s="39">
        <v>9768.484375</v>
      </c>
      <c r="G7096">
        <f t="shared" si="663"/>
        <v>1.4052649298121681E-3</v>
      </c>
      <c r="H7096" s="38">
        <f>G7096*SUMIF('Manual Inputs'!$B$11:$B$22,'Expanded kW'!A7096,'Manual Inputs'!$C$11:$C$22)</f>
        <v>165883.32696501858</v>
      </c>
    </row>
    <row r="7097" spans="1:8" x14ac:dyDescent="0.2">
      <c r="A7097">
        <f t="shared" si="660"/>
        <v>1</v>
      </c>
      <c r="B7097" t="b">
        <f t="shared" si="661"/>
        <v>0</v>
      </c>
      <c r="C7097" t="str">
        <f t="shared" si="662"/>
        <v>ON</v>
      </c>
      <c r="D7097" s="4">
        <f t="shared" si="664"/>
        <v>43851.624999982792</v>
      </c>
      <c r="E7097" t="str">
        <f t="shared" si="665"/>
        <v>LRKPCIGS</v>
      </c>
      <c r="F7097" s="39">
        <v>9702.6708984375</v>
      </c>
      <c r="G7097">
        <f t="shared" si="663"/>
        <v>1.3957972000219676E-3</v>
      </c>
      <c r="H7097" s="38">
        <f>G7097*SUMIF('Manual Inputs'!$B$11:$B$22,'Expanded kW'!A7097,'Manual Inputs'!$C$11:$C$22)</f>
        <v>164765.71669589006</v>
      </c>
    </row>
    <row r="7098" spans="1:8" x14ac:dyDescent="0.2">
      <c r="A7098">
        <f t="shared" si="660"/>
        <v>1</v>
      </c>
      <c r="B7098" t="b">
        <f t="shared" si="661"/>
        <v>0</v>
      </c>
      <c r="C7098" t="str">
        <f t="shared" si="662"/>
        <v>ON</v>
      </c>
      <c r="D7098" s="4">
        <f t="shared" si="664"/>
        <v>43851.666666649457</v>
      </c>
      <c r="E7098" t="str">
        <f t="shared" si="665"/>
        <v>LRKPCIGS</v>
      </c>
      <c r="F7098" s="39">
        <v>9694.5283203125</v>
      </c>
      <c r="G7098">
        <f t="shared" si="663"/>
        <v>1.3946258330997251E-3</v>
      </c>
      <c r="H7098" s="38">
        <f>G7098*SUMIF('Manual Inputs'!$B$11:$B$22,'Expanded kW'!A7098,'Manual Inputs'!$C$11:$C$22)</f>
        <v>164627.4436642103</v>
      </c>
    </row>
    <row r="7099" spans="1:8" x14ac:dyDescent="0.2">
      <c r="A7099">
        <f t="shared" si="660"/>
        <v>1</v>
      </c>
      <c r="B7099" t="b">
        <f t="shared" si="661"/>
        <v>0</v>
      </c>
      <c r="C7099" t="str">
        <f t="shared" si="662"/>
        <v>ON</v>
      </c>
      <c r="D7099" s="4">
        <f t="shared" si="664"/>
        <v>43851.708333316121</v>
      </c>
      <c r="E7099" t="str">
        <f t="shared" si="665"/>
        <v>LRKPCIGS</v>
      </c>
      <c r="F7099" s="39">
        <v>9561.48828125</v>
      </c>
      <c r="G7099">
        <f t="shared" si="663"/>
        <v>1.3754870912050417E-3</v>
      </c>
      <c r="H7099" s="38">
        <f>G7099*SUMIF('Manual Inputs'!$B$11:$B$22,'Expanded kW'!A7099,'Manual Inputs'!$C$11:$C$22)</f>
        <v>162368.22683465545</v>
      </c>
    </row>
    <row r="7100" spans="1:8" x14ac:dyDescent="0.2">
      <c r="A7100">
        <f t="shared" si="660"/>
        <v>1</v>
      </c>
      <c r="B7100" t="b">
        <f t="shared" si="661"/>
        <v>0</v>
      </c>
      <c r="C7100" t="str">
        <f t="shared" si="662"/>
        <v>ON</v>
      </c>
      <c r="D7100" s="4">
        <f t="shared" si="664"/>
        <v>43851.749999982785</v>
      </c>
      <c r="E7100" t="str">
        <f t="shared" si="665"/>
        <v>LRKPCIGS</v>
      </c>
      <c r="F7100" s="39">
        <v>9499.3984375</v>
      </c>
      <c r="G7100">
        <f t="shared" si="663"/>
        <v>1.3665550320882053E-3</v>
      </c>
      <c r="H7100" s="38">
        <f>G7100*SUMIF('Manual Inputs'!$B$11:$B$22,'Expanded kW'!A7100,'Manual Inputs'!$C$11:$C$22)</f>
        <v>161313.84936353541</v>
      </c>
    </row>
    <row r="7101" spans="1:8" x14ac:dyDescent="0.2">
      <c r="A7101">
        <f t="shared" si="660"/>
        <v>1</v>
      </c>
      <c r="B7101" t="b">
        <f t="shared" si="661"/>
        <v>0</v>
      </c>
      <c r="C7101" t="str">
        <f t="shared" si="662"/>
        <v>ON</v>
      </c>
      <c r="D7101" s="4">
        <f t="shared" si="664"/>
        <v>43851.791666649449</v>
      </c>
      <c r="E7101" t="str">
        <f t="shared" si="665"/>
        <v>LRKPCIGS</v>
      </c>
      <c r="F7101" s="39">
        <v>9526.9638671875</v>
      </c>
      <c r="G7101">
        <f t="shared" si="663"/>
        <v>1.3705205123129764E-3</v>
      </c>
      <c r="H7101" s="38">
        <f>G7101*SUMIF('Manual Inputs'!$B$11:$B$22,'Expanded kW'!A7101,'Manual Inputs'!$C$11:$C$22)</f>
        <v>161781.95117035054</v>
      </c>
    </row>
    <row r="7102" spans="1:8" x14ac:dyDescent="0.2">
      <c r="A7102">
        <f t="shared" si="660"/>
        <v>1</v>
      </c>
      <c r="B7102" t="b">
        <f t="shared" si="661"/>
        <v>0</v>
      </c>
      <c r="C7102" t="str">
        <f t="shared" si="662"/>
        <v>ON</v>
      </c>
      <c r="D7102" s="4">
        <f t="shared" si="664"/>
        <v>43851.833333316114</v>
      </c>
      <c r="E7102" t="str">
        <f t="shared" si="665"/>
        <v>LRKPCIGS</v>
      </c>
      <c r="F7102" s="39">
        <v>9545.7783203125</v>
      </c>
      <c r="G7102">
        <f t="shared" si="663"/>
        <v>1.3732271032369299E-3</v>
      </c>
      <c r="H7102" s="38">
        <f>G7102*SUMIF('Manual Inputs'!$B$11:$B$22,'Expanded kW'!A7102,'Manual Inputs'!$C$11:$C$22)</f>
        <v>162101.448439281</v>
      </c>
    </row>
    <row r="7103" spans="1:8" x14ac:dyDescent="0.2">
      <c r="A7103">
        <f t="shared" si="660"/>
        <v>1</v>
      </c>
      <c r="B7103" t="b">
        <f t="shared" si="661"/>
        <v>0</v>
      </c>
      <c r="C7103" t="str">
        <f t="shared" si="662"/>
        <v>OFF</v>
      </c>
      <c r="D7103" s="4">
        <f t="shared" si="664"/>
        <v>43851.874999982778</v>
      </c>
      <c r="E7103" t="str">
        <f t="shared" si="665"/>
        <v>LRKPCIGS</v>
      </c>
      <c r="F7103" s="39">
        <v>9615.0654296875</v>
      </c>
      <c r="G7103">
        <f t="shared" si="663"/>
        <v>1.3831945394486244E-3</v>
      </c>
      <c r="H7103" s="38">
        <f>G7103*SUMIF('Manual Inputs'!$B$11:$B$22,'Expanded kW'!A7103,'Manual Inputs'!$C$11:$C$22)</f>
        <v>163278.04613629211</v>
      </c>
    </row>
    <row r="7104" spans="1:8" x14ac:dyDescent="0.2">
      <c r="A7104">
        <f t="shared" si="660"/>
        <v>1</v>
      </c>
      <c r="B7104" t="b">
        <f t="shared" si="661"/>
        <v>0</v>
      </c>
      <c r="C7104" t="str">
        <f t="shared" si="662"/>
        <v>OFF</v>
      </c>
      <c r="D7104" s="4">
        <f t="shared" si="664"/>
        <v>43851.916666649442</v>
      </c>
      <c r="E7104" t="str">
        <f t="shared" si="665"/>
        <v>LRKPCIGS</v>
      </c>
      <c r="F7104" s="39">
        <v>9526.8857421875</v>
      </c>
      <c r="G7104">
        <f t="shared" si="663"/>
        <v>1.3705092734842669E-3</v>
      </c>
      <c r="H7104" s="38">
        <f>G7104*SUMIF('Manual Inputs'!$B$11:$B$22,'Expanded kW'!A7104,'Manual Inputs'!$C$11:$C$22)</f>
        <v>161780.62449218618</v>
      </c>
    </row>
    <row r="7105" spans="1:8" x14ac:dyDescent="0.2">
      <c r="A7105">
        <f t="shared" si="660"/>
        <v>1</v>
      </c>
      <c r="B7105" t="b">
        <f t="shared" si="661"/>
        <v>0</v>
      </c>
      <c r="C7105" t="str">
        <f t="shared" si="662"/>
        <v>OFF</v>
      </c>
      <c r="D7105" s="4">
        <f t="shared" si="664"/>
        <v>43851.958333316106</v>
      </c>
      <c r="E7105" t="str">
        <f t="shared" si="665"/>
        <v>LRKPCIGS</v>
      </c>
      <c r="F7105" s="39">
        <v>9478.5732421875</v>
      </c>
      <c r="G7105">
        <f t="shared" si="663"/>
        <v>1.3635591818103423E-3</v>
      </c>
      <c r="H7105" s="38">
        <f>G7105*SUMIF('Manual Inputs'!$B$11:$B$22,'Expanded kW'!A7105,'Manual Inputs'!$C$11:$C$22)</f>
        <v>160960.20671534989</v>
      </c>
    </row>
    <row r="7106" spans="1:8" x14ac:dyDescent="0.2">
      <c r="A7106">
        <f t="shared" ref="A7106:A7169" si="666">MONTH(D7106)</f>
        <v>1</v>
      </c>
      <c r="B7106" t="b">
        <f t="shared" ref="B7106:B7169" si="667">IF(ISNA(VLOOKUP(DATE(YEAR(D7106),MONTH(D7106),DAY(D7106)),Holidays,1,FALSE)),FALSE,TRUE)</f>
        <v>0</v>
      </c>
      <c r="C7106" t="str">
        <f t="shared" ref="C7106:C7169" si="668">IF(OR(HOUR(D7106)&lt;PkStart,HOUR(D7106)&gt;OPkStart-1,WEEKDAY(D7106,2)&gt;5,B7106)=TRUE,"OFF","ON")</f>
        <v>OFF</v>
      </c>
      <c r="D7106" s="4">
        <f t="shared" si="664"/>
        <v>43851.999999982771</v>
      </c>
      <c r="E7106" t="str">
        <f t="shared" si="665"/>
        <v>LRKPCIGS</v>
      </c>
      <c r="F7106" s="39">
        <v>9441.3134765625</v>
      </c>
      <c r="G7106">
        <f t="shared" ref="G7106:G7169" si="669">IF(SUMIF($A$2:$A$8785,A7106,$F$2:$F$8785)=0,0,F7106/SUMIF($A$2:$A$8785,A7106,$F$2:$F$8785))</f>
        <v>1.3581991034280873E-3</v>
      </c>
      <c r="H7106" s="38">
        <f>G7106*SUMIF('Manual Inputs'!$B$11:$B$22,'Expanded kW'!A7106,'Manual Inputs'!$C$11:$C$22)</f>
        <v>160327.48073181554</v>
      </c>
    </row>
    <row r="7107" spans="1:8" x14ac:dyDescent="0.2">
      <c r="A7107">
        <f t="shared" si="666"/>
        <v>1</v>
      </c>
      <c r="B7107" t="b">
        <f t="shared" si="667"/>
        <v>0</v>
      </c>
      <c r="C7107" t="str">
        <f t="shared" si="668"/>
        <v>OFF</v>
      </c>
      <c r="D7107" s="4">
        <f t="shared" si="664"/>
        <v>43852.041666649435</v>
      </c>
      <c r="E7107" t="str">
        <f t="shared" si="665"/>
        <v>LRKPCIGS</v>
      </c>
      <c r="F7107" s="39">
        <v>9369.279296875</v>
      </c>
      <c r="G7107">
        <f t="shared" si="669"/>
        <v>1.3478364819018967E-3</v>
      </c>
      <c r="H7107" s="38">
        <f>G7107*SUMIF('Manual Inputs'!$B$11:$B$22,'Expanded kW'!A7107,'Manual Inputs'!$C$11:$C$22)</f>
        <v>159104.23371385035</v>
      </c>
    </row>
    <row r="7108" spans="1:8" x14ac:dyDescent="0.2">
      <c r="A7108">
        <f t="shared" si="666"/>
        <v>1</v>
      </c>
      <c r="B7108" t="b">
        <f t="shared" si="667"/>
        <v>0</v>
      </c>
      <c r="C7108" t="str">
        <f t="shared" si="668"/>
        <v>OFF</v>
      </c>
      <c r="D7108" s="4">
        <f t="shared" ref="D7108:D7171" si="670">+D7107+1/24</f>
        <v>43852.083333316099</v>
      </c>
      <c r="E7108" t="str">
        <f t="shared" ref="E7108:E7171" si="671">+E7107</f>
        <v>LRKPCIGS</v>
      </c>
      <c r="F7108" s="39">
        <v>9311.5322265625</v>
      </c>
      <c r="G7108">
        <f t="shared" si="669"/>
        <v>1.3395291611759468E-3</v>
      </c>
      <c r="H7108" s="38">
        <f>G7108*SUMIF('Manual Inputs'!$B$11:$B$22,'Expanded kW'!A7108,'Manual Inputs'!$C$11:$C$22)</f>
        <v>158123.6029651913</v>
      </c>
    </row>
    <row r="7109" spans="1:8" x14ac:dyDescent="0.2">
      <c r="A7109">
        <f t="shared" si="666"/>
        <v>1</v>
      </c>
      <c r="B7109" t="b">
        <f t="shared" si="667"/>
        <v>0</v>
      </c>
      <c r="C7109" t="str">
        <f t="shared" si="668"/>
        <v>OFF</v>
      </c>
      <c r="D7109" s="4">
        <f t="shared" si="670"/>
        <v>43852.124999982763</v>
      </c>
      <c r="E7109" t="str">
        <f t="shared" si="671"/>
        <v>LRKPCIGS</v>
      </c>
      <c r="F7109" s="39">
        <v>9219.8037109375</v>
      </c>
      <c r="G7109">
        <f t="shared" si="669"/>
        <v>1.3263333714174624E-3</v>
      </c>
      <c r="H7109" s="38">
        <f>G7109*SUMIF('Manual Inputs'!$B$11:$B$22,'Expanded kW'!A7109,'Manual Inputs'!$C$11:$C$22)</f>
        <v>156565.9169654696</v>
      </c>
    </row>
    <row r="7110" spans="1:8" x14ac:dyDescent="0.2">
      <c r="A7110">
        <f t="shared" si="666"/>
        <v>1</v>
      </c>
      <c r="B7110" t="b">
        <f t="shared" si="667"/>
        <v>0</v>
      </c>
      <c r="C7110" t="str">
        <f t="shared" si="668"/>
        <v>OFF</v>
      </c>
      <c r="D7110" s="4">
        <f t="shared" si="670"/>
        <v>43852.166666649427</v>
      </c>
      <c r="E7110" t="str">
        <f t="shared" si="671"/>
        <v>LRKPCIGS</v>
      </c>
      <c r="F7110" s="39">
        <v>9188.853515625</v>
      </c>
      <c r="G7110">
        <f t="shared" si="669"/>
        <v>1.3218809689388544E-3</v>
      </c>
      <c r="H7110" s="38">
        <f>G7110*SUMIF('Manual Inputs'!$B$11:$B$22,'Expanded kW'!A7110,'Manual Inputs'!$C$11:$C$22)</f>
        <v>156040.33682718384</v>
      </c>
    </row>
    <row r="7111" spans="1:8" x14ac:dyDescent="0.2">
      <c r="A7111">
        <f t="shared" si="666"/>
        <v>1</v>
      </c>
      <c r="B7111" t="b">
        <f t="shared" si="667"/>
        <v>0</v>
      </c>
      <c r="C7111" t="str">
        <f t="shared" si="668"/>
        <v>OFF</v>
      </c>
      <c r="D7111" s="4">
        <f t="shared" si="670"/>
        <v>43852.208333316092</v>
      </c>
      <c r="E7111" t="str">
        <f t="shared" si="671"/>
        <v>LRKPCIGS</v>
      </c>
      <c r="F7111" s="39">
        <v>9261.4423828125</v>
      </c>
      <c r="G7111">
        <f t="shared" si="669"/>
        <v>1.3323233861488822E-3</v>
      </c>
      <c r="H7111" s="38">
        <f>G7111*SUMIF('Manual Inputs'!$B$11:$B$22,'Expanded kW'!A7111,'Manual Inputs'!$C$11:$C$22)</f>
        <v>157273.00326011598</v>
      </c>
    </row>
    <row r="7112" spans="1:8" x14ac:dyDescent="0.2">
      <c r="A7112">
        <f t="shared" si="666"/>
        <v>1</v>
      </c>
      <c r="B7112" t="b">
        <f t="shared" si="667"/>
        <v>0</v>
      </c>
      <c r="C7112" t="str">
        <f t="shared" si="668"/>
        <v>OFF</v>
      </c>
      <c r="D7112" s="4">
        <f t="shared" si="670"/>
        <v>43852.249999982756</v>
      </c>
      <c r="E7112" t="str">
        <f t="shared" si="671"/>
        <v>LRKPCIGS</v>
      </c>
      <c r="F7112" s="39">
        <v>9405.4072265625</v>
      </c>
      <c r="G7112">
        <f t="shared" si="669"/>
        <v>1.3530337377532235E-3</v>
      </c>
      <c r="H7112" s="38">
        <f>G7112*SUMIF('Manual Inputs'!$B$11:$B$22,'Expanded kW'!A7112,'Manual Inputs'!$C$11:$C$22)</f>
        <v>159717.73944747861</v>
      </c>
    </row>
    <row r="7113" spans="1:8" x14ac:dyDescent="0.2">
      <c r="A7113">
        <f t="shared" si="666"/>
        <v>1</v>
      </c>
      <c r="B7113" t="b">
        <f t="shared" si="667"/>
        <v>0</v>
      </c>
      <c r="C7113" t="str">
        <f t="shared" si="668"/>
        <v>ON</v>
      </c>
      <c r="D7113" s="4">
        <f t="shared" si="670"/>
        <v>43852.29166664942</v>
      </c>
      <c r="E7113" t="str">
        <f t="shared" si="671"/>
        <v>LRKPCIGS</v>
      </c>
      <c r="F7113" s="39">
        <v>9606.1630859375</v>
      </c>
      <c r="G7113">
        <f t="shared" si="669"/>
        <v>1.3819138749171826E-3</v>
      </c>
      <c r="H7113" s="38">
        <f>G7113*SUMIF('Manual Inputs'!$B$11:$B$22,'Expanded kW'!A7113,'Manual Inputs'!$C$11:$C$22)</f>
        <v>163126.87115946403</v>
      </c>
    </row>
    <row r="7114" spans="1:8" x14ac:dyDescent="0.2">
      <c r="A7114">
        <f t="shared" si="666"/>
        <v>1</v>
      </c>
      <c r="B7114" t="b">
        <f t="shared" si="667"/>
        <v>0</v>
      </c>
      <c r="C7114" t="str">
        <f t="shared" si="668"/>
        <v>ON</v>
      </c>
      <c r="D7114" s="4">
        <f t="shared" si="670"/>
        <v>43852.333333316084</v>
      </c>
      <c r="E7114" t="str">
        <f t="shared" si="671"/>
        <v>LRKPCIGS</v>
      </c>
      <c r="F7114" s="39">
        <v>9604.8466796875</v>
      </c>
      <c r="G7114">
        <f t="shared" si="669"/>
        <v>1.3817245006534282E-3</v>
      </c>
      <c r="H7114" s="38">
        <f>G7114*SUMIF('Manual Inputs'!$B$11:$B$22,'Expanded kW'!A7114,'Manual Inputs'!$C$11:$C$22)</f>
        <v>163104.51663239466</v>
      </c>
    </row>
    <row r="7115" spans="1:8" x14ac:dyDescent="0.2">
      <c r="A7115">
        <f t="shared" si="666"/>
        <v>1</v>
      </c>
      <c r="B7115" t="b">
        <f t="shared" si="667"/>
        <v>0</v>
      </c>
      <c r="C7115" t="str">
        <f t="shared" si="668"/>
        <v>ON</v>
      </c>
      <c r="D7115" s="4">
        <f t="shared" si="670"/>
        <v>43852.374999982749</v>
      </c>
      <c r="E7115" t="str">
        <f t="shared" si="671"/>
        <v>LRKPCIGS</v>
      </c>
      <c r="F7115" s="39">
        <v>9605.92578125</v>
      </c>
      <c r="G7115">
        <f t="shared" si="669"/>
        <v>1.3818797369749775E-3</v>
      </c>
      <c r="H7115" s="38">
        <f>G7115*SUMIF('Manual Inputs'!$B$11:$B$22,'Expanded kW'!A7115,'Manual Inputs'!$C$11:$C$22)</f>
        <v>163122.8413745398</v>
      </c>
    </row>
    <row r="7116" spans="1:8" x14ac:dyDescent="0.2">
      <c r="A7116">
        <f t="shared" si="666"/>
        <v>1</v>
      </c>
      <c r="B7116" t="b">
        <f t="shared" si="667"/>
        <v>0</v>
      </c>
      <c r="C7116" t="str">
        <f t="shared" si="668"/>
        <v>ON</v>
      </c>
      <c r="D7116" s="4">
        <f t="shared" si="670"/>
        <v>43852.416666649413</v>
      </c>
      <c r="E7116" t="str">
        <f t="shared" si="671"/>
        <v>LRKPCIGS</v>
      </c>
      <c r="F7116" s="39">
        <v>9507.8046875</v>
      </c>
      <c r="G7116">
        <f t="shared" si="669"/>
        <v>1.3677643300573422E-3</v>
      </c>
      <c r="H7116" s="38">
        <f>G7116*SUMIF('Manual Inputs'!$B$11:$B$22,'Expanded kW'!A7116,'Manual Inputs'!$C$11:$C$22)</f>
        <v>161456.59993401985</v>
      </c>
    </row>
    <row r="7117" spans="1:8" x14ac:dyDescent="0.2">
      <c r="A7117">
        <f t="shared" si="666"/>
        <v>1</v>
      </c>
      <c r="B7117" t="b">
        <f t="shared" si="667"/>
        <v>0</v>
      </c>
      <c r="C7117" t="str">
        <f t="shared" si="668"/>
        <v>ON</v>
      </c>
      <c r="D7117" s="4">
        <f t="shared" si="670"/>
        <v>43852.458333316077</v>
      </c>
      <c r="E7117" t="str">
        <f t="shared" si="671"/>
        <v>LRKPCIGS</v>
      </c>
      <c r="F7117" s="39">
        <v>9397.2998046875</v>
      </c>
      <c r="G7117">
        <f t="shared" si="669"/>
        <v>1.3518674283039E-3</v>
      </c>
      <c r="H7117" s="38">
        <f>G7117*SUMIF('Manual Inputs'!$B$11:$B$22,'Expanded kW'!A7117,'Manual Inputs'!$C$11:$C$22)</f>
        <v>159580.06342097282</v>
      </c>
    </row>
    <row r="7118" spans="1:8" x14ac:dyDescent="0.2">
      <c r="A7118">
        <f t="shared" si="666"/>
        <v>1</v>
      </c>
      <c r="B7118" t="b">
        <f t="shared" si="667"/>
        <v>0</v>
      </c>
      <c r="C7118" t="str">
        <f t="shared" si="668"/>
        <v>ON</v>
      </c>
      <c r="D7118" s="4">
        <f t="shared" si="670"/>
        <v>43852.499999982741</v>
      </c>
      <c r="E7118" t="str">
        <f t="shared" si="671"/>
        <v>LRKPCIGS</v>
      </c>
      <c r="F7118" s="39">
        <v>9359.4892578125</v>
      </c>
      <c r="G7118">
        <f t="shared" si="669"/>
        <v>1.3464281161792435E-3</v>
      </c>
      <c r="H7118" s="38">
        <f>G7118*SUMIF('Manual Inputs'!$B$11:$B$22,'Expanded kW'!A7118,'Manual Inputs'!$C$11:$C$22)</f>
        <v>158937.98435637978</v>
      </c>
    </row>
    <row r="7119" spans="1:8" x14ac:dyDescent="0.2">
      <c r="A7119">
        <f t="shared" si="666"/>
        <v>1</v>
      </c>
      <c r="B7119" t="b">
        <f t="shared" si="667"/>
        <v>0</v>
      </c>
      <c r="C7119" t="str">
        <f t="shared" si="668"/>
        <v>ON</v>
      </c>
      <c r="D7119" s="4">
        <f t="shared" si="670"/>
        <v>43852.541666649406</v>
      </c>
      <c r="E7119" t="str">
        <f t="shared" si="671"/>
        <v>LRKPCIGS</v>
      </c>
      <c r="F7119" s="39">
        <v>9395.59765625</v>
      </c>
      <c r="G7119">
        <f t="shared" si="669"/>
        <v>1.351622562323393E-3</v>
      </c>
      <c r="H7119" s="38">
        <f>G7119*SUMIF('Manual Inputs'!$B$11:$B$22,'Expanded kW'!A7119,'Manual Inputs'!$C$11:$C$22)</f>
        <v>159551.15842046696</v>
      </c>
    </row>
    <row r="7120" spans="1:8" x14ac:dyDescent="0.2">
      <c r="A7120">
        <f t="shared" si="666"/>
        <v>1</v>
      </c>
      <c r="B7120" t="b">
        <f t="shared" si="667"/>
        <v>0</v>
      </c>
      <c r="C7120" t="str">
        <f t="shared" si="668"/>
        <v>ON</v>
      </c>
      <c r="D7120" s="4">
        <f t="shared" si="670"/>
        <v>43852.58333331607</v>
      </c>
      <c r="E7120" t="str">
        <f t="shared" si="671"/>
        <v>LRKPCIGS</v>
      </c>
      <c r="F7120" s="39">
        <v>9423.8466796875</v>
      </c>
      <c r="G7120">
        <f t="shared" si="669"/>
        <v>1.3556863822993717E-3</v>
      </c>
      <c r="H7120" s="38">
        <f>G7120*SUMIF('Manual Inputs'!$B$11:$B$22,'Expanded kW'!A7120,'Manual Inputs'!$C$11:$C$22)</f>
        <v>160030.86866122019</v>
      </c>
    </row>
    <row r="7121" spans="1:8" x14ac:dyDescent="0.2">
      <c r="A7121">
        <f t="shared" si="666"/>
        <v>1</v>
      </c>
      <c r="B7121" t="b">
        <f t="shared" si="667"/>
        <v>0</v>
      </c>
      <c r="C7121" t="str">
        <f t="shared" si="668"/>
        <v>ON</v>
      </c>
      <c r="D7121" s="4">
        <f t="shared" si="670"/>
        <v>43852.624999982734</v>
      </c>
      <c r="E7121" t="str">
        <f t="shared" si="671"/>
        <v>LRKPCIGS</v>
      </c>
      <c r="F7121" s="39">
        <v>9353.716796875</v>
      </c>
      <c r="G7121">
        <f t="shared" si="669"/>
        <v>1.345597707222974E-3</v>
      </c>
      <c r="H7121" s="38">
        <f>G7121*SUMIF('Manual Inputs'!$B$11:$B$22,'Expanded kW'!A7121,'Manual Inputs'!$C$11:$C$22)</f>
        <v>158839.95942351111</v>
      </c>
    </row>
    <row r="7122" spans="1:8" x14ac:dyDescent="0.2">
      <c r="A7122">
        <f t="shared" si="666"/>
        <v>1</v>
      </c>
      <c r="B7122" t="b">
        <f t="shared" si="667"/>
        <v>0</v>
      </c>
      <c r="C7122" t="str">
        <f t="shared" si="668"/>
        <v>ON</v>
      </c>
      <c r="D7122" s="4">
        <f t="shared" si="670"/>
        <v>43852.666666649398</v>
      </c>
      <c r="E7122" t="str">
        <f t="shared" si="671"/>
        <v>LRKPCIGS</v>
      </c>
      <c r="F7122" s="39">
        <v>9317.01171875</v>
      </c>
      <c r="G7122">
        <f t="shared" si="669"/>
        <v>1.3403174245245561E-3</v>
      </c>
      <c r="H7122" s="38">
        <f>G7122*SUMIF('Manual Inputs'!$B$11:$B$22,'Expanded kW'!A7122,'Manual Inputs'!$C$11:$C$22)</f>
        <v>158216.65285494365</v>
      </c>
    </row>
    <row r="7123" spans="1:8" x14ac:dyDescent="0.2">
      <c r="A7123">
        <f t="shared" si="666"/>
        <v>1</v>
      </c>
      <c r="B7123" t="b">
        <f t="shared" si="667"/>
        <v>0</v>
      </c>
      <c r="C7123" t="str">
        <f t="shared" si="668"/>
        <v>ON</v>
      </c>
      <c r="D7123" s="4">
        <f t="shared" si="670"/>
        <v>43852.708333316063</v>
      </c>
      <c r="E7123" t="str">
        <f t="shared" si="671"/>
        <v>LRKPCIGS</v>
      </c>
      <c r="F7123" s="39">
        <v>9276.7470703125</v>
      </c>
      <c r="G7123">
        <f t="shared" si="669"/>
        <v>1.3345250726930636E-3</v>
      </c>
      <c r="H7123" s="38">
        <f>G7123*SUMIF('Manual Inputs'!$B$11:$B$22,'Expanded kW'!A7123,'Manual Inputs'!$C$11:$C$22)</f>
        <v>157532.89951251284</v>
      </c>
    </row>
    <row r="7124" spans="1:8" x14ac:dyDescent="0.2">
      <c r="A7124">
        <f t="shared" si="666"/>
        <v>1</v>
      </c>
      <c r="B7124" t="b">
        <f t="shared" si="667"/>
        <v>0</v>
      </c>
      <c r="C7124" t="str">
        <f t="shared" si="668"/>
        <v>ON</v>
      </c>
      <c r="D7124" s="4">
        <f t="shared" si="670"/>
        <v>43852.749999982727</v>
      </c>
      <c r="E7124" t="str">
        <f t="shared" si="671"/>
        <v>LRKPCIGS</v>
      </c>
      <c r="F7124" s="39">
        <v>9215.7841796875</v>
      </c>
      <c r="G7124">
        <f t="shared" si="669"/>
        <v>1.3257551336803611E-3</v>
      </c>
      <c r="H7124" s="38">
        <f>G7124*SUMIF('Manual Inputs'!$B$11:$B$22,'Expanded kW'!A7124,'Manual Inputs'!$C$11:$C$22)</f>
        <v>156497.6593739136</v>
      </c>
    </row>
    <row r="7125" spans="1:8" x14ac:dyDescent="0.2">
      <c r="A7125">
        <f t="shared" si="666"/>
        <v>1</v>
      </c>
      <c r="B7125" t="b">
        <f t="shared" si="667"/>
        <v>0</v>
      </c>
      <c r="C7125" t="str">
        <f t="shared" si="668"/>
        <v>ON</v>
      </c>
      <c r="D7125" s="4">
        <f t="shared" si="670"/>
        <v>43852.791666649391</v>
      </c>
      <c r="E7125" t="str">
        <f t="shared" si="671"/>
        <v>LRKPCIGS</v>
      </c>
      <c r="F7125" s="39">
        <v>9220.2490234375</v>
      </c>
      <c r="G7125">
        <f t="shared" si="669"/>
        <v>1.3263974327411064E-3</v>
      </c>
      <c r="H7125" s="38">
        <f>G7125*SUMIF('Manual Inputs'!$B$11:$B$22,'Expanded kW'!A7125,'Manual Inputs'!$C$11:$C$22)</f>
        <v>156573.47903100643</v>
      </c>
    </row>
    <row r="7126" spans="1:8" x14ac:dyDescent="0.2">
      <c r="A7126">
        <f t="shared" si="666"/>
        <v>1</v>
      </c>
      <c r="B7126" t="b">
        <f t="shared" si="667"/>
        <v>0</v>
      </c>
      <c r="C7126" t="str">
        <f t="shared" si="668"/>
        <v>ON</v>
      </c>
      <c r="D7126" s="4">
        <f t="shared" si="670"/>
        <v>43852.833333316055</v>
      </c>
      <c r="E7126" t="str">
        <f t="shared" si="671"/>
        <v>LRKPCIGS</v>
      </c>
      <c r="F7126" s="39">
        <v>9180.5595703125</v>
      </c>
      <c r="G7126">
        <f t="shared" si="669"/>
        <v>1.3206878267859874E-3</v>
      </c>
      <c r="H7126" s="38">
        <f>G7126*SUMIF('Manual Inputs'!$B$11:$B$22,'Expanded kW'!A7126,'Manual Inputs'!$C$11:$C$22)</f>
        <v>155899.49335656068</v>
      </c>
    </row>
    <row r="7127" spans="1:8" x14ac:dyDescent="0.2">
      <c r="A7127">
        <f t="shared" si="666"/>
        <v>1</v>
      </c>
      <c r="B7127" t="b">
        <f t="shared" si="667"/>
        <v>0</v>
      </c>
      <c r="C7127" t="str">
        <f t="shared" si="668"/>
        <v>OFF</v>
      </c>
      <c r="D7127" s="4">
        <f t="shared" si="670"/>
        <v>43852.87499998272</v>
      </c>
      <c r="E7127" t="str">
        <f t="shared" si="671"/>
        <v>LRKPCIGS</v>
      </c>
      <c r="F7127" s="39">
        <v>9196.107421875</v>
      </c>
      <c r="G7127">
        <f t="shared" si="669"/>
        <v>1.3229244941845269E-3</v>
      </c>
      <c r="H7127" s="38">
        <f>G7127*SUMIF('Manual Inputs'!$B$11:$B$22,'Expanded kW'!A7127,'Manual Inputs'!$C$11:$C$22)</f>
        <v>156163.51889474408</v>
      </c>
    </row>
    <row r="7128" spans="1:8" x14ac:dyDescent="0.2">
      <c r="A7128">
        <f t="shared" si="666"/>
        <v>1</v>
      </c>
      <c r="B7128" t="b">
        <f t="shared" si="667"/>
        <v>0</v>
      </c>
      <c r="C7128" t="str">
        <f t="shared" si="668"/>
        <v>OFF</v>
      </c>
      <c r="D7128" s="4">
        <f t="shared" si="670"/>
        <v>43852.916666649384</v>
      </c>
      <c r="E7128" t="str">
        <f t="shared" si="671"/>
        <v>LRKPCIGS</v>
      </c>
      <c r="F7128" s="39">
        <v>9205.5703125</v>
      </c>
      <c r="G7128">
        <f t="shared" si="669"/>
        <v>1.3242857973119592E-3</v>
      </c>
      <c r="H7128" s="38">
        <f>G7128*SUMIF('Manual Inputs'!$B$11:$B$22,'Expanded kW'!A7128,'Manual Inputs'!$C$11:$C$22)</f>
        <v>156324.2127874014</v>
      </c>
    </row>
    <row r="7129" spans="1:8" x14ac:dyDescent="0.2">
      <c r="A7129">
        <f t="shared" si="666"/>
        <v>1</v>
      </c>
      <c r="B7129" t="b">
        <f t="shared" si="667"/>
        <v>0</v>
      </c>
      <c r="C7129" t="str">
        <f t="shared" si="668"/>
        <v>OFF</v>
      </c>
      <c r="D7129" s="4">
        <f t="shared" si="670"/>
        <v>43852.958333316048</v>
      </c>
      <c r="E7129" t="str">
        <f t="shared" si="671"/>
        <v>LRKPCIGS</v>
      </c>
      <c r="F7129" s="39">
        <v>9182.5693359375</v>
      </c>
      <c r="G7129">
        <f t="shared" si="669"/>
        <v>1.3209769456545379E-3</v>
      </c>
      <c r="H7129" s="38">
        <f>G7129*SUMIF('Manual Inputs'!$B$11:$B$22,'Expanded kW'!A7129,'Manual Inputs'!$C$11:$C$22)</f>
        <v>155933.62215233865</v>
      </c>
    </row>
    <row r="7130" spans="1:8" x14ac:dyDescent="0.2">
      <c r="A7130">
        <f t="shared" si="666"/>
        <v>1</v>
      </c>
      <c r="B7130" t="b">
        <f t="shared" si="667"/>
        <v>0</v>
      </c>
      <c r="C7130" t="str">
        <f t="shared" si="668"/>
        <v>OFF</v>
      </c>
      <c r="D7130" s="4">
        <f t="shared" si="670"/>
        <v>43852.999999982712</v>
      </c>
      <c r="E7130" t="str">
        <f t="shared" si="671"/>
        <v>LRKPCIGS</v>
      </c>
      <c r="F7130" s="39">
        <v>9106.4580078125</v>
      </c>
      <c r="G7130">
        <f t="shared" si="669"/>
        <v>1.3100277977550728E-3</v>
      </c>
      <c r="H7130" s="38">
        <f>G7130*SUMIF('Manual Inputs'!$B$11:$B$22,'Expanded kW'!A7130,'Manual Inputs'!$C$11:$C$22)</f>
        <v>154641.13911767123</v>
      </c>
    </row>
    <row r="7131" spans="1:8" x14ac:dyDescent="0.2">
      <c r="A7131">
        <f t="shared" si="666"/>
        <v>1</v>
      </c>
      <c r="B7131" t="b">
        <f t="shared" si="667"/>
        <v>0</v>
      </c>
      <c r="C7131" t="str">
        <f t="shared" si="668"/>
        <v>OFF</v>
      </c>
      <c r="D7131" s="4">
        <f t="shared" si="670"/>
        <v>43853.041666649377</v>
      </c>
      <c r="E7131" t="str">
        <f t="shared" si="671"/>
        <v>LRKPCIGS</v>
      </c>
      <c r="F7131" s="39">
        <v>9092.8037109375</v>
      </c>
      <c r="G7131">
        <f t="shared" si="669"/>
        <v>1.3080635314673785E-3</v>
      </c>
      <c r="H7131" s="38">
        <f>G7131*SUMIF('Manual Inputs'!$B$11:$B$22,'Expanded kW'!A7131,'Manual Inputs'!$C$11:$C$22)</f>
        <v>154409.26894149632</v>
      </c>
    </row>
    <row r="7132" spans="1:8" x14ac:dyDescent="0.2">
      <c r="A7132">
        <f t="shared" si="666"/>
        <v>1</v>
      </c>
      <c r="B7132" t="b">
        <f t="shared" si="667"/>
        <v>0</v>
      </c>
      <c r="C7132" t="str">
        <f t="shared" si="668"/>
        <v>OFF</v>
      </c>
      <c r="D7132" s="4">
        <f t="shared" si="670"/>
        <v>43853.083333316041</v>
      </c>
      <c r="E7132" t="str">
        <f t="shared" si="671"/>
        <v>LRKPCIGS</v>
      </c>
      <c r="F7132" s="39">
        <v>8989.1884765625</v>
      </c>
      <c r="G7132">
        <f t="shared" si="669"/>
        <v>1.2931577539207512E-3</v>
      </c>
      <c r="H7132" s="38">
        <f>G7132*SUMIF('Manual Inputs'!$B$11:$B$22,'Expanded kW'!A7132,'Manual Inputs'!$C$11:$C$22)</f>
        <v>152649.72885906824</v>
      </c>
    </row>
    <row r="7133" spans="1:8" x14ac:dyDescent="0.2">
      <c r="A7133">
        <f t="shared" si="666"/>
        <v>1</v>
      </c>
      <c r="B7133" t="b">
        <f t="shared" si="667"/>
        <v>0</v>
      </c>
      <c r="C7133" t="str">
        <f t="shared" si="668"/>
        <v>OFF</v>
      </c>
      <c r="D7133" s="4">
        <f t="shared" si="670"/>
        <v>43853.124999982705</v>
      </c>
      <c r="E7133" t="str">
        <f t="shared" si="671"/>
        <v>LRKPCIGS</v>
      </c>
      <c r="F7133" s="39">
        <v>8993.1728515625</v>
      </c>
      <c r="G7133">
        <f t="shared" si="669"/>
        <v>1.2937309341849331E-3</v>
      </c>
      <c r="H7133" s="38">
        <f>G7133*SUMIF('Manual Inputs'!$B$11:$B$22,'Expanded kW'!A7133,'Manual Inputs'!$C$11:$C$22)</f>
        <v>152717.38944545027</v>
      </c>
    </row>
    <row r="7134" spans="1:8" x14ac:dyDescent="0.2">
      <c r="A7134">
        <f t="shared" si="666"/>
        <v>1</v>
      </c>
      <c r="B7134" t="b">
        <f t="shared" si="667"/>
        <v>0</v>
      </c>
      <c r="C7134" t="str">
        <f t="shared" si="668"/>
        <v>OFF</v>
      </c>
      <c r="D7134" s="4">
        <f t="shared" si="670"/>
        <v>43853.166666649369</v>
      </c>
      <c r="E7134" t="str">
        <f t="shared" si="671"/>
        <v>LRKPCIGS</v>
      </c>
      <c r="F7134" s="39">
        <v>8965.6572265625</v>
      </c>
      <c r="G7134">
        <f t="shared" si="669"/>
        <v>1.2897726187134644E-3</v>
      </c>
      <c r="H7134" s="38">
        <f>G7134*SUMIF('Manual Inputs'!$B$11:$B$22,'Expanded kW'!A7134,'Manual Inputs'!$C$11:$C$22)</f>
        <v>152250.13339596492</v>
      </c>
    </row>
    <row r="7135" spans="1:8" x14ac:dyDescent="0.2">
      <c r="A7135">
        <f t="shared" si="666"/>
        <v>1</v>
      </c>
      <c r="B7135" t="b">
        <f t="shared" si="667"/>
        <v>0</v>
      </c>
      <c r="C7135" t="str">
        <f t="shared" si="668"/>
        <v>OFF</v>
      </c>
      <c r="D7135" s="4">
        <f t="shared" si="670"/>
        <v>43853.208333316034</v>
      </c>
      <c r="E7135" t="str">
        <f t="shared" si="671"/>
        <v>LRKPCIGS</v>
      </c>
      <c r="F7135" s="39">
        <v>9107.2275390625</v>
      </c>
      <c r="G7135">
        <f t="shared" si="669"/>
        <v>1.310138500217861E-3</v>
      </c>
      <c r="H7135" s="38">
        <f>G7135*SUMIF('Manual Inputs'!$B$11:$B$22,'Expanded kW'!A7135,'Manual Inputs'!$C$11:$C$22)</f>
        <v>154654.20689759013</v>
      </c>
    </row>
    <row r="7136" spans="1:8" x14ac:dyDescent="0.2">
      <c r="A7136">
        <f t="shared" si="666"/>
        <v>1</v>
      </c>
      <c r="B7136" t="b">
        <f t="shared" si="667"/>
        <v>0</v>
      </c>
      <c r="C7136" t="str">
        <f t="shared" si="668"/>
        <v>OFF</v>
      </c>
      <c r="D7136" s="4">
        <f t="shared" si="670"/>
        <v>43853.249999982698</v>
      </c>
      <c r="E7136" t="str">
        <f t="shared" si="671"/>
        <v>LRKPCIGS</v>
      </c>
      <c r="F7136" s="39">
        <v>9257.3583984375</v>
      </c>
      <c r="G7136">
        <f t="shared" si="669"/>
        <v>1.3317358763780957E-3</v>
      </c>
      <c r="H7136" s="38">
        <f>G7136*SUMIF('Manual Inputs'!$B$11:$B$22,'Expanded kW'!A7136,'Manual Inputs'!$C$11:$C$22)</f>
        <v>157203.65115907439</v>
      </c>
    </row>
    <row r="7137" spans="1:8" x14ac:dyDescent="0.2">
      <c r="A7137">
        <f t="shared" si="666"/>
        <v>1</v>
      </c>
      <c r="B7137" t="b">
        <f t="shared" si="667"/>
        <v>0</v>
      </c>
      <c r="C7137" t="str">
        <f t="shared" si="668"/>
        <v>ON</v>
      </c>
      <c r="D7137" s="4">
        <f t="shared" si="670"/>
        <v>43853.291666649362</v>
      </c>
      <c r="E7137" t="str">
        <f t="shared" si="671"/>
        <v>LRKPCIGS</v>
      </c>
      <c r="F7137" s="39">
        <v>9547.7900390625</v>
      </c>
      <c r="G7137">
        <f t="shared" si="669"/>
        <v>1.3735165030761983E-3</v>
      </c>
      <c r="H7137" s="38">
        <f>G7137*SUMIF('Manual Inputs'!$B$11:$B$22,'Expanded kW'!A7137,'Manual Inputs'!$C$11:$C$22)</f>
        <v>162135.61040201309</v>
      </c>
    </row>
    <row r="7138" spans="1:8" x14ac:dyDescent="0.2">
      <c r="A7138">
        <f t="shared" si="666"/>
        <v>1</v>
      </c>
      <c r="B7138" t="b">
        <f t="shared" si="667"/>
        <v>0</v>
      </c>
      <c r="C7138" t="str">
        <f t="shared" si="668"/>
        <v>ON</v>
      </c>
      <c r="D7138" s="4">
        <f t="shared" si="670"/>
        <v>43853.333333316026</v>
      </c>
      <c r="E7138" t="str">
        <f t="shared" si="671"/>
        <v>LRKPCIGS</v>
      </c>
      <c r="F7138" s="39">
        <v>9560.931640625</v>
      </c>
      <c r="G7138">
        <f t="shared" si="669"/>
        <v>1.3754070145504868E-3</v>
      </c>
      <c r="H7138" s="38">
        <f>G7138*SUMIF('Manual Inputs'!$B$11:$B$22,'Expanded kW'!A7138,'Manual Inputs'!$C$11:$C$22)</f>
        <v>162358.77425273444</v>
      </c>
    </row>
    <row r="7139" spans="1:8" x14ac:dyDescent="0.2">
      <c r="A7139">
        <f t="shared" si="666"/>
        <v>1</v>
      </c>
      <c r="B7139" t="b">
        <f t="shared" si="667"/>
        <v>0</v>
      </c>
      <c r="C7139" t="str">
        <f t="shared" si="668"/>
        <v>ON</v>
      </c>
      <c r="D7139" s="4">
        <f t="shared" si="670"/>
        <v>43853.37499998269</v>
      </c>
      <c r="E7139" t="str">
        <f t="shared" si="671"/>
        <v>LRKPCIGS</v>
      </c>
      <c r="F7139" s="39">
        <v>9622.744140625</v>
      </c>
      <c r="G7139">
        <f t="shared" si="669"/>
        <v>1.3842991758254047E-3</v>
      </c>
      <c r="H7139" s="38">
        <f>G7139*SUMIF('Manual Inputs'!$B$11:$B$22,'Expanded kW'!A7139,'Manual Inputs'!$C$11:$C$22)</f>
        <v>163408.44201637103</v>
      </c>
    </row>
    <row r="7140" spans="1:8" x14ac:dyDescent="0.2">
      <c r="A7140">
        <f t="shared" si="666"/>
        <v>1</v>
      </c>
      <c r="B7140" t="b">
        <f t="shared" si="667"/>
        <v>0</v>
      </c>
      <c r="C7140" t="str">
        <f t="shared" si="668"/>
        <v>ON</v>
      </c>
      <c r="D7140" s="4">
        <f t="shared" si="670"/>
        <v>43853.416666649355</v>
      </c>
      <c r="E7140" t="str">
        <f t="shared" si="671"/>
        <v>LRKPCIGS</v>
      </c>
      <c r="F7140" s="39">
        <v>9534.5400390625</v>
      </c>
      <c r="G7140">
        <f t="shared" si="669"/>
        <v>1.3716103977270753E-3</v>
      </c>
      <c r="H7140" s="38">
        <f>G7140*SUMIF('Manual Inputs'!$B$11:$B$22,'Expanded kW'!A7140,'Manual Inputs'!$C$11:$C$22)</f>
        <v>161910.60578533873</v>
      </c>
    </row>
    <row r="7141" spans="1:8" x14ac:dyDescent="0.2">
      <c r="A7141">
        <f t="shared" si="666"/>
        <v>1</v>
      </c>
      <c r="B7141" t="b">
        <f t="shared" si="667"/>
        <v>0</v>
      </c>
      <c r="C7141" t="str">
        <f t="shared" si="668"/>
        <v>ON</v>
      </c>
      <c r="D7141" s="4">
        <f t="shared" si="670"/>
        <v>43853.458333316019</v>
      </c>
      <c r="E7141" t="str">
        <f t="shared" si="671"/>
        <v>LRKPCIGS</v>
      </c>
      <c r="F7141" s="39">
        <v>9475.2939453125</v>
      </c>
      <c r="G7141">
        <f t="shared" si="669"/>
        <v>1.3630874319752631E-3</v>
      </c>
      <c r="H7141" s="38">
        <f>G7141*SUMIF('Manual Inputs'!$B$11:$B$22,'Expanded kW'!A7141,'Manual Inputs'!$C$11:$C$22)</f>
        <v>160904.51939940115</v>
      </c>
    </row>
    <row r="7142" spans="1:8" x14ac:dyDescent="0.2">
      <c r="A7142">
        <f t="shared" si="666"/>
        <v>1</v>
      </c>
      <c r="B7142" t="b">
        <f t="shared" si="667"/>
        <v>0</v>
      </c>
      <c r="C7142" t="str">
        <f t="shared" si="668"/>
        <v>ON</v>
      </c>
      <c r="D7142" s="4">
        <f t="shared" si="670"/>
        <v>43853.499999982683</v>
      </c>
      <c r="E7142" t="str">
        <f t="shared" si="671"/>
        <v>LRKPCIGS</v>
      </c>
      <c r="F7142" s="39">
        <v>9445.12109375</v>
      </c>
      <c r="G7142">
        <f t="shared" si="669"/>
        <v>1.358746855842314E-3</v>
      </c>
      <c r="H7142" s="38">
        <f>G7142*SUMIF('Manual Inputs'!$B$11:$B$22,'Expanded kW'!A7142,'Manual Inputs'!$C$11:$C$22)</f>
        <v>160392.13970885071</v>
      </c>
    </row>
    <row r="7143" spans="1:8" x14ac:dyDescent="0.2">
      <c r="A7143">
        <f t="shared" si="666"/>
        <v>1</v>
      </c>
      <c r="B7143" t="b">
        <f t="shared" si="667"/>
        <v>0</v>
      </c>
      <c r="C7143" t="str">
        <f t="shared" si="668"/>
        <v>ON</v>
      </c>
      <c r="D7143" s="4">
        <f t="shared" si="670"/>
        <v>43853.541666649347</v>
      </c>
      <c r="E7143" t="str">
        <f t="shared" si="671"/>
        <v>LRKPCIGS</v>
      </c>
      <c r="F7143" s="39">
        <v>9528.1103515625</v>
      </c>
      <c r="G7143">
        <f t="shared" si="669"/>
        <v>1.3706854421242874E-3</v>
      </c>
      <c r="H7143" s="38">
        <f>G7143*SUMIF('Manual Inputs'!$B$11:$B$22,'Expanded kW'!A7143,'Manual Inputs'!$C$11:$C$22)</f>
        <v>161801.42017241241</v>
      </c>
    </row>
    <row r="7144" spans="1:8" x14ac:dyDescent="0.2">
      <c r="A7144">
        <f t="shared" si="666"/>
        <v>1</v>
      </c>
      <c r="B7144" t="b">
        <f t="shared" si="667"/>
        <v>0</v>
      </c>
      <c r="C7144" t="str">
        <f t="shared" si="668"/>
        <v>ON</v>
      </c>
      <c r="D7144" s="4">
        <f t="shared" si="670"/>
        <v>43853.583333316012</v>
      </c>
      <c r="E7144" t="str">
        <f t="shared" si="671"/>
        <v>LRKPCIGS</v>
      </c>
      <c r="F7144" s="39">
        <v>9533.337890625</v>
      </c>
      <c r="G7144">
        <f t="shared" si="669"/>
        <v>1.3714374602503087E-3</v>
      </c>
      <c r="H7144" s="38">
        <f>G7144*SUMIF('Manual Inputs'!$B$11:$B$22,'Expanded kW'!A7144,'Manual Inputs'!$C$11:$C$22)</f>
        <v>161890.19152508472</v>
      </c>
    </row>
    <row r="7145" spans="1:8" x14ac:dyDescent="0.2">
      <c r="A7145">
        <f t="shared" si="666"/>
        <v>1</v>
      </c>
      <c r="B7145" t="b">
        <f t="shared" si="667"/>
        <v>0</v>
      </c>
      <c r="C7145" t="str">
        <f t="shared" si="668"/>
        <v>ON</v>
      </c>
      <c r="D7145" s="4">
        <f t="shared" si="670"/>
        <v>43853.624999982676</v>
      </c>
      <c r="E7145" t="str">
        <f t="shared" si="671"/>
        <v>LRKPCIGS</v>
      </c>
      <c r="F7145" s="39">
        <v>9531.271484375</v>
      </c>
      <c r="G7145">
        <f t="shared" si="669"/>
        <v>1.3711401932309437E-3</v>
      </c>
      <c r="H7145" s="38">
        <f>G7145*SUMIF('Manual Inputs'!$B$11:$B$22,'Expanded kW'!A7145,'Manual Inputs'!$C$11:$C$22)</f>
        <v>161855.10088763759</v>
      </c>
    </row>
    <row r="7146" spans="1:8" x14ac:dyDescent="0.2">
      <c r="A7146">
        <f t="shared" si="666"/>
        <v>1</v>
      </c>
      <c r="B7146" t="b">
        <f t="shared" si="667"/>
        <v>0</v>
      </c>
      <c r="C7146" t="str">
        <f t="shared" si="668"/>
        <v>ON</v>
      </c>
      <c r="D7146" s="4">
        <f t="shared" si="670"/>
        <v>43853.66666664934</v>
      </c>
      <c r="E7146" t="str">
        <f t="shared" si="671"/>
        <v>LRKPCIGS</v>
      </c>
      <c r="F7146" s="39">
        <v>9444.6943359375</v>
      </c>
      <c r="G7146">
        <f t="shared" si="669"/>
        <v>1.3586854637404888E-3</v>
      </c>
      <c r="H7146" s="38">
        <f>G7146*SUMIF('Manual Inputs'!$B$11:$B$22,'Expanded kW'!A7146,'Manual Inputs'!$C$11:$C$22)</f>
        <v>160384.89272937796</v>
      </c>
    </row>
    <row r="7147" spans="1:8" x14ac:dyDescent="0.2">
      <c r="A7147">
        <f t="shared" si="666"/>
        <v>1</v>
      </c>
      <c r="B7147" t="b">
        <f t="shared" si="667"/>
        <v>0</v>
      </c>
      <c r="C7147" t="str">
        <f t="shared" si="668"/>
        <v>ON</v>
      </c>
      <c r="D7147" s="4">
        <f t="shared" si="670"/>
        <v>43853.708333316004</v>
      </c>
      <c r="E7147" t="str">
        <f t="shared" si="671"/>
        <v>LRKPCIGS</v>
      </c>
      <c r="F7147" s="39">
        <v>9386.119140625</v>
      </c>
      <c r="G7147">
        <f t="shared" si="669"/>
        <v>1.3502590114302189E-3</v>
      </c>
      <c r="H7147" s="38">
        <f>G7147*SUMIF('Manual Inputs'!$B$11:$B$22,'Expanded kW'!A7147,'Manual Inputs'!$C$11:$C$22)</f>
        <v>159390.19919217678</v>
      </c>
    </row>
    <row r="7148" spans="1:8" x14ac:dyDescent="0.2">
      <c r="A7148">
        <f t="shared" si="666"/>
        <v>1</v>
      </c>
      <c r="B7148" t="b">
        <f t="shared" si="667"/>
        <v>0</v>
      </c>
      <c r="C7148" t="str">
        <f t="shared" si="668"/>
        <v>ON</v>
      </c>
      <c r="D7148" s="4">
        <f t="shared" si="670"/>
        <v>43853.749999982669</v>
      </c>
      <c r="E7148" t="str">
        <f t="shared" si="671"/>
        <v>LRKPCIGS</v>
      </c>
      <c r="F7148" s="39">
        <v>9422.212890625</v>
      </c>
      <c r="G7148">
        <f t="shared" si="669"/>
        <v>1.3554513502939854E-3</v>
      </c>
      <c r="H7148" s="38">
        <f>G7148*SUMIF('Manual Inputs'!$B$11:$B$22,'Expanded kW'!A7148,'Manual Inputs'!$C$11:$C$22)</f>
        <v>160003.12450410816</v>
      </c>
    </row>
    <row r="7149" spans="1:8" x14ac:dyDescent="0.2">
      <c r="A7149">
        <f t="shared" si="666"/>
        <v>1</v>
      </c>
      <c r="B7149" t="b">
        <f t="shared" si="667"/>
        <v>0</v>
      </c>
      <c r="C7149" t="str">
        <f t="shared" si="668"/>
        <v>ON</v>
      </c>
      <c r="D7149" s="4">
        <f t="shared" si="670"/>
        <v>43853.791666649333</v>
      </c>
      <c r="E7149" t="str">
        <f t="shared" si="671"/>
        <v>LRKPCIGS</v>
      </c>
      <c r="F7149" s="39">
        <v>9302.3134765625</v>
      </c>
      <c r="G7149">
        <f t="shared" si="669"/>
        <v>1.3382029793882317E-3</v>
      </c>
      <c r="H7149" s="38">
        <f>G7149*SUMIF('Manual Inputs'!$B$11:$B$22,'Expanded kW'!A7149,'Manual Inputs'!$C$11:$C$22)</f>
        <v>157967.05494179757</v>
      </c>
    </row>
    <row r="7150" spans="1:8" x14ac:dyDescent="0.2">
      <c r="A7150">
        <f t="shared" si="666"/>
        <v>1</v>
      </c>
      <c r="B7150" t="b">
        <f t="shared" si="667"/>
        <v>0</v>
      </c>
      <c r="C7150" t="str">
        <f t="shared" si="668"/>
        <v>ON</v>
      </c>
      <c r="D7150" s="4">
        <f t="shared" si="670"/>
        <v>43853.833333315997</v>
      </c>
      <c r="E7150" t="str">
        <f t="shared" si="671"/>
        <v>LRKPCIGS</v>
      </c>
      <c r="F7150" s="39">
        <v>9181.689453125</v>
      </c>
      <c r="G7150">
        <f t="shared" si="669"/>
        <v>1.3208503683461979E-3</v>
      </c>
      <c r="H7150" s="38">
        <f>G7150*SUMIF('Manual Inputs'!$B$11:$B$22,'Expanded kW'!A7150,'Manual Inputs'!$C$11:$C$22)</f>
        <v>155918.68043951262</v>
      </c>
    </row>
    <row r="7151" spans="1:8" x14ac:dyDescent="0.2">
      <c r="A7151">
        <f t="shared" si="666"/>
        <v>1</v>
      </c>
      <c r="B7151" t="b">
        <f t="shared" si="667"/>
        <v>0</v>
      </c>
      <c r="C7151" t="str">
        <f t="shared" si="668"/>
        <v>OFF</v>
      </c>
      <c r="D7151" s="4">
        <f t="shared" si="670"/>
        <v>43853.874999982661</v>
      </c>
      <c r="E7151" t="str">
        <f t="shared" si="671"/>
        <v>LRKPCIGS</v>
      </c>
      <c r="F7151" s="39">
        <v>9525.8779296875</v>
      </c>
      <c r="G7151">
        <f t="shared" si="669"/>
        <v>1.370364292593915E-3</v>
      </c>
      <c r="H7151" s="38">
        <f>G7151*SUMIF('Manual Inputs'!$B$11:$B$22,'Expanded kW'!A7151,'Manual Inputs'!$C$11:$C$22)</f>
        <v>161763.51034386602</v>
      </c>
    </row>
    <row r="7152" spans="1:8" x14ac:dyDescent="0.2">
      <c r="A7152">
        <f t="shared" si="666"/>
        <v>1</v>
      </c>
      <c r="B7152" t="b">
        <f t="shared" si="667"/>
        <v>0</v>
      </c>
      <c r="C7152" t="str">
        <f t="shared" si="668"/>
        <v>OFF</v>
      </c>
      <c r="D7152" s="4">
        <f t="shared" si="670"/>
        <v>43853.916666649326</v>
      </c>
      <c r="E7152" t="str">
        <f t="shared" si="671"/>
        <v>LRKPCIGS</v>
      </c>
      <c r="F7152" s="39">
        <v>9634.623046875</v>
      </c>
      <c r="G7152">
        <f t="shared" si="669"/>
        <v>1.3860080397306766E-3</v>
      </c>
      <c r="H7152" s="38">
        <f>G7152*SUMIF('Manual Inputs'!$B$11:$B$22,'Expanded kW'!A7152,'Manual Inputs'!$C$11:$C$22)</f>
        <v>163610.16343126097</v>
      </c>
    </row>
    <row r="7153" spans="1:8" x14ac:dyDescent="0.2">
      <c r="A7153">
        <f t="shared" si="666"/>
        <v>1</v>
      </c>
      <c r="B7153" t="b">
        <f t="shared" si="667"/>
        <v>0</v>
      </c>
      <c r="C7153" t="str">
        <f t="shared" si="668"/>
        <v>OFF</v>
      </c>
      <c r="D7153" s="4">
        <f t="shared" si="670"/>
        <v>43853.95833331599</v>
      </c>
      <c r="E7153" t="str">
        <f t="shared" si="671"/>
        <v>LRKPCIGS</v>
      </c>
      <c r="F7153" s="39">
        <v>9605.513671875</v>
      </c>
      <c r="G7153">
        <f t="shared" si="669"/>
        <v>1.3818204521535353E-3</v>
      </c>
      <c r="H7153" s="38">
        <f>G7153*SUMIF('Manual Inputs'!$B$11:$B$22,'Expanded kW'!A7153,'Manual Inputs'!$C$11:$C$22)</f>
        <v>163115.84314722283</v>
      </c>
    </row>
    <row r="7154" spans="1:8" x14ac:dyDescent="0.2">
      <c r="A7154">
        <f t="shared" si="666"/>
        <v>1</v>
      </c>
      <c r="B7154" t="b">
        <f t="shared" si="667"/>
        <v>0</v>
      </c>
      <c r="C7154" t="str">
        <f t="shared" si="668"/>
        <v>OFF</v>
      </c>
      <c r="D7154" s="4">
        <f t="shared" si="670"/>
        <v>43853.999999982654</v>
      </c>
      <c r="E7154" t="str">
        <f t="shared" si="671"/>
        <v>LRKPCIGS</v>
      </c>
      <c r="F7154" s="39">
        <v>9536.302734375</v>
      </c>
      <c r="G7154">
        <f t="shared" si="669"/>
        <v>1.3718639737998323E-3</v>
      </c>
      <c r="H7154" s="38">
        <f>G7154*SUMIF('Manual Inputs'!$B$11:$B$22,'Expanded kW'!A7154,'Manual Inputs'!$C$11:$C$22)</f>
        <v>161940.53896142193</v>
      </c>
    </row>
    <row r="7155" spans="1:8" x14ac:dyDescent="0.2">
      <c r="A7155">
        <f t="shared" si="666"/>
        <v>1</v>
      </c>
      <c r="B7155" t="b">
        <f t="shared" si="667"/>
        <v>0</v>
      </c>
      <c r="C7155" t="str">
        <f t="shared" si="668"/>
        <v>OFF</v>
      </c>
      <c r="D7155" s="4">
        <f t="shared" si="670"/>
        <v>43854.041666649318</v>
      </c>
      <c r="E7155" t="str">
        <f t="shared" si="671"/>
        <v>LRKPCIGS</v>
      </c>
      <c r="F7155" s="39">
        <v>9537.0771484375</v>
      </c>
      <c r="G7155">
        <f t="shared" si="669"/>
        <v>1.3719753786894148E-3</v>
      </c>
      <c r="H7155" s="38">
        <f>G7155*SUMIF('Manual Inputs'!$B$11:$B$22,'Expanded kW'!A7155,'Manual Inputs'!$C$11:$C$22)</f>
        <v>161953.6896587261</v>
      </c>
    </row>
    <row r="7156" spans="1:8" x14ac:dyDescent="0.2">
      <c r="A7156">
        <f t="shared" si="666"/>
        <v>1</v>
      </c>
      <c r="B7156" t="b">
        <f t="shared" si="667"/>
        <v>0</v>
      </c>
      <c r="C7156" t="str">
        <f t="shared" si="668"/>
        <v>OFF</v>
      </c>
      <c r="D7156" s="4">
        <f t="shared" si="670"/>
        <v>43854.083333315983</v>
      </c>
      <c r="E7156" t="str">
        <f t="shared" si="671"/>
        <v>LRKPCIGS</v>
      </c>
      <c r="F7156" s="39">
        <v>9277.1396484375</v>
      </c>
      <c r="G7156">
        <f t="shared" si="669"/>
        <v>1.3345815478073286E-3</v>
      </c>
      <c r="H7156" s="38">
        <f>G7156*SUMIF('Manual Inputs'!$B$11:$B$22,'Expanded kW'!A7156,'Manual Inputs'!$C$11:$C$22)</f>
        <v>157539.56607028871</v>
      </c>
    </row>
    <row r="7157" spans="1:8" x14ac:dyDescent="0.2">
      <c r="A7157">
        <f t="shared" si="666"/>
        <v>1</v>
      </c>
      <c r="B7157" t="b">
        <f t="shared" si="667"/>
        <v>0</v>
      </c>
      <c r="C7157" t="str">
        <f t="shared" si="668"/>
        <v>OFF</v>
      </c>
      <c r="D7157" s="4">
        <f t="shared" si="670"/>
        <v>43854.124999982647</v>
      </c>
      <c r="E7157" t="str">
        <f t="shared" si="671"/>
        <v>LRKPCIGS</v>
      </c>
      <c r="F7157" s="39">
        <v>9184.9306640625</v>
      </c>
      <c r="G7157">
        <f t="shared" si="669"/>
        <v>1.3213166392522812E-3</v>
      </c>
      <c r="H7157" s="38">
        <f>G7157*SUMIF('Manual Inputs'!$B$11:$B$22,'Expanded kW'!A7157,'Manual Inputs'!$C$11:$C$22)</f>
        <v>155973.72099985625</v>
      </c>
    </row>
    <row r="7158" spans="1:8" x14ac:dyDescent="0.2">
      <c r="A7158">
        <f t="shared" si="666"/>
        <v>1</v>
      </c>
      <c r="B7158" t="b">
        <f t="shared" si="667"/>
        <v>0</v>
      </c>
      <c r="C7158" t="str">
        <f t="shared" si="668"/>
        <v>OFF</v>
      </c>
      <c r="D7158" s="4">
        <f t="shared" si="670"/>
        <v>43854.166666649311</v>
      </c>
      <c r="E7158" t="str">
        <f t="shared" si="671"/>
        <v>LRKPCIGS</v>
      </c>
      <c r="F7158" s="39">
        <v>9187.685546875</v>
      </c>
      <c r="G7158">
        <f t="shared" si="669"/>
        <v>1.3217129484496481E-3</v>
      </c>
      <c r="H7158" s="38">
        <f>G7158*SUMIF('Manual Inputs'!$B$11:$B$22,'Expanded kW'!A7158,'Manual Inputs'!$C$11:$C$22)</f>
        <v>156020.50298862674</v>
      </c>
    </row>
    <row r="7159" spans="1:8" x14ac:dyDescent="0.2">
      <c r="A7159">
        <f t="shared" si="666"/>
        <v>1</v>
      </c>
      <c r="B7159" t="b">
        <f t="shared" si="667"/>
        <v>0</v>
      </c>
      <c r="C7159" t="str">
        <f t="shared" si="668"/>
        <v>OFF</v>
      </c>
      <c r="D7159" s="4">
        <f t="shared" si="670"/>
        <v>43854.208333315975</v>
      </c>
      <c r="E7159" t="str">
        <f t="shared" si="671"/>
        <v>LRKPCIGS</v>
      </c>
      <c r="F7159" s="39">
        <v>9182.181640625</v>
      </c>
      <c r="G7159">
        <f t="shared" si="669"/>
        <v>1.3209211729670674E-3</v>
      </c>
      <c r="H7159" s="38">
        <f>G7159*SUMIF('Manual Inputs'!$B$11:$B$22,'Expanded kW'!A7159,'Manual Inputs'!$C$11:$C$22)</f>
        <v>155927.03851194805</v>
      </c>
    </row>
    <row r="7160" spans="1:8" x14ac:dyDescent="0.2">
      <c r="A7160">
        <f t="shared" si="666"/>
        <v>1</v>
      </c>
      <c r="B7160" t="b">
        <f t="shared" si="667"/>
        <v>0</v>
      </c>
      <c r="C7160" t="str">
        <f t="shared" si="668"/>
        <v>OFF</v>
      </c>
      <c r="D7160" s="4">
        <f t="shared" si="670"/>
        <v>43854.24999998264</v>
      </c>
      <c r="E7160" t="str">
        <f t="shared" si="671"/>
        <v>LRKPCIGS</v>
      </c>
      <c r="F7160" s="39">
        <v>9034.5966796875</v>
      </c>
      <c r="G7160">
        <f t="shared" si="669"/>
        <v>1.2996900421374019E-3</v>
      </c>
      <c r="H7160" s="38">
        <f>G7160*SUMIF('Manual Inputs'!$B$11:$B$22,'Expanded kW'!A7160,'Manual Inputs'!$C$11:$C$22)</f>
        <v>153420.82737514467</v>
      </c>
    </row>
    <row r="7161" spans="1:8" x14ac:dyDescent="0.2">
      <c r="A7161">
        <f t="shared" si="666"/>
        <v>1</v>
      </c>
      <c r="B7161" t="b">
        <f t="shared" si="667"/>
        <v>0</v>
      </c>
      <c r="C7161" t="str">
        <f t="shared" si="668"/>
        <v>ON</v>
      </c>
      <c r="D7161" s="4">
        <f t="shared" si="670"/>
        <v>43854.291666649304</v>
      </c>
      <c r="E7161" t="str">
        <f t="shared" si="671"/>
        <v>LRKPCIGS</v>
      </c>
      <c r="F7161" s="39">
        <v>8994.3671875</v>
      </c>
      <c r="G7161">
        <f t="shared" si="669"/>
        <v>1.2939027477788289E-3</v>
      </c>
      <c r="H7161" s="38">
        <f>G7161*SUMIF('Manual Inputs'!$B$11:$B$22,'Expanded kW'!A7161,'Manual Inputs'!$C$11:$C$22)</f>
        <v>152737.67103788783</v>
      </c>
    </row>
    <row r="7162" spans="1:8" x14ac:dyDescent="0.2">
      <c r="A7162">
        <f t="shared" si="666"/>
        <v>1</v>
      </c>
      <c r="B7162" t="b">
        <f t="shared" si="667"/>
        <v>0</v>
      </c>
      <c r="C7162" t="str">
        <f t="shared" si="668"/>
        <v>ON</v>
      </c>
      <c r="D7162" s="4">
        <f t="shared" si="670"/>
        <v>43854.333333315968</v>
      </c>
      <c r="E7162" t="str">
        <f t="shared" si="671"/>
        <v>LRKPCIGS</v>
      </c>
      <c r="F7162" s="39">
        <v>8985.810546875</v>
      </c>
      <c r="G7162">
        <f t="shared" si="669"/>
        <v>1.2926718150644263E-3</v>
      </c>
      <c r="H7162" s="38">
        <f>G7162*SUMIF('Manual Inputs'!$B$11:$B$22,'Expanded kW'!A7162,'Manual Inputs'!$C$11:$C$22)</f>
        <v>152592.366611937</v>
      </c>
    </row>
    <row r="7163" spans="1:8" x14ac:dyDescent="0.2">
      <c r="A7163">
        <f t="shared" si="666"/>
        <v>1</v>
      </c>
      <c r="B7163" t="b">
        <f t="shared" si="667"/>
        <v>0</v>
      </c>
      <c r="C7163" t="str">
        <f t="shared" si="668"/>
        <v>ON</v>
      </c>
      <c r="D7163" s="4">
        <f t="shared" si="670"/>
        <v>43854.374999982632</v>
      </c>
      <c r="E7163" t="str">
        <f t="shared" si="671"/>
        <v>LRKPCIGS</v>
      </c>
      <c r="F7163" s="39">
        <v>8974.4345703125</v>
      </c>
      <c r="G7163">
        <f t="shared" si="669"/>
        <v>1.2910353011189712E-3</v>
      </c>
      <c r="H7163" s="38">
        <f>G7163*SUMIF('Manual Inputs'!$B$11:$B$22,'Expanded kW'!A7163,'Manual Inputs'!$C$11:$C$22)</f>
        <v>152399.18568773003</v>
      </c>
    </row>
    <row r="7164" spans="1:8" x14ac:dyDescent="0.2">
      <c r="A7164">
        <f t="shared" si="666"/>
        <v>1</v>
      </c>
      <c r="B7164" t="b">
        <f t="shared" si="667"/>
        <v>0</v>
      </c>
      <c r="C7164" t="str">
        <f t="shared" si="668"/>
        <v>ON</v>
      </c>
      <c r="D7164" s="4">
        <f t="shared" si="670"/>
        <v>43854.416666649297</v>
      </c>
      <c r="E7164" t="str">
        <f t="shared" si="671"/>
        <v>LRKPCIGS</v>
      </c>
      <c r="F7164" s="39">
        <v>8916.1435546875</v>
      </c>
      <c r="G7164">
        <f t="shared" si="669"/>
        <v>1.282649730048132E-3</v>
      </c>
      <c r="H7164" s="38">
        <f>G7164*SUMIF('Manual Inputs'!$B$11:$B$22,'Expanded kW'!A7164,'Manual Inputs'!$C$11:$C$22)</f>
        <v>151409.31794235171</v>
      </c>
    </row>
    <row r="7165" spans="1:8" x14ac:dyDescent="0.2">
      <c r="A7165">
        <f t="shared" si="666"/>
        <v>1</v>
      </c>
      <c r="B7165" t="b">
        <f t="shared" si="667"/>
        <v>0</v>
      </c>
      <c r="C7165" t="str">
        <f t="shared" si="668"/>
        <v>ON</v>
      </c>
      <c r="D7165" s="4">
        <f t="shared" si="670"/>
        <v>43854.458333315961</v>
      </c>
      <c r="E7165" t="str">
        <f t="shared" si="671"/>
        <v>LRKPCIGS</v>
      </c>
      <c r="F7165" s="39">
        <v>8868.69921875</v>
      </c>
      <c r="G7165">
        <f t="shared" si="669"/>
        <v>1.2758245298582411E-3</v>
      </c>
      <c r="H7165" s="38">
        <f>G7165*SUMIF('Manual Inputs'!$B$11:$B$22,'Expanded kW'!A7165,'Manual Inputs'!$C$11:$C$22)</f>
        <v>150603.6428766168</v>
      </c>
    </row>
    <row r="7166" spans="1:8" x14ac:dyDescent="0.2">
      <c r="A7166">
        <f t="shared" si="666"/>
        <v>1</v>
      </c>
      <c r="B7166" t="b">
        <f t="shared" si="667"/>
        <v>0</v>
      </c>
      <c r="C7166" t="str">
        <f t="shared" si="668"/>
        <v>ON</v>
      </c>
      <c r="D7166" s="4">
        <f t="shared" si="670"/>
        <v>43854.499999982625</v>
      </c>
      <c r="E7166" t="str">
        <f t="shared" si="671"/>
        <v>LRKPCIGS</v>
      </c>
      <c r="F7166" s="39">
        <v>8866.556640625</v>
      </c>
      <c r="G7166">
        <f t="shared" si="669"/>
        <v>1.2755163049808845E-3</v>
      </c>
      <c r="H7166" s="38">
        <f>G7166*SUMIF('Manual Inputs'!$B$11:$B$22,'Expanded kW'!A7166,'Manual Inputs'!$C$11:$C$22)</f>
        <v>150567.25872795942</v>
      </c>
    </row>
    <row r="7167" spans="1:8" x14ac:dyDescent="0.2">
      <c r="A7167">
        <f t="shared" si="666"/>
        <v>1</v>
      </c>
      <c r="B7167" t="b">
        <f t="shared" si="667"/>
        <v>0</v>
      </c>
      <c r="C7167" t="str">
        <f t="shared" si="668"/>
        <v>ON</v>
      </c>
      <c r="D7167" s="4">
        <f t="shared" si="670"/>
        <v>43854.541666649289</v>
      </c>
      <c r="E7167" t="str">
        <f t="shared" si="671"/>
        <v>LRKPCIGS</v>
      </c>
      <c r="F7167" s="39">
        <v>8916.1552734375</v>
      </c>
      <c r="G7167">
        <f t="shared" si="669"/>
        <v>1.2826514158724384E-3</v>
      </c>
      <c r="H7167" s="38">
        <f>G7167*SUMIF('Manual Inputs'!$B$11:$B$22,'Expanded kW'!A7167,'Manual Inputs'!$C$11:$C$22)</f>
        <v>151409.51694407634</v>
      </c>
    </row>
    <row r="7168" spans="1:8" x14ac:dyDescent="0.2">
      <c r="A7168">
        <f t="shared" si="666"/>
        <v>1</v>
      </c>
      <c r="B7168" t="b">
        <f t="shared" si="667"/>
        <v>0</v>
      </c>
      <c r="C7168" t="str">
        <f t="shared" si="668"/>
        <v>ON</v>
      </c>
      <c r="D7168" s="4">
        <f t="shared" si="670"/>
        <v>43854.583333315953</v>
      </c>
      <c r="E7168" t="str">
        <f t="shared" si="671"/>
        <v>LRKPCIGS</v>
      </c>
      <c r="F7168" s="39">
        <v>8856.9609375</v>
      </c>
      <c r="G7168">
        <f t="shared" si="669"/>
        <v>1.2741358958446461E-3</v>
      </c>
      <c r="H7168" s="38">
        <f>G7168*SUMIF('Manual Inputs'!$B$11:$B$22,'Expanded kW'!A7168,'Manual Inputs'!$C$11:$C$22)</f>
        <v>150404.30948242266</v>
      </c>
    </row>
    <row r="7169" spans="1:8" x14ac:dyDescent="0.2">
      <c r="A7169">
        <f t="shared" si="666"/>
        <v>1</v>
      </c>
      <c r="B7169" t="b">
        <f t="shared" si="667"/>
        <v>0</v>
      </c>
      <c r="C7169" t="str">
        <f t="shared" si="668"/>
        <v>ON</v>
      </c>
      <c r="D7169" s="4">
        <f t="shared" si="670"/>
        <v>43854.624999982618</v>
      </c>
      <c r="E7169" t="str">
        <f t="shared" si="671"/>
        <v>LRKPCIGS</v>
      </c>
      <c r="F7169" s="39">
        <v>8916.8447265625</v>
      </c>
      <c r="G7169">
        <f t="shared" si="669"/>
        <v>1.2827505985357993E-3</v>
      </c>
      <c r="H7169" s="38">
        <f>G7169*SUMIF('Manual Inputs'!$B$11:$B$22,'Expanded kW'!A7169,'Manual Inputs'!$C$11:$C$22)</f>
        <v>151421.22487887679</v>
      </c>
    </row>
    <row r="7170" spans="1:8" x14ac:dyDescent="0.2">
      <c r="A7170">
        <f t="shared" ref="A7170:A7233" si="672">MONTH(D7170)</f>
        <v>1</v>
      </c>
      <c r="B7170" t="b">
        <f t="shared" ref="B7170:B7233" si="673">IF(ISNA(VLOOKUP(DATE(YEAR(D7170),MONTH(D7170),DAY(D7170)),Holidays,1,FALSE)),FALSE,TRUE)</f>
        <v>0</v>
      </c>
      <c r="C7170" t="str">
        <f t="shared" ref="C7170:C7233" si="674">IF(OR(HOUR(D7170)&lt;PkStart,HOUR(D7170)&gt;OPkStart-1,WEEKDAY(D7170,2)&gt;5,B7170)=TRUE,"OFF","ON")</f>
        <v>ON</v>
      </c>
      <c r="D7170" s="4">
        <f t="shared" si="670"/>
        <v>43854.666666649282</v>
      </c>
      <c r="E7170" t="str">
        <f t="shared" si="671"/>
        <v>LRKPCIGS</v>
      </c>
      <c r="F7170" s="39">
        <v>8870.3330078125</v>
      </c>
      <c r="G7170">
        <f t="shared" ref="G7170:G7233" si="675">IF(SUMIF($A$2:$A$8785,A7170,$F$2:$F$8785)=0,0,F7170/SUMIF($A$2:$A$8785,A7170,$F$2:$F$8785))</f>
        <v>1.2760595618636274E-3</v>
      </c>
      <c r="H7170" s="38">
        <f>G7170*SUMIF('Manual Inputs'!$B$11:$B$22,'Expanded kW'!A7170,'Manual Inputs'!$C$11:$C$22)</f>
        <v>150631.38703372882</v>
      </c>
    </row>
    <row r="7171" spans="1:8" x14ac:dyDescent="0.2">
      <c r="A7171">
        <f t="shared" si="672"/>
        <v>1</v>
      </c>
      <c r="B7171" t="b">
        <f t="shared" si="673"/>
        <v>0</v>
      </c>
      <c r="C7171" t="str">
        <f t="shared" si="674"/>
        <v>ON</v>
      </c>
      <c r="D7171" s="4">
        <f t="shared" si="670"/>
        <v>43854.708333315946</v>
      </c>
      <c r="E7171" t="str">
        <f t="shared" si="671"/>
        <v>LRKPCIGS</v>
      </c>
      <c r="F7171" s="39">
        <v>8879.642578125</v>
      </c>
      <c r="G7171">
        <f t="shared" si="675"/>
        <v>1.2773988087897174E-3</v>
      </c>
      <c r="H7171" s="38">
        <f>G7171*SUMIF('Manual Inputs'!$B$11:$B$22,'Expanded kW'!A7171,'Manual Inputs'!$C$11:$C$22)</f>
        <v>150789.47732048863</v>
      </c>
    </row>
    <row r="7172" spans="1:8" x14ac:dyDescent="0.2">
      <c r="A7172">
        <f t="shared" si="672"/>
        <v>1</v>
      </c>
      <c r="B7172" t="b">
        <f t="shared" si="673"/>
        <v>0</v>
      </c>
      <c r="C7172" t="str">
        <f t="shared" si="674"/>
        <v>ON</v>
      </c>
      <c r="D7172" s="4">
        <f t="shared" ref="D7172:D7235" si="676">+D7171+1/24</f>
        <v>43854.74999998261</v>
      </c>
      <c r="E7172" t="str">
        <f t="shared" ref="E7172:E7235" si="677">+E7171</f>
        <v>LRKPCIGS</v>
      </c>
      <c r="F7172" s="39">
        <v>8857.3759765625</v>
      </c>
      <c r="G7172">
        <f t="shared" si="675"/>
        <v>1.2741956021221649E-3</v>
      </c>
      <c r="H7172" s="38">
        <f>G7172*SUMIF('Manual Inputs'!$B$11:$B$22,'Expanded kW'!A7172,'Manual Inputs'!$C$11:$C$22)</f>
        <v>150411.35746017078</v>
      </c>
    </row>
    <row r="7173" spans="1:8" x14ac:dyDescent="0.2">
      <c r="A7173">
        <f t="shared" si="672"/>
        <v>1</v>
      </c>
      <c r="B7173" t="b">
        <f t="shared" si="673"/>
        <v>0</v>
      </c>
      <c r="C7173" t="str">
        <f t="shared" si="674"/>
        <v>ON</v>
      </c>
      <c r="D7173" s="4">
        <f t="shared" si="676"/>
        <v>43854.791666649275</v>
      </c>
      <c r="E7173" t="str">
        <f t="shared" si="677"/>
        <v>LRKPCIGS</v>
      </c>
      <c r="F7173" s="39">
        <v>8869.6171875</v>
      </c>
      <c r="G7173">
        <f t="shared" si="675"/>
        <v>1.2759565860955772E-3</v>
      </c>
      <c r="H7173" s="38">
        <f>G7173*SUMIF('Manual Inputs'!$B$11:$B$22,'Expanded kW'!A7173,'Manual Inputs'!$C$11:$C$22)</f>
        <v>150619.23134504797</v>
      </c>
    </row>
    <row r="7174" spans="1:8" x14ac:dyDescent="0.2">
      <c r="A7174">
        <f t="shared" si="672"/>
        <v>1</v>
      </c>
      <c r="B7174" t="b">
        <f t="shared" si="673"/>
        <v>0</v>
      </c>
      <c r="C7174" t="str">
        <f t="shared" si="674"/>
        <v>ON</v>
      </c>
      <c r="D7174" s="4">
        <f t="shared" si="676"/>
        <v>43854.833333315939</v>
      </c>
      <c r="E7174" t="str">
        <f t="shared" si="677"/>
        <v>LRKPCIGS</v>
      </c>
      <c r="F7174" s="39">
        <v>8867.048828125</v>
      </c>
      <c r="G7174">
        <f t="shared" si="675"/>
        <v>1.275587109601754E-3</v>
      </c>
      <c r="H7174" s="38">
        <f>G7174*SUMIF('Manual Inputs'!$B$11:$B$22,'Expanded kW'!A7174,'Manual Inputs'!$C$11:$C$22)</f>
        <v>150575.61680039484</v>
      </c>
    </row>
    <row r="7175" spans="1:8" x14ac:dyDescent="0.2">
      <c r="A7175">
        <f t="shared" si="672"/>
        <v>1</v>
      </c>
      <c r="B7175" t="b">
        <f t="shared" si="673"/>
        <v>0</v>
      </c>
      <c r="C7175" t="str">
        <f t="shared" si="674"/>
        <v>OFF</v>
      </c>
      <c r="D7175" s="4">
        <f t="shared" si="676"/>
        <v>43854.874999982603</v>
      </c>
      <c r="E7175" t="str">
        <f t="shared" si="677"/>
        <v>LRKPCIGS</v>
      </c>
      <c r="F7175" s="39">
        <v>9056.689453125</v>
      </c>
      <c r="G7175">
        <f t="shared" si="675"/>
        <v>1.3028682424110758E-3</v>
      </c>
      <c r="H7175" s="38">
        <f>G7175*SUMIF('Manual Inputs'!$B$11:$B$22,'Expanded kW'!A7175,'Manual Inputs'!$C$11:$C$22)</f>
        <v>153795.99537654681</v>
      </c>
    </row>
    <row r="7176" spans="1:8" x14ac:dyDescent="0.2">
      <c r="A7176">
        <f t="shared" si="672"/>
        <v>1</v>
      </c>
      <c r="B7176" t="b">
        <f t="shared" si="673"/>
        <v>0</v>
      </c>
      <c r="C7176" t="str">
        <f t="shared" si="674"/>
        <v>OFF</v>
      </c>
      <c r="D7176" s="4">
        <f t="shared" si="676"/>
        <v>43854.916666649267</v>
      </c>
      <c r="E7176" t="str">
        <f t="shared" si="677"/>
        <v>LRKPCIGS</v>
      </c>
      <c r="F7176" s="39">
        <v>9251.01171875</v>
      </c>
      <c r="G7176">
        <f t="shared" si="675"/>
        <v>1.3308228620308117E-3</v>
      </c>
      <c r="H7176" s="38">
        <f>G7176*SUMIF('Manual Inputs'!$B$11:$B$22,'Expanded kW'!A7176,'Manual Inputs'!$C$11:$C$22)</f>
        <v>157095.8751416977</v>
      </c>
    </row>
    <row r="7177" spans="1:8" x14ac:dyDescent="0.2">
      <c r="A7177">
        <f t="shared" si="672"/>
        <v>1</v>
      </c>
      <c r="B7177" t="b">
        <f t="shared" si="673"/>
        <v>0</v>
      </c>
      <c r="C7177" t="str">
        <f t="shared" si="674"/>
        <v>OFF</v>
      </c>
      <c r="D7177" s="4">
        <f t="shared" si="676"/>
        <v>43854.958333315932</v>
      </c>
      <c r="E7177" t="str">
        <f t="shared" si="677"/>
        <v>LRKPCIGS</v>
      </c>
      <c r="F7177" s="39">
        <v>9303.025390625</v>
      </c>
      <c r="G7177">
        <f t="shared" si="675"/>
        <v>1.3383053932148465E-3</v>
      </c>
      <c r="H7177" s="38">
        <f>G7177*SUMIF('Manual Inputs'!$B$11:$B$22,'Expanded kW'!A7177,'Manual Inputs'!$C$11:$C$22)</f>
        <v>157979.14429657024</v>
      </c>
    </row>
    <row r="7178" spans="1:8" x14ac:dyDescent="0.2">
      <c r="A7178">
        <f t="shared" si="672"/>
        <v>1</v>
      </c>
      <c r="B7178" t="b">
        <f t="shared" si="673"/>
        <v>0</v>
      </c>
      <c r="C7178" t="str">
        <f t="shared" si="674"/>
        <v>OFF</v>
      </c>
      <c r="D7178" s="4">
        <f t="shared" si="676"/>
        <v>43854.999999982596</v>
      </c>
      <c r="E7178" t="str">
        <f t="shared" si="677"/>
        <v>LRKPCIGS</v>
      </c>
      <c r="F7178" s="39">
        <v>9276.7197265625</v>
      </c>
      <c r="G7178">
        <f t="shared" si="675"/>
        <v>1.3345211391030153E-3</v>
      </c>
      <c r="H7178" s="38">
        <f>G7178*SUMIF('Manual Inputs'!$B$11:$B$22,'Expanded kW'!A7178,'Manual Inputs'!$C$11:$C$22)</f>
        <v>157532.43517515532</v>
      </c>
    </row>
    <row r="7179" spans="1:8" x14ac:dyDescent="0.2">
      <c r="A7179">
        <f t="shared" si="672"/>
        <v>1</v>
      </c>
      <c r="B7179" t="b">
        <f t="shared" si="673"/>
        <v>0</v>
      </c>
      <c r="C7179" t="str">
        <f t="shared" si="674"/>
        <v>OFF</v>
      </c>
      <c r="D7179" s="4">
        <f t="shared" si="676"/>
        <v>43855.04166664926</v>
      </c>
      <c r="E7179" t="str">
        <f t="shared" si="677"/>
        <v>LRKPCIGS</v>
      </c>
      <c r="F7179" s="39">
        <v>9208.513671875</v>
      </c>
      <c r="G7179">
        <f t="shared" si="675"/>
        <v>1.3247092201835878E-3</v>
      </c>
      <c r="H7179" s="38">
        <f>G7179*SUMIF('Manual Inputs'!$B$11:$B$22,'Expanded kW'!A7179,'Manual Inputs'!$C$11:$C$22)</f>
        <v>156374.19538724344</v>
      </c>
    </row>
    <row r="7180" spans="1:8" x14ac:dyDescent="0.2">
      <c r="A7180">
        <f t="shared" si="672"/>
        <v>1</v>
      </c>
      <c r="B7180" t="b">
        <f t="shared" si="673"/>
        <v>0</v>
      </c>
      <c r="C7180" t="str">
        <f t="shared" si="674"/>
        <v>OFF</v>
      </c>
      <c r="D7180" s="4">
        <f t="shared" si="676"/>
        <v>43855.083333315924</v>
      </c>
      <c r="E7180" t="str">
        <f t="shared" si="677"/>
        <v>LRKPCIGS</v>
      </c>
      <c r="F7180" s="39">
        <v>9178.50390625</v>
      </c>
      <c r="G7180">
        <f t="shared" si="675"/>
        <v>1.32039210510557E-3</v>
      </c>
      <c r="H7180" s="38">
        <f>G7180*SUMIF('Manual Inputs'!$B$11:$B$22,'Expanded kW'!A7180,'Manual Inputs'!$C$11:$C$22)</f>
        <v>155864.58513736111</v>
      </c>
    </row>
    <row r="7181" spans="1:8" x14ac:dyDescent="0.2">
      <c r="A7181">
        <f t="shared" si="672"/>
        <v>1</v>
      </c>
      <c r="B7181" t="b">
        <f t="shared" si="673"/>
        <v>0</v>
      </c>
      <c r="C7181" t="str">
        <f t="shared" si="674"/>
        <v>OFF</v>
      </c>
      <c r="D7181" s="4">
        <f t="shared" si="676"/>
        <v>43855.124999982589</v>
      </c>
      <c r="E7181" t="str">
        <f t="shared" si="677"/>
        <v>LRKPCIGS</v>
      </c>
      <c r="F7181" s="39">
        <v>9195.9873046875</v>
      </c>
      <c r="G7181">
        <f t="shared" si="675"/>
        <v>1.3229072144853862E-3</v>
      </c>
      <c r="H7181" s="38">
        <f>G7181*SUMIF('Manual Inputs'!$B$11:$B$22,'Expanded kW'!A7181,'Manual Inputs'!$C$11:$C$22)</f>
        <v>156161.47912706638</v>
      </c>
    </row>
    <row r="7182" spans="1:8" x14ac:dyDescent="0.2">
      <c r="A7182">
        <f t="shared" si="672"/>
        <v>1</v>
      </c>
      <c r="B7182" t="b">
        <f t="shared" si="673"/>
        <v>0</v>
      </c>
      <c r="C7182" t="str">
        <f t="shared" si="674"/>
        <v>OFF</v>
      </c>
      <c r="D7182" s="4">
        <f t="shared" si="676"/>
        <v>43855.166666649253</v>
      </c>
      <c r="E7182" t="str">
        <f t="shared" si="677"/>
        <v>LRKPCIGS</v>
      </c>
      <c r="F7182" s="39">
        <v>9174.3994140625</v>
      </c>
      <c r="G7182">
        <f t="shared" si="675"/>
        <v>1.3198016451422471E-3</v>
      </c>
      <c r="H7182" s="38">
        <f>G7182*SUMIF('Manual Inputs'!$B$11:$B$22,'Expanded kW'!A7182,'Manual Inputs'!$C$11:$C$22)</f>
        <v>155794.88478330139</v>
      </c>
    </row>
    <row r="7183" spans="1:8" x14ac:dyDescent="0.2">
      <c r="A7183">
        <f t="shared" si="672"/>
        <v>1</v>
      </c>
      <c r="B7183" t="b">
        <f t="shared" si="673"/>
        <v>0</v>
      </c>
      <c r="C7183" t="str">
        <f t="shared" si="674"/>
        <v>OFF</v>
      </c>
      <c r="D7183" s="4">
        <f t="shared" si="676"/>
        <v>43855.208333315917</v>
      </c>
      <c r="E7183" t="str">
        <f t="shared" si="677"/>
        <v>LRKPCIGS</v>
      </c>
      <c r="F7183" s="39">
        <v>9219.2509765625</v>
      </c>
      <c r="G7183">
        <f t="shared" si="675"/>
        <v>1.326253856704343E-3</v>
      </c>
      <c r="H7183" s="38">
        <f>G7183*SUMIF('Manual Inputs'!$B$11:$B$22,'Expanded kW'!A7183,'Manual Inputs'!$C$11:$C$22)</f>
        <v>156556.53071745677</v>
      </c>
    </row>
    <row r="7184" spans="1:8" x14ac:dyDescent="0.2">
      <c r="A7184">
        <f t="shared" si="672"/>
        <v>1</v>
      </c>
      <c r="B7184" t="b">
        <f t="shared" si="673"/>
        <v>0</v>
      </c>
      <c r="C7184" t="str">
        <f t="shared" si="674"/>
        <v>OFF</v>
      </c>
      <c r="D7184" s="4">
        <f t="shared" si="676"/>
        <v>43855.249999982581</v>
      </c>
      <c r="E7184" t="str">
        <f t="shared" si="677"/>
        <v>LRKPCIGS</v>
      </c>
      <c r="F7184" s="39">
        <v>9281.21875</v>
      </c>
      <c r="G7184">
        <f t="shared" si="675"/>
        <v>1.335168355151321E-3</v>
      </c>
      <c r="H7184" s="38">
        <f>G7184*SUMIF('Manual Inputs'!$B$11:$B$22,'Expanded kW'!A7184,'Manual Inputs'!$C$11:$C$22)</f>
        <v>157608.83525394503</v>
      </c>
    </row>
    <row r="7185" spans="1:8" x14ac:dyDescent="0.2">
      <c r="A7185">
        <f t="shared" si="672"/>
        <v>1</v>
      </c>
      <c r="B7185" t="b">
        <f t="shared" si="673"/>
        <v>0</v>
      </c>
      <c r="C7185" t="str">
        <f t="shared" si="674"/>
        <v>OFF</v>
      </c>
      <c r="D7185" s="4">
        <f t="shared" si="676"/>
        <v>43855.291666649246</v>
      </c>
      <c r="E7185" t="str">
        <f t="shared" si="677"/>
        <v>LRKPCIGS</v>
      </c>
      <c r="F7185" s="39">
        <v>9309.1806640625</v>
      </c>
      <c r="G7185">
        <f t="shared" si="675"/>
        <v>1.3391908724317925E-3</v>
      </c>
      <c r="H7185" s="38">
        <f>G7185*SUMIF('Manual Inputs'!$B$11:$B$22,'Expanded kW'!A7185,'Manual Inputs'!$C$11:$C$22)</f>
        <v>158083.66995244427</v>
      </c>
    </row>
    <row r="7186" spans="1:8" x14ac:dyDescent="0.2">
      <c r="A7186">
        <f t="shared" si="672"/>
        <v>1</v>
      </c>
      <c r="B7186" t="b">
        <f t="shared" si="673"/>
        <v>0</v>
      </c>
      <c r="C7186" t="str">
        <f t="shared" si="674"/>
        <v>OFF</v>
      </c>
      <c r="D7186" s="4">
        <f t="shared" si="676"/>
        <v>43855.33333331591</v>
      </c>
      <c r="E7186" t="str">
        <f t="shared" si="677"/>
        <v>LRKPCIGS</v>
      </c>
      <c r="F7186" s="39">
        <v>9323.2607421875</v>
      </c>
      <c r="G7186">
        <f t="shared" si="675"/>
        <v>1.3412163903359531E-3</v>
      </c>
      <c r="H7186" s="38">
        <f>G7186*SUMIF('Manual Inputs'!$B$11:$B$22,'Expanded kW'!A7186,'Manual Inputs'!$C$11:$C$22)</f>
        <v>158322.77052461487</v>
      </c>
    </row>
    <row r="7187" spans="1:8" x14ac:dyDescent="0.2">
      <c r="A7187">
        <f t="shared" si="672"/>
        <v>1</v>
      </c>
      <c r="B7187" t="b">
        <f t="shared" si="673"/>
        <v>0</v>
      </c>
      <c r="C7187" t="str">
        <f t="shared" si="674"/>
        <v>OFF</v>
      </c>
      <c r="D7187" s="4">
        <f t="shared" si="676"/>
        <v>43855.374999982574</v>
      </c>
      <c r="E7187" t="str">
        <f t="shared" si="677"/>
        <v>LRKPCIGS</v>
      </c>
      <c r="F7187" s="39">
        <v>9261.1875</v>
      </c>
      <c r="G7187">
        <f t="shared" si="675"/>
        <v>1.3322867194702176E-3</v>
      </c>
      <c r="H7187" s="38">
        <f>G7187*SUMIF('Manual Inputs'!$B$11:$B$22,'Expanded kW'!A7187,'Manual Inputs'!$C$11:$C$22)</f>
        <v>157268.67497260476</v>
      </c>
    </row>
    <row r="7188" spans="1:8" x14ac:dyDescent="0.2">
      <c r="A7188">
        <f t="shared" si="672"/>
        <v>1</v>
      </c>
      <c r="B7188" t="b">
        <f t="shared" si="673"/>
        <v>0</v>
      </c>
      <c r="C7188" t="str">
        <f t="shared" si="674"/>
        <v>OFF</v>
      </c>
      <c r="D7188" s="4">
        <f t="shared" si="676"/>
        <v>43855.416666649238</v>
      </c>
      <c r="E7188" t="str">
        <f t="shared" si="677"/>
        <v>LRKPCIGS</v>
      </c>
      <c r="F7188" s="39">
        <v>9255.7626953125</v>
      </c>
      <c r="G7188">
        <f t="shared" si="675"/>
        <v>1.3315063233017052E-3</v>
      </c>
      <c r="H7188" s="38">
        <f>G7188*SUMIF('Manual Inputs'!$B$11:$B$22,'Expanded kW'!A7188,'Manual Inputs'!$C$11:$C$22)</f>
        <v>157176.55375756745</v>
      </c>
    </row>
    <row r="7189" spans="1:8" x14ac:dyDescent="0.2">
      <c r="A7189">
        <f t="shared" si="672"/>
        <v>1</v>
      </c>
      <c r="B7189" t="b">
        <f t="shared" si="673"/>
        <v>0</v>
      </c>
      <c r="C7189" t="str">
        <f t="shared" si="674"/>
        <v>OFF</v>
      </c>
      <c r="D7189" s="4">
        <f t="shared" si="676"/>
        <v>43855.458333315903</v>
      </c>
      <c r="E7189" t="str">
        <f t="shared" si="677"/>
        <v>LRKPCIGS</v>
      </c>
      <c r="F7189" s="39">
        <v>9262.9833984375</v>
      </c>
      <c r="G7189">
        <f t="shared" si="675"/>
        <v>1.3325450720451761E-3</v>
      </c>
      <c r="H7189" s="38">
        <f>G7189*SUMIF('Manual Inputs'!$B$11:$B$22,'Expanded kW'!A7189,'Manual Inputs'!$C$11:$C$22)</f>
        <v>157299.17198690784</v>
      </c>
    </row>
    <row r="7190" spans="1:8" x14ac:dyDescent="0.2">
      <c r="A7190">
        <f t="shared" si="672"/>
        <v>1</v>
      </c>
      <c r="B7190" t="b">
        <f t="shared" si="673"/>
        <v>0</v>
      </c>
      <c r="C7190" t="str">
        <f t="shared" si="674"/>
        <v>OFF</v>
      </c>
      <c r="D7190" s="4">
        <f t="shared" si="676"/>
        <v>43855.499999982567</v>
      </c>
      <c r="E7190" t="str">
        <f t="shared" si="677"/>
        <v>LRKPCIGS</v>
      </c>
      <c r="F7190" s="39">
        <v>9206.8115234375</v>
      </c>
      <c r="G7190">
        <f t="shared" si="675"/>
        <v>1.3244643542030807E-3</v>
      </c>
      <c r="H7190" s="38">
        <f>G7190*SUMIF('Manual Inputs'!$B$11:$B$22,'Expanded kW'!A7190,'Manual Inputs'!$C$11:$C$22)</f>
        <v>156345.29038673759</v>
      </c>
    </row>
    <row r="7191" spans="1:8" x14ac:dyDescent="0.2">
      <c r="A7191">
        <f t="shared" si="672"/>
        <v>1</v>
      </c>
      <c r="B7191" t="b">
        <f t="shared" si="673"/>
        <v>0</v>
      </c>
      <c r="C7191" t="str">
        <f t="shared" si="674"/>
        <v>OFF</v>
      </c>
      <c r="D7191" s="4">
        <f t="shared" si="676"/>
        <v>43855.541666649231</v>
      </c>
      <c r="E7191" t="str">
        <f t="shared" si="677"/>
        <v>LRKPCIGS</v>
      </c>
      <c r="F7191" s="39">
        <v>9267.2724609375</v>
      </c>
      <c r="G7191">
        <f t="shared" si="675"/>
        <v>1.333162083741325E-3</v>
      </c>
      <c r="H7191" s="38">
        <f>G7191*SUMIF('Manual Inputs'!$B$11:$B$22,'Expanded kW'!A7191,'Manual Inputs'!$C$11:$C$22)</f>
        <v>157372.00661813086</v>
      </c>
    </row>
    <row r="7192" spans="1:8" x14ac:dyDescent="0.2">
      <c r="A7192">
        <f t="shared" si="672"/>
        <v>1</v>
      </c>
      <c r="B7192" t="b">
        <f t="shared" si="673"/>
        <v>0</v>
      </c>
      <c r="C7192" t="str">
        <f t="shared" si="674"/>
        <v>OFF</v>
      </c>
      <c r="D7192" s="4">
        <f t="shared" si="676"/>
        <v>43855.583333315895</v>
      </c>
      <c r="E7192" t="str">
        <f t="shared" si="677"/>
        <v>LRKPCIGS</v>
      </c>
      <c r="F7192" s="39">
        <v>9237.21875</v>
      </c>
      <c r="G7192">
        <f t="shared" si="675"/>
        <v>1.3288386468221581E-3</v>
      </c>
      <c r="H7192" s="38">
        <f>G7192*SUMIF('Manual Inputs'!$B$11:$B$22,'Expanded kW'!A7192,'Manual Inputs'!$C$11:$C$22)</f>
        <v>156861.65011178108</v>
      </c>
    </row>
    <row r="7193" spans="1:8" x14ac:dyDescent="0.2">
      <c r="A7193">
        <f t="shared" si="672"/>
        <v>1</v>
      </c>
      <c r="B7193" t="b">
        <f t="shared" si="673"/>
        <v>0</v>
      </c>
      <c r="C7193" t="str">
        <f t="shared" si="674"/>
        <v>OFF</v>
      </c>
      <c r="D7193" s="4">
        <f t="shared" si="676"/>
        <v>43855.62499998256</v>
      </c>
      <c r="E7193" t="str">
        <f t="shared" si="677"/>
        <v>LRKPCIGS</v>
      </c>
      <c r="F7193" s="39">
        <v>9226.3662109375</v>
      </c>
      <c r="G7193">
        <f t="shared" si="675"/>
        <v>1.3272774330290564E-3</v>
      </c>
      <c r="H7193" s="38">
        <f>G7193*SUMIF('Manual Inputs'!$B$11:$B$22,'Expanded kW'!A7193,'Manual Inputs'!$C$11:$C$22)</f>
        <v>156677.3579312753</v>
      </c>
    </row>
    <row r="7194" spans="1:8" x14ac:dyDescent="0.2">
      <c r="A7194">
        <f t="shared" si="672"/>
        <v>1</v>
      </c>
      <c r="B7194" t="b">
        <f t="shared" si="673"/>
        <v>0</v>
      </c>
      <c r="C7194" t="str">
        <f t="shared" si="674"/>
        <v>OFF</v>
      </c>
      <c r="D7194" s="4">
        <f t="shared" si="676"/>
        <v>43855.666666649224</v>
      </c>
      <c r="E7194" t="str">
        <f t="shared" si="677"/>
        <v>LRKPCIGS</v>
      </c>
      <c r="F7194" s="39">
        <v>9260.9921875</v>
      </c>
      <c r="G7194">
        <f t="shared" si="675"/>
        <v>1.332258622398444E-3</v>
      </c>
      <c r="H7194" s="38">
        <f>G7194*SUMIF('Manual Inputs'!$B$11:$B$22,'Expanded kW'!A7194,'Manual Inputs'!$C$11:$C$22)</f>
        <v>157265.35827719388</v>
      </c>
    </row>
    <row r="7195" spans="1:8" x14ac:dyDescent="0.2">
      <c r="A7195">
        <f t="shared" si="672"/>
        <v>1</v>
      </c>
      <c r="B7195" t="b">
        <f t="shared" si="673"/>
        <v>0</v>
      </c>
      <c r="C7195" t="str">
        <f t="shared" si="674"/>
        <v>OFF</v>
      </c>
      <c r="D7195" s="4">
        <f t="shared" si="676"/>
        <v>43855.708333315888</v>
      </c>
      <c r="E7195" t="str">
        <f t="shared" si="677"/>
        <v>LRKPCIGS</v>
      </c>
      <c r="F7195" s="39">
        <v>9227.306640625</v>
      </c>
      <c r="G7195">
        <f t="shared" si="675"/>
        <v>1.3274127204296463E-3</v>
      </c>
      <c r="H7195" s="38">
        <f>G7195*SUMIF('Manual Inputs'!$B$11:$B$22,'Expanded kW'!A7195,'Manual Inputs'!$C$11:$C$22)</f>
        <v>156693.3278196787</v>
      </c>
    </row>
    <row r="7196" spans="1:8" x14ac:dyDescent="0.2">
      <c r="A7196">
        <f t="shared" si="672"/>
        <v>1</v>
      </c>
      <c r="B7196" t="b">
        <f t="shared" si="673"/>
        <v>0</v>
      </c>
      <c r="C7196" t="str">
        <f t="shared" si="674"/>
        <v>OFF</v>
      </c>
      <c r="D7196" s="4">
        <f t="shared" si="676"/>
        <v>43855.749999982552</v>
      </c>
      <c r="E7196" t="str">
        <f t="shared" si="677"/>
        <v>LRKPCIGS</v>
      </c>
      <c r="F7196" s="39">
        <v>9263.3544921875</v>
      </c>
      <c r="G7196">
        <f t="shared" si="675"/>
        <v>1.3325984564815461E-3</v>
      </c>
      <c r="H7196" s="38">
        <f>G7196*SUMIF('Manual Inputs'!$B$11:$B$22,'Expanded kW'!A7196,'Manual Inputs'!$C$11:$C$22)</f>
        <v>157305.47370818854</v>
      </c>
    </row>
    <row r="7197" spans="1:8" x14ac:dyDescent="0.2">
      <c r="A7197">
        <f t="shared" si="672"/>
        <v>1</v>
      </c>
      <c r="B7197" t="b">
        <f t="shared" si="673"/>
        <v>0</v>
      </c>
      <c r="C7197" t="str">
        <f t="shared" si="674"/>
        <v>OFF</v>
      </c>
      <c r="D7197" s="4">
        <f t="shared" si="676"/>
        <v>43855.791666649216</v>
      </c>
      <c r="E7197" t="str">
        <f t="shared" si="677"/>
        <v>LRKPCIGS</v>
      </c>
      <c r="F7197" s="39">
        <v>9218.9521484375</v>
      </c>
      <c r="G7197">
        <f t="shared" si="675"/>
        <v>1.3262108681845295E-3</v>
      </c>
      <c r="H7197" s="38">
        <f>G7197*SUMIF('Manual Inputs'!$B$11:$B$22,'Expanded kW'!A7197,'Manual Inputs'!$C$11:$C$22)</f>
        <v>156551.45617347813</v>
      </c>
    </row>
    <row r="7198" spans="1:8" x14ac:dyDescent="0.2">
      <c r="A7198">
        <f t="shared" si="672"/>
        <v>1</v>
      </c>
      <c r="B7198" t="b">
        <f t="shared" si="673"/>
        <v>0</v>
      </c>
      <c r="C7198" t="str">
        <f t="shared" si="674"/>
        <v>OFF</v>
      </c>
      <c r="D7198" s="4">
        <f t="shared" si="676"/>
        <v>43855.833333315881</v>
      </c>
      <c r="E7198" t="str">
        <f t="shared" si="677"/>
        <v>LRKPCIGS</v>
      </c>
      <c r="F7198" s="39">
        <v>9286.291015625</v>
      </c>
      <c r="G7198">
        <f t="shared" si="675"/>
        <v>1.335898036105282E-3</v>
      </c>
      <c r="H7198" s="38">
        <f>G7198*SUMIF('Manual Inputs'!$B$11:$B$22,'Expanded kW'!A7198,'Manual Inputs'!$C$11:$C$22)</f>
        <v>157694.9698337657</v>
      </c>
    </row>
    <row r="7199" spans="1:8" x14ac:dyDescent="0.2">
      <c r="A7199">
        <f t="shared" si="672"/>
        <v>1</v>
      </c>
      <c r="B7199" t="b">
        <f t="shared" si="673"/>
        <v>0</v>
      </c>
      <c r="C7199" t="str">
        <f t="shared" si="674"/>
        <v>OFF</v>
      </c>
      <c r="D7199" s="4">
        <f t="shared" si="676"/>
        <v>43855.874999982545</v>
      </c>
      <c r="E7199" t="str">
        <f t="shared" si="677"/>
        <v>LRKPCIGS</v>
      </c>
      <c r="F7199" s="39">
        <v>9231.9794921875</v>
      </c>
      <c r="G7199">
        <f t="shared" si="675"/>
        <v>1.3280849428718305E-3</v>
      </c>
      <c r="H7199" s="38">
        <f>G7199*SUMIF('Manual Inputs'!$B$11:$B$22,'Expanded kW'!A7199,'Manual Inputs'!$C$11:$C$22)</f>
        <v>156772.67975738412</v>
      </c>
    </row>
    <row r="7200" spans="1:8" x14ac:dyDescent="0.2">
      <c r="A7200">
        <f t="shared" si="672"/>
        <v>1</v>
      </c>
      <c r="B7200" t="b">
        <f t="shared" si="673"/>
        <v>0</v>
      </c>
      <c r="C7200" t="str">
        <f t="shared" si="674"/>
        <v>OFF</v>
      </c>
      <c r="D7200" s="4">
        <f t="shared" si="676"/>
        <v>43855.916666649209</v>
      </c>
      <c r="E7200" t="str">
        <f t="shared" si="677"/>
        <v>LRKPCIGS</v>
      </c>
      <c r="F7200" s="39">
        <v>9211.39453125</v>
      </c>
      <c r="G7200">
        <f t="shared" si="675"/>
        <v>1.3251236519922489E-3</v>
      </c>
      <c r="H7200" s="38">
        <f>G7200*SUMIF('Manual Inputs'!$B$11:$B$22,'Expanded kW'!A7200,'Manual Inputs'!$C$11:$C$22)</f>
        <v>156423.11664455399</v>
      </c>
    </row>
    <row r="7201" spans="1:8" x14ac:dyDescent="0.2">
      <c r="A7201">
        <f t="shared" si="672"/>
        <v>1</v>
      </c>
      <c r="B7201" t="b">
        <f t="shared" si="673"/>
        <v>0</v>
      </c>
      <c r="C7201" t="str">
        <f t="shared" si="674"/>
        <v>OFF</v>
      </c>
      <c r="D7201" s="4">
        <f t="shared" si="676"/>
        <v>43855.958333315873</v>
      </c>
      <c r="E7201" t="str">
        <f t="shared" si="677"/>
        <v>LRKPCIGS</v>
      </c>
      <c r="F7201" s="39">
        <v>9251.708984375</v>
      </c>
      <c r="G7201">
        <f t="shared" si="675"/>
        <v>1.3309231685770435E-3</v>
      </c>
      <c r="H7201" s="38">
        <f>G7201*SUMIF('Manual Inputs'!$B$11:$B$22,'Expanded kW'!A7201,'Manual Inputs'!$C$11:$C$22)</f>
        <v>157107.71574431457</v>
      </c>
    </row>
    <row r="7202" spans="1:8" x14ac:dyDescent="0.2">
      <c r="A7202">
        <f t="shared" si="672"/>
        <v>1</v>
      </c>
      <c r="B7202" t="b">
        <f t="shared" si="673"/>
        <v>0</v>
      </c>
      <c r="C7202" t="str">
        <f t="shared" si="674"/>
        <v>OFF</v>
      </c>
      <c r="D7202" s="4">
        <f t="shared" si="676"/>
        <v>43855.999999982538</v>
      </c>
      <c r="E7202" t="str">
        <f t="shared" si="677"/>
        <v>LRKPCIGS</v>
      </c>
      <c r="F7202" s="39">
        <v>9225.6318359375</v>
      </c>
      <c r="G7202">
        <f t="shared" si="675"/>
        <v>1.3271717880391875E-3</v>
      </c>
      <c r="H7202" s="38">
        <f>G7202*SUMIF('Manual Inputs'!$B$11:$B$22,'Expanded kW'!A7202,'Manual Inputs'!$C$11:$C$22)</f>
        <v>156664.88715653037</v>
      </c>
    </row>
    <row r="7203" spans="1:8" x14ac:dyDescent="0.2">
      <c r="A7203">
        <f t="shared" si="672"/>
        <v>1</v>
      </c>
      <c r="B7203" t="b">
        <f t="shared" si="673"/>
        <v>0</v>
      </c>
      <c r="C7203" t="str">
        <f t="shared" si="674"/>
        <v>OFF</v>
      </c>
      <c r="D7203" s="4">
        <f t="shared" si="676"/>
        <v>43856.041666649202</v>
      </c>
      <c r="E7203" t="str">
        <f t="shared" si="677"/>
        <v>LRKPCIGS</v>
      </c>
      <c r="F7203" s="39">
        <v>9219.455078125</v>
      </c>
      <c r="G7203">
        <f t="shared" si="675"/>
        <v>1.3262832181443465E-3</v>
      </c>
      <c r="H7203" s="38">
        <f>G7203*SUMIF('Manual Inputs'!$B$11:$B$22,'Expanded kW'!A7203,'Manual Inputs'!$C$11:$C$22)</f>
        <v>156559.99666416115</v>
      </c>
    </row>
    <row r="7204" spans="1:8" x14ac:dyDescent="0.2">
      <c r="A7204">
        <f t="shared" si="672"/>
        <v>1</v>
      </c>
      <c r="B7204" t="b">
        <f t="shared" si="673"/>
        <v>0</v>
      </c>
      <c r="C7204" t="str">
        <f t="shared" si="674"/>
        <v>OFF</v>
      </c>
      <c r="D7204" s="4">
        <f t="shared" si="676"/>
        <v>43856.083333315866</v>
      </c>
      <c r="E7204" t="str">
        <f t="shared" si="677"/>
        <v>LRKPCIGS</v>
      </c>
      <c r="F7204" s="39">
        <v>9252.1904296875</v>
      </c>
      <c r="G7204">
        <f t="shared" si="675"/>
        <v>1.3309924278589655E-3</v>
      </c>
      <c r="H7204" s="38">
        <f>G7204*SUMIF('Manual Inputs'!$B$11:$B$22,'Expanded kW'!A7204,'Manual Inputs'!$C$11:$C$22)</f>
        <v>157115.8913985024</v>
      </c>
    </row>
    <row r="7205" spans="1:8" x14ac:dyDescent="0.2">
      <c r="A7205">
        <f t="shared" si="672"/>
        <v>1</v>
      </c>
      <c r="B7205" t="b">
        <f t="shared" si="673"/>
        <v>0</v>
      </c>
      <c r="C7205" t="str">
        <f t="shared" si="674"/>
        <v>OFF</v>
      </c>
      <c r="D7205" s="4">
        <f t="shared" si="676"/>
        <v>43856.12499998253</v>
      </c>
      <c r="E7205" t="str">
        <f t="shared" si="677"/>
        <v>LRKPCIGS</v>
      </c>
      <c r="F7205" s="39">
        <v>9269.146484375</v>
      </c>
      <c r="G7205">
        <f t="shared" si="675"/>
        <v>1.333431675144993E-3</v>
      </c>
      <c r="H7205" s="38">
        <f>G7205*SUMIF('Manual Inputs'!$B$11:$B$22,'Expanded kW'!A7205,'Manual Inputs'!$C$11:$C$22)</f>
        <v>157403.83031059831</v>
      </c>
    </row>
    <row r="7206" spans="1:8" x14ac:dyDescent="0.2">
      <c r="A7206">
        <f t="shared" si="672"/>
        <v>1</v>
      </c>
      <c r="B7206" t="b">
        <f t="shared" si="673"/>
        <v>0</v>
      </c>
      <c r="C7206" t="str">
        <f t="shared" si="674"/>
        <v>OFF</v>
      </c>
      <c r="D7206" s="4">
        <f t="shared" si="676"/>
        <v>43856.166666649195</v>
      </c>
      <c r="E7206" t="str">
        <f t="shared" si="677"/>
        <v>LRKPCIGS</v>
      </c>
      <c r="F7206" s="39">
        <v>9295.7861328125</v>
      </c>
      <c r="G7206">
        <f t="shared" si="675"/>
        <v>1.3372639752495569E-3</v>
      </c>
      <c r="H7206" s="38">
        <f>G7206*SUMIF('Manual Inputs'!$B$11:$B$22,'Expanded kW'!A7206,'Manual Inputs'!$C$11:$C$22)</f>
        <v>157856.21098116582</v>
      </c>
    </row>
    <row r="7207" spans="1:8" x14ac:dyDescent="0.2">
      <c r="A7207">
        <f t="shared" si="672"/>
        <v>1</v>
      </c>
      <c r="B7207" t="b">
        <f t="shared" si="673"/>
        <v>0</v>
      </c>
      <c r="C7207" t="str">
        <f t="shared" si="674"/>
        <v>OFF</v>
      </c>
      <c r="D7207" s="4">
        <f t="shared" si="676"/>
        <v>43856.208333315859</v>
      </c>
      <c r="E7207" t="str">
        <f t="shared" si="677"/>
        <v>LRKPCIGS</v>
      </c>
      <c r="F7207" s="39">
        <v>9326.8095703125</v>
      </c>
      <c r="G7207">
        <f t="shared" si="675"/>
        <v>1.3417269141300801E-3</v>
      </c>
      <c r="H7207" s="38">
        <f>G7207*SUMIF('Manual Inputs'!$B$11:$B$22,'Expanded kW'!A7207,'Manual Inputs'!$C$11:$C$22)</f>
        <v>158383.03488023067</v>
      </c>
    </row>
    <row r="7208" spans="1:8" x14ac:dyDescent="0.2">
      <c r="A7208">
        <f t="shared" si="672"/>
        <v>1</v>
      </c>
      <c r="B7208" t="b">
        <f t="shared" si="673"/>
        <v>0</v>
      </c>
      <c r="C7208" t="str">
        <f t="shared" si="674"/>
        <v>OFF</v>
      </c>
      <c r="D7208" s="4">
        <f t="shared" si="676"/>
        <v>43856.249999982523</v>
      </c>
      <c r="E7208" t="str">
        <f t="shared" si="677"/>
        <v>LRKPCIGS</v>
      </c>
      <c r="F7208" s="39">
        <v>9338.6064453125</v>
      </c>
      <c r="G7208">
        <f t="shared" si="675"/>
        <v>1.3434239772652072E-3</v>
      </c>
      <c r="H7208" s="38">
        <f>G7208*SUMIF('Manual Inputs'!$B$11:$B$22,'Expanded kW'!A7208,'Manual Inputs'!$C$11:$C$22)</f>
        <v>158583.36328304803</v>
      </c>
    </row>
    <row r="7209" spans="1:8" x14ac:dyDescent="0.2">
      <c r="A7209">
        <f t="shared" si="672"/>
        <v>1</v>
      </c>
      <c r="B7209" t="b">
        <f t="shared" si="673"/>
        <v>0</v>
      </c>
      <c r="C7209" t="str">
        <f t="shared" si="674"/>
        <v>OFF</v>
      </c>
      <c r="D7209" s="4">
        <f t="shared" si="676"/>
        <v>43856.291666649187</v>
      </c>
      <c r="E7209" t="str">
        <f t="shared" si="677"/>
        <v>LRKPCIGS</v>
      </c>
      <c r="F7209" s="39">
        <v>9339.1806640625</v>
      </c>
      <c r="G7209">
        <f t="shared" si="675"/>
        <v>1.3435065826562216E-3</v>
      </c>
      <c r="H7209" s="38">
        <f>G7209*SUMIF('Manual Inputs'!$B$11:$B$22,'Expanded kW'!A7209,'Manual Inputs'!$C$11:$C$22)</f>
        <v>158593.11436755603</v>
      </c>
    </row>
    <row r="7210" spans="1:8" x14ac:dyDescent="0.2">
      <c r="A7210">
        <f t="shared" si="672"/>
        <v>1</v>
      </c>
      <c r="B7210" t="b">
        <f t="shared" si="673"/>
        <v>0</v>
      </c>
      <c r="C7210" t="str">
        <f t="shared" si="674"/>
        <v>OFF</v>
      </c>
      <c r="D7210" s="4">
        <f t="shared" si="676"/>
        <v>43856.333333315852</v>
      </c>
      <c r="E7210" t="str">
        <f t="shared" si="677"/>
        <v>LRKPCIGS</v>
      </c>
      <c r="F7210" s="39">
        <v>9334.302734375</v>
      </c>
      <c r="G7210">
        <f t="shared" si="675"/>
        <v>1.3428048582886753E-3</v>
      </c>
      <c r="H7210" s="38">
        <f>G7210*SUMIF('Manual Inputs'!$B$11:$B$22,'Expanded kW'!A7210,'Manual Inputs'!$C$11:$C$22)</f>
        <v>158510.27989966923</v>
      </c>
    </row>
    <row r="7211" spans="1:8" x14ac:dyDescent="0.2">
      <c r="A7211">
        <f t="shared" si="672"/>
        <v>1</v>
      </c>
      <c r="B7211" t="b">
        <f t="shared" si="673"/>
        <v>0</v>
      </c>
      <c r="C7211" t="str">
        <f t="shared" si="674"/>
        <v>OFF</v>
      </c>
      <c r="D7211" s="4">
        <f t="shared" si="676"/>
        <v>43856.374999982516</v>
      </c>
      <c r="E7211" t="str">
        <f t="shared" si="677"/>
        <v>LRKPCIGS</v>
      </c>
      <c r="F7211" s="39">
        <v>9299.828125</v>
      </c>
      <c r="G7211">
        <f t="shared" si="675"/>
        <v>1.3378454441499122E-3</v>
      </c>
      <c r="H7211" s="38">
        <f>G7211*SUMIF('Manual Inputs'!$B$11:$B$22,'Expanded kW'!A7211,'Manual Inputs'!$C$11:$C$22)</f>
        <v>157924.84999269407</v>
      </c>
    </row>
    <row r="7212" spans="1:8" x14ac:dyDescent="0.2">
      <c r="A7212">
        <f t="shared" si="672"/>
        <v>1</v>
      </c>
      <c r="B7212" t="b">
        <f t="shared" si="673"/>
        <v>0</v>
      </c>
      <c r="C7212" t="str">
        <f t="shared" si="674"/>
        <v>OFF</v>
      </c>
      <c r="D7212" s="4">
        <f t="shared" si="676"/>
        <v>43856.41666664918</v>
      </c>
      <c r="E7212" t="str">
        <f t="shared" si="677"/>
        <v>LRKPCIGS</v>
      </c>
      <c r="F7212" s="39">
        <v>9225.66796875</v>
      </c>
      <c r="G7212">
        <f t="shared" si="675"/>
        <v>1.3271769859974655E-3</v>
      </c>
      <c r="H7212" s="38">
        <f>G7212*SUMIF('Manual Inputs'!$B$11:$B$22,'Expanded kW'!A7212,'Manual Inputs'!$C$11:$C$22)</f>
        <v>156665.50074518137</v>
      </c>
    </row>
    <row r="7213" spans="1:8" x14ac:dyDescent="0.2">
      <c r="A7213">
        <f t="shared" si="672"/>
        <v>1</v>
      </c>
      <c r="B7213" t="b">
        <f t="shared" si="673"/>
        <v>0</v>
      </c>
      <c r="C7213" t="str">
        <f t="shared" si="674"/>
        <v>OFF</v>
      </c>
      <c r="D7213" s="4">
        <f t="shared" si="676"/>
        <v>43856.458333315844</v>
      </c>
      <c r="E7213" t="str">
        <f t="shared" si="677"/>
        <v>LRKPCIGS</v>
      </c>
      <c r="F7213" s="39">
        <v>9195.017578125</v>
      </c>
      <c r="G7213">
        <f t="shared" si="675"/>
        <v>1.3227677125240301E-3</v>
      </c>
      <c r="H7213" s="38">
        <f>G7213*SUMIF('Manual Inputs'!$B$11:$B$22,'Expanded kW'!A7213,'Manual Inputs'!$C$11:$C$22)</f>
        <v>156145.01173435134</v>
      </c>
    </row>
    <row r="7214" spans="1:8" x14ac:dyDescent="0.2">
      <c r="A7214">
        <f t="shared" si="672"/>
        <v>1</v>
      </c>
      <c r="B7214" t="b">
        <f t="shared" si="673"/>
        <v>0</v>
      </c>
      <c r="C7214" t="str">
        <f t="shared" si="674"/>
        <v>OFF</v>
      </c>
      <c r="D7214" s="4">
        <f t="shared" si="676"/>
        <v>43856.499999982509</v>
      </c>
      <c r="E7214" t="str">
        <f t="shared" si="677"/>
        <v>LRKPCIGS</v>
      </c>
      <c r="F7214" s="39">
        <v>9209.3583984375</v>
      </c>
      <c r="G7214">
        <f t="shared" si="675"/>
        <v>1.3248307400190089E-3</v>
      </c>
      <c r="H7214" s="38">
        <f>G7214*SUMIF('Manual Inputs'!$B$11:$B$22,'Expanded kW'!A7214,'Manual Inputs'!$C$11:$C$22)</f>
        <v>156388.54009489552</v>
      </c>
    </row>
    <row r="7215" spans="1:8" x14ac:dyDescent="0.2">
      <c r="A7215">
        <f t="shared" si="672"/>
        <v>1</v>
      </c>
      <c r="B7215" t="b">
        <f t="shared" si="673"/>
        <v>0</v>
      </c>
      <c r="C7215" t="str">
        <f t="shared" si="674"/>
        <v>OFF</v>
      </c>
      <c r="D7215" s="4">
        <f t="shared" si="676"/>
        <v>43856.541666649173</v>
      </c>
      <c r="E7215" t="str">
        <f t="shared" si="677"/>
        <v>LRKPCIGS</v>
      </c>
      <c r="F7215" s="39">
        <v>9184.2138671875</v>
      </c>
      <c r="G7215">
        <f t="shared" si="675"/>
        <v>1.321213522998872E-3</v>
      </c>
      <c r="H7215" s="38">
        <f>G7215*SUMIF('Manual Inputs'!$B$11:$B$22,'Expanded kW'!A7215,'Manual Inputs'!$C$11:$C$22)</f>
        <v>155961.5487276983</v>
      </c>
    </row>
    <row r="7216" spans="1:8" x14ac:dyDescent="0.2">
      <c r="A7216">
        <f t="shared" si="672"/>
        <v>1</v>
      </c>
      <c r="B7216" t="b">
        <f t="shared" si="673"/>
        <v>0</v>
      </c>
      <c r="C7216" t="str">
        <f t="shared" si="674"/>
        <v>OFF</v>
      </c>
      <c r="D7216" s="4">
        <f t="shared" si="676"/>
        <v>43856.583333315837</v>
      </c>
      <c r="E7216" t="str">
        <f t="shared" si="677"/>
        <v>LRKPCIGS</v>
      </c>
      <c r="F7216" s="39">
        <v>9232.20703125</v>
      </c>
      <c r="G7216">
        <f t="shared" si="675"/>
        <v>1.3281176759604467E-3</v>
      </c>
      <c r="H7216" s="38">
        <f>G7216*SUMIF('Manual Inputs'!$B$11:$B$22,'Expanded kW'!A7216,'Manual Inputs'!$C$11:$C$22)</f>
        <v>156776.54370753778</v>
      </c>
    </row>
    <row r="7217" spans="1:8" x14ac:dyDescent="0.2">
      <c r="A7217">
        <f t="shared" si="672"/>
        <v>1</v>
      </c>
      <c r="B7217" t="b">
        <f t="shared" si="673"/>
        <v>0</v>
      </c>
      <c r="C7217" t="str">
        <f t="shared" si="674"/>
        <v>OFF</v>
      </c>
      <c r="D7217" s="4">
        <f t="shared" si="676"/>
        <v>43856.624999982501</v>
      </c>
      <c r="E7217" t="str">
        <f t="shared" si="677"/>
        <v>LRKPCIGS</v>
      </c>
      <c r="F7217" s="39">
        <v>9244.0859375</v>
      </c>
      <c r="G7217">
        <f t="shared" si="675"/>
        <v>1.3298265398657189E-3</v>
      </c>
      <c r="H7217" s="38">
        <f>G7217*SUMIF('Manual Inputs'!$B$11:$B$22,'Expanded kW'!A7217,'Manual Inputs'!$C$11:$C$22)</f>
        <v>156978.26512242778</v>
      </c>
    </row>
    <row r="7218" spans="1:8" x14ac:dyDescent="0.2">
      <c r="A7218">
        <f t="shared" si="672"/>
        <v>1</v>
      </c>
      <c r="B7218" t="b">
        <f t="shared" si="673"/>
        <v>0</v>
      </c>
      <c r="C7218" t="str">
        <f t="shared" si="674"/>
        <v>OFF</v>
      </c>
      <c r="D7218" s="4">
        <f t="shared" si="676"/>
        <v>43856.666666649166</v>
      </c>
      <c r="E7218" t="str">
        <f t="shared" si="677"/>
        <v>LRKPCIGS</v>
      </c>
      <c r="F7218" s="39">
        <v>9203.4541015625</v>
      </c>
      <c r="G7218">
        <f t="shared" si="675"/>
        <v>1.3239813655392921E-3</v>
      </c>
      <c r="H7218" s="38">
        <f>G7218*SUMIF('Manual Inputs'!$B$11:$B$22,'Expanded kW'!A7218,'Manual Inputs'!$C$11:$C$22)</f>
        <v>156288.27639262451</v>
      </c>
    </row>
    <row r="7219" spans="1:8" x14ac:dyDescent="0.2">
      <c r="A7219">
        <f t="shared" si="672"/>
        <v>1</v>
      </c>
      <c r="B7219" t="b">
        <f t="shared" si="673"/>
        <v>0</v>
      </c>
      <c r="C7219" t="str">
        <f t="shared" si="674"/>
        <v>OFF</v>
      </c>
      <c r="D7219" s="4">
        <f t="shared" si="676"/>
        <v>43856.70833331583</v>
      </c>
      <c r="E7219" t="str">
        <f t="shared" si="677"/>
        <v>LRKPCIGS</v>
      </c>
      <c r="F7219" s="39">
        <v>9219.8310546875</v>
      </c>
      <c r="G7219">
        <f t="shared" si="675"/>
        <v>1.3263373050075107E-3</v>
      </c>
      <c r="H7219" s="38">
        <f>G7219*SUMIF('Manual Inputs'!$B$11:$B$22,'Expanded kW'!A7219,'Manual Inputs'!$C$11:$C$22)</f>
        <v>156566.38130282713</v>
      </c>
    </row>
    <row r="7220" spans="1:8" x14ac:dyDescent="0.2">
      <c r="A7220">
        <f t="shared" si="672"/>
        <v>1</v>
      </c>
      <c r="B7220" t="b">
        <f t="shared" si="673"/>
        <v>0</v>
      </c>
      <c r="C7220" t="str">
        <f t="shared" si="674"/>
        <v>OFF</v>
      </c>
      <c r="D7220" s="4">
        <f t="shared" si="676"/>
        <v>43856.749999982494</v>
      </c>
      <c r="E7220" t="str">
        <f t="shared" si="677"/>
        <v>LRKPCIGS</v>
      </c>
      <c r="F7220" s="39">
        <v>9265.1572265625</v>
      </c>
      <c r="G7220">
        <f t="shared" si="675"/>
        <v>1.3328577924540167E-3</v>
      </c>
      <c r="H7220" s="38">
        <f>G7220*SUMIF('Manual Inputs'!$B$11:$B$22,'Expanded kW'!A7220,'Manual Inputs'!$C$11:$C$22)</f>
        <v>157336.08680683098</v>
      </c>
    </row>
    <row r="7221" spans="1:8" x14ac:dyDescent="0.2">
      <c r="A7221">
        <f t="shared" si="672"/>
        <v>1</v>
      </c>
      <c r="B7221" t="b">
        <f t="shared" si="673"/>
        <v>0</v>
      </c>
      <c r="C7221" t="str">
        <f t="shared" si="674"/>
        <v>OFF</v>
      </c>
      <c r="D7221" s="4">
        <f t="shared" si="676"/>
        <v>43856.791666649158</v>
      </c>
      <c r="E7221" t="str">
        <f t="shared" si="677"/>
        <v>LRKPCIGS</v>
      </c>
      <c r="F7221" s="39">
        <v>9323.9580078125</v>
      </c>
      <c r="G7221">
        <f t="shared" si="675"/>
        <v>1.3413166968821852E-3</v>
      </c>
      <c r="H7221" s="38">
        <f>G7221*SUMIF('Manual Inputs'!$B$11:$B$22,'Expanded kW'!A7221,'Manual Inputs'!$C$11:$C$22)</f>
        <v>158334.61112723174</v>
      </c>
    </row>
    <row r="7222" spans="1:8" x14ac:dyDescent="0.2">
      <c r="A7222">
        <f t="shared" si="672"/>
        <v>1</v>
      </c>
      <c r="B7222" t="b">
        <f t="shared" si="673"/>
        <v>0</v>
      </c>
      <c r="C7222" t="str">
        <f t="shared" si="674"/>
        <v>OFF</v>
      </c>
      <c r="D7222" s="4">
        <f t="shared" si="676"/>
        <v>43856.833333315823</v>
      </c>
      <c r="E7222" t="str">
        <f t="shared" si="677"/>
        <v>LRKPCIGS</v>
      </c>
      <c r="F7222" s="39">
        <v>9298.9765625</v>
      </c>
      <c r="G7222">
        <f t="shared" si="675"/>
        <v>1.3377229409169793E-3</v>
      </c>
      <c r="H7222" s="38">
        <f>G7222*SUMIF('Manual Inputs'!$B$11:$B$22,'Expanded kW'!A7222,'Manual Inputs'!$C$11:$C$22)</f>
        <v>157910.38920070263</v>
      </c>
    </row>
    <row r="7223" spans="1:8" x14ac:dyDescent="0.2">
      <c r="A7223">
        <f t="shared" si="672"/>
        <v>1</v>
      </c>
      <c r="B7223" t="b">
        <f t="shared" si="673"/>
        <v>0</v>
      </c>
      <c r="C7223" t="str">
        <f t="shared" si="674"/>
        <v>OFF</v>
      </c>
      <c r="D7223" s="4">
        <f t="shared" si="676"/>
        <v>43856.874999982487</v>
      </c>
      <c r="E7223" t="str">
        <f t="shared" si="677"/>
        <v>LRKPCIGS</v>
      </c>
      <c r="F7223" s="39">
        <v>9262.1513671875</v>
      </c>
      <c r="G7223">
        <f t="shared" si="675"/>
        <v>1.3324253785194204E-3</v>
      </c>
      <c r="H7223" s="38">
        <f>G7223*SUMIF('Manual Inputs'!$B$11:$B$22,'Expanded kW'!A7223,'Manual Inputs'!$C$11:$C$22)</f>
        <v>157285.04286445747</v>
      </c>
    </row>
    <row r="7224" spans="1:8" x14ac:dyDescent="0.2">
      <c r="A7224">
        <f t="shared" si="672"/>
        <v>1</v>
      </c>
      <c r="B7224" t="b">
        <f t="shared" si="673"/>
        <v>0</v>
      </c>
      <c r="C7224" t="str">
        <f t="shared" si="674"/>
        <v>OFF</v>
      </c>
      <c r="D7224" s="4">
        <f t="shared" si="676"/>
        <v>43856.916666649151</v>
      </c>
      <c r="E7224" t="str">
        <f t="shared" si="677"/>
        <v>LRKPCIGS</v>
      </c>
      <c r="F7224" s="39">
        <v>9342.09765625</v>
      </c>
      <c r="G7224">
        <f t="shared" si="675"/>
        <v>1.3439262124231607E-3</v>
      </c>
      <c r="H7224" s="38">
        <f>G7224*SUMIF('Manual Inputs'!$B$11:$B$22,'Expanded kW'!A7224,'Manual Inputs'!$C$11:$C$22)</f>
        <v>158642.64921351758</v>
      </c>
    </row>
    <row r="7225" spans="1:8" x14ac:dyDescent="0.2">
      <c r="A7225">
        <f t="shared" si="672"/>
        <v>1</v>
      </c>
      <c r="B7225" t="b">
        <f t="shared" si="673"/>
        <v>0</v>
      </c>
      <c r="C7225" t="str">
        <f t="shared" si="674"/>
        <v>OFF</v>
      </c>
      <c r="D7225" s="4">
        <f t="shared" si="676"/>
        <v>43856.958333315815</v>
      </c>
      <c r="E7225" t="str">
        <f t="shared" si="677"/>
        <v>LRKPCIGS</v>
      </c>
      <c r="F7225" s="39">
        <v>9349.427734375</v>
      </c>
      <c r="G7225">
        <f t="shared" si="675"/>
        <v>1.3449806955268251E-3</v>
      </c>
      <c r="H7225" s="38">
        <f>G7225*SUMIF('Manual Inputs'!$B$11:$B$22,'Expanded kW'!A7225,'Manual Inputs'!$C$11:$C$22)</f>
        <v>158767.12479228809</v>
      </c>
    </row>
    <row r="7226" spans="1:8" x14ac:dyDescent="0.2">
      <c r="A7226">
        <f t="shared" si="672"/>
        <v>1</v>
      </c>
      <c r="B7226" t="b">
        <f t="shared" si="673"/>
        <v>0</v>
      </c>
      <c r="C7226" t="str">
        <f t="shared" si="674"/>
        <v>OFF</v>
      </c>
      <c r="D7226" s="4">
        <f t="shared" si="676"/>
        <v>43856.999999982479</v>
      </c>
      <c r="E7226" t="str">
        <f t="shared" si="677"/>
        <v>LRKPCIGS</v>
      </c>
      <c r="F7226" s="39">
        <v>9390.357421875</v>
      </c>
      <c r="G7226">
        <f t="shared" si="675"/>
        <v>1.3508687178877066E-3</v>
      </c>
      <c r="H7226" s="38">
        <f>G7226*SUMIF('Manual Inputs'!$B$11:$B$22,'Expanded kW'!A7226,'Manual Inputs'!$C$11:$C$22)</f>
        <v>159462.17148259294</v>
      </c>
    </row>
    <row r="7227" spans="1:8" x14ac:dyDescent="0.2">
      <c r="A7227">
        <f t="shared" si="672"/>
        <v>1</v>
      </c>
      <c r="B7227" t="b">
        <f t="shared" si="673"/>
        <v>0</v>
      </c>
      <c r="C7227" t="str">
        <f t="shared" si="674"/>
        <v>OFF</v>
      </c>
      <c r="D7227" s="4">
        <f t="shared" si="676"/>
        <v>43857.041666649144</v>
      </c>
      <c r="E7227" t="str">
        <f t="shared" si="677"/>
        <v>LRKPCIGS</v>
      </c>
      <c r="F7227" s="39">
        <v>9334.806640625</v>
      </c>
      <c r="G7227">
        <f t="shared" si="675"/>
        <v>1.3428773487338512E-3</v>
      </c>
      <c r="H7227" s="38">
        <f>G7227*SUMIF('Manual Inputs'!$B$11:$B$22,'Expanded kW'!A7227,'Manual Inputs'!$C$11:$C$22)</f>
        <v>158518.83697382928</v>
      </c>
    </row>
    <row r="7228" spans="1:8" x14ac:dyDescent="0.2">
      <c r="A7228">
        <f t="shared" si="672"/>
        <v>1</v>
      </c>
      <c r="B7228" t="b">
        <f t="shared" si="673"/>
        <v>0</v>
      </c>
      <c r="C7228" t="str">
        <f t="shared" si="674"/>
        <v>OFF</v>
      </c>
      <c r="D7228" s="4">
        <f t="shared" si="676"/>
        <v>43857.083333315808</v>
      </c>
      <c r="E7228" t="str">
        <f t="shared" si="677"/>
        <v>LRKPCIGS</v>
      </c>
      <c r="F7228" s="39">
        <v>9263.029296875</v>
      </c>
      <c r="G7228">
        <f t="shared" si="675"/>
        <v>1.332551674857043E-3</v>
      </c>
      <c r="H7228" s="38">
        <f>G7228*SUMIF('Manual Inputs'!$B$11:$B$22,'Expanded kW'!A7228,'Manual Inputs'!$C$11:$C$22)</f>
        <v>157299.95141032941</v>
      </c>
    </row>
    <row r="7229" spans="1:8" x14ac:dyDescent="0.2">
      <c r="A7229">
        <f t="shared" si="672"/>
        <v>1</v>
      </c>
      <c r="B7229" t="b">
        <f t="shared" si="673"/>
        <v>0</v>
      </c>
      <c r="C7229" t="str">
        <f t="shared" si="674"/>
        <v>OFF</v>
      </c>
      <c r="D7229" s="4">
        <f t="shared" si="676"/>
        <v>43857.124999982472</v>
      </c>
      <c r="E7229" t="str">
        <f t="shared" si="677"/>
        <v>LRKPCIGS</v>
      </c>
      <c r="F7229" s="39">
        <v>9422.3818359375</v>
      </c>
      <c r="G7229">
        <f t="shared" si="675"/>
        <v>1.3554756542610694E-3</v>
      </c>
      <c r="H7229" s="38">
        <f>G7229*SUMIF('Manual Inputs'!$B$11:$B$22,'Expanded kW'!A7229,'Manual Inputs'!$C$11:$C$22)</f>
        <v>160005.99344563854</v>
      </c>
    </row>
    <row r="7230" spans="1:8" x14ac:dyDescent="0.2">
      <c r="A7230">
        <f t="shared" si="672"/>
        <v>1</v>
      </c>
      <c r="B7230" t="b">
        <f t="shared" si="673"/>
        <v>0</v>
      </c>
      <c r="C7230" t="str">
        <f t="shared" si="674"/>
        <v>OFF</v>
      </c>
      <c r="D7230" s="4">
        <f t="shared" si="676"/>
        <v>43857.166666649136</v>
      </c>
      <c r="E7230" t="str">
        <f t="shared" si="677"/>
        <v>LRKPCIGS</v>
      </c>
      <c r="F7230" s="39">
        <v>9511.2763671875</v>
      </c>
      <c r="G7230">
        <f t="shared" si="675"/>
        <v>1.3682637555081185E-3</v>
      </c>
      <c r="H7230" s="38">
        <f>G7230*SUMIF('Manual Inputs'!$B$11:$B$22,'Expanded kW'!A7230,'Manual Inputs'!$C$11:$C$22)</f>
        <v>161515.55419494832</v>
      </c>
    </row>
    <row r="7231" spans="1:8" x14ac:dyDescent="0.2">
      <c r="A7231">
        <f t="shared" si="672"/>
        <v>1</v>
      </c>
      <c r="B7231" t="b">
        <f t="shared" si="673"/>
        <v>0</v>
      </c>
      <c r="C7231" t="str">
        <f t="shared" si="674"/>
        <v>OFF</v>
      </c>
      <c r="D7231" s="4">
        <f t="shared" si="676"/>
        <v>43857.208333315801</v>
      </c>
      <c r="E7231" t="str">
        <f t="shared" si="677"/>
        <v>LRKPCIGS</v>
      </c>
      <c r="F7231" s="39">
        <v>9385.291015625</v>
      </c>
      <c r="G7231">
        <f t="shared" si="675"/>
        <v>1.3501398798458986E-3</v>
      </c>
      <c r="H7231" s="38">
        <f>G7231*SUMIF('Manual Inputs'!$B$11:$B$22,'Expanded kW'!A7231,'Manual Inputs'!$C$11:$C$22)</f>
        <v>159376.13640363459</v>
      </c>
    </row>
    <row r="7232" spans="1:8" x14ac:dyDescent="0.2">
      <c r="A7232">
        <f t="shared" si="672"/>
        <v>1</v>
      </c>
      <c r="B7232" t="b">
        <f t="shared" si="673"/>
        <v>0</v>
      </c>
      <c r="C7232" t="str">
        <f t="shared" si="674"/>
        <v>OFF</v>
      </c>
      <c r="D7232" s="4">
        <f t="shared" si="676"/>
        <v>43857.249999982465</v>
      </c>
      <c r="E7232" t="str">
        <f t="shared" si="677"/>
        <v>LRKPCIGS</v>
      </c>
      <c r="F7232" s="39">
        <v>9340.328125</v>
      </c>
      <c r="G7232">
        <f t="shared" si="675"/>
        <v>1.3436716529528917E-3</v>
      </c>
      <c r="H7232" s="38">
        <f>G7232*SUMIF('Manual Inputs'!$B$11:$B$22,'Expanded kW'!A7232,'Manual Inputs'!$C$11:$C$22)</f>
        <v>158612.59995309499</v>
      </c>
    </row>
    <row r="7233" spans="1:8" x14ac:dyDescent="0.2">
      <c r="A7233">
        <f t="shared" si="672"/>
        <v>1</v>
      </c>
      <c r="B7233" t="b">
        <f t="shared" si="673"/>
        <v>0</v>
      </c>
      <c r="C7233" t="str">
        <f t="shared" si="674"/>
        <v>ON</v>
      </c>
      <c r="D7233" s="4">
        <f t="shared" si="676"/>
        <v>43857.291666649129</v>
      </c>
      <c r="E7233" t="str">
        <f t="shared" si="677"/>
        <v>LRKPCIGS</v>
      </c>
      <c r="F7233" s="39">
        <v>9136.8701171875</v>
      </c>
      <c r="G7233">
        <f t="shared" si="675"/>
        <v>1.3144027928009446E-3</v>
      </c>
      <c r="H7233" s="38">
        <f>G7233*SUMIF('Manual Inputs'!$B$11:$B$22,'Expanded kW'!A7233,'Manual Inputs'!$C$11:$C$22)</f>
        <v>155157.5817601</v>
      </c>
    </row>
    <row r="7234" spans="1:8" x14ac:dyDescent="0.2">
      <c r="A7234">
        <f t="shared" ref="A7234:A7297" si="678">MONTH(D7234)</f>
        <v>1</v>
      </c>
      <c r="B7234" t="b">
        <f t="shared" ref="B7234:B7297" si="679">IF(ISNA(VLOOKUP(DATE(YEAR(D7234),MONTH(D7234),DAY(D7234)),Holidays,1,FALSE)),FALSE,TRUE)</f>
        <v>0</v>
      </c>
      <c r="C7234" t="str">
        <f t="shared" ref="C7234:C7297" si="680">IF(OR(HOUR(D7234)&lt;PkStart,HOUR(D7234)&gt;OPkStart-1,WEEKDAY(D7234,2)&gt;5,B7234)=TRUE,"OFF","ON")</f>
        <v>ON</v>
      </c>
      <c r="D7234" s="4">
        <f t="shared" si="676"/>
        <v>43857.333333315793</v>
      </c>
      <c r="E7234" t="str">
        <f t="shared" si="677"/>
        <v>LRKPCIGS</v>
      </c>
      <c r="F7234" s="39">
        <v>9230.76953125</v>
      </c>
      <c r="G7234">
        <f t="shared" ref="G7234:G7297" si="681">IF(SUMIF($A$2:$A$8785,A7234,$F$2:$F$8785)=0,0,F7234/SUMIF($A$2:$A$8785,A7234,$F$2:$F$8785))</f>
        <v>1.3279108815121927E-3</v>
      </c>
      <c r="H7234" s="38">
        <f>G7234*SUMIF('Manual Inputs'!$B$11:$B$22,'Expanded kW'!A7234,'Manual Inputs'!$C$11:$C$22)</f>
        <v>156752.13282931366</v>
      </c>
    </row>
    <row r="7235" spans="1:8" x14ac:dyDescent="0.2">
      <c r="A7235">
        <f t="shared" si="678"/>
        <v>1</v>
      </c>
      <c r="B7235" t="b">
        <f t="shared" si="679"/>
        <v>0</v>
      </c>
      <c r="C7235" t="str">
        <f t="shared" si="680"/>
        <v>ON</v>
      </c>
      <c r="D7235" s="4">
        <f t="shared" si="676"/>
        <v>43857.374999982458</v>
      </c>
      <c r="E7235" t="str">
        <f t="shared" si="677"/>
        <v>LRKPCIGS</v>
      </c>
      <c r="F7235" s="39">
        <v>9279.728515625</v>
      </c>
      <c r="G7235">
        <f t="shared" si="681"/>
        <v>1.3349539744936881E-3</v>
      </c>
      <c r="H7235" s="38">
        <f>G7235*SUMIF('Manual Inputs'!$B$11:$B$22,'Expanded kW'!A7235,'Manual Inputs'!$C$11:$C$22)</f>
        <v>157583.52886795998</v>
      </c>
    </row>
    <row r="7236" spans="1:8" x14ac:dyDescent="0.2">
      <c r="A7236">
        <f t="shared" si="678"/>
        <v>1</v>
      </c>
      <c r="B7236" t="b">
        <f t="shared" si="679"/>
        <v>0</v>
      </c>
      <c r="C7236" t="str">
        <f t="shared" si="680"/>
        <v>ON</v>
      </c>
      <c r="D7236" s="4">
        <f t="shared" ref="D7236:D7299" si="682">+D7235+1/24</f>
        <v>43857.416666649122</v>
      </c>
      <c r="E7236" t="str">
        <f t="shared" ref="E7236:E7299" si="683">+E7235</f>
        <v>LRKPCIGS</v>
      </c>
      <c r="F7236" s="39">
        <v>9365.783203125</v>
      </c>
      <c r="G7236">
        <f t="shared" si="681"/>
        <v>1.3473335443171487E-3</v>
      </c>
      <c r="H7236" s="38">
        <f>G7236*SUMIF('Manual Inputs'!$B$11:$B$22,'Expanded kW'!A7236,'Manual Inputs'!$C$11:$C$22)</f>
        <v>159044.86486599551</v>
      </c>
    </row>
    <row r="7237" spans="1:8" x14ac:dyDescent="0.2">
      <c r="A7237">
        <f t="shared" si="678"/>
        <v>1</v>
      </c>
      <c r="B7237" t="b">
        <f t="shared" si="679"/>
        <v>0</v>
      </c>
      <c r="C7237" t="str">
        <f t="shared" si="680"/>
        <v>ON</v>
      </c>
      <c r="D7237" s="4">
        <f t="shared" si="682"/>
        <v>43857.458333315786</v>
      </c>
      <c r="E7237" t="str">
        <f t="shared" si="683"/>
        <v>LRKPCIGS</v>
      </c>
      <c r="F7237" s="39">
        <v>9392.1650390625</v>
      </c>
      <c r="G7237">
        <f t="shared" si="681"/>
        <v>1.3511287562869715E-3</v>
      </c>
      <c r="H7237" s="38">
        <f>G7237*SUMIF('Manual Inputs'!$B$11:$B$22,'Expanded kW'!A7237,'Manual Inputs'!$C$11:$C$22)</f>
        <v>159492.86749862068</v>
      </c>
    </row>
    <row r="7238" spans="1:8" x14ac:dyDescent="0.2">
      <c r="A7238">
        <f t="shared" si="678"/>
        <v>1</v>
      </c>
      <c r="B7238" t="b">
        <f t="shared" si="679"/>
        <v>0</v>
      </c>
      <c r="C7238" t="str">
        <f t="shared" si="680"/>
        <v>ON</v>
      </c>
      <c r="D7238" s="4">
        <f t="shared" si="682"/>
        <v>43857.49999998245</v>
      </c>
      <c r="E7238" t="str">
        <f t="shared" si="683"/>
        <v>LRKPCIGS</v>
      </c>
      <c r="F7238" s="39">
        <v>9418.4306640625</v>
      </c>
      <c r="G7238">
        <f t="shared" si="681"/>
        <v>1.3549072504990889E-3</v>
      </c>
      <c r="H7238" s="38">
        <f>G7238*SUMIF('Manual Inputs'!$B$11:$B$22,'Expanded kW'!A7238,'Manual Inputs'!$C$11:$C$22)</f>
        <v>159938.89669747636</v>
      </c>
    </row>
    <row r="7239" spans="1:8" x14ac:dyDescent="0.2">
      <c r="A7239">
        <f t="shared" si="678"/>
        <v>1</v>
      </c>
      <c r="B7239" t="b">
        <f t="shared" si="679"/>
        <v>0</v>
      </c>
      <c r="C7239" t="str">
        <f t="shared" si="680"/>
        <v>ON</v>
      </c>
      <c r="D7239" s="4">
        <f t="shared" si="682"/>
        <v>43857.541666649115</v>
      </c>
      <c r="E7239" t="str">
        <f t="shared" si="683"/>
        <v>LRKPCIGS</v>
      </c>
      <c r="F7239" s="39">
        <v>9472.07421875</v>
      </c>
      <c r="G7239">
        <f t="shared" si="681"/>
        <v>1.3626242517470748E-3</v>
      </c>
      <c r="H7239" s="38">
        <f>G7239*SUMIF('Manual Inputs'!$B$11:$B$22,'Expanded kW'!A7239,'Manual Inputs'!$C$11:$C$22)</f>
        <v>160849.84367555272</v>
      </c>
    </row>
    <row r="7240" spans="1:8" x14ac:dyDescent="0.2">
      <c r="A7240">
        <f t="shared" si="678"/>
        <v>1</v>
      </c>
      <c r="B7240" t="b">
        <f t="shared" si="679"/>
        <v>0</v>
      </c>
      <c r="C7240" t="str">
        <f t="shared" si="680"/>
        <v>ON</v>
      </c>
      <c r="D7240" s="4">
        <f t="shared" si="682"/>
        <v>43857.583333315779</v>
      </c>
      <c r="E7240" t="str">
        <f t="shared" si="683"/>
        <v>LRKPCIGS</v>
      </c>
      <c r="F7240" s="39">
        <v>9443.9091796875</v>
      </c>
      <c r="G7240">
        <f t="shared" si="681"/>
        <v>1.3585725135119588E-3</v>
      </c>
      <c r="H7240" s="38">
        <f>G7240*SUMIF('Manual Inputs'!$B$11:$B$22,'Expanded kW'!A7240,'Manual Inputs'!$C$11:$C$22)</f>
        <v>160371.55961382619</v>
      </c>
    </row>
    <row r="7241" spans="1:8" x14ac:dyDescent="0.2">
      <c r="A7241">
        <f t="shared" si="678"/>
        <v>1</v>
      </c>
      <c r="B7241" t="b">
        <f t="shared" si="679"/>
        <v>0</v>
      </c>
      <c r="C7241" t="str">
        <f t="shared" si="680"/>
        <v>ON</v>
      </c>
      <c r="D7241" s="4">
        <f t="shared" si="682"/>
        <v>43857.624999982443</v>
      </c>
      <c r="E7241" t="str">
        <f t="shared" si="683"/>
        <v>LRKPCIGS</v>
      </c>
      <c r="F7241" s="39">
        <v>9341.46484375</v>
      </c>
      <c r="G7241">
        <f t="shared" si="681"/>
        <v>1.3438351779106142E-3</v>
      </c>
      <c r="H7241" s="38">
        <f>G7241*SUMIF('Manual Inputs'!$B$11:$B$22,'Expanded kW'!A7241,'Manual Inputs'!$C$11:$C$22)</f>
        <v>158631.90312038633</v>
      </c>
    </row>
    <row r="7242" spans="1:8" x14ac:dyDescent="0.2">
      <c r="A7242">
        <f t="shared" si="678"/>
        <v>1</v>
      </c>
      <c r="B7242" t="b">
        <f t="shared" si="679"/>
        <v>0</v>
      </c>
      <c r="C7242" t="str">
        <f t="shared" si="680"/>
        <v>ON</v>
      </c>
      <c r="D7242" s="4">
        <f t="shared" si="682"/>
        <v>43857.666666649107</v>
      </c>
      <c r="E7242" t="str">
        <f t="shared" si="683"/>
        <v>LRKPCIGS</v>
      </c>
      <c r="F7242" s="39">
        <v>9308.78515625</v>
      </c>
      <c r="G7242">
        <f t="shared" si="681"/>
        <v>1.3391339758614508E-3</v>
      </c>
      <c r="H7242" s="38">
        <f>G7242*SUMIF('Manual Inputs'!$B$11:$B$22,'Expanded kW'!A7242,'Manual Inputs'!$C$11:$C$22)</f>
        <v>158076.95364423722</v>
      </c>
    </row>
    <row r="7243" spans="1:8" x14ac:dyDescent="0.2">
      <c r="A7243">
        <f t="shared" si="678"/>
        <v>1</v>
      </c>
      <c r="B7243" t="b">
        <f t="shared" si="679"/>
        <v>0</v>
      </c>
      <c r="C7243" t="str">
        <f t="shared" si="680"/>
        <v>ON</v>
      </c>
      <c r="D7243" s="4">
        <f t="shared" si="682"/>
        <v>43857.708333315772</v>
      </c>
      <c r="E7243" t="str">
        <f t="shared" si="683"/>
        <v>LRKPCIGS</v>
      </c>
      <c r="F7243" s="39">
        <v>9304.0625</v>
      </c>
      <c r="G7243">
        <f t="shared" si="681"/>
        <v>1.3384545886659645E-3</v>
      </c>
      <c r="H7243" s="38">
        <f>G7243*SUMIF('Manual Inputs'!$B$11:$B$22,'Expanded kW'!A7243,'Manual Inputs'!$C$11:$C$22)</f>
        <v>157996.75594920205</v>
      </c>
    </row>
    <row r="7244" spans="1:8" x14ac:dyDescent="0.2">
      <c r="A7244">
        <f t="shared" si="678"/>
        <v>1</v>
      </c>
      <c r="B7244" t="b">
        <f t="shared" si="679"/>
        <v>0</v>
      </c>
      <c r="C7244" t="str">
        <f t="shared" si="680"/>
        <v>ON</v>
      </c>
      <c r="D7244" s="4">
        <f t="shared" si="682"/>
        <v>43857.749999982436</v>
      </c>
      <c r="E7244" t="str">
        <f t="shared" si="683"/>
        <v>LRKPCIGS</v>
      </c>
      <c r="F7244" s="39">
        <v>9312.4970703125</v>
      </c>
      <c r="G7244">
        <f t="shared" si="681"/>
        <v>1.3396679607105087E-3</v>
      </c>
      <c r="H7244" s="38">
        <f>G7244*SUMIF('Manual Inputs'!$B$11:$B$22,'Expanded kW'!A7244,'Manual Inputs'!$C$11:$C$22)</f>
        <v>158139.98744052107</v>
      </c>
    </row>
    <row r="7245" spans="1:8" x14ac:dyDescent="0.2">
      <c r="A7245">
        <f t="shared" si="678"/>
        <v>1</v>
      </c>
      <c r="B7245" t="b">
        <f t="shared" si="679"/>
        <v>0</v>
      </c>
      <c r="C7245" t="str">
        <f t="shared" si="680"/>
        <v>ON</v>
      </c>
      <c r="D7245" s="4">
        <f t="shared" si="682"/>
        <v>43857.7916666491</v>
      </c>
      <c r="E7245" t="str">
        <f t="shared" si="683"/>
        <v>LRKPCIGS</v>
      </c>
      <c r="F7245" s="39">
        <v>9194.5263671875</v>
      </c>
      <c r="G7245">
        <f t="shared" si="681"/>
        <v>1.3226970483885196E-3</v>
      </c>
      <c r="H7245" s="38">
        <f>G7245*SUMIF('Manual Inputs'!$B$11:$B$22,'Expanded kW'!A7245,'Manual Inputs'!$C$11:$C$22)</f>
        <v>156136.670245393</v>
      </c>
    </row>
    <row r="7246" spans="1:8" x14ac:dyDescent="0.2">
      <c r="A7246">
        <f t="shared" si="678"/>
        <v>1</v>
      </c>
      <c r="B7246" t="b">
        <f t="shared" si="679"/>
        <v>0</v>
      </c>
      <c r="C7246" t="str">
        <f t="shared" si="680"/>
        <v>ON</v>
      </c>
      <c r="D7246" s="4">
        <f t="shared" si="682"/>
        <v>43857.833333315764</v>
      </c>
      <c r="E7246" t="str">
        <f t="shared" si="683"/>
        <v>LRKPCIGS</v>
      </c>
      <c r="F7246" s="39">
        <v>9313.7060546875</v>
      </c>
      <c r="G7246">
        <f t="shared" si="681"/>
        <v>1.3398418815847874E-3</v>
      </c>
      <c r="H7246" s="38">
        <f>G7246*SUMIF('Manual Inputs'!$B$11:$B$22,'Expanded kW'!A7246,'Manual Inputs'!$C$11:$C$22)</f>
        <v>158160.51778511444</v>
      </c>
    </row>
    <row r="7247" spans="1:8" x14ac:dyDescent="0.2">
      <c r="A7247">
        <f t="shared" si="678"/>
        <v>1</v>
      </c>
      <c r="B7247" t="b">
        <f t="shared" si="679"/>
        <v>0</v>
      </c>
      <c r="C7247" t="str">
        <f t="shared" si="680"/>
        <v>OFF</v>
      </c>
      <c r="D7247" s="4">
        <f t="shared" si="682"/>
        <v>43857.874999982429</v>
      </c>
      <c r="E7247" t="str">
        <f t="shared" si="683"/>
        <v>LRKPCIGS</v>
      </c>
      <c r="F7247" s="39">
        <v>9482.939453125</v>
      </c>
      <c r="G7247">
        <f t="shared" si="681"/>
        <v>1.3641872918498416E-3</v>
      </c>
      <c r="H7247" s="38">
        <f>G7247*SUMIF('Manual Inputs'!$B$11:$B$22,'Expanded kW'!A7247,'Manual Inputs'!$C$11:$C$22)</f>
        <v>161034.35144126019</v>
      </c>
    </row>
    <row r="7248" spans="1:8" x14ac:dyDescent="0.2">
      <c r="A7248">
        <f t="shared" si="678"/>
        <v>1</v>
      </c>
      <c r="B7248" t="b">
        <f t="shared" si="679"/>
        <v>0</v>
      </c>
      <c r="C7248" t="str">
        <f t="shared" si="680"/>
        <v>OFF</v>
      </c>
      <c r="D7248" s="4">
        <f t="shared" si="682"/>
        <v>43857.916666649093</v>
      </c>
      <c r="E7248" t="str">
        <f t="shared" si="683"/>
        <v>LRKPCIGS</v>
      </c>
      <c r="F7248" s="39">
        <v>9659.5751953125</v>
      </c>
      <c r="G7248">
        <f t="shared" si="681"/>
        <v>1.3895975811351166E-3</v>
      </c>
      <c r="H7248" s="38">
        <f>G7248*SUMIF('Manual Inputs'!$B$11:$B$22,'Expanded kW'!A7248,'Manual Inputs'!$C$11:$C$22)</f>
        <v>164033.88785347849</v>
      </c>
    </row>
    <row r="7249" spans="1:8" x14ac:dyDescent="0.2">
      <c r="A7249">
        <f t="shared" si="678"/>
        <v>1</v>
      </c>
      <c r="B7249" t="b">
        <f t="shared" si="679"/>
        <v>0</v>
      </c>
      <c r="C7249" t="str">
        <f t="shared" si="680"/>
        <v>OFF</v>
      </c>
      <c r="D7249" s="4">
        <f t="shared" si="682"/>
        <v>43857.958333315757</v>
      </c>
      <c r="E7249" t="str">
        <f t="shared" si="683"/>
        <v>LRKPCIGS</v>
      </c>
      <c r="F7249" s="39">
        <v>9750.376953125</v>
      </c>
      <c r="G7249">
        <f t="shared" si="681"/>
        <v>1.402660050288035E-3</v>
      </c>
      <c r="H7249" s="38">
        <f>G7249*SUMIF('Manual Inputs'!$B$11:$B$22,'Expanded kW'!A7249,'Manual Inputs'!$C$11:$C$22)</f>
        <v>165575.83613347553</v>
      </c>
    </row>
    <row r="7250" spans="1:8" x14ac:dyDescent="0.2">
      <c r="A7250">
        <f t="shared" si="678"/>
        <v>1</v>
      </c>
      <c r="B7250" t="b">
        <f t="shared" si="679"/>
        <v>0</v>
      </c>
      <c r="C7250" t="str">
        <f t="shared" si="680"/>
        <v>OFF</v>
      </c>
      <c r="D7250" s="4">
        <f t="shared" si="682"/>
        <v>43857.999999982421</v>
      </c>
      <c r="E7250" t="str">
        <f t="shared" si="683"/>
        <v>LRKPCIGS</v>
      </c>
      <c r="F7250" s="39">
        <v>9767.9345703125</v>
      </c>
      <c r="G7250">
        <f t="shared" si="681"/>
        <v>1.4051858365551253E-3</v>
      </c>
      <c r="H7250" s="38">
        <f>G7250*SUMIF('Manual Inputs'!$B$11:$B$22,'Expanded kW'!A7250,'Manual Inputs'!$C$11:$C$22)</f>
        <v>165873.99046743696</v>
      </c>
    </row>
    <row r="7251" spans="1:8" x14ac:dyDescent="0.2">
      <c r="A7251">
        <f t="shared" si="678"/>
        <v>1</v>
      </c>
      <c r="B7251" t="b">
        <f t="shared" si="679"/>
        <v>0</v>
      </c>
      <c r="C7251" t="str">
        <f t="shared" si="680"/>
        <v>OFF</v>
      </c>
      <c r="D7251" s="4">
        <f t="shared" si="682"/>
        <v>43858.041666649086</v>
      </c>
      <c r="E7251" t="str">
        <f t="shared" si="683"/>
        <v>LRKPCIGS</v>
      </c>
      <c r="F7251" s="39">
        <v>9620.1142578125</v>
      </c>
      <c r="G7251">
        <f t="shared" si="681"/>
        <v>1.3839208487539728E-3</v>
      </c>
      <c r="H7251" s="38">
        <f>G7251*SUMIF('Manual Inputs'!$B$11:$B$22,'Expanded kW'!A7251,'Manual Inputs'!$C$11:$C$22)</f>
        <v>163363.78271266347</v>
      </c>
    </row>
    <row r="7252" spans="1:8" x14ac:dyDescent="0.2">
      <c r="A7252">
        <f t="shared" si="678"/>
        <v>1</v>
      </c>
      <c r="B7252" t="b">
        <f t="shared" si="679"/>
        <v>0</v>
      </c>
      <c r="C7252" t="str">
        <f t="shared" si="680"/>
        <v>OFF</v>
      </c>
      <c r="D7252" s="4">
        <f t="shared" si="682"/>
        <v>43858.08333331575</v>
      </c>
      <c r="E7252" t="str">
        <f t="shared" si="683"/>
        <v>LRKPCIGS</v>
      </c>
      <c r="F7252" s="39">
        <v>9652.5185546875</v>
      </c>
      <c r="G7252">
        <f t="shared" si="681"/>
        <v>1.3885824339319353E-3</v>
      </c>
      <c r="H7252" s="38">
        <f>G7252*SUMIF('Manual Inputs'!$B$11:$B$22,'Expanded kW'!A7252,'Manual Inputs'!$C$11:$C$22)</f>
        <v>163914.05564828322</v>
      </c>
    </row>
    <row r="7253" spans="1:8" x14ac:dyDescent="0.2">
      <c r="A7253">
        <f t="shared" si="678"/>
        <v>1</v>
      </c>
      <c r="B7253" t="b">
        <f t="shared" si="679"/>
        <v>0</v>
      </c>
      <c r="C7253" t="str">
        <f t="shared" si="680"/>
        <v>OFF</v>
      </c>
      <c r="D7253" s="4">
        <f t="shared" si="682"/>
        <v>43858.124999982414</v>
      </c>
      <c r="E7253" t="str">
        <f t="shared" si="683"/>
        <v>LRKPCIGS</v>
      </c>
      <c r="F7253" s="39">
        <v>9565.060546875</v>
      </c>
      <c r="G7253">
        <f t="shared" si="681"/>
        <v>1.3760009866477813E-3</v>
      </c>
      <c r="H7253" s="38">
        <f>G7253*SUMIF('Manual Inputs'!$B$11:$B$22,'Expanded kW'!A7253,'Manual Inputs'!$C$11:$C$22)</f>
        <v>162428.8891937205</v>
      </c>
    </row>
    <row r="7254" spans="1:8" x14ac:dyDescent="0.2">
      <c r="A7254">
        <f t="shared" si="678"/>
        <v>1</v>
      </c>
      <c r="B7254" t="b">
        <f t="shared" si="679"/>
        <v>0</v>
      </c>
      <c r="C7254" t="str">
        <f t="shared" si="680"/>
        <v>OFF</v>
      </c>
      <c r="D7254" s="4">
        <f t="shared" si="682"/>
        <v>43858.166666649078</v>
      </c>
      <c r="E7254" t="str">
        <f t="shared" si="683"/>
        <v>LRKPCIGS</v>
      </c>
      <c r="F7254" s="39">
        <v>9593.6767578125</v>
      </c>
      <c r="G7254">
        <f t="shared" si="681"/>
        <v>1.3801176291186944E-3</v>
      </c>
      <c r="H7254" s="38">
        <f>G7254*SUMIF('Manual Inputs'!$B$11:$B$22,'Expanded kW'!A7254,'Manual Inputs'!$C$11:$C$22)</f>
        <v>162914.83482184619</v>
      </c>
    </row>
    <row r="7255" spans="1:8" x14ac:dyDescent="0.2">
      <c r="A7255">
        <f t="shared" si="678"/>
        <v>1</v>
      </c>
      <c r="B7255" t="b">
        <f t="shared" si="679"/>
        <v>0</v>
      </c>
      <c r="C7255" t="str">
        <f t="shared" si="680"/>
        <v>OFF</v>
      </c>
      <c r="D7255" s="4">
        <f t="shared" si="682"/>
        <v>43858.208333315742</v>
      </c>
      <c r="E7255" t="str">
        <f t="shared" si="683"/>
        <v>LRKPCIGS</v>
      </c>
      <c r="F7255" s="39">
        <v>9565.841796875</v>
      </c>
      <c r="G7255">
        <f t="shared" si="681"/>
        <v>1.3761133749348759E-3</v>
      </c>
      <c r="H7255" s="38">
        <f>G7255*SUMIF('Manual Inputs'!$B$11:$B$22,'Expanded kW'!A7255,'Manual Inputs'!$C$11:$C$22)</f>
        <v>162442.15597536406</v>
      </c>
    </row>
    <row r="7256" spans="1:8" x14ac:dyDescent="0.2">
      <c r="A7256">
        <f t="shared" si="678"/>
        <v>1</v>
      </c>
      <c r="B7256" t="b">
        <f t="shared" si="679"/>
        <v>0</v>
      </c>
      <c r="C7256" t="str">
        <f t="shared" si="680"/>
        <v>OFF</v>
      </c>
      <c r="D7256" s="4">
        <f t="shared" si="682"/>
        <v>43858.249999982407</v>
      </c>
      <c r="E7256" t="str">
        <f t="shared" si="683"/>
        <v>LRKPCIGS</v>
      </c>
      <c r="F7256" s="39">
        <v>9576.470703125</v>
      </c>
      <c r="G7256">
        <f t="shared" si="681"/>
        <v>1.3776424175807966E-3</v>
      </c>
      <c r="H7256" s="38">
        <f>G7256*SUMIF('Manual Inputs'!$B$11:$B$22,'Expanded kW'!A7256,'Manual Inputs'!$C$11:$C$22)</f>
        <v>162622.65053962436</v>
      </c>
    </row>
    <row r="7257" spans="1:8" x14ac:dyDescent="0.2">
      <c r="A7257">
        <f t="shared" si="678"/>
        <v>1</v>
      </c>
      <c r="B7257" t="b">
        <f t="shared" si="679"/>
        <v>0</v>
      </c>
      <c r="C7257" t="str">
        <f t="shared" si="680"/>
        <v>ON</v>
      </c>
      <c r="D7257" s="4">
        <f t="shared" si="682"/>
        <v>43858.291666649071</v>
      </c>
      <c r="E7257" t="str">
        <f t="shared" si="683"/>
        <v>LRKPCIGS</v>
      </c>
      <c r="F7257" s="39">
        <v>9517.025390625</v>
      </c>
      <c r="G7257">
        <f t="shared" si="681"/>
        <v>1.3690907928157752E-3</v>
      </c>
      <c r="H7257" s="38">
        <f>G7257*SUMIF('Manual Inputs'!$B$11:$B$22,'Expanded kW'!A7257,'Manual Inputs'!$C$11:$C$22)</f>
        <v>161613.18112436769</v>
      </c>
    </row>
    <row r="7258" spans="1:8" x14ac:dyDescent="0.2">
      <c r="A7258">
        <f t="shared" si="678"/>
        <v>1</v>
      </c>
      <c r="B7258" t="b">
        <f t="shared" si="679"/>
        <v>0</v>
      </c>
      <c r="C7258" t="str">
        <f t="shared" si="680"/>
        <v>ON</v>
      </c>
      <c r="D7258" s="4">
        <f t="shared" si="682"/>
        <v>43858.333333315735</v>
      </c>
      <c r="E7258" t="str">
        <f t="shared" si="683"/>
        <v>LRKPCIGS</v>
      </c>
      <c r="F7258" s="39">
        <v>9459.8134765625</v>
      </c>
      <c r="G7258">
        <f t="shared" si="681"/>
        <v>1.3608604580664853E-3</v>
      </c>
      <c r="H7258" s="38">
        <f>G7258*SUMIF('Manual Inputs'!$B$11:$B$22,'Expanded kW'!A7258,'Manual Inputs'!$C$11:$C$22)</f>
        <v>160641.63812113449</v>
      </c>
    </row>
    <row r="7259" spans="1:8" x14ac:dyDescent="0.2">
      <c r="A7259">
        <f t="shared" si="678"/>
        <v>1</v>
      </c>
      <c r="B7259" t="b">
        <f t="shared" si="679"/>
        <v>0</v>
      </c>
      <c r="C7259" t="str">
        <f t="shared" si="680"/>
        <v>ON</v>
      </c>
      <c r="D7259" s="4">
        <f t="shared" si="682"/>
        <v>43858.374999982399</v>
      </c>
      <c r="E7259" t="str">
        <f t="shared" si="683"/>
        <v>LRKPCIGS</v>
      </c>
      <c r="F7259" s="39">
        <v>9492.36328125</v>
      </c>
      <c r="G7259">
        <f t="shared" si="681"/>
        <v>1.3655429755629193E-3</v>
      </c>
      <c r="H7259" s="38">
        <f>G7259*SUMIF('Manual Inputs'!$B$11:$B$22,'Expanded kW'!A7259,'Manual Inputs'!$C$11:$C$22)</f>
        <v>161194.38199483536</v>
      </c>
    </row>
    <row r="7260" spans="1:8" x14ac:dyDescent="0.2">
      <c r="A7260">
        <f t="shared" si="678"/>
        <v>1</v>
      </c>
      <c r="B7260" t="b">
        <f t="shared" si="679"/>
        <v>0</v>
      </c>
      <c r="C7260" t="str">
        <f t="shared" si="680"/>
        <v>ON</v>
      </c>
      <c r="D7260" s="4">
        <f t="shared" si="682"/>
        <v>43858.416666649064</v>
      </c>
      <c r="E7260" t="str">
        <f t="shared" si="683"/>
        <v>LRKPCIGS</v>
      </c>
      <c r="F7260" s="39">
        <v>9481.244140625</v>
      </c>
      <c r="G7260">
        <f t="shared" si="681"/>
        <v>1.3639434092668466E-3</v>
      </c>
      <c r="H7260" s="38">
        <f>G7260*SUMIF('Manual Inputs'!$B$11:$B$22,'Expanded kW'!A7260,'Manual Inputs'!$C$11:$C$22)</f>
        <v>161005.56252509373</v>
      </c>
    </row>
    <row r="7261" spans="1:8" x14ac:dyDescent="0.2">
      <c r="A7261">
        <f t="shared" si="678"/>
        <v>1</v>
      </c>
      <c r="B7261" t="b">
        <f t="shared" si="679"/>
        <v>0</v>
      </c>
      <c r="C7261" t="str">
        <f t="shared" si="680"/>
        <v>ON</v>
      </c>
      <c r="D7261" s="4">
        <f t="shared" si="682"/>
        <v>43858.458333315728</v>
      </c>
      <c r="E7261" t="str">
        <f t="shared" si="683"/>
        <v>LRKPCIGS</v>
      </c>
      <c r="F7261" s="39">
        <v>9523.537109375</v>
      </c>
      <c r="G7261">
        <f t="shared" si="681"/>
        <v>1.370027549188708E-3</v>
      </c>
      <c r="H7261" s="38">
        <f>G7261*SUMIF('Manual Inputs'!$B$11:$B$22,'Expanded kW'!A7261,'Manual Inputs'!$C$11:$C$22)</f>
        <v>161723.75974936655</v>
      </c>
    </row>
    <row r="7262" spans="1:8" x14ac:dyDescent="0.2">
      <c r="A7262">
        <f t="shared" si="678"/>
        <v>1</v>
      </c>
      <c r="B7262" t="b">
        <f t="shared" si="679"/>
        <v>0</v>
      </c>
      <c r="C7262" t="str">
        <f t="shared" si="680"/>
        <v>ON</v>
      </c>
      <c r="D7262" s="4">
        <f t="shared" si="682"/>
        <v>43858.499999982392</v>
      </c>
      <c r="E7262" t="str">
        <f t="shared" si="683"/>
        <v>LRKPCIGS</v>
      </c>
      <c r="F7262" s="39">
        <v>9488.0517578125</v>
      </c>
      <c r="G7262">
        <f t="shared" si="681"/>
        <v>1.3649227327035163E-3</v>
      </c>
      <c r="H7262" s="38">
        <f>G7262*SUMIF('Manual Inputs'!$B$11:$B$22,'Expanded kW'!A7262,'Manual Inputs'!$C$11:$C$22)</f>
        <v>161121.16594364008</v>
      </c>
    </row>
    <row r="7263" spans="1:8" x14ac:dyDescent="0.2">
      <c r="A7263">
        <f t="shared" si="678"/>
        <v>1</v>
      </c>
      <c r="B7263" t="b">
        <f t="shared" si="679"/>
        <v>0</v>
      </c>
      <c r="C7263" t="str">
        <f t="shared" si="680"/>
        <v>ON</v>
      </c>
      <c r="D7263" s="4">
        <f t="shared" si="682"/>
        <v>43858.541666649056</v>
      </c>
      <c r="E7263" t="str">
        <f t="shared" si="683"/>
        <v>LRKPCIGS</v>
      </c>
      <c r="F7263" s="39">
        <v>9521.7138671875</v>
      </c>
      <c r="G7263">
        <f t="shared" si="681"/>
        <v>1.3697652630237011E-3</v>
      </c>
      <c r="H7263" s="38">
        <f>G7263*SUMIF('Manual Inputs'!$B$11:$B$22,'Expanded kW'!A7263,'Manual Inputs'!$C$11:$C$22)</f>
        <v>161692.79839770595</v>
      </c>
    </row>
    <row r="7264" spans="1:8" x14ac:dyDescent="0.2">
      <c r="A7264">
        <f t="shared" si="678"/>
        <v>1</v>
      </c>
      <c r="B7264" t="b">
        <f t="shared" si="679"/>
        <v>0</v>
      </c>
      <c r="C7264" t="str">
        <f t="shared" si="680"/>
        <v>ON</v>
      </c>
      <c r="D7264" s="4">
        <f t="shared" si="682"/>
        <v>43858.583333315721</v>
      </c>
      <c r="E7264" t="str">
        <f t="shared" si="683"/>
        <v>LRKPCIGS</v>
      </c>
      <c r="F7264" s="39">
        <v>9448.3203125</v>
      </c>
      <c r="G7264">
        <f t="shared" si="681"/>
        <v>1.3592070858779661E-3</v>
      </c>
      <c r="H7264" s="38">
        <f>G7264*SUMIF('Manual Inputs'!$B$11:$B$22,'Expanded kW'!A7264,'Manual Inputs'!$C$11:$C$22)</f>
        <v>160446.467179681</v>
      </c>
    </row>
    <row r="7265" spans="1:8" x14ac:dyDescent="0.2">
      <c r="A7265">
        <f t="shared" si="678"/>
        <v>1</v>
      </c>
      <c r="B7265" t="b">
        <f t="shared" si="679"/>
        <v>0</v>
      </c>
      <c r="C7265" t="str">
        <f t="shared" si="680"/>
        <v>ON</v>
      </c>
      <c r="D7265" s="4">
        <f t="shared" si="682"/>
        <v>43858.624999982385</v>
      </c>
      <c r="E7265" t="str">
        <f t="shared" si="683"/>
        <v>LRKPCIGS</v>
      </c>
      <c r="F7265" s="39">
        <v>9428.1044921875</v>
      </c>
      <c r="G7265">
        <f t="shared" si="681"/>
        <v>1.3562988984640368E-3</v>
      </c>
      <c r="H7265" s="38">
        <f>G7265*SUMIF('Manual Inputs'!$B$11:$B$22,'Expanded kW'!A7265,'Manual Inputs'!$C$11:$C$22)</f>
        <v>160103.17262117745</v>
      </c>
    </row>
    <row r="7266" spans="1:8" x14ac:dyDescent="0.2">
      <c r="A7266">
        <f t="shared" si="678"/>
        <v>1</v>
      </c>
      <c r="B7266" t="b">
        <f t="shared" si="679"/>
        <v>0</v>
      </c>
      <c r="C7266" t="str">
        <f t="shared" si="680"/>
        <v>ON</v>
      </c>
      <c r="D7266" s="4">
        <f t="shared" si="682"/>
        <v>43858.666666649049</v>
      </c>
      <c r="E7266" t="str">
        <f t="shared" si="683"/>
        <v>LRKPCIGS</v>
      </c>
      <c r="F7266" s="39">
        <v>9325.419921875</v>
      </c>
      <c r="G7266">
        <f t="shared" si="681"/>
        <v>1.3415270034644107E-3</v>
      </c>
      <c r="H7266" s="38">
        <f>G7266*SUMIF('Manual Inputs'!$B$11:$B$22,'Expanded kW'!A7266,'Manual Inputs'!$C$11:$C$22)</f>
        <v>158359.4365923822</v>
      </c>
    </row>
    <row r="7267" spans="1:8" x14ac:dyDescent="0.2">
      <c r="A7267">
        <f t="shared" si="678"/>
        <v>1</v>
      </c>
      <c r="B7267" t="b">
        <f t="shared" si="679"/>
        <v>0</v>
      </c>
      <c r="C7267" t="str">
        <f t="shared" si="680"/>
        <v>ON</v>
      </c>
      <c r="D7267" s="4">
        <f t="shared" si="682"/>
        <v>43858.708333315713</v>
      </c>
      <c r="E7267" t="str">
        <f t="shared" si="683"/>
        <v>LRKPCIGS</v>
      </c>
      <c r="F7267" s="39">
        <v>9338.8916015625</v>
      </c>
      <c r="G7267">
        <f t="shared" si="681"/>
        <v>1.3434649989899966E-3</v>
      </c>
      <c r="H7267" s="38">
        <f>G7267*SUMIF('Manual Inputs'!$B$11:$B$22,'Expanded kW'!A7267,'Manual Inputs'!$C$11:$C$22)</f>
        <v>158588.20565834793</v>
      </c>
    </row>
    <row r="7268" spans="1:8" x14ac:dyDescent="0.2">
      <c r="A7268">
        <f t="shared" si="678"/>
        <v>1</v>
      </c>
      <c r="B7268" t="b">
        <f t="shared" si="679"/>
        <v>0</v>
      </c>
      <c r="C7268" t="str">
        <f t="shared" si="680"/>
        <v>ON</v>
      </c>
      <c r="D7268" s="4">
        <f t="shared" si="682"/>
        <v>43858.749999982378</v>
      </c>
      <c r="E7268" t="str">
        <f t="shared" si="683"/>
        <v>LRKPCIGS</v>
      </c>
      <c r="F7268" s="39">
        <v>9331.3828125</v>
      </c>
      <c r="G7268">
        <f t="shared" si="681"/>
        <v>1.3423848070656596E-3</v>
      </c>
      <c r="H7268" s="38">
        <f>G7268*SUMIF('Manual Inputs'!$B$11:$B$22,'Expanded kW'!A7268,'Manual Inputs'!$C$11:$C$22)</f>
        <v>158460.6953032765</v>
      </c>
    </row>
    <row r="7269" spans="1:8" x14ac:dyDescent="0.2">
      <c r="A7269">
        <f t="shared" si="678"/>
        <v>1</v>
      </c>
      <c r="B7269" t="b">
        <f t="shared" si="679"/>
        <v>0</v>
      </c>
      <c r="C7269" t="str">
        <f t="shared" si="680"/>
        <v>ON</v>
      </c>
      <c r="D7269" s="4">
        <f t="shared" si="682"/>
        <v>43858.791666649042</v>
      </c>
      <c r="E7269" t="str">
        <f t="shared" si="683"/>
        <v>LRKPCIGS</v>
      </c>
      <c r="F7269" s="39">
        <v>9299.8740234375</v>
      </c>
      <c r="G7269">
        <f t="shared" si="681"/>
        <v>1.3378520469617789E-3</v>
      </c>
      <c r="H7269" s="38">
        <f>G7269*SUMIF('Manual Inputs'!$B$11:$B$22,'Expanded kW'!A7269,'Manual Inputs'!$C$11:$C$22)</f>
        <v>157925.62941611561</v>
      </c>
    </row>
    <row r="7270" spans="1:8" x14ac:dyDescent="0.2">
      <c r="A7270">
        <f t="shared" si="678"/>
        <v>1</v>
      </c>
      <c r="B7270" t="b">
        <f t="shared" si="679"/>
        <v>0</v>
      </c>
      <c r="C7270" t="str">
        <f t="shared" si="680"/>
        <v>ON</v>
      </c>
      <c r="D7270" s="4">
        <f t="shared" si="682"/>
        <v>43858.833333315706</v>
      </c>
      <c r="E7270" t="str">
        <f t="shared" si="683"/>
        <v>LRKPCIGS</v>
      </c>
      <c r="F7270" s="39">
        <v>9279.0498046875</v>
      </c>
      <c r="G7270">
        <f t="shared" si="681"/>
        <v>1.3348563371692749E-3</v>
      </c>
      <c r="H7270" s="38">
        <f>G7270*SUMIF('Manual Inputs'!$B$11:$B$22,'Expanded kW'!A7270,'Manual Inputs'!$C$11:$C$22)</f>
        <v>157572.00335140718</v>
      </c>
    </row>
    <row r="7271" spans="1:8" x14ac:dyDescent="0.2">
      <c r="A7271">
        <f t="shared" si="678"/>
        <v>1</v>
      </c>
      <c r="B7271" t="b">
        <f t="shared" si="679"/>
        <v>0</v>
      </c>
      <c r="C7271" t="str">
        <f t="shared" si="680"/>
        <v>OFF</v>
      </c>
      <c r="D7271" s="4">
        <f t="shared" si="682"/>
        <v>43858.87499998237</v>
      </c>
      <c r="E7271" t="str">
        <f t="shared" si="683"/>
        <v>LRKPCIGS</v>
      </c>
      <c r="F7271" s="39">
        <v>9517.669921875</v>
      </c>
      <c r="G7271">
        <f t="shared" si="681"/>
        <v>1.3691835131526282E-3</v>
      </c>
      <c r="H7271" s="38">
        <f>G7271*SUMIF('Manual Inputs'!$B$11:$B$22,'Expanded kW'!A7271,'Manual Inputs'!$C$11:$C$22)</f>
        <v>161624.1262192236</v>
      </c>
    </row>
    <row r="7272" spans="1:8" x14ac:dyDescent="0.2">
      <c r="A7272">
        <f t="shared" si="678"/>
        <v>1</v>
      </c>
      <c r="B7272" t="b">
        <f t="shared" si="679"/>
        <v>0</v>
      </c>
      <c r="C7272" t="str">
        <f t="shared" si="680"/>
        <v>OFF</v>
      </c>
      <c r="D7272" s="4">
        <f t="shared" si="682"/>
        <v>43858.916666649035</v>
      </c>
      <c r="E7272" t="str">
        <f t="shared" si="683"/>
        <v>LRKPCIGS</v>
      </c>
      <c r="F7272" s="39">
        <v>9839.8515625</v>
      </c>
      <c r="G7272">
        <f t="shared" si="681"/>
        <v>1.4155315998382518E-3</v>
      </c>
      <c r="H7272" s="38">
        <f>G7272*SUMIF('Manual Inputs'!$B$11:$B$22,'Expanded kW'!A7272,'Manual Inputs'!$C$11:$C$22)</f>
        <v>167095.24746815563</v>
      </c>
    </row>
    <row r="7273" spans="1:8" x14ac:dyDescent="0.2">
      <c r="A7273">
        <f t="shared" si="678"/>
        <v>1</v>
      </c>
      <c r="B7273" t="b">
        <f t="shared" si="679"/>
        <v>0</v>
      </c>
      <c r="C7273" t="str">
        <f t="shared" si="680"/>
        <v>OFF</v>
      </c>
      <c r="D7273" s="4">
        <f t="shared" si="682"/>
        <v>43858.958333315699</v>
      </c>
      <c r="E7273" t="str">
        <f t="shared" si="683"/>
        <v>LRKPCIGS</v>
      </c>
      <c r="F7273" s="39">
        <v>9661.251953125</v>
      </c>
      <c r="G7273">
        <f t="shared" si="681"/>
        <v>1.3898387944962932E-3</v>
      </c>
      <c r="H7273" s="38">
        <f>G7273*SUMIF('Manual Inputs'!$B$11:$B$22,'Expanded kW'!A7273,'Manual Inputs'!$C$11:$C$22)</f>
        <v>164062.36168358094</v>
      </c>
    </row>
    <row r="7274" spans="1:8" x14ac:dyDescent="0.2">
      <c r="A7274">
        <f t="shared" si="678"/>
        <v>1</v>
      </c>
      <c r="B7274" t="b">
        <f t="shared" si="679"/>
        <v>0</v>
      </c>
      <c r="C7274" t="str">
        <f t="shared" si="680"/>
        <v>OFF</v>
      </c>
      <c r="D7274" s="4">
        <f t="shared" si="682"/>
        <v>43858.999999982363</v>
      </c>
      <c r="E7274" t="str">
        <f t="shared" si="683"/>
        <v>LRKPCIGS</v>
      </c>
      <c r="F7274" s="39">
        <v>9773.2861328125</v>
      </c>
      <c r="G7274">
        <f t="shared" si="681"/>
        <v>1.4059556963217229E-3</v>
      </c>
      <c r="H7274" s="38">
        <f>G7274*SUMIF('Manual Inputs'!$B$11:$B$22,'Expanded kW'!A7274,'Manual Inputs'!$C$11:$C$22)</f>
        <v>165964.8679216952</v>
      </c>
    </row>
    <row r="7275" spans="1:8" x14ac:dyDescent="0.2">
      <c r="A7275">
        <f t="shared" si="678"/>
        <v>1</v>
      </c>
      <c r="B7275" t="b">
        <f t="shared" si="679"/>
        <v>0</v>
      </c>
      <c r="C7275" t="str">
        <f t="shared" si="680"/>
        <v>OFF</v>
      </c>
      <c r="D7275" s="4">
        <f t="shared" si="682"/>
        <v>43859.041666649027</v>
      </c>
      <c r="E7275" t="str">
        <f t="shared" si="683"/>
        <v>LRKPCIGS</v>
      </c>
      <c r="F7275" s="39">
        <v>9763.0859375</v>
      </c>
      <c r="G7275">
        <f t="shared" si="681"/>
        <v>1.4044883267483451E-3</v>
      </c>
      <c r="H7275" s="38">
        <f>G7275*SUMIF('Manual Inputs'!$B$11:$B$22,'Expanded kW'!A7275,'Manual Inputs'!$C$11:$C$22)</f>
        <v>165791.65350386177</v>
      </c>
    </row>
    <row r="7276" spans="1:8" x14ac:dyDescent="0.2">
      <c r="A7276">
        <f t="shared" si="678"/>
        <v>1</v>
      </c>
      <c r="B7276" t="b">
        <f t="shared" si="679"/>
        <v>0</v>
      </c>
      <c r="C7276" t="str">
        <f t="shared" si="680"/>
        <v>OFF</v>
      </c>
      <c r="D7276" s="4">
        <f t="shared" si="682"/>
        <v>43859.083333315692</v>
      </c>
      <c r="E7276" t="str">
        <f t="shared" si="683"/>
        <v>LRKPCIGS</v>
      </c>
      <c r="F7276" s="39">
        <v>9582.95703125</v>
      </c>
      <c r="G7276">
        <f t="shared" si="681"/>
        <v>1.378575521334399E-3</v>
      </c>
      <c r="H7276" s="38">
        <f>G7276*SUMIF('Manual Inputs'!$B$11:$B$22,'Expanded kW'!A7276,'Manual Inputs'!$C$11:$C$22)</f>
        <v>162732.79799421984</v>
      </c>
    </row>
    <row r="7277" spans="1:8" x14ac:dyDescent="0.2">
      <c r="A7277">
        <f t="shared" si="678"/>
        <v>1</v>
      </c>
      <c r="B7277" t="b">
        <f t="shared" si="679"/>
        <v>0</v>
      </c>
      <c r="C7277" t="str">
        <f t="shared" si="680"/>
        <v>OFF</v>
      </c>
      <c r="D7277" s="4">
        <f t="shared" si="682"/>
        <v>43859.124999982356</v>
      </c>
      <c r="E7277" t="str">
        <f t="shared" si="683"/>
        <v>LRKPCIGS</v>
      </c>
      <c r="F7277" s="39">
        <v>9457.5439453125</v>
      </c>
      <c r="G7277">
        <f t="shared" si="681"/>
        <v>1.3605339700924757E-3</v>
      </c>
      <c r="H7277" s="38">
        <f>G7277*SUMIF('Manual Inputs'!$B$11:$B$22,'Expanded kW'!A7277,'Manual Inputs'!$C$11:$C$22)</f>
        <v>160603.09812046</v>
      </c>
    </row>
    <row r="7278" spans="1:8" x14ac:dyDescent="0.2">
      <c r="A7278">
        <f t="shared" si="678"/>
        <v>1</v>
      </c>
      <c r="B7278" t="b">
        <f t="shared" si="679"/>
        <v>0</v>
      </c>
      <c r="C7278" t="str">
        <f t="shared" si="680"/>
        <v>OFF</v>
      </c>
      <c r="D7278" s="4">
        <f t="shared" si="682"/>
        <v>43859.16666664902</v>
      </c>
      <c r="E7278" t="str">
        <f t="shared" si="683"/>
        <v>LRKPCIGS</v>
      </c>
      <c r="F7278" s="39">
        <v>9488.9228515625</v>
      </c>
      <c r="G7278">
        <f t="shared" si="681"/>
        <v>1.3650480456436267E-3</v>
      </c>
      <c r="H7278" s="38">
        <f>G7278*SUMIF('Manual Inputs'!$B$11:$B$22,'Expanded kW'!A7278,'Manual Inputs'!$C$11:$C$22)</f>
        <v>161135.95840517263</v>
      </c>
    </row>
    <row r="7279" spans="1:8" x14ac:dyDescent="0.2">
      <c r="A7279">
        <f t="shared" si="678"/>
        <v>1</v>
      </c>
      <c r="B7279" t="b">
        <f t="shared" si="679"/>
        <v>0</v>
      </c>
      <c r="C7279" t="str">
        <f t="shared" si="680"/>
        <v>OFF</v>
      </c>
      <c r="D7279" s="4">
        <f t="shared" si="682"/>
        <v>43859.208333315684</v>
      </c>
      <c r="E7279" t="str">
        <f t="shared" si="683"/>
        <v>LRKPCIGS</v>
      </c>
      <c r="F7279" s="39">
        <v>9387.0234375</v>
      </c>
      <c r="G7279">
        <f t="shared" si="681"/>
        <v>1.3503891008725306E-3</v>
      </c>
      <c r="H7279" s="38">
        <f>G7279*SUMIF('Manual Inputs'!$B$11:$B$22,'Expanded kW'!A7279,'Manual Inputs'!$C$11:$C$22)</f>
        <v>159405.55549192915</v>
      </c>
    </row>
    <row r="7280" spans="1:8" x14ac:dyDescent="0.2">
      <c r="A7280">
        <f t="shared" si="678"/>
        <v>1</v>
      </c>
      <c r="B7280" t="b">
        <f t="shared" si="679"/>
        <v>0</v>
      </c>
      <c r="C7280" t="str">
        <f t="shared" si="680"/>
        <v>OFF</v>
      </c>
      <c r="D7280" s="4">
        <f t="shared" si="682"/>
        <v>43859.249999982349</v>
      </c>
      <c r="E7280" t="str">
        <f t="shared" si="683"/>
        <v>LRKPCIGS</v>
      </c>
      <c r="F7280" s="39">
        <v>9353.8974609375</v>
      </c>
      <c r="G7280">
        <f t="shared" si="681"/>
        <v>1.3456236970143644E-3</v>
      </c>
      <c r="H7280" s="38">
        <f>G7280*SUMIF('Manual Inputs'!$B$11:$B$22,'Expanded kW'!A7280,'Manual Inputs'!$C$11:$C$22)</f>
        <v>158843.02736676615</v>
      </c>
    </row>
    <row r="7281" spans="1:8" x14ac:dyDescent="0.2">
      <c r="A7281">
        <f t="shared" si="678"/>
        <v>1</v>
      </c>
      <c r="B7281" t="b">
        <f t="shared" si="679"/>
        <v>0</v>
      </c>
      <c r="C7281" t="str">
        <f t="shared" si="680"/>
        <v>ON</v>
      </c>
      <c r="D7281" s="4">
        <f t="shared" si="682"/>
        <v>43859.291666649013</v>
      </c>
      <c r="E7281" t="str">
        <f t="shared" si="683"/>
        <v>LRKPCIGS</v>
      </c>
      <c r="F7281" s="39">
        <v>9155.888671875</v>
      </c>
      <c r="G7281">
        <f t="shared" si="681"/>
        <v>1.3171387451649016E-3</v>
      </c>
      <c r="H7281" s="38">
        <f>G7281*SUMIF('Manual Inputs'!$B$11:$B$22,'Expanded kW'!A7281,'Manual Inputs'!$C$11:$C$22)</f>
        <v>155480.54497573484</v>
      </c>
    </row>
    <row r="7282" spans="1:8" x14ac:dyDescent="0.2">
      <c r="A7282">
        <f t="shared" si="678"/>
        <v>1</v>
      </c>
      <c r="B7282" t="b">
        <f t="shared" si="679"/>
        <v>0</v>
      </c>
      <c r="C7282" t="str">
        <f t="shared" si="680"/>
        <v>ON</v>
      </c>
      <c r="D7282" s="4">
        <f t="shared" si="682"/>
        <v>43859.333333315677</v>
      </c>
      <c r="E7282" t="str">
        <f t="shared" si="683"/>
        <v>LRKPCIGS</v>
      </c>
      <c r="F7282" s="39">
        <v>9476.0107421875</v>
      </c>
      <c r="G7282">
        <f t="shared" si="681"/>
        <v>1.3631905482286723E-3</v>
      </c>
      <c r="H7282" s="38">
        <f>G7282*SUMIF('Manual Inputs'!$B$11:$B$22,'Expanded kW'!A7282,'Manual Inputs'!$C$11:$C$22)</f>
        <v>160916.69167155909</v>
      </c>
    </row>
    <row r="7283" spans="1:8" x14ac:dyDescent="0.2">
      <c r="A7283">
        <f t="shared" si="678"/>
        <v>1</v>
      </c>
      <c r="B7283" t="b">
        <f t="shared" si="679"/>
        <v>0</v>
      </c>
      <c r="C7283" t="str">
        <f t="shared" si="680"/>
        <v>ON</v>
      </c>
      <c r="D7283" s="4">
        <f t="shared" si="682"/>
        <v>43859.374999982341</v>
      </c>
      <c r="E7283" t="str">
        <f t="shared" si="683"/>
        <v>LRKPCIGS</v>
      </c>
      <c r="F7283" s="39">
        <v>9494.0537109375</v>
      </c>
      <c r="G7283">
        <f t="shared" si="681"/>
        <v>1.36578615571912E-3</v>
      </c>
      <c r="H7283" s="38">
        <f>G7283*SUMIF('Manual Inputs'!$B$11:$B$22,'Expanded kW'!A7283,'Manual Inputs'!$C$11:$C$22)</f>
        <v>161223.08799361656</v>
      </c>
    </row>
    <row r="7284" spans="1:8" x14ac:dyDescent="0.2">
      <c r="A7284">
        <f t="shared" si="678"/>
        <v>1</v>
      </c>
      <c r="B7284" t="b">
        <f t="shared" si="679"/>
        <v>0</v>
      </c>
      <c r="C7284" t="str">
        <f t="shared" si="680"/>
        <v>ON</v>
      </c>
      <c r="D7284" s="4">
        <f t="shared" si="682"/>
        <v>43859.416666649005</v>
      </c>
      <c r="E7284" t="str">
        <f t="shared" si="683"/>
        <v>LRKPCIGS</v>
      </c>
      <c r="F7284" s="39">
        <v>9373.1396484375</v>
      </c>
      <c r="G7284">
        <f t="shared" si="681"/>
        <v>1.3483918205255024E-3</v>
      </c>
      <c r="H7284" s="38">
        <f>G7284*SUMIF('Manual Inputs'!$B$11:$B$22,'Expanded kW'!A7284,'Manual Inputs'!$C$11:$C$22)</f>
        <v>159169.78819864645</v>
      </c>
    </row>
    <row r="7285" spans="1:8" x14ac:dyDescent="0.2">
      <c r="A7285">
        <f t="shared" si="678"/>
        <v>1</v>
      </c>
      <c r="B7285" t="b">
        <f t="shared" si="679"/>
        <v>0</v>
      </c>
      <c r="C7285" t="str">
        <f t="shared" si="680"/>
        <v>ON</v>
      </c>
      <c r="D7285" s="4">
        <f t="shared" si="682"/>
        <v>43859.45833331567</v>
      </c>
      <c r="E7285" t="str">
        <f t="shared" si="683"/>
        <v>LRKPCIGS</v>
      </c>
      <c r="F7285" s="39">
        <v>9429.68359375</v>
      </c>
      <c r="G7285">
        <f t="shared" si="681"/>
        <v>1.3565260632893265E-3</v>
      </c>
      <c r="H7285" s="38">
        <f>G7285*SUMIF('Manual Inputs'!$B$11:$B$22,'Expanded kW'!A7285,'Manual Inputs'!$C$11:$C$22)</f>
        <v>160129.98810357443</v>
      </c>
    </row>
    <row r="7286" spans="1:8" x14ac:dyDescent="0.2">
      <c r="A7286">
        <f t="shared" si="678"/>
        <v>1</v>
      </c>
      <c r="B7286" t="b">
        <f t="shared" si="679"/>
        <v>0</v>
      </c>
      <c r="C7286" t="str">
        <f t="shared" si="680"/>
        <v>ON</v>
      </c>
      <c r="D7286" s="4">
        <f t="shared" si="682"/>
        <v>43859.499999982334</v>
      </c>
      <c r="E7286" t="str">
        <f t="shared" si="683"/>
        <v>LRKPCIGS</v>
      </c>
      <c r="F7286" s="39">
        <v>9296.453125</v>
      </c>
      <c r="G7286">
        <f t="shared" si="681"/>
        <v>1.337359926749664E-3</v>
      </c>
      <c r="H7286" s="38">
        <f>G7286*SUMIF('Manual Inputs'!$B$11:$B$22,'Expanded kW'!A7286,'Manual Inputs'!$C$11:$C$22)</f>
        <v>157867.53749599401</v>
      </c>
    </row>
    <row r="7287" spans="1:8" x14ac:dyDescent="0.2">
      <c r="A7287">
        <f t="shared" si="678"/>
        <v>1</v>
      </c>
      <c r="B7287" t="b">
        <f t="shared" si="679"/>
        <v>0</v>
      </c>
      <c r="C7287" t="str">
        <f t="shared" si="680"/>
        <v>ON</v>
      </c>
      <c r="D7287" s="4">
        <f t="shared" si="682"/>
        <v>43859.541666648998</v>
      </c>
      <c r="E7287" t="str">
        <f t="shared" si="683"/>
        <v>LRKPCIGS</v>
      </c>
      <c r="F7287" s="39">
        <v>9458.806640625</v>
      </c>
      <c r="G7287">
        <f t="shared" si="681"/>
        <v>1.3607156176614922E-3</v>
      </c>
      <c r="H7287" s="38">
        <f>G7287*SUMIF('Manual Inputs'!$B$11:$B$22,'Expanded kW'!A7287,'Manual Inputs'!$C$11:$C$22)</f>
        <v>160624.54055629138</v>
      </c>
    </row>
    <row r="7288" spans="1:8" x14ac:dyDescent="0.2">
      <c r="A7288">
        <f t="shared" si="678"/>
        <v>1</v>
      </c>
      <c r="B7288" t="b">
        <f t="shared" si="679"/>
        <v>0</v>
      </c>
      <c r="C7288" t="str">
        <f t="shared" si="680"/>
        <v>ON</v>
      </c>
      <c r="D7288" s="4">
        <f t="shared" si="682"/>
        <v>43859.583333315662</v>
      </c>
      <c r="E7288" t="str">
        <f t="shared" si="683"/>
        <v>LRKPCIGS</v>
      </c>
      <c r="F7288" s="39">
        <v>9434.611328125</v>
      </c>
      <c r="G7288">
        <f t="shared" si="681"/>
        <v>1.3572349524101752E-3</v>
      </c>
      <c r="H7288" s="38">
        <f>G7288*SUMIF('Manual Inputs'!$B$11:$B$22,'Expanded kW'!A7288,'Manual Inputs'!$C$11:$C$22)</f>
        <v>160213.66832879104</v>
      </c>
    </row>
    <row r="7289" spans="1:8" x14ac:dyDescent="0.2">
      <c r="A7289">
        <f t="shared" si="678"/>
        <v>1</v>
      </c>
      <c r="B7289" t="b">
        <f t="shared" si="679"/>
        <v>0</v>
      </c>
      <c r="C7289" t="str">
        <f t="shared" si="680"/>
        <v>ON</v>
      </c>
      <c r="D7289" s="4">
        <f t="shared" si="682"/>
        <v>43859.624999982327</v>
      </c>
      <c r="E7289" t="str">
        <f t="shared" si="683"/>
        <v>LRKPCIGS</v>
      </c>
      <c r="F7289" s="39">
        <v>9381.7265625</v>
      </c>
      <c r="G7289">
        <f t="shared" si="681"/>
        <v>1.3496271082860298E-3</v>
      </c>
      <c r="H7289" s="38">
        <f>G7289*SUMIF('Manual Inputs'!$B$11:$B$22,'Expanded kW'!A7289,'Manual Inputs'!$C$11:$C$22)</f>
        <v>159315.60671238595</v>
      </c>
    </row>
    <row r="7290" spans="1:8" x14ac:dyDescent="0.2">
      <c r="A7290">
        <f t="shared" si="678"/>
        <v>1</v>
      </c>
      <c r="B7290" t="b">
        <f t="shared" si="679"/>
        <v>0</v>
      </c>
      <c r="C7290" t="str">
        <f t="shared" si="680"/>
        <v>ON</v>
      </c>
      <c r="D7290" s="4">
        <f t="shared" si="682"/>
        <v>43859.666666648991</v>
      </c>
      <c r="E7290" t="str">
        <f t="shared" si="683"/>
        <v>LRKPCIGS</v>
      </c>
      <c r="F7290" s="39">
        <v>9307.392578125</v>
      </c>
      <c r="G7290">
        <f t="shared" si="681"/>
        <v>1.3389336437397048E-3</v>
      </c>
      <c r="H7290" s="38">
        <f>G7290*SUMIF('Manual Inputs'!$B$11:$B$22,'Expanded kW'!A7290,'Manual Inputs'!$C$11:$C$22)</f>
        <v>158053.3056059576</v>
      </c>
    </row>
    <row r="7291" spans="1:8" x14ac:dyDescent="0.2">
      <c r="A7291">
        <f t="shared" si="678"/>
        <v>1</v>
      </c>
      <c r="B7291" t="b">
        <f t="shared" si="679"/>
        <v>0</v>
      </c>
      <c r="C7291" t="str">
        <f t="shared" si="680"/>
        <v>ON</v>
      </c>
      <c r="D7291" s="4">
        <f t="shared" si="682"/>
        <v>43859.708333315655</v>
      </c>
      <c r="E7291" t="str">
        <f t="shared" si="683"/>
        <v>LRKPCIGS</v>
      </c>
      <c r="F7291" s="39">
        <v>9224.3955078125</v>
      </c>
      <c r="G7291">
        <f t="shared" si="681"/>
        <v>1.3269939335748605E-3</v>
      </c>
      <c r="H7291" s="38">
        <f>G7291*SUMIF('Manual Inputs'!$B$11:$B$22,'Expanded kW'!A7291,'Manual Inputs'!$C$11:$C$22)</f>
        <v>156643.89247457948</v>
      </c>
    </row>
    <row r="7292" spans="1:8" x14ac:dyDescent="0.2">
      <c r="A7292">
        <f t="shared" si="678"/>
        <v>1</v>
      </c>
      <c r="B7292" t="b">
        <f t="shared" si="679"/>
        <v>0</v>
      </c>
      <c r="C7292" t="str">
        <f t="shared" si="680"/>
        <v>ON</v>
      </c>
      <c r="D7292" s="4">
        <f t="shared" si="682"/>
        <v>43859.749999982319</v>
      </c>
      <c r="E7292" t="str">
        <f t="shared" si="683"/>
        <v>LRKPCIGS</v>
      </c>
      <c r="F7292" s="39">
        <v>9186.1923828125</v>
      </c>
      <c r="G7292">
        <f t="shared" si="681"/>
        <v>1.3214981463359388E-3</v>
      </c>
      <c r="H7292" s="38">
        <f>G7292*SUMIF('Manual Inputs'!$B$11:$B$22,'Expanded kW'!A7292,'Manual Inputs'!$C$11:$C$22)</f>
        <v>155995.14685221054</v>
      </c>
    </row>
    <row r="7293" spans="1:8" x14ac:dyDescent="0.2">
      <c r="A7293">
        <f t="shared" si="678"/>
        <v>1</v>
      </c>
      <c r="B7293" t="b">
        <f t="shared" si="679"/>
        <v>0</v>
      </c>
      <c r="C7293" t="str">
        <f t="shared" si="680"/>
        <v>ON</v>
      </c>
      <c r="D7293" s="4">
        <f t="shared" si="682"/>
        <v>43859.791666648984</v>
      </c>
      <c r="E7293" t="str">
        <f t="shared" si="683"/>
        <v>LRKPCIGS</v>
      </c>
      <c r="F7293" s="39">
        <v>9182.6181640625</v>
      </c>
      <c r="G7293">
        <f t="shared" si="681"/>
        <v>1.3209839699224815E-3</v>
      </c>
      <c r="H7293" s="38">
        <f>G7293*SUMIF('Manual Inputs'!$B$11:$B$22,'Expanded kW'!A7293,'Manual Inputs'!$C$11:$C$22)</f>
        <v>155934.4513261914</v>
      </c>
    </row>
    <row r="7294" spans="1:8" x14ac:dyDescent="0.2">
      <c r="A7294">
        <f t="shared" si="678"/>
        <v>1</v>
      </c>
      <c r="B7294" t="b">
        <f t="shared" si="679"/>
        <v>0</v>
      </c>
      <c r="C7294" t="str">
        <f t="shared" si="680"/>
        <v>ON</v>
      </c>
      <c r="D7294" s="4">
        <f t="shared" si="682"/>
        <v>43859.833333315648</v>
      </c>
      <c r="E7294" t="str">
        <f t="shared" si="683"/>
        <v>LRKPCIGS</v>
      </c>
      <c r="F7294" s="39">
        <v>9165.8330078125</v>
      </c>
      <c r="G7294">
        <f t="shared" si="681"/>
        <v>1.3185693075742559E-3</v>
      </c>
      <c r="H7294" s="38">
        <f>G7294*SUMIF('Manual Inputs'!$B$11:$B$22,'Expanded kW'!A7294,'Manual Inputs'!$C$11:$C$22)</f>
        <v>155649.41452258002</v>
      </c>
    </row>
    <row r="7295" spans="1:8" x14ac:dyDescent="0.2">
      <c r="A7295">
        <f t="shared" si="678"/>
        <v>1</v>
      </c>
      <c r="B7295" t="b">
        <f t="shared" si="679"/>
        <v>0</v>
      </c>
      <c r="C7295" t="str">
        <f t="shared" si="680"/>
        <v>OFF</v>
      </c>
      <c r="D7295" s="4">
        <f t="shared" si="682"/>
        <v>43859.874999982312</v>
      </c>
      <c r="E7295" t="str">
        <f t="shared" si="683"/>
        <v>LRKPCIGS</v>
      </c>
      <c r="F7295" s="39">
        <v>9355.9189453125</v>
      </c>
      <c r="G7295">
        <f t="shared" si="681"/>
        <v>1.3459145017072215E-3</v>
      </c>
      <c r="H7295" s="38">
        <f>G7295*SUMIF('Manual Inputs'!$B$11:$B$22,'Expanded kW'!A7295,'Manual Inputs'!$C$11:$C$22)</f>
        <v>158877.35516426881</v>
      </c>
    </row>
    <row r="7296" spans="1:8" x14ac:dyDescent="0.2">
      <c r="A7296">
        <f t="shared" si="678"/>
        <v>1</v>
      </c>
      <c r="B7296" t="b">
        <f t="shared" si="679"/>
        <v>0</v>
      </c>
      <c r="C7296" t="str">
        <f t="shared" si="680"/>
        <v>OFF</v>
      </c>
      <c r="D7296" s="4">
        <f t="shared" si="682"/>
        <v>43859.916666648976</v>
      </c>
      <c r="E7296" t="str">
        <f t="shared" si="683"/>
        <v>LRKPCIGS</v>
      </c>
      <c r="F7296" s="39">
        <v>9595.537109375</v>
      </c>
      <c r="G7296">
        <f t="shared" si="681"/>
        <v>1.3803852537273382E-3</v>
      </c>
      <c r="H7296" s="38">
        <f>G7296*SUMIF('Manual Inputs'!$B$11:$B$22,'Expanded kW'!A7296,'Manual Inputs'!$C$11:$C$22)</f>
        <v>162946.42634563486</v>
      </c>
    </row>
    <row r="7297" spans="1:8" x14ac:dyDescent="0.2">
      <c r="A7297">
        <f t="shared" si="678"/>
        <v>1</v>
      </c>
      <c r="B7297" t="b">
        <f t="shared" si="679"/>
        <v>0</v>
      </c>
      <c r="C7297" t="str">
        <f t="shared" si="680"/>
        <v>OFF</v>
      </c>
      <c r="D7297" s="4">
        <f t="shared" si="682"/>
        <v>43859.958333315641</v>
      </c>
      <c r="E7297" t="str">
        <f t="shared" si="683"/>
        <v>LRKPCIGS</v>
      </c>
      <c r="F7297" s="39">
        <v>9557.546875</v>
      </c>
      <c r="G7297">
        <f t="shared" si="681"/>
        <v>1.3749200922966499E-3</v>
      </c>
      <c r="H7297" s="38">
        <f>G7297*SUMIF('Manual Inputs'!$B$11:$B$22,'Expanded kW'!A7297,'Manual Inputs'!$C$11:$C$22)</f>
        <v>162301.29592126381</v>
      </c>
    </row>
    <row r="7298" spans="1:8" x14ac:dyDescent="0.2">
      <c r="A7298">
        <f t="shared" ref="A7298:A7361" si="684">MONTH(D7298)</f>
        <v>1</v>
      </c>
      <c r="B7298" t="b">
        <f t="shared" ref="B7298:B7361" si="685">IF(ISNA(VLOOKUP(DATE(YEAR(D7298),MONTH(D7298),DAY(D7298)),Holidays,1,FALSE)),FALSE,TRUE)</f>
        <v>0</v>
      </c>
      <c r="C7298" t="str">
        <f t="shared" ref="C7298:C7361" si="686">IF(OR(HOUR(D7298)&lt;PkStart,HOUR(D7298)&gt;OPkStart-1,WEEKDAY(D7298,2)&gt;5,B7298)=TRUE,"OFF","ON")</f>
        <v>OFF</v>
      </c>
      <c r="D7298" s="4">
        <f t="shared" si="682"/>
        <v>43859.999999982305</v>
      </c>
      <c r="E7298" t="str">
        <f t="shared" si="683"/>
        <v>LRKPCIGS</v>
      </c>
      <c r="F7298" s="39">
        <v>9509.373046875</v>
      </c>
      <c r="G7298">
        <f t="shared" ref="G7298:G7361" si="687">IF(SUMIF($A$2:$A$8785,A7298,$F$2:$F$8785)=0,0,F7298/SUMIF($A$2:$A$8785,A7298,$F$2:$F$8785))</f>
        <v>1.3679899495436846E-3</v>
      </c>
      <c r="H7298" s="38">
        <f>G7298*SUMIF('Manual Inputs'!$B$11:$B$22,'Expanded kW'!A7298,'Manual Inputs'!$C$11:$C$22)</f>
        <v>161483.23299816926</v>
      </c>
    </row>
    <row r="7299" spans="1:8" x14ac:dyDescent="0.2">
      <c r="A7299">
        <f t="shared" si="684"/>
        <v>1</v>
      </c>
      <c r="B7299" t="b">
        <f t="shared" si="685"/>
        <v>0</v>
      </c>
      <c r="C7299" t="str">
        <f t="shared" si="686"/>
        <v>OFF</v>
      </c>
      <c r="D7299" s="4">
        <f t="shared" si="682"/>
        <v>43860.041666648969</v>
      </c>
      <c r="E7299" t="str">
        <f t="shared" si="683"/>
        <v>LRKPCIGS</v>
      </c>
      <c r="F7299" s="39">
        <v>9446.2646484375</v>
      </c>
      <c r="G7299">
        <f t="shared" si="687"/>
        <v>1.3589113641975486E-3</v>
      </c>
      <c r="H7299" s="38">
        <f>G7299*SUMIF('Manual Inputs'!$B$11:$B$22,'Expanded kW'!A7299,'Manual Inputs'!$C$11:$C$22)</f>
        <v>160411.55896048143</v>
      </c>
    </row>
    <row r="7300" spans="1:8" x14ac:dyDescent="0.2">
      <c r="A7300">
        <f t="shared" si="684"/>
        <v>1</v>
      </c>
      <c r="B7300" t="b">
        <f t="shared" si="685"/>
        <v>0</v>
      </c>
      <c r="C7300" t="str">
        <f t="shared" si="686"/>
        <v>OFF</v>
      </c>
      <c r="D7300" s="4">
        <f t="shared" ref="D7300:D7363" si="688">+D7299+1/24</f>
        <v>43860.083333315633</v>
      </c>
      <c r="E7300" t="str">
        <f t="shared" ref="E7300:E7363" si="689">+E7299</f>
        <v>LRKPCIGS</v>
      </c>
      <c r="F7300" s="39">
        <v>9376.8466796875</v>
      </c>
      <c r="G7300">
        <f t="shared" si="687"/>
        <v>1.3489251029477657E-3</v>
      </c>
      <c r="H7300" s="38">
        <f>G7300*SUMIF('Manual Inputs'!$B$11:$B$22,'Expanded kW'!A7300,'Manual Inputs'!$C$11:$C$22)</f>
        <v>159232.73907754503</v>
      </c>
    </row>
    <row r="7301" spans="1:8" x14ac:dyDescent="0.2">
      <c r="A7301">
        <f t="shared" si="684"/>
        <v>1</v>
      </c>
      <c r="B7301" t="b">
        <f t="shared" si="685"/>
        <v>0</v>
      </c>
      <c r="C7301" t="str">
        <f t="shared" si="686"/>
        <v>OFF</v>
      </c>
      <c r="D7301" s="4">
        <f t="shared" si="688"/>
        <v>43860.124999982298</v>
      </c>
      <c r="E7301" t="str">
        <f t="shared" si="689"/>
        <v>LRKPCIGS</v>
      </c>
      <c r="F7301" s="39">
        <v>9289.337890625</v>
      </c>
      <c r="G7301">
        <f t="shared" si="687"/>
        <v>1.3363363504249506E-3</v>
      </c>
      <c r="H7301" s="38">
        <f>G7301*SUMIF('Manual Inputs'!$B$11:$B$22,'Expanded kW'!A7301,'Manual Inputs'!$C$11:$C$22)</f>
        <v>157746.71028217548</v>
      </c>
    </row>
    <row r="7302" spans="1:8" x14ac:dyDescent="0.2">
      <c r="A7302">
        <f t="shared" si="684"/>
        <v>1</v>
      </c>
      <c r="B7302" t="b">
        <f t="shared" si="685"/>
        <v>0</v>
      </c>
      <c r="C7302" t="str">
        <f t="shared" si="686"/>
        <v>OFF</v>
      </c>
      <c r="D7302" s="4">
        <f t="shared" si="688"/>
        <v>43860.166666648962</v>
      </c>
      <c r="E7302" t="str">
        <f t="shared" si="689"/>
        <v>LRKPCIGS</v>
      </c>
      <c r="F7302" s="39">
        <v>9351.6533203125</v>
      </c>
      <c r="G7302">
        <f t="shared" si="687"/>
        <v>1.3453008616596855E-3</v>
      </c>
      <c r="H7302" s="38">
        <f>G7302*SUMIF('Manual Inputs'!$B$11:$B$22,'Expanded kW'!A7302,'Manual Inputs'!$C$11:$C$22)</f>
        <v>158804.9185364951</v>
      </c>
    </row>
    <row r="7303" spans="1:8" x14ac:dyDescent="0.2">
      <c r="A7303">
        <f t="shared" si="684"/>
        <v>1</v>
      </c>
      <c r="B7303" t="b">
        <f t="shared" si="685"/>
        <v>0</v>
      </c>
      <c r="C7303" t="str">
        <f t="shared" si="686"/>
        <v>OFF</v>
      </c>
      <c r="D7303" s="4">
        <f t="shared" si="688"/>
        <v>43860.208333315626</v>
      </c>
      <c r="E7303" t="str">
        <f t="shared" si="689"/>
        <v>LRKPCIGS</v>
      </c>
      <c r="F7303" s="39">
        <v>9389.255859375</v>
      </c>
      <c r="G7303">
        <f t="shared" si="687"/>
        <v>1.3507102504029032E-3</v>
      </c>
      <c r="H7303" s="38">
        <f>G7303*SUMIF('Manual Inputs'!$B$11:$B$22,'Expanded kW'!A7303,'Manual Inputs'!$C$11:$C$22)</f>
        <v>159443.46532047555</v>
      </c>
    </row>
    <row r="7304" spans="1:8" x14ac:dyDescent="0.2">
      <c r="A7304">
        <f t="shared" si="684"/>
        <v>1</v>
      </c>
      <c r="B7304" t="b">
        <f t="shared" si="685"/>
        <v>0</v>
      </c>
      <c r="C7304" t="str">
        <f t="shared" si="686"/>
        <v>OFF</v>
      </c>
      <c r="D7304" s="4">
        <f t="shared" si="688"/>
        <v>43860.24999998229</v>
      </c>
      <c r="E7304" t="str">
        <f t="shared" si="689"/>
        <v>LRKPCIGS</v>
      </c>
      <c r="F7304" s="39">
        <v>9558.8583984375</v>
      </c>
      <c r="G7304">
        <f t="shared" si="687"/>
        <v>1.3751087641336098E-3</v>
      </c>
      <c r="H7304" s="38">
        <f>G7304*SUMIF('Manual Inputs'!$B$11:$B$22,'Expanded kW'!A7304,'Manual Inputs'!$C$11:$C$22)</f>
        <v>162323.56753094788</v>
      </c>
    </row>
    <row r="7305" spans="1:8" x14ac:dyDescent="0.2">
      <c r="A7305">
        <f t="shared" si="684"/>
        <v>1</v>
      </c>
      <c r="B7305" t="b">
        <f t="shared" si="685"/>
        <v>0</v>
      </c>
      <c r="C7305" t="str">
        <f t="shared" si="686"/>
        <v>ON</v>
      </c>
      <c r="D7305" s="4">
        <f t="shared" si="688"/>
        <v>43860.291666648955</v>
      </c>
      <c r="E7305" t="str">
        <f t="shared" si="689"/>
        <v>LRKPCIGS</v>
      </c>
      <c r="F7305" s="39">
        <v>9419.921875</v>
      </c>
      <c r="G7305">
        <f t="shared" si="687"/>
        <v>1.3551217716420807E-3</v>
      </c>
      <c r="H7305" s="38">
        <f>G7305*SUMIF('Manual Inputs'!$B$11:$B$22,'Expanded kW'!A7305,'Manual Inputs'!$C$11:$C$22)</f>
        <v>159964.21966693847</v>
      </c>
    </row>
    <row r="7306" spans="1:8" x14ac:dyDescent="0.2">
      <c r="A7306">
        <f t="shared" si="684"/>
        <v>1</v>
      </c>
      <c r="B7306" t="b">
        <f t="shared" si="685"/>
        <v>0</v>
      </c>
      <c r="C7306" t="str">
        <f t="shared" si="686"/>
        <v>ON</v>
      </c>
      <c r="D7306" s="4">
        <f t="shared" si="688"/>
        <v>43860.333333315619</v>
      </c>
      <c r="E7306" t="str">
        <f t="shared" si="689"/>
        <v>LRKPCIGS</v>
      </c>
      <c r="F7306" s="39">
        <v>9467.380859375</v>
      </c>
      <c r="G7306">
        <f t="shared" si="687"/>
        <v>1.3619490791123546E-3</v>
      </c>
      <c r="H7306" s="38">
        <f>G7306*SUMIF('Manual Inputs'!$B$11:$B$22,'Expanded kW'!A7306,'Manual Inputs'!$C$11:$C$22)</f>
        <v>160770.1434848292</v>
      </c>
    </row>
    <row r="7307" spans="1:8" x14ac:dyDescent="0.2">
      <c r="A7307">
        <f t="shared" si="684"/>
        <v>1</v>
      </c>
      <c r="B7307" t="b">
        <f t="shared" si="685"/>
        <v>0</v>
      </c>
      <c r="C7307" t="str">
        <f t="shared" si="686"/>
        <v>ON</v>
      </c>
      <c r="D7307" s="4">
        <f t="shared" si="688"/>
        <v>43860.374999982283</v>
      </c>
      <c r="E7307" t="str">
        <f t="shared" si="689"/>
        <v>LRKPCIGS</v>
      </c>
      <c r="F7307" s="39">
        <v>9613.2255859375</v>
      </c>
      <c r="G7307">
        <f t="shared" si="687"/>
        <v>1.3829298650325169E-3</v>
      </c>
      <c r="H7307" s="38">
        <f>G7307*SUMIF('Manual Inputs'!$B$11:$B$22,'Expanded kW'!A7307,'Manual Inputs'!$C$11:$C$22)</f>
        <v>163246.8028655216</v>
      </c>
    </row>
    <row r="7308" spans="1:8" x14ac:dyDescent="0.2">
      <c r="A7308">
        <f t="shared" si="684"/>
        <v>1</v>
      </c>
      <c r="B7308" t="b">
        <f t="shared" si="685"/>
        <v>0</v>
      </c>
      <c r="C7308" t="str">
        <f t="shared" si="686"/>
        <v>ON</v>
      </c>
      <c r="D7308" s="4">
        <f t="shared" si="688"/>
        <v>43860.416666648947</v>
      </c>
      <c r="E7308" t="str">
        <f t="shared" si="689"/>
        <v>LRKPCIGS</v>
      </c>
      <c r="F7308" s="39">
        <v>9565.8740234375</v>
      </c>
      <c r="G7308">
        <f t="shared" si="687"/>
        <v>1.3761180109517184E-3</v>
      </c>
      <c r="H7308" s="38">
        <f>G7308*SUMIF('Manual Inputs'!$B$11:$B$22,'Expanded kW'!A7308,'Manual Inputs'!$C$11:$C$22)</f>
        <v>162442.70323010685</v>
      </c>
    </row>
    <row r="7309" spans="1:8" x14ac:dyDescent="0.2">
      <c r="A7309">
        <f t="shared" si="684"/>
        <v>1</v>
      </c>
      <c r="B7309" t="b">
        <f t="shared" si="685"/>
        <v>0</v>
      </c>
      <c r="C7309" t="str">
        <f t="shared" si="686"/>
        <v>ON</v>
      </c>
      <c r="D7309" s="4">
        <f t="shared" si="688"/>
        <v>43860.458333315612</v>
      </c>
      <c r="E7309" t="str">
        <f t="shared" si="689"/>
        <v>LRKPCIGS</v>
      </c>
      <c r="F7309" s="39">
        <v>9517.3857421875</v>
      </c>
      <c r="G7309">
        <f t="shared" si="687"/>
        <v>1.3691426319131976E-3</v>
      </c>
      <c r="H7309" s="38">
        <f>G7309*SUMIF('Manual Inputs'!$B$11:$B$22,'Expanded kW'!A7309,'Manual Inputs'!$C$11:$C$22)</f>
        <v>161619.30042740077</v>
      </c>
    </row>
    <row r="7310" spans="1:8" x14ac:dyDescent="0.2">
      <c r="A7310">
        <f t="shared" si="684"/>
        <v>1</v>
      </c>
      <c r="B7310" t="b">
        <f t="shared" si="685"/>
        <v>0</v>
      </c>
      <c r="C7310" t="str">
        <f t="shared" si="686"/>
        <v>ON</v>
      </c>
      <c r="D7310" s="4">
        <f t="shared" si="688"/>
        <v>43860.499999982276</v>
      </c>
      <c r="E7310" t="str">
        <f t="shared" si="689"/>
        <v>LRKPCIGS</v>
      </c>
      <c r="F7310" s="39">
        <v>9474.9296875</v>
      </c>
      <c r="G7310">
        <f t="shared" si="687"/>
        <v>1.3630350309364052E-3</v>
      </c>
      <c r="H7310" s="38">
        <f>G7310*SUMIF('Manual Inputs'!$B$11:$B$22,'Expanded kW'!A7310,'Manual Inputs'!$C$11:$C$22)</f>
        <v>160898.33376245984</v>
      </c>
    </row>
    <row r="7311" spans="1:8" x14ac:dyDescent="0.2">
      <c r="A7311">
        <f t="shared" si="684"/>
        <v>1</v>
      </c>
      <c r="B7311" t="b">
        <f t="shared" si="685"/>
        <v>0</v>
      </c>
      <c r="C7311" t="str">
        <f t="shared" si="686"/>
        <v>ON</v>
      </c>
      <c r="D7311" s="4">
        <f t="shared" si="688"/>
        <v>43860.54166664894</v>
      </c>
      <c r="E7311" t="str">
        <f t="shared" si="689"/>
        <v>LRKPCIGS</v>
      </c>
      <c r="F7311" s="39">
        <v>9535.83984375</v>
      </c>
      <c r="G7311">
        <f t="shared" si="687"/>
        <v>1.3717973837397289E-3</v>
      </c>
      <c r="H7311" s="38">
        <f>G7311*SUMIF('Manual Inputs'!$B$11:$B$22,'Expanded kW'!A7311,'Manual Inputs'!$C$11:$C$22)</f>
        <v>161932.67839329815</v>
      </c>
    </row>
    <row r="7312" spans="1:8" x14ac:dyDescent="0.2">
      <c r="A7312">
        <f t="shared" si="684"/>
        <v>1</v>
      </c>
      <c r="B7312" t="b">
        <f t="shared" si="685"/>
        <v>0</v>
      </c>
      <c r="C7312" t="str">
        <f t="shared" si="686"/>
        <v>ON</v>
      </c>
      <c r="D7312" s="4">
        <f t="shared" si="688"/>
        <v>43860.583333315604</v>
      </c>
      <c r="E7312" t="str">
        <f t="shared" si="689"/>
        <v>LRKPCIGS</v>
      </c>
      <c r="F7312" s="39">
        <v>9493.7490234375</v>
      </c>
      <c r="G7312">
        <f t="shared" si="687"/>
        <v>1.3657423242871532E-3</v>
      </c>
      <c r="H7312" s="38">
        <f>G7312*SUMIF('Manual Inputs'!$B$11:$B$22,'Expanded kW'!A7312,'Manual Inputs'!$C$11:$C$22)</f>
        <v>161217.91394877559</v>
      </c>
    </row>
    <row r="7313" spans="1:8" x14ac:dyDescent="0.2">
      <c r="A7313">
        <f t="shared" si="684"/>
        <v>1</v>
      </c>
      <c r="B7313" t="b">
        <f t="shared" si="685"/>
        <v>0</v>
      </c>
      <c r="C7313" t="str">
        <f t="shared" si="686"/>
        <v>ON</v>
      </c>
      <c r="D7313" s="4">
        <f t="shared" si="688"/>
        <v>43860.624999982268</v>
      </c>
      <c r="E7313" t="str">
        <f t="shared" si="689"/>
        <v>LRKPCIGS</v>
      </c>
      <c r="F7313" s="39">
        <v>9462.73046875</v>
      </c>
      <c r="G7313">
        <f t="shared" si="687"/>
        <v>1.3612800878334244E-3</v>
      </c>
      <c r="H7313" s="38">
        <f>G7313*SUMIF('Manual Inputs'!$B$11:$B$22,'Expanded kW'!A7313,'Manual Inputs'!$C$11:$C$22)</f>
        <v>160691.17296709603</v>
      </c>
    </row>
    <row r="7314" spans="1:8" x14ac:dyDescent="0.2">
      <c r="A7314">
        <f t="shared" si="684"/>
        <v>1</v>
      </c>
      <c r="B7314" t="b">
        <f t="shared" si="685"/>
        <v>0</v>
      </c>
      <c r="C7314" t="str">
        <f t="shared" si="686"/>
        <v>ON</v>
      </c>
      <c r="D7314" s="4">
        <f t="shared" si="688"/>
        <v>43860.666666648933</v>
      </c>
      <c r="E7314" t="str">
        <f t="shared" si="689"/>
        <v>LRKPCIGS</v>
      </c>
      <c r="F7314" s="39">
        <v>9389.810546875</v>
      </c>
      <c r="G7314">
        <f t="shared" si="687"/>
        <v>1.3507900460867403E-3</v>
      </c>
      <c r="H7314" s="38">
        <f>G7314*SUMIF('Manual Inputs'!$B$11:$B$22,'Expanded kW'!A7314,'Manual Inputs'!$C$11:$C$22)</f>
        <v>159452.88473544247</v>
      </c>
    </row>
    <row r="7315" spans="1:8" x14ac:dyDescent="0.2">
      <c r="A7315">
        <f t="shared" si="684"/>
        <v>1</v>
      </c>
      <c r="B7315" t="b">
        <f t="shared" si="685"/>
        <v>0</v>
      </c>
      <c r="C7315" t="str">
        <f t="shared" si="686"/>
        <v>ON</v>
      </c>
      <c r="D7315" s="4">
        <f t="shared" si="688"/>
        <v>43860.708333315597</v>
      </c>
      <c r="E7315" t="str">
        <f t="shared" si="689"/>
        <v>LRKPCIGS</v>
      </c>
      <c r="F7315" s="39">
        <v>9372.169921875</v>
      </c>
      <c r="G7315">
        <f t="shared" si="687"/>
        <v>1.3482523185641463E-3</v>
      </c>
      <c r="H7315" s="38">
        <f>G7315*SUMIF('Manual Inputs'!$B$11:$B$22,'Expanded kW'!A7315,'Manual Inputs'!$C$11:$C$22)</f>
        <v>159153.32080593141</v>
      </c>
    </row>
    <row r="7316" spans="1:8" x14ac:dyDescent="0.2">
      <c r="A7316">
        <f t="shared" si="684"/>
        <v>1</v>
      </c>
      <c r="B7316" t="b">
        <f t="shared" si="685"/>
        <v>0</v>
      </c>
      <c r="C7316" t="str">
        <f t="shared" si="686"/>
        <v>ON</v>
      </c>
      <c r="D7316" s="4">
        <f t="shared" si="688"/>
        <v>43860.749999982261</v>
      </c>
      <c r="E7316" t="str">
        <f t="shared" si="689"/>
        <v>LRKPCIGS</v>
      </c>
      <c r="F7316" s="39">
        <v>9337.78125</v>
      </c>
      <c r="G7316">
        <f t="shared" si="687"/>
        <v>1.3433052671369635E-3</v>
      </c>
      <c r="H7316" s="38">
        <f>G7316*SUMIF('Manual Inputs'!$B$11:$B$22,'Expanded kW'!A7316,'Manual Inputs'!$C$11:$C$22)</f>
        <v>158569.35024493706</v>
      </c>
    </row>
    <row r="7317" spans="1:8" x14ac:dyDescent="0.2">
      <c r="A7317">
        <f t="shared" si="684"/>
        <v>1</v>
      </c>
      <c r="B7317" t="b">
        <f t="shared" si="685"/>
        <v>0</v>
      </c>
      <c r="C7317" t="str">
        <f t="shared" si="686"/>
        <v>ON</v>
      </c>
      <c r="D7317" s="4">
        <f t="shared" si="688"/>
        <v>43860.791666648925</v>
      </c>
      <c r="E7317" t="str">
        <f t="shared" si="689"/>
        <v>LRKPCIGS</v>
      </c>
      <c r="F7317" s="39">
        <v>9327.7890625</v>
      </c>
      <c r="G7317">
        <f t="shared" si="687"/>
        <v>1.3418678209450247E-3</v>
      </c>
      <c r="H7317" s="38">
        <f>G7317*SUMIF('Manual Inputs'!$B$11:$B$22,'Expanded kW'!A7317,'Manual Inputs'!$C$11:$C$22)</f>
        <v>158399.66810771622</v>
      </c>
    </row>
    <row r="7318" spans="1:8" x14ac:dyDescent="0.2">
      <c r="A7318">
        <f t="shared" si="684"/>
        <v>1</v>
      </c>
      <c r="B7318" t="b">
        <f t="shared" si="685"/>
        <v>0</v>
      </c>
      <c r="C7318" t="str">
        <f t="shared" si="686"/>
        <v>ON</v>
      </c>
      <c r="D7318" s="4">
        <f t="shared" si="688"/>
        <v>43860.83333331559</v>
      </c>
      <c r="E7318" t="str">
        <f t="shared" si="689"/>
        <v>LRKPCIGS</v>
      </c>
      <c r="F7318" s="39">
        <v>9323.4599609375</v>
      </c>
      <c r="G7318">
        <f t="shared" si="687"/>
        <v>1.3412450493491624E-3</v>
      </c>
      <c r="H7318" s="38">
        <f>G7318*SUMIF('Manual Inputs'!$B$11:$B$22,'Expanded kW'!A7318,'Manual Inputs'!$C$11:$C$22)</f>
        <v>158326.15355393398</v>
      </c>
    </row>
    <row r="7319" spans="1:8" x14ac:dyDescent="0.2">
      <c r="A7319">
        <f t="shared" si="684"/>
        <v>1</v>
      </c>
      <c r="B7319" t="b">
        <f t="shared" si="685"/>
        <v>0</v>
      </c>
      <c r="C7319" t="str">
        <f t="shared" si="686"/>
        <v>OFF</v>
      </c>
      <c r="D7319" s="4">
        <f t="shared" si="688"/>
        <v>43860.874999982254</v>
      </c>
      <c r="E7319" t="str">
        <f t="shared" si="689"/>
        <v>LRKPCIGS</v>
      </c>
      <c r="F7319" s="39">
        <v>9600.9248046875</v>
      </c>
      <c r="G7319">
        <f t="shared" si="687"/>
        <v>1.3811603114522138E-3</v>
      </c>
      <c r="H7319" s="38">
        <f>G7319*SUMIF('Manual Inputs'!$B$11:$B$22,'Expanded kW'!A7319,'Manual Inputs'!$C$11:$C$22)</f>
        <v>163037.9173885441</v>
      </c>
    </row>
    <row r="7320" spans="1:8" x14ac:dyDescent="0.2">
      <c r="A7320">
        <f t="shared" si="684"/>
        <v>1</v>
      </c>
      <c r="B7320" t="b">
        <f t="shared" si="685"/>
        <v>0</v>
      </c>
      <c r="C7320" t="str">
        <f t="shared" si="686"/>
        <v>OFF</v>
      </c>
      <c r="D7320" s="4">
        <f t="shared" si="688"/>
        <v>43860.916666648918</v>
      </c>
      <c r="E7320" t="str">
        <f t="shared" si="689"/>
        <v>LRKPCIGS</v>
      </c>
      <c r="F7320" s="39">
        <v>9947.69140625</v>
      </c>
      <c r="G7320">
        <f t="shared" si="687"/>
        <v>1.4310451170473429E-3</v>
      </c>
      <c r="H7320" s="38">
        <f>G7320*SUMIF('Manual Inputs'!$B$11:$B$22,'Expanded kW'!A7320,'Manual Inputs'!$C$11:$C$22)</f>
        <v>168926.52767232116</v>
      </c>
    </row>
    <row r="7321" spans="1:8" x14ac:dyDescent="0.2">
      <c r="A7321">
        <f t="shared" si="684"/>
        <v>1</v>
      </c>
      <c r="B7321" t="b">
        <f t="shared" si="685"/>
        <v>0</v>
      </c>
      <c r="C7321" t="str">
        <f t="shared" si="686"/>
        <v>OFF</v>
      </c>
      <c r="D7321" s="4">
        <f t="shared" si="688"/>
        <v>43860.958333315582</v>
      </c>
      <c r="E7321" t="str">
        <f t="shared" si="689"/>
        <v>LRKPCIGS</v>
      </c>
      <c r="F7321" s="39">
        <v>9807.0107421875</v>
      </c>
      <c r="G7321">
        <f t="shared" si="687"/>
        <v>1.4108072177048752E-3</v>
      </c>
      <c r="H7321" s="38">
        <f>G7321*SUMIF('Manual Inputs'!$B$11:$B$22,'Expanded kW'!A7321,'Manual Inputs'!$C$11:$C$22)</f>
        <v>166537.56171829253</v>
      </c>
    </row>
    <row r="7322" spans="1:8" x14ac:dyDescent="0.2">
      <c r="A7322">
        <f t="shared" si="684"/>
        <v>1</v>
      </c>
      <c r="B7322" t="b">
        <f t="shared" si="685"/>
        <v>0</v>
      </c>
      <c r="C7322" t="str">
        <f t="shared" si="686"/>
        <v>OFF</v>
      </c>
      <c r="D7322" s="4">
        <f t="shared" si="688"/>
        <v>43860.999999982247</v>
      </c>
      <c r="E7322" t="str">
        <f t="shared" si="689"/>
        <v>LRKPCIGS</v>
      </c>
      <c r="F7322" s="39">
        <v>9916.9853515625</v>
      </c>
      <c r="G7322">
        <f t="shared" si="687"/>
        <v>1.4266278359084518E-3</v>
      </c>
      <c r="H7322" s="38">
        <f>G7322*SUMIF('Manual Inputs'!$B$11:$B$22,'Expanded kW'!A7322,'Manual Inputs'!$C$11:$C$22)</f>
        <v>168405.09340329902</v>
      </c>
    </row>
    <row r="7323" spans="1:8" x14ac:dyDescent="0.2">
      <c r="A7323">
        <f t="shared" si="684"/>
        <v>1</v>
      </c>
      <c r="B7323" t="b">
        <f t="shared" si="685"/>
        <v>0</v>
      </c>
      <c r="C7323" t="str">
        <f t="shared" si="686"/>
        <v>OFF</v>
      </c>
      <c r="D7323" s="4">
        <f t="shared" si="688"/>
        <v>43861.041666648911</v>
      </c>
      <c r="E7323" t="str">
        <f t="shared" si="689"/>
        <v>LRKPCIGS</v>
      </c>
      <c r="F7323" s="39">
        <v>9889.984375</v>
      </c>
      <c r="G7323">
        <f t="shared" si="687"/>
        <v>1.4227435562211067E-3</v>
      </c>
      <c r="H7323" s="38">
        <f>G7323*SUMIF('Manual Inputs'!$B$11:$B$22,'Expanded kW'!A7323,'Manual Inputs'!$C$11:$C$22)</f>
        <v>167946.57684622135</v>
      </c>
    </row>
    <row r="7324" spans="1:8" x14ac:dyDescent="0.2">
      <c r="A7324">
        <f t="shared" si="684"/>
        <v>1</v>
      </c>
      <c r="B7324" t="b">
        <f t="shared" si="685"/>
        <v>0</v>
      </c>
      <c r="C7324" t="str">
        <f t="shared" si="686"/>
        <v>OFF</v>
      </c>
      <c r="D7324" s="4">
        <f t="shared" si="688"/>
        <v>43861.083333315575</v>
      </c>
      <c r="E7324" t="str">
        <f t="shared" si="689"/>
        <v>LRKPCIGS</v>
      </c>
      <c r="F7324" s="39">
        <v>9689.1376953125</v>
      </c>
      <c r="G7324">
        <f t="shared" si="687"/>
        <v>1.3938503539187728E-3</v>
      </c>
      <c r="H7324" s="38">
        <f>G7324*SUMIF('Manual Inputs'!$B$11:$B$22,'Expanded kW'!A7324,'Manual Inputs'!$C$11:$C$22)</f>
        <v>164535.90287086988</v>
      </c>
    </row>
    <row r="7325" spans="1:8" x14ac:dyDescent="0.2">
      <c r="A7325">
        <f t="shared" si="684"/>
        <v>1</v>
      </c>
      <c r="B7325" t="b">
        <f t="shared" si="685"/>
        <v>0</v>
      </c>
      <c r="C7325" t="str">
        <f t="shared" si="686"/>
        <v>OFF</v>
      </c>
      <c r="D7325" s="4">
        <f t="shared" si="688"/>
        <v>43861.124999982239</v>
      </c>
      <c r="E7325" t="str">
        <f t="shared" si="689"/>
        <v>LRKPCIGS</v>
      </c>
      <c r="F7325" s="39">
        <v>9723.06640625</v>
      </c>
      <c r="G7325">
        <f t="shared" si="687"/>
        <v>1.3987312367419286E-3</v>
      </c>
      <c r="H7325" s="38">
        <f>G7325*SUMIF('Manual Inputs'!$B$11:$B$22,'Expanded kW'!A7325,'Manual Inputs'!$C$11:$C$22)</f>
        <v>165112.06261417162</v>
      </c>
    </row>
    <row r="7326" spans="1:8" x14ac:dyDescent="0.2">
      <c r="A7326">
        <f t="shared" si="684"/>
        <v>1</v>
      </c>
      <c r="B7326" t="b">
        <f t="shared" si="685"/>
        <v>0</v>
      </c>
      <c r="C7326" t="str">
        <f t="shared" si="686"/>
        <v>OFF</v>
      </c>
      <c r="D7326" s="4">
        <f t="shared" si="688"/>
        <v>43861.166666648904</v>
      </c>
      <c r="E7326" t="str">
        <f t="shared" si="689"/>
        <v>LRKPCIGS</v>
      </c>
      <c r="F7326" s="39">
        <v>9683.87890625</v>
      </c>
      <c r="G7326">
        <f t="shared" si="687"/>
        <v>1.3930938402612679E-3</v>
      </c>
      <c r="H7326" s="38">
        <f>G7326*SUMIF('Manual Inputs'!$B$11:$B$22,'Expanded kW'!A7326,'Manual Inputs'!$C$11:$C$22)</f>
        <v>164446.60084693183</v>
      </c>
    </row>
    <row r="7327" spans="1:8" x14ac:dyDescent="0.2">
      <c r="A7327">
        <f t="shared" si="684"/>
        <v>1</v>
      </c>
      <c r="B7327" t="b">
        <f t="shared" si="685"/>
        <v>0</v>
      </c>
      <c r="C7327" t="str">
        <f t="shared" si="686"/>
        <v>OFF</v>
      </c>
      <c r="D7327" s="4">
        <f t="shared" si="688"/>
        <v>43861.208333315568</v>
      </c>
      <c r="E7327" t="str">
        <f t="shared" si="689"/>
        <v>LRKPCIGS</v>
      </c>
      <c r="F7327" s="39">
        <v>9633.30859375</v>
      </c>
      <c r="G7327">
        <f t="shared" si="687"/>
        <v>1.3858189464376401E-3</v>
      </c>
      <c r="H7327" s="38">
        <f>G7327*SUMIF('Manual Inputs'!$B$11:$B$22,'Expanded kW'!A7327,'Manual Inputs'!$C$11:$C$22)</f>
        <v>163587.84207114571</v>
      </c>
    </row>
    <row r="7328" spans="1:8" x14ac:dyDescent="0.2">
      <c r="A7328">
        <f t="shared" si="684"/>
        <v>1</v>
      </c>
      <c r="B7328" t="b">
        <f t="shared" si="685"/>
        <v>0</v>
      </c>
      <c r="C7328" t="str">
        <f t="shared" si="686"/>
        <v>OFF</v>
      </c>
      <c r="D7328" s="4">
        <f t="shared" si="688"/>
        <v>43861.249999982232</v>
      </c>
      <c r="E7328" t="str">
        <f t="shared" si="689"/>
        <v>LRKPCIGS</v>
      </c>
      <c r="F7328" s="39">
        <v>9494.5634765625</v>
      </c>
      <c r="G7328">
        <f t="shared" si="687"/>
        <v>1.3658594890764491E-3</v>
      </c>
      <c r="H7328" s="38">
        <f>G7328*SUMIF('Manual Inputs'!$B$11:$B$22,'Expanded kW'!A7328,'Manual Inputs'!$C$11:$C$22)</f>
        <v>161231.74456863897</v>
      </c>
    </row>
    <row r="7329" spans="1:8" x14ac:dyDescent="0.2">
      <c r="A7329">
        <f t="shared" si="684"/>
        <v>1</v>
      </c>
      <c r="B7329" t="b">
        <f t="shared" si="685"/>
        <v>0</v>
      </c>
      <c r="C7329" t="str">
        <f t="shared" si="686"/>
        <v>ON</v>
      </c>
      <c r="D7329" s="4">
        <f t="shared" si="688"/>
        <v>43861.291666648896</v>
      </c>
      <c r="E7329" t="str">
        <f t="shared" si="689"/>
        <v>LRKPCIGS</v>
      </c>
      <c r="F7329" s="39">
        <v>9221.138671875</v>
      </c>
      <c r="G7329">
        <f t="shared" si="687"/>
        <v>1.3265254149030352E-3</v>
      </c>
      <c r="H7329" s="38">
        <f>G7329*SUMIF('Manual Inputs'!$B$11:$B$22,'Expanded kW'!A7329,'Manual Inputs'!$C$11:$C$22)</f>
        <v>156588.58657860299</v>
      </c>
    </row>
    <row r="7330" spans="1:8" x14ac:dyDescent="0.2">
      <c r="A7330">
        <f t="shared" si="684"/>
        <v>1</v>
      </c>
      <c r="B7330" t="b">
        <f t="shared" si="685"/>
        <v>0</v>
      </c>
      <c r="C7330" t="str">
        <f t="shared" si="686"/>
        <v>ON</v>
      </c>
      <c r="D7330" s="4">
        <f t="shared" si="688"/>
        <v>43861.333333315561</v>
      </c>
      <c r="E7330" t="str">
        <f t="shared" si="689"/>
        <v>LRKPCIGS</v>
      </c>
      <c r="F7330" s="39">
        <v>9202.5458984375</v>
      </c>
      <c r="G7330">
        <f t="shared" si="687"/>
        <v>1.3238507141555447E-3</v>
      </c>
      <c r="H7330" s="38">
        <f>G7330*SUMIF('Manual Inputs'!$B$11:$B$22,'Expanded kW'!A7330,'Manual Inputs'!$C$11:$C$22)</f>
        <v>156272.85375896387</v>
      </c>
    </row>
    <row r="7331" spans="1:8" x14ac:dyDescent="0.2">
      <c r="A7331">
        <f t="shared" si="684"/>
        <v>1</v>
      </c>
      <c r="B7331" t="b">
        <f t="shared" si="685"/>
        <v>0</v>
      </c>
      <c r="C7331" t="str">
        <f t="shared" si="686"/>
        <v>ON</v>
      </c>
      <c r="D7331" s="4">
        <f t="shared" si="688"/>
        <v>43861.374999982225</v>
      </c>
      <c r="E7331" t="str">
        <f t="shared" si="689"/>
        <v>LRKPCIGS</v>
      </c>
      <c r="F7331" s="39">
        <v>9222.5595703125</v>
      </c>
      <c r="G7331">
        <f t="shared" si="687"/>
        <v>1.3267298211001883E-3</v>
      </c>
      <c r="H7331" s="38">
        <f>G7331*SUMIF('Manual Inputs'!$B$11:$B$22,'Expanded kW'!A7331,'Manual Inputs'!$C$11:$C$22)</f>
        <v>156612.71553771716</v>
      </c>
    </row>
    <row r="7332" spans="1:8" x14ac:dyDescent="0.2">
      <c r="A7332">
        <f t="shared" si="684"/>
        <v>1</v>
      </c>
      <c r="B7332" t="b">
        <f t="shared" si="685"/>
        <v>0</v>
      </c>
      <c r="C7332" t="str">
        <f t="shared" si="686"/>
        <v>ON</v>
      </c>
      <c r="D7332" s="4">
        <f t="shared" si="688"/>
        <v>43861.416666648889</v>
      </c>
      <c r="E7332" t="str">
        <f t="shared" si="689"/>
        <v>LRKPCIGS</v>
      </c>
      <c r="F7332" s="39">
        <v>9160.7353515625</v>
      </c>
      <c r="G7332">
        <f t="shared" si="687"/>
        <v>1.3178359740009641E-3</v>
      </c>
      <c r="H7332" s="38">
        <f>G7332*SUMIF('Manual Inputs'!$B$11:$B$22,'Expanded kW'!A7332,'Manual Inputs'!$C$11:$C$22)</f>
        <v>155562.84877235594</v>
      </c>
    </row>
    <row r="7333" spans="1:8" x14ac:dyDescent="0.2">
      <c r="A7333">
        <f t="shared" si="684"/>
        <v>1</v>
      </c>
      <c r="B7333" t="b">
        <f t="shared" si="685"/>
        <v>0</v>
      </c>
      <c r="C7333" t="str">
        <f t="shared" si="686"/>
        <v>ON</v>
      </c>
      <c r="D7333" s="4">
        <f t="shared" si="688"/>
        <v>43861.458333315553</v>
      </c>
      <c r="E7333" t="str">
        <f t="shared" si="689"/>
        <v>LRKPCIGS</v>
      </c>
      <c r="F7333" s="39">
        <v>9147.5634765625</v>
      </c>
      <c r="G7333">
        <f t="shared" si="687"/>
        <v>1.3159411074805507E-3</v>
      </c>
      <c r="H7333" s="38">
        <f>G7333*SUMIF('Manual Inputs'!$B$11:$B$22,'Expanded kW'!A7333,'Manual Inputs'!$C$11:$C$22)</f>
        <v>155339.17083384591</v>
      </c>
    </row>
    <row r="7334" spans="1:8" x14ac:dyDescent="0.2">
      <c r="A7334">
        <f t="shared" si="684"/>
        <v>1</v>
      </c>
      <c r="B7334" t="b">
        <f t="shared" si="685"/>
        <v>0</v>
      </c>
      <c r="C7334" t="str">
        <f t="shared" si="686"/>
        <v>ON</v>
      </c>
      <c r="D7334" s="4">
        <f t="shared" si="688"/>
        <v>43861.499999982218</v>
      </c>
      <c r="E7334" t="str">
        <f t="shared" si="689"/>
        <v>LRKPCIGS</v>
      </c>
      <c r="F7334" s="39">
        <v>9063.0439453125</v>
      </c>
      <c r="G7334">
        <f t="shared" si="687"/>
        <v>1.3037823806412308E-3</v>
      </c>
      <c r="H7334" s="38">
        <f>G7334*SUMIF('Manual Inputs'!$B$11:$B$22,'Expanded kW'!A7334,'Manual Inputs'!$C$11:$C$22)</f>
        <v>153903.90406173994</v>
      </c>
    </row>
    <row r="7335" spans="1:8" x14ac:dyDescent="0.2">
      <c r="A7335">
        <f t="shared" si="684"/>
        <v>1</v>
      </c>
      <c r="B7335" t="b">
        <f t="shared" si="685"/>
        <v>0</v>
      </c>
      <c r="C7335" t="str">
        <f t="shared" si="686"/>
        <v>ON</v>
      </c>
      <c r="D7335" s="4">
        <f t="shared" si="688"/>
        <v>43861.541666648882</v>
      </c>
      <c r="E7335" t="str">
        <f t="shared" si="689"/>
        <v>LRKPCIGS</v>
      </c>
      <c r="F7335" s="39">
        <v>9043.0966796875</v>
      </c>
      <c r="G7335">
        <f t="shared" si="687"/>
        <v>1.3009128267009902E-3</v>
      </c>
      <c r="H7335" s="38">
        <f>G7335*SUMIF('Manual Inputs'!$B$11:$B$22,'Expanded kW'!A7335,'Manual Inputs'!$C$11:$C$22)</f>
        <v>153565.16995942633</v>
      </c>
    </row>
    <row r="7336" spans="1:8" x14ac:dyDescent="0.2">
      <c r="A7336">
        <f t="shared" si="684"/>
        <v>1</v>
      </c>
      <c r="B7336" t="b">
        <f t="shared" si="685"/>
        <v>0</v>
      </c>
      <c r="C7336" t="str">
        <f t="shared" si="686"/>
        <v>ON</v>
      </c>
      <c r="D7336" s="4">
        <f t="shared" si="688"/>
        <v>43861.583333315546</v>
      </c>
      <c r="E7336" t="str">
        <f t="shared" si="689"/>
        <v>LRKPCIGS</v>
      </c>
      <c r="F7336" s="39">
        <v>9038.3466796875</v>
      </c>
      <c r="G7336">
        <f t="shared" si="687"/>
        <v>1.3002295059154555E-3</v>
      </c>
      <c r="H7336" s="38">
        <f>G7336*SUMIF('Manual Inputs'!$B$11:$B$22,'Expanded kW'!A7336,'Manual Inputs'!$C$11:$C$22)</f>
        <v>153484.50792703364</v>
      </c>
    </row>
    <row r="7337" spans="1:8" x14ac:dyDescent="0.2">
      <c r="A7337">
        <f t="shared" si="684"/>
        <v>1</v>
      </c>
      <c r="B7337" t="b">
        <f t="shared" si="685"/>
        <v>0</v>
      </c>
      <c r="C7337" t="str">
        <f t="shared" si="686"/>
        <v>ON</v>
      </c>
      <c r="D7337" s="4">
        <f t="shared" si="688"/>
        <v>43861.62499998221</v>
      </c>
      <c r="E7337" t="str">
        <f t="shared" si="689"/>
        <v>LRKPCIGS</v>
      </c>
      <c r="F7337" s="39">
        <v>9041.1787109375</v>
      </c>
      <c r="G7337">
        <f t="shared" si="687"/>
        <v>1.3006369134561731E-3</v>
      </c>
      <c r="H7337" s="38">
        <f>G7337*SUMIF('Manual Inputs'!$B$11:$B$22,'Expanded kW'!A7337,'Manual Inputs'!$C$11:$C$22)</f>
        <v>153532.60001049144</v>
      </c>
    </row>
    <row r="7338" spans="1:8" x14ac:dyDescent="0.2">
      <c r="A7338">
        <f t="shared" si="684"/>
        <v>1</v>
      </c>
      <c r="B7338" t="b">
        <f t="shared" si="685"/>
        <v>0</v>
      </c>
      <c r="C7338" t="str">
        <f t="shared" si="686"/>
        <v>ON</v>
      </c>
      <c r="D7338" s="4">
        <f t="shared" si="688"/>
        <v>43861.666666648875</v>
      </c>
      <c r="E7338" t="str">
        <f t="shared" si="689"/>
        <v>LRKPCIGS</v>
      </c>
      <c r="F7338" s="39">
        <v>9027.9052734375</v>
      </c>
      <c r="G7338">
        <f t="shared" si="687"/>
        <v>1.2987274364584375E-3</v>
      </c>
      <c r="H7338" s="38">
        <f>G7338*SUMIF('Manual Inputs'!$B$11:$B$22,'Expanded kW'!A7338,'Manual Inputs'!$C$11:$C$22)</f>
        <v>153307.1973903678</v>
      </c>
    </row>
    <row r="7339" spans="1:8" x14ac:dyDescent="0.2">
      <c r="A7339">
        <f t="shared" si="684"/>
        <v>1</v>
      </c>
      <c r="B7339" t="b">
        <f t="shared" si="685"/>
        <v>0</v>
      </c>
      <c r="C7339" t="str">
        <f t="shared" si="686"/>
        <v>ON</v>
      </c>
      <c r="D7339" s="4">
        <f t="shared" si="688"/>
        <v>43861.708333315539</v>
      </c>
      <c r="E7339" t="str">
        <f t="shared" si="689"/>
        <v>LRKPCIGS</v>
      </c>
      <c r="F7339" s="39">
        <v>9013.3642578125</v>
      </c>
      <c r="G7339">
        <f t="shared" si="687"/>
        <v>1.2966356094648909E-3</v>
      </c>
      <c r="H7339" s="38">
        <f>G7339*SUMIF('Manual Inputs'!$B$11:$B$22,'Expanded kW'!A7339,'Manual Inputs'!$C$11:$C$22)</f>
        <v>153060.26941702748</v>
      </c>
    </row>
    <row r="7340" spans="1:8" x14ac:dyDescent="0.2">
      <c r="A7340">
        <f t="shared" si="684"/>
        <v>1</v>
      </c>
      <c r="B7340" t="b">
        <f t="shared" si="685"/>
        <v>0</v>
      </c>
      <c r="C7340" t="str">
        <f t="shared" si="686"/>
        <v>ON</v>
      </c>
      <c r="D7340" s="4">
        <f t="shared" si="688"/>
        <v>43861.749999982203</v>
      </c>
      <c r="E7340" t="str">
        <f t="shared" si="689"/>
        <v>LRKPCIGS</v>
      </c>
      <c r="F7340" s="39">
        <v>8966.3095703125</v>
      </c>
      <c r="G7340">
        <f t="shared" si="687"/>
        <v>1.2898664629331883E-3</v>
      </c>
      <c r="H7340" s="38">
        <f>G7340*SUMIF('Manual Inputs'!$B$11:$B$22,'Expanded kW'!A7340,'Manual Inputs'!$C$11:$C$22)</f>
        <v>152261.21115863728</v>
      </c>
    </row>
    <row r="7341" spans="1:8" x14ac:dyDescent="0.2">
      <c r="A7341">
        <f t="shared" si="684"/>
        <v>1</v>
      </c>
      <c r="B7341" t="b">
        <f t="shared" si="685"/>
        <v>0</v>
      </c>
      <c r="C7341" t="str">
        <f t="shared" si="686"/>
        <v>ON</v>
      </c>
      <c r="D7341" s="4">
        <f t="shared" si="688"/>
        <v>43861.791666648867</v>
      </c>
      <c r="E7341" t="str">
        <f t="shared" si="689"/>
        <v>LRKPCIGS</v>
      </c>
      <c r="F7341" s="39">
        <v>8967.728515625</v>
      </c>
      <c r="G7341">
        <f t="shared" si="687"/>
        <v>1.2900705881596238E-3</v>
      </c>
      <c r="H7341" s="38">
        <f>G7341*SUMIF('Manual Inputs'!$B$11:$B$22,'Expanded kW'!A7341,'Manual Inputs'!$C$11:$C$22)</f>
        <v>152285.30695079736</v>
      </c>
    </row>
    <row r="7342" spans="1:8" x14ac:dyDescent="0.2">
      <c r="A7342">
        <f t="shared" si="684"/>
        <v>1</v>
      </c>
      <c r="B7342" t="b">
        <f t="shared" si="685"/>
        <v>0</v>
      </c>
      <c r="C7342" t="str">
        <f t="shared" si="686"/>
        <v>ON</v>
      </c>
      <c r="D7342" s="4">
        <f t="shared" si="688"/>
        <v>43861.833333315531</v>
      </c>
      <c r="E7342" t="str">
        <f t="shared" si="689"/>
        <v>LRKPCIGS</v>
      </c>
      <c r="F7342" s="39">
        <v>8963.560546875</v>
      </c>
      <c r="G7342">
        <f t="shared" si="687"/>
        <v>1.2894709966479745E-3</v>
      </c>
      <c r="H7342" s="38">
        <f>G7342*SUMIF('Manual Inputs'!$B$11:$B$22,'Expanded kW'!A7342,'Manual Inputs'!$C$11:$C$22)</f>
        <v>152214.52867072908</v>
      </c>
    </row>
    <row r="7343" spans="1:8" x14ac:dyDescent="0.2">
      <c r="A7343">
        <f t="shared" si="684"/>
        <v>1</v>
      </c>
      <c r="B7343" t="b">
        <f t="shared" si="685"/>
        <v>0</v>
      </c>
      <c r="C7343" t="str">
        <f t="shared" si="686"/>
        <v>OFF</v>
      </c>
      <c r="D7343" s="4">
        <f t="shared" si="688"/>
        <v>43861.874999982196</v>
      </c>
      <c r="E7343" t="str">
        <f t="shared" si="689"/>
        <v>LRKPCIGS</v>
      </c>
      <c r="F7343" s="39">
        <v>9211.0849609375</v>
      </c>
      <c r="G7343">
        <f t="shared" si="687"/>
        <v>1.3250791181334876E-3</v>
      </c>
      <c r="H7343" s="38">
        <f>G7343*SUMIF('Manual Inputs'!$B$11:$B$22,'Expanded kW'!A7343,'Manual Inputs'!$C$11:$C$22)</f>
        <v>156417.85968232772</v>
      </c>
    </row>
    <row r="7344" spans="1:8" x14ac:dyDescent="0.2">
      <c r="A7344">
        <f t="shared" si="684"/>
        <v>1</v>
      </c>
      <c r="B7344" t="b">
        <f t="shared" si="685"/>
        <v>0</v>
      </c>
      <c r="C7344" t="str">
        <f t="shared" si="686"/>
        <v>OFF</v>
      </c>
      <c r="D7344" s="4">
        <f t="shared" si="688"/>
        <v>43861.91666664886</v>
      </c>
      <c r="E7344" t="str">
        <f t="shared" si="689"/>
        <v>LRKPCIGS</v>
      </c>
      <c r="F7344" s="39">
        <v>9424.3759765625</v>
      </c>
      <c r="G7344">
        <f t="shared" si="687"/>
        <v>1.3557625253638782E-3</v>
      </c>
      <c r="H7344" s="38">
        <f>G7344*SUMIF('Manual Inputs'!$B$11:$B$22,'Expanded kW'!A7344,'Manual Inputs'!$C$11:$C$22)</f>
        <v>160039.85690578367</v>
      </c>
    </row>
    <row r="7345" spans="1:8" x14ac:dyDescent="0.2">
      <c r="A7345">
        <f t="shared" si="684"/>
        <v>1</v>
      </c>
      <c r="B7345" t="b">
        <f t="shared" si="685"/>
        <v>0</v>
      </c>
      <c r="C7345" t="str">
        <f t="shared" si="686"/>
        <v>OFF</v>
      </c>
      <c r="D7345" s="4">
        <f t="shared" si="688"/>
        <v>43861.958333315524</v>
      </c>
      <c r="E7345" t="str">
        <f t="shared" si="689"/>
        <v>LRKPCIGS</v>
      </c>
      <c r="F7345" s="39">
        <v>9417.0224609375</v>
      </c>
      <c r="G7345">
        <f t="shared" si="687"/>
        <v>1.3547046706116012E-3</v>
      </c>
      <c r="H7345" s="38">
        <f>G7345*SUMIF('Manual Inputs'!$B$11:$B$22,'Expanded kW'!A7345,'Manual Inputs'!$C$11:$C$22)</f>
        <v>159914.98332356391</v>
      </c>
    </row>
    <row r="7346" spans="1:8" x14ac:dyDescent="0.2">
      <c r="A7346">
        <f t="shared" si="684"/>
        <v>2</v>
      </c>
      <c r="B7346" t="b">
        <f t="shared" si="685"/>
        <v>0</v>
      </c>
      <c r="C7346" t="str">
        <f t="shared" si="686"/>
        <v>OFF</v>
      </c>
      <c r="D7346" s="4">
        <f t="shared" si="688"/>
        <v>43861.999999982188</v>
      </c>
      <c r="E7346" t="str">
        <f t="shared" si="689"/>
        <v>LRKPCIGS</v>
      </c>
      <c r="F7346" s="39">
        <v>9451.1142578125</v>
      </c>
      <c r="G7346">
        <f t="shared" si="687"/>
        <v>1.4336623946438962E-3</v>
      </c>
      <c r="H7346" s="38">
        <f>G7346*SUMIF('Manual Inputs'!$B$11:$B$22,'Expanded kW'!A7346,'Manual Inputs'!$C$11:$C$22)</f>
        <v>152857.61296032008</v>
      </c>
    </row>
    <row r="7347" spans="1:8" x14ac:dyDescent="0.2">
      <c r="A7347">
        <f t="shared" si="684"/>
        <v>2</v>
      </c>
      <c r="B7347" t="b">
        <f t="shared" si="685"/>
        <v>0</v>
      </c>
      <c r="C7347" t="str">
        <f t="shared" si="686"/>
        <v>OFF</v>
      </c>
      <c r="D7347" s="4">
        <f t="shared" si="688"/>
        <v>43862.041666648853</v>
      </c>
      <c r="E7347" t="str">
        <f t="shared" si="689"/>
        <v>LRKPCIGS</v>
      </c>
      <c r="F7347" s="39">
        <v>9438.6826171875</v>
      </c>
      <c r="G7347">
        <f t="shared" si="687"/>
        <v>1.4317766089913676E-3</v>
      </c>
      <c r="H7347" s="38">
        <f>G7347*SUMIF('Manual Inputs'!$B$11:$B$22,'Expanded kW'!A7347,'Manual Inputs'!$C$11:$C$22)</f>
        <v>152656.54979895291</v>
      </c>
    </row>
    <row r="7348" spans="1:8" x14ac:dyDescent="0.2">
      <c r="A7348">
        <f t="shared" si="684"/>
        <v>2</v>
      </c>
      <c r="B7348" t="b">
        <f t="shared" si="685"/>
        <v>0</v>
      </c>
      <c r="C7348" t="str">
        <f t="shared" si="686"/>
        <v>OFF</v>
      </c>
      <c r="D7348" s="4">
        <f t="shared" si="688"/>
        <v>43862.083333315517</v>
      </c>
      <c r="E7348" t="str">
        <f t="shared" si="689"/>
        <v>LRKPCIGS</v>
      </c>
      <c r="F7348" s="39">
        <v>9371.6396484375</v>
      </c>
      <c r="G7348">
        <f t="shared" si="687"/>
        <v>1.4216066988093265E-3</v>
      </c>
      <c r="H7348" s="38">
        <f>G7348*SUMIF('Manual Inputs'!$B$11:$B$22,'Expanded kW'!A7348,'Manual Inputs'!$C$11:$C$22)</f>
        <v>151572.23022674723</v>
      </c>
    </row>
    <row r="7349" spans="1:8" x14ac:dyDescent="0.2">
      <c r="A7349">
        <f t="shared" si="684"/>
        <v>2</v>
      </c>
      <c r="B7349" t="b">
        <f t="shared" si="685"/>
        <v>0</v>
      </c>
      <c r="C7349" t="str">
        <f t="shared" si="686"/>
        <v>OFF</v>
      </c>
      <c r="D7349" s="4">
        <f t="shared" si="688"/>
        <v>43862.124999982181</v>
      </c>
      <c r="E7349" t="str">
        <f t="shared" si="689"/>
        <v>LRKPCIGS</v>
      </c>
      <c r="F7349" s="39">
        <v>9385.65234375</v>
      </c>
      <c r="G7349">
        <f t="shared" si="687"/>
        <v>1.4237323184737517E-3</v>
      </c>
      <c r="H7349" s="38">
        <f>G7349*SUMIF('Manual Inputs'!$B$11:$B$22,'Expanded kW'!A7349,'Manual Inputs'!$C$11:$C$22)</f>
        <v>151798.86457886489</v>
      </c>
    </row>
    <row r="7350" spans="1:8" x14ac:dyDescent="0.2">
      <c r="A7350">
        <f t="shared" si="684"/>
        <v>2</v>
      </c>
      <c r="B7350" t="b">
        <f t="shared" si="685"/>
        <v>0</v>
      </c>
      <c r="C7350" t="str">
        <f t="shared" si="686"/>
        <v>OFF</v>
      </c>
      <c r="D7350" s="4">
        <f t="shared" si="688"/>
        <v>43862.166666648845</v>
      </c>
      <c r="E7350" t="str">
        <f t="shared" si="689"/>
        <v>LRKPCIGS</v>
      </c>
      <c r="F7350" s="39">
        <v>9431.44140625</v>
      </c>
      <c r="G7350">
        <f t="shared" si="687"/>
        <v>1.430678172179624E-3</v>
      </c>
      <c r="H7350" s="38">
        <f>G7350*SUMIF('Manual Inputs'!$B$11:$B$22,'Expanded kW'!A7350,'Manual Inputs'!$C$11:$C$22)</f>
        <v>152539.43406120452</v>
      </c>
    </row>
    <row r="7351" spans="1:8" x14ac:dyDescent="0.2">
      <c r="A7351">
        <f t="shared" si="684"/>
        <v>2</v>
      </c>
      <c r="B7351" t="b">
        <f t="shared" si="685"/>
        <v>0</v>
      </c>
      <c r="C7351" t="str">
        <f t="shared" si="686"/>
        <v>OFF</v>
      </c>
      <c r="D7351" s="4">
        <f t="shared" si="688"/>
        <v>43862.20833331551</v>
      </c>
      <c r="E7351" t="str">
        <f t="shared" si="689"/>
        <v>LRKPCIGS</v>
      </c>
      <c r="F7351" s="39">
        <v>9481.8134765625</v>
      </c>
      <c r="G7351">
        <f t="shared" si="687"/>
        <v>1.4383192334320252E-3</v>
      </c>
      <c r="H7351" s="38">
        <f>G7351*SUMIF('Manual Inputs'!$B$11:$B$22,'Expanded kW'!A7351,'Manual Inputs'!$C$11:$C$22)</f>
        <v>153354.12682840636</v>
      </c>
    </row>
    <row r="7352" spans="1:8" x14ac:dyDescent="0.2">
      <c r="A7352">
        <f t="shared" si="684"/>
        <v>2</v>
      </c>
      <c r="B7352" t="b">
        <f t="shared" si="685"/>
        <v>0</v>
      </c>
      <c r="C7352" t="str">
        <f t="shared" si="686"/>
        <v>OFF</v>
      </c>
      <c r="D7352" s="4">
        <f t="shared" si="688"/>
        <v>43862.249999982174</v>
      </c>
      <c r="E7352" t="str">
        <f t="shared" si="689"/>
        <v>LRKPCIGS</v>
      </c>
      <c r="F7352" s="39">
        <v>9453.1240234375</v>
      </c>
      <c r="G7352">
        <f t="shared" si="687"/>
        <v>1.4339672608554362E-3</v>
      </c>
      <c r="H7352" s="38">
        <f>G7352*SUMIF('Manual Inputs'!$B$11:$B$22,'Expanded kW'!A7352,'Manual Inputs'!$C$11:$C$22)</f>
        <v>152890.11790816722</v>
      </c>
    </row>
    <row r="7353" spans="1:8" x14ac:dyDescent="0.2">
      <c r="A7353">
        <f t="shared" si="684"/>
        <v>2</v>
      </c>
      <c r="B7353" t="b">
        <f t="shared" si="685"/>
        <v>0</v>
      </c>
      <c r="C7353" t="str">
        <f t="shared" si="686"/>
        <v>OFF</v>
      </c>
      <c r="D7353" s="4">
        <f t="shared" si="688"/>
        <v>43862.291666648838</v>
      </c>
      <c r="E7353" t="str">
        <f t="shared" si="689"/>
        <v>LRKPCIGS</v>
      </c>
      <c r="F7353" s="39">
        <v>9475.4482421875</v>
      </c>
      <c r="G7353">
        <f t="shared" si="687"/>
        <v>1.4373536756250198E-3</v>
      </c>
      <c r="H7353" s="38">
        <f>G7353*SUMIF('Manual Inputs'!$B$11:$B$22,'Expanded kW'!A7353,'Manual Inputs'!$C$11:$C$22)</f>
        <v>153251.1786991219</v>
      </c>
    </row>
    <row r="7354" spans="1:8" x14ac:dyDescent="0.2">
      <c r="A7354">
        <f t="shared" si="684"/>
        <v>2</v>
      </c>
      <c r="B7354" t="b">
        <f t="shared" si="685"/>
        <v>0</v>
      </c>
      <c r="C7354" t="str">
        <f t="shared" si="686"/>
        <v>OFF</v>
      </c>
      <c r="D7354" s="4">
        <f t="shared" si="688"/>
        <v>43862.333333315502</v>
      </c>
      <c r="E7354" t="str">
        <f t="shared" si="689"/>
        <v>LRKPCIGS</v>
      </c>
      <c r="F7354" s="39">
        <v>9452.0087890625</v>
      </c>
      <c r="G7354">
        <f t="shared" si="687"/>
        <v>1.4337980882540859E-3</v>
      </c>
      <c r="H7354" s="38">
        <f>G7354*SUMIF('Manual Inputs'!$B$11:$B$22,'Expanded kW'!A7354,'Manual Inputs'!$C$11:$C$22)</f>
        <v>152872.08066305474</v>
      </c>
    </row>
    <row r="7355" spans="1:8" x14ac:dyDescent="0.2">
      <c r="A7355">
        <f t="shared" si="684"/>
        <v>2</v>
      </c>
      <c r="B7355" t="b">
        <f t="shared" si="685"/>
        <v>0</v>
      </c>
      <c r="C7355" t="str">
        <f t="shared" si="686"/>
        <v>OFF</v>
      </c>
      <c r="D7355" s="4">
        <f t="shared" si="688"/>
        <v>43862.374999982167</v>
      </c>
      <c r="E7355" t="str">
        <f t="shared" si="689"/>
        <v>LRKPCIGS</v>
      </c>
      <c r="F7355" s="39">
        <v>9445.044921875</v>
      </c>
      <c r="G7355">
        <f t="shared" si="687"/>
        <v>1.4327417223869861E-3</v>
      </c>
      <c r="H7355" s="38">
        <f>G7355*SUMIF('Manual Inputs'!$B$11:$B$22,'Expanded kW'!A7355,'Manual Inputs'!$C$11:$C$22)</f>
        <v>152759.45054493149</v>
      </c>
    </row>
    <row r="7356" spans="1:8" x14ac:dyDescent="0.2">
      <c r="A7356">
        <f t="shared" si="684"/>
        <v>2</v>
      </c>
      <c r="B7356" t="b">
        <f t="shared" si="685"/>
        <v>0</v>
      </c>
      <c r="C7356" t="str">
        <f t="shared" si="686"/>
        <v>OFF</v>
      </c>
      <c r="D7356" s="4">
        <f t="shared" si="688"/>
        <v>43862.416666648831</v>
      </c>
      <c r="E7356" t="str">
        <f t="shared" si="689"/>
        <v>LRKPCIGS</v>
      </c>
      <c r="F7356" s="39">
        <v>9397.619140625</v>
      </c>
      <c r="G7356">
        <f t="shared" si="687"/>
        <v>1.4255475908528626E-3</v>
      </c>
      <c r="H7356" s="38">
        <f>G7356*SUMIF('Manual Inputs'!$B$11:$B$22,'Expanded kW'!A7356,'Manual Inputs'!$C$11:$C$22)</f>
        <v>151992.4095890293</v>
      </c>
    </row>
    <row r="7357" spans="1:8" x14ac:dyDescent="0.2">
      <c r="A7357">
        <f t="shared" si="684"/>
        <v>2</v>
      </c>
      <c r="B7357" t="b">
        <f t="shared" si="685"/>
        <v>0</v>
      </c>
      <c r="C7357" t="str">
        <f t="shared" si="686"/>
        <v>OFF</v>
      </c>
      <c r="D7357" s="4">
        <f t="shared" si="688"/>
        <v>43862.458333315495</v>
      </c>
      <c r="E7357" t="str">
        <f t="shared" si="689"/>
        <v>LRKPCIGS</v>
      </c>
      <c r="F7357" s="39">
        <v>9347.875</v>
      </c>
      <c r="G7357">
        <f t="shared" si="687"/>
        <v>1.4180017817744263E-3</v>
      </c>
      <c r="H7357" s="38">
        <f>G7357*SUMIF('Manual Inputs'!$B$11:$B$22,'Expanded kW'!A7357,'Manual Inputs'!$C$11:$C$22)</f>
        <v>151187.87264372525</v>
      </c>
    </row>
    <row r="7358" spans="1:8" x14ac:dyDescent="0.2">
      <c r="A7358">
        <f t="shared" si="684"/>
        <v>2</v>
      </c>
      <c r="B7358" t="b">
        <f t="shared" si="685"/>
        <v>0</v>
      </c>
      <c r="C7358" t="str">
        <f t="shared" si="686"/>
        <v>OFF</v>
      </c>
      <c r="D7358" s="4">
        <f t="shared" si="688"/>
        <v>43862.499999982159</v>
      </c>
      <c r="E7358" t="str">
        <f t="shared" si="689"/>
        <v>LRKPCIGS</v>
      </c>
      <c r="F7358" s="39">
        <v>9220.611328125</v>
      </c>
      <c r="G7358">
        <f t="shared" si="687"/>
        <v>1.3986968473937349E-3</v>
      </c>
      <c r="H7358" s="38">
        <f>G7358*SUMIF('Manual Inputs'!$B$11:$B$22,'Expanded kW'!A7358,'Manual Inputs'!$C$11:$C$22)</f>
        <v>149129.57342431866</v>
      </c>
    </row>
    <row r="7359" spans="1:8" x14ac:dyDescent="0.2">
      <c r="A7359">
        <f t="shared" si="684"/>
        <v>2</v>
      </c>
      <c r="B7359" t="b">
        <f t="shared" si="685"/>
        <v>0</v>
      </c>
      <c r="C7359" t="str">
        <f t="shared" si="686"/>
        <v>OFF</v>
      </c>
      <c r="D7359" s="4">
        <f t="shared" si="688"/>
        <v>43862.541666648824</v>
      </c>
      <c r="E7359" t="str">
        <f t="shared" si="689"/>
        <v>LRKPCIGS</v>
      </c>
      <c r="F7359" s="39">
        <v>9257.76171875</v>
      </c>
      <c r="G7359">
        <f t="shared" si="687"/>
        <v>1.4043322800562242E-3</v>
      </c>
      <c r="H7359" s="38">
        <f>G7359*SUMIF('Manual Inputs'!$B$11:$B$22,'Expanded kW'!A7359,'Manual Inputs'!$C$11:$C$22)</f>
        <v>149730.42533199579</v>
      </c>
    </row>
    <row r="7360" spans="1:8" x14ac:dyDescent="0.2">
      <c r="A7360">
        <f t="shared" si="684"/>
        <v>2</v>
      </c>
      <c r="B7360" t="b">
        <f t="shared" si="685"/>
        <v>0</v>
      </c>
      <c r="C7360" t="str">
        <f t="shared" si="686"/>
        <v>OFF</v>
      </c>
      <c r="D7360" s="4">
        <f t="shared" si="688"/>
        <v>43862.583333315488</v>
      </c>
      <c r="E7360" t="str">
        <f t="shared" si="689"/>
        <v>LRKPCIGS</v>
      </c>
      <c r="F7360" s="39">
        <v>9282.13671875</v>
      </c>
      <c r="G7360">
        <f t="shared" si="687"/>
        <v>1.408029782796767E-3</v>
      </c>
      <c r="H7360" s="38">
        <f>G7360*SUMIF('Manual Inputs'!$B$11:$B$22,'Expanded kW'!A7360,'Manual Inputs'!$C$11:$C$22)</f>
        <v>150124.65443708017</v>
      </c>
    </row>
    <row r="7361" spans="1:8" x14ac:dyDescent="0.2">
      <c r="A7361">
        <f t="shared" si="684"/>
        <v>2</v>
      </c>
      <c r="B7361" t="b">
        <f t="shared" si="685"/>
        <v>0</v>
      </c>
      <c r="C7361" t="str">
        <f t="shared" si="686"/>
        <v>OFF</v>
      </c>
      <c r="D7361" s="4">
        <f t="shared" si="688"/>
        <v>43862.624999982152</v>
      </c>
      <c r="E7361" t="str">
        <f t="shared" si="689"/>
        <v>LRKPCIGS</v>
      </c>
      <c r="F7361" s="39">
        <v>9299.4091796875</v>
      </c>
      <c r="G7361">
        <f t="shared" si="687"/>
        <v>1.410649884197888E-3</v>
      </c>
      <c r="H7361" s="38">
        <f>G7361*SUMIF('Manual Inputs'!$B$11:$B$22,'Expanded kW'!A7361,'Manual Inputs'!$C$11:$C$22)</f>
        <v>150404.01061422873</v>
      </c>
    </row>
    <row r="7362" spans="1:8" x14ac:dyDescent="0.2">
      <c r="A7362">
        <f t="shared" ref="A7362:A7425" si="690">MONTH(D7362)</f>
        <v>2</v>
      </c>
      <c r="B7362" t="b">
        <f t="shared" ref="B7362:B7425" si="691">IF(ISNA(VLOOKUP(DATE(YEAR(D7362),MONTH(D7362),DAY(D7362)),Holidays,1,FALSE)),FALSE,TRUE)</f>
        <v>0</v>
      </c>
      <c r="C7362" t="str">
        <f t="shared" ref="C7362:C7425" si="692">IF(OR(HOUR(D7362)&lt;PkStart,HOUR(D7362)&gt;OPkStart-1,WEEKDAY(D7362,2)&gt;5,B7362)=TRUE,"OFF","ON")</f>
        <v>OFF</v>
      </c>
      <c r="D7362" s="4">
        <f t="shared" si="688"/>
        <v>43862.666666648816</v>
      </c>
      <c r="E7362" t="str">
        <f t="shared" si="689"/>
        <v>LRKPCIGS</v>
      </c>
      <c r="F7362" s="39">
        <v>9315.3212890625</v>
      </c>
      <c r="G7362">
        <f t="shared" ref="G7362:G7425" si="693">IF(SUMIF($A$2:$A$8785,A7362,$F$2:$F$8785)=0,0,F7362/SUMIF($A$2:$A$8785,A7362,$F$2:$F$8785))</f>
        <v>1.4130636305782728E-3</v>
      </c>
      <c r="H7362" s="38">
        <f>G7362*SUMIF('Manual Inputs'!$B$11:$B$22,'Expanded kW'!A7362,'Manual Inputs'!$C$11:$C$22)</f>
        <v>150661.36514300457</v>
      </c>
    </row>
    <row r="7363" spans="1:8" x14ac:dyDescent="0.2">
      <c r="A7363">
        <f t="shared" si="690"/>
        <v>2</v>
      </c>
      <c r="B7363" t="b">
        <f t="shared" si="691"/>
        <v>0</v>
      </c>
      <c r="C7363" t="str">
        <f t="shared" si="692"/>
        <v>OFF</v>
      </c>
      <c r="D7363" s="4">
        <f t="shared" si="688"/>
        <v>43862.708333315481</v>
      </c>
      <c r="E7363" t="str">
        <f t="shared" si="689"/>
        <v>LRKPCIGS</v>
      </c>
      <c r="F7363" s="39">
        <v>9338.1689453125</v>
      </c>
      <c r="G7363">
        <f t="shared" si="693"/>
        <v>1.4165294468490156E-3</v>
      </c>
      <c r="H7363" s="38">
        <f>G7363*SUMIF('Manual Inputs'!$B$11:$B$22,'Expanded kW'!A7363,'Manual Inputs'!$C$11:$C$22)</f>
        <v>151030.89175128</v>
      </c>
    </row>
    <row r="7364" spans="1:8" x14ac:dyDescent="0.2">
      <c r="A7364">
        <f t="shared" si="690"/>
        <v>2</v>
      </c>
      <c r="B7364" t="b">
        <f t="shared" si="691"/>
        <v>0</v>
      </c>
      <c r="C7364" t="str">
        <f t="shared" si="692"/>
        <v>OFF</v>
      </c>
      <c r="D7364" s="4">
        <f t="shared" ref="D7364:D7427" si="694">+D7363+1/24</f>
        <v>43862.749999982145</v>
      </c>
      <c r="E7364" t="str">
        <f t="shared" ref="E7364:E7427" si="695">+E7363</f>
        <v>LRKPCIGS</v>
      </c>
      <c r="F7364" s="39">
        <v>9317.2578125</v>
      </c>
      <c r="G7364">
        <f t="shared" si="693"/>
        <v>1.4133573865051357E-3</v>
      </c>
      <c r="H7364" s="38">
        <f>G7364*SUMIF('Manual Inputs'!$B$11:$B$22,'Expanded kW'!A7364,'Manual Inputs'!$C$11:$C$22)</f>
        <v>150692.68550820419</v>
      </c>
    </row>
    <row r="7365" spans="1:8" x14ac:dyDescent="0.2">
      <c r="A7365">
        <f t="shared" si="690"/>
        <v>2</v>
      </c>
      <c r="B7365" t="b">
        <f t="shared" si="691"/>
        <v>0</v>
      </c>
      <c r="C7365" t="str">
        <f t="shared" si="692"/>
        <v>OFF</v>
      </c>
      <c r="D7365" s="4">
        <f t="shared" si="694"/>
        <v>43862.791666648809</v>
      </c>
      <c r="E7365" t="str">
        <f t="shared" si="695"/>
        <v>LRKPCIGS</v>
      </c>
      <c r="F7365" s="39">
        <v>9395.64453125</v>
      </c>
      <c r="G7365">
        <f t="shared" si="693"/>
        <v>1.4252480575779678E-3</v>
      </c>
      <c r="H7365" s="38">
        <f>G7365*SUMIF('Manual Inputs'!$B$11:$B$22,'Expanded kW'!A7365,'Manual Inputs'!$C$11:$C$22)</f>
        <v>151960.473240853</v>
      </c>
    </row>
    <row r="7366" spans="1:8" x14ac:dyDescent="0.2">
      <c r="A7366">
        <f t="shared" si="690"/>
        <v>2</v>
      </c>
      <c r="B7366" t="b">
        <f t="shared" si="691"/>
        <v>0</v>
      </c>
      <c r="C7366" t="str">
        <f t="shared" si="692"/>
        <v>OFF</v>
      </c>
      <c r="D7366" s="4">
        <f t="shared" si="694"/>
        <v>43862.833333315473</v>
      </c>
      <c r="E7366" t="str">
        <f t="shared" si="695"/>
        <v>LRKPCIGS</v>
      </c>
      <c r="F7366" s="39">
        <v>9454.431640625</v>
      </c>
      <c r="G7366">
        <f t="shared" si="693"/>
        <v>1.4341656164712049E-3</v>
      </c>
      <c r="H7366" s="38">
        <f>G7366*SUMIF('Manual Inputs'!$B$11:$B$22,'Expanded kW'!A7366,'Manual Inputs'!$C$11:$C$22)</f>
        <v>152911.2666570337</v>
      </c>
    </row>
    <row r="7367" spans="1:8" x14ac:dyDescent="0.2">
      <c r="A7367">
        <f t="shared" si="690"/>
        <v>2</v>
      </c>
      <c r="B7367" t="b">
        <f t="shared" si="691"/>
        <v>0</v>
      </c>
      <c r="C7367" t="str">
        <f t="shared" si="692"/>
        <v>OFF</v>
      </c>
      <c r="D7367" s="4">
        <f t="shared" si="694"/>
        <v>43862.874999982138</v>
      </c>
      <c r="E7367" t="str">
        <f t="shared" si="695"/>
        <v>LRKPCIGS</v>
      </c>
      <c r="F7367" s="39">
        <v>9430.6845703125</v>
      </c>
      <c r="G7367">
        <f t="shared" si="693"/>
        <v>1.4305633659046271E-3</v>
      </c>
      <c r="H7367" s="38">
        <f>G7367*SUMIF('Manual Inputs'!$B$11:$B$22,'Expanded kW'!A7367,'Manual Inputs'!$C$11:$C$22)</f>
        <v>152527.19337384711</v>
      </c>
    </row>
    <row r="7368" spans="1:8" x14ac:dyDescent="0.2">
      <c r="A7368">
        <f t="shared" si="690"/>
        <v>2</v>
      </c>
      <c r="B7368" t="b">
        <f t="shared" si="691"/>
        <v>0</v>
      </c>
      <c r="C7368" t="str">
        <f t="shared" si="692"/>
        <v>OFF</v>
      </c>
      <c r="D7368" s="4">
        <f t="shared" si="694"/>
        <v>43862.916666648802</v>
      </c>
      <c r="E7368" t="str">
        <f t="shared" si="695"/>
        <v>LRKPCIGS</v>
      </c>
      <c r="F7368" s="39">
        <v>9475.32421875</v>
      </c>
      <c r="G7368">
        <f t="shared" si="693"/>
        <v>1.4373348622096331E-3</v>
      </c>
      <c r="H7368" s="38">
        <f>G7368*SUMIF('Manual Inputs'!$B$11:$B$22,'Expanded kW'!A7368,'Manual Inputs'!$C$11:$C$22)</f>
        <v>153249.17280583881</v>
      </c>
    </row>
    <row r="7369" spans="1:8" x14ac:dyDescent="0.2">
      <c r="A7369">
        <f t="shared" si="690"/>
        <v>2</v>
      </c>
      <c r="B7369" t="b">
        <f t="shared" si="691"/>
        <v>0</v>
      </c>
      <c r="C7369" t="str">
        <f t="shared" si="692"/>
        <v>OFF</v>
      </c>
      <c r="D7369" s="4">
        <f t="shared" si="694"/>
        <v>43862.958333315466</v>
      </c>
      <c r="E7369" t="str">
        <f t="shared" si="695"/>
        <v>LRKPCIGS</v>
      </c>
      <c r="F7369" s="39">
        <v>9435.6318359375</v>
      </c>
      <c r="G7369">
        <f t="shared" si="693"/>
        <v>1.4313138286002837E-3</v>
      </c>
      <c r="H7369" s="38">
        <f>G7369*SUMIF('Manual Inputs'!$B$11:$B$22,'Expanded kW'!A7369,'Manual Inputs'!$C$11:$C$22)</f>
        <v>152607.20798307616</v>
      </c>
    </row>
    <row r="7370" spans="1:8" x14ac:dyDescent="0.2">
      <c r="A7370">
        <f t="shared" si="690"/>
        <v>2</v>
      </c>
      <c r="B7370" t="b">
        <f t="shared" si="691"/>
        <v>0</v>
      </c>
      <c r="C7370" t="str">
        <f t="shared" si="692"/>
        <v>OFF</v>
      </c>
      <c r="D7370" s="4">
        <f t="shared" si="694"/>
        <v>43862.99999998213</v>
      </c>
      <c r="E7370" t="str">
        <f t="shared" si="695"/>
        <v>LRKPCIGS</v>
      </c>
      <c r="F7370" s="39">
        <v>9402.90625</v>
      </c>
      <c r="G7370">
        <f t="shared" si="693"/>
        <v>1.4263496052694211E-3</v>
      </c>
      <c r="H7370" s="38">
        <f>G7370*SUMIF('Manual Inputs'!$B$11:$B$22,'Expanded kW'!A7370,'Manual Inputs'!$C$11:$C$22)</f>
        <v>152077.92066174271</v>
      </c>
    </row>
    <row r="7371" spans="1:8" x14ac:dyDescent="0.2">
      <c r="A7371">
        <f t="shared" si="690"/>
        <v>2</v>
      </c>
      <c r="B7371" t="b">
        <f t="shared" si="691"/>
        <v>0</v>
      </c>
      <c r="C7371" t="str">
        <f t="shared" si="692"/>
        <v>OFF</v>
      </c>
      <c r="D7371" s="4">
        <f t="shared" si="694"/>
        <v>43863.041666648794</v>
      </c>
      <c r="E7371" t="str">
        <f t="shared" si="695"/>
        <v>LRKPCIGS</v>
      </c>
      <c r="F7371" s="39">
        <v>9404.5888671875</v>
      </c>
      <c r="G7371">
        <f t="shared" si="693"/>
        <v>1.4266048455427367E-3</v>
      </c>
      <c r="H7371" s="38">
        <f>G7371*SUMIF('Manual Inputs'!$B$11:$B$22,'Expanded kW'!A7371,'Manual Inputs'!$C$11:$C$22)</f>
        <v>152105.13447376437</v>
      </c>
    </row>
    <row r="7372" spans="1:8" x14ac:dyDescent="0.2">
      <c r="A7372">
        <f t="shared" si="690"/>
        <v>2</v>
      </c>
      <c r="B7372" t="b">
        <f t="shared" si="691"/>
        <v>0</v>
      </c>
      <c r="C7372" t="str">
        <f t="shared" si="692"/>
        <v>OFF</v>
      </c>
      <c r="D7372" s="4">
        <f t="shared" si="694"/>
        <v>43863.083333315459</v>
      </c>
      <c r="E7372" t="str">
        <f t="shared" si="695"/>
        <v>LRKPCIGS</v>
      </c>
      <c r="F7372" s="39">
        <v>9380.33203125</v>
      </c>
      <c r="G7372">
        <f t="shared" si="693"/>
        <v>1.4229252673948062E-3</v>
      </c>
      <c r="H7372" s="38">
        <f>G7372*SUMIF('Manual Inputs'!$B$11:$B$22,'Expanded kW'!A7372,'Manual Inputs'!$C$11:$C$22)</f>
        <v>151712.81649535126</v>
      </c>
    </row>
    <row r="7373" spans="1:8" x14ac:dyDescent="0.2">
      <c r="A7373">
        <f t="shared" si="690"/>
        <v>2</v>
      </c>
      <c r="B7373" t="b">
        <f t="shared" si="691"/>
        <v>0</v>
      </c>
      <c r="C7373" t="str">
        <f t="shared" si="692"/>
        <v>OFF</v>
      </c>
      <c r="D7373" s="4">
        <f t="shared" si="694"/>
        <v>43863.124999982123</v>
      </c>
      <c r="E7373" t="str">
        <f t="shared" si="695"/>
        <v>LRKPCIGS</v>
      </c>
      <c r="F7373" s="39">
        <v>9442.0498046875</v>
      </c>
      <c r="G7373">
        <f t="shared" si="693"/>
        <v>1.4322873858122567E-3</v>
      </c>
      <c r="H7373" s="38">
        <f>G7373*SUMIF('Manual Inputs'!$B$11:$B$22,'Expanded kW'!A7373,'Manual Inputs'!$C$11:$C$22)</f>
        <v>152711.00901186682</v>
      </c>
    </row>
    <row r="7374" spans="1:8" x14ac:dyDescent="0.2">
      <c r="A7374">
        <f t="shared" si="690"/>
        <v>2</v>
      </c>
      <c r="B7374" t="b">
        <f t="shared" si="691"/>
        <v>0</v>
      </c>
      <c r="C7374" t="str">
        <f t="shared" si="692"/>
        <v>OFF</v>
      </c>
      <c r="D7374" s="4">
        <f t="shared" si="694"/>
        <v>43863.166666648787</v>
      </c>
      <c r="E7374" t="str">
        <f t="shared" si="695"/>
        <v>LRKPCIGS</v>
      </c>
      <c r="F7374" s="39">
        <v>9482.1591796875</v>
      </c>
      <c r="G7374">
        <f t="shared" si="693"/>
        <v>1.4383716739757013E-3</v>
      </c>
      <c r="H7374" s="38">
        <f>G7374*SUMIF('Manual Inputs'!$B$11:$B$22,'Expanded kW'!A7374,'Manual Inputs'!$C$11:$C$22)</f>
        <v>153359.71805850251</v>
      </c>
    </row>
    <row r="7375" spans="1:8" x14ac:dyDescent="0.2">
      <c r="A7375">
        <f t="shared" si="690"/>
        <v>2</v>
      </c>
      <c r="B7375" t="b">
        <f t="shared" si="691"/>
        <v>0</v>
      </c>
      <c r="C7375" t="str">
        <f t="shared" si="692"/>
        <v>OFF</v>
      </c>
      <c r="D7375" s="4">
        <f t="shared" si="694"/>
        <v>43863.208333315451</v>
      </c>
      <c r="E7375" t="str">
        <f t="shared" si="695"/>
        <v>LRKPCIGS</v>
      </c>
      <c r="F7375" s="39">
        <v>9503.0693359375</v>
      </c>
      <c r="G7375">
        <f t="shared" si="693"/>
        <v>1.4415435861824522E-3</v>
      </c>
      <c r="H7375" s="38">
        <f>G7375*SUMIF('Manual Inputs'!$B$11:$B$22,'Expanded kW'!A7375,'Manual Inputs'!$C$11:$C$22)</f>
        <v>153697.908507143</v>
      </c>
    </row>
    <row r="7376" spans="1:8" x14ac:dyDescent="0.2">
      <c r="A7376">
        <f t="shared" si="690"/>
        <v>2</v>
      </c>
      <c r="B7376" t="b">
        <f t="shared" si="691"/>
        <v>0</v>
      </c>
      <c r="C7376" t="str">
        <f t="shared" si="692"/>
        <v>OFF</v>
      </c>
      <c r="D7376" s="4">
        <f t="shared" si="694"/>
        <v>43863.249999982116</v>
      </c>
      <c r="E7376" t="str">
        <f t="shared" si="695"/>
        <v>LRKPCIGS</v>
      </c>
      <c r="F7376" s="39">
        <v>9452.5009765625</v>
      </c>
      <c r="G7376">
        <f t="shared" si="693"/>
        <v>1.4338727493671162E-3</v>
      </c>
      <c r="H7376" s="38">
        <f>G7376*SUMIF('Manual Inputs'!$B$11:$B$22,'Expanded kW'!A7376,'Manual Inputs'!$C$11:$C$22)</f>
        <v>152880.0410584459</v>
      </c>
    </row>
    <row r="7377" spans="1:8" x14ac:dyDescent="0.2">
      <c r="A7377">
        <f t="shared" si="690"/>
        <v>2</v>
      </c>
      <c r="B7377" t="b">
        <f t="shared" si="691"/>
        <v>0</v>
      </c>
      <c r="C7377" t="str">
        <f t="shared" si="692"/>
        <v>OFF</v>
      </c>
      <c r="D7377" s="4">
        <f t="shared" si="694"/>
        <v>43863.29166664878</v>
      </c>
      <c r="E7377" t="str">
        <f t="shared" si="695"/>
        <v>LRKPCIGS</v>
      </c>
      <c r="F7377" s="39">
        <v>9415.892578125</v>
      </c>
      <c r="G7377">
        <f t="shared" si="693"/>
        <v>1.4283195328112376E-3</v>
      </c>
      <c r="H7377" s="38">
        <f>G7377*SUMIF('Manual Inputs'!$B$11:$B$22,'Expanded kW'!A7377,'Manual Inputs'!$C$11:$C$22)</f>
        <v>152287.95506236021</v>
      </c>
    </row>
    <row r="7378" spans="1:8" x14ac:dyDescent="0.2">
      <c r="A7378">
        <f t="shared" si="690"/>
        <v>2</v>
      </c>
      <c r="B7378" t="b">
        <f t="shared" si="691"/>
        <v>0</v>
      </c>
      <c r="C7378" t="str">
        <f t="shared" si="692"/>
        <v>OFF</v>
      </c>
      <c r="D7378" s="4">
        <f t="shared" si="694"/>
        <v>43863.333333315444</v>
      </c>
      <c r="E7378" t="str">
        <f t="shared" si="695"/>
        <v>LRKPCIGS</v>
      </c>
      <c r="F7378" s="39">
        <v>9413.0302734375</v>
      </c>
      <c r="G7378">
        <f t="shared" si="693"/>
        <v>1.427885342886056E-3</v>
      </c>
      <c r="H7378" s="38">
        <f>G7378*SUMIF('Manual Inputs'!$B$11:$B$22,'Expanded kW'!A7378,'Manual Inputs'!$C$11:$C$22)</f>
        <v>152241.66157249632</v>
      </c>
    </row>
    <row r="7379" spans="1:8" x14ac:dyDescent="0.2">
      <c r="A7379">
        <f t="shared" si="690"/>
        <v>2</v>
      </c>
      <c r="B7379" t="b">
        <f t="shared" si="691"/>
        <v>0</v>
      </c>
      <c r="C7379" t="str">
        <f t="shared" si="692"/>
        <v>OFF</v>
      </c>
      <c r="D7379" s="4">
        <f t="shared" si="694"/>
        <v>43863.374999982108</v>
      </c>
      <c r="E7379" t="str">
        <f t="shared" si="695"/>
        <v>LRKPCIGS</v>
      </c>
      <c r="F7379" s="39">
        <v>9395.3017578125</v>
      </c>
      <c r="G7379">
        <f t="shared" si="693"/>
        <v>1.4251960614456789E-3</v>
      </c>
      <c r="H7379" s="38">
        <f>G7379*SUMIF('Manual Inputs'!$B$11:$B$22,'Expanded kW'!A7379,'Manual Inputs'!$C$11:$C$22)</f>
        <v>151954.92939406275</v>
      </c>
    </row>
    <row r="7380" spans="1:8" x14ac:dyDescent="0.2">
      <c r="A7380">
        <f t="shared" si="690"/>
        <v>2</v>
      </c>
      <c r="B7380" t="b">
        <f t="shared" si="691"/>
        <v>0</v>
      </c>
      <c r="C7380" t="str">
        <f t="shared" si="692"/>
        <v>OFF</v>
      </c>
      <c r="D7380" s="4">
        <f t="shared" si="694"/>
        <v>43863.416666648773</v>
      </c>
      <c r="E7380" t="str">
        <f t="shared" si="695"/>
        <v>LRKPCIGS</v>
      </c>
      <c r="F7380" s="39">
        <v>9409.572265625</v>
      </c>
      <c r="G7380">
        <f t="shared" si="693"/>
        <v>1.4273607893121674E-3</v>
      </c>
      <c r="H7380" s="38">
        <f>G7380*SUMIF('Manual Inputs'!$B$11:$B$22,'Expanded kW'!A7380,'Manual Inputs'!$C$11:$C$22)</f>
        <v>152185.73347709954</v>
      </c>
    </row>
    <row r="7381" spans="1:8" x14ac:dyDescent="0.2">
      <c r="A7381">
        <f t="shared" si="690"/>
        <v>2</v>
      </c>
      <c r="B7381" t="b">
        <f t="shared" si="691"/>
        <v>0</v>
      </c>
      <c r="C7381" t="str">
        <f t="shared" si="692"/>
        <v>OFF</v>
      </c>
      <c r="D7381" s="4">
        <f t="shared" si="694"/>
        <v>43863.458333315437</v>
      </c>
      <c r="E7381" t="str">
        <f t="shared" si="695"/>
        <v>LRKPCIGS</v>
      </c>
      <c r="F7381" s="39">
        <v>9384.8505859375</v>
      </c>
      <c r="G7381">
        <f t="shared" si="693"/>
        <v>1.4236106978908194E-3</v>
      </c>
      <c r="H7381" s="38">
        <f>G7381*SUMIF('Manual Inputs'!$B$11:$B$22,'Expanded kW'!A7381,'Manual Inputs'!$C$11:$C$22)</f>
        <v>151785.89734748367</v>
      </c>
    </row>
    <row r="7382" spans="1:8" x14ac:dyDescent="0.2">
      <c r="A7382">
        <f t="shared" si="690"/>
        <v>2</v>
      </c>
      <c r="B7382" t="b">
        <f t="shared" si="691"/>
        <v>0</v>
      </c>
      <c r="C7382" t="str">
        <f t="shared" si="692"/>
        <v>OFF</v>
      </c>
      <c r="D7382" s="4">
        <f t="shared" si="694"/>
        <v>43863.499999982101</v>
      </c>
      <c r="E7382" t="str">
        <f t="shared" si="695"/>
        <v>LRKPCIGS</v>
      </c>
      <c r="F7382" s="39">
        <v>9321.841796875</v>
      </c>
      <c r="G7382">
        <f t="shared" si="693"/>
        <v>1.4140527421887938E-3</v>
      </c>
      <c r="H7382" s="38">
        <f>G7382*SUMIF('Manual Inputs'!$B$11:$B$22,'Expanded kW'!A7382,'Manual Inputs'!$C$11:$C$22)</f>
        <v>150766.8245875017</v>
      </c>
    </row>
    <row r="7383" spans="1:8" x14ac:dyDescent="0.2">
      <c r="A7383">
        <f t="shared" si="690"/>
        <v>2</v>
      </c>
      <c r="B7383" t="b">
        <f t="shared" si="691"/>
        <v>0</v>
      </c>
      <c r="C7383" t="str">
        <f t="shared" si="692"/>
        <v>OFF</v>
      </c>
      <c r="D7383" s="4">
        <f t="shared" si="694"/>
        <v>43863.541666648765</v>
      </c>
      <c r="E7383" t="str">
        <f t="shared" si="695"/>
        <v>LRKPCIGS</v>
      </c>
      <c r="F7383" s="39">
        <v>9308.634765625</v>
      </c>
      <c r="G7383">
        <f t="shared" si="693"/>
        <v>1.412049335655817E-3</v>
      </c>
      <c r="H7383" s="38">
        <f>G7383*SUMIF('Manual Inputs'!$B$11:$B$22,'Expanded kW'!A7383,'Manual Inputs'!$C$11:$C$22)</f>
        <v>150553.22064450645</v>
      </c>
    </row>
    <row r="7384" spans="1:8" x14ac:dyDescent="0.2">
      <c r="A7384">
        <f t="shared" si="690"/>
        <v>2</v>
      </c>
      <c r="B7384" t="b">
        <f t="shared" si="691"/>
        <v>0</v>
      </c>
      <c r="C7384" t="str">
        <f t="shared" si="692"/>
        <v>OFF</v>
      </c>
      <c r="D7384" s="4">
        <f t="shared" si="694"/>
        <v>43863.58333331543</v>
      </c>
      <c r="E7384" t="str">
        <f t="shared" si="695"/>
        <v>LRKPCIGS</v>
      </c>
      <c r="F7384" s="39">
        <v>9284.7939453125</v>
      </c>
      <c r="G7384">
        <f t="shared" si="693"/>
        <v>1.4084328639248525E-3</v>
      </c>
      <c r="H7384" s="38">
        <f>G7384*SUMIF('Manual Inputs'!$B$11:$B$22,'Expanded kW'!A7384,'Manual Inputs'!$C$11:$C$22)</f>
        <v>150167.63109553108</v>
      </c>
    </row>
    <row r="7385" spans="1:8" x14ac:dyDescent="0.2">
      <c r="A7385">
        <f t="shared" si="690"/>
        <v>2</v>
      </c>
      <c r="B7385" t="b">
        <f t="shared" si="691"/>
        <v>0</v>
      </c>
      <c r="C7385" t="str">
        <f t="shared" si="692"/>
        <v>OFF</v>
      </c>
      <c r="D7385" s="4">
        <f t="shared" si="694"/>
        <v>43863.624999982094</v>
      </c>
      <c r="E7385" t="str">
        <f t="shared" si="695"/>
        <v>LRKPCIGS</v>
      </c>
      <c r="F7385" s="39">
        <v>9265.396484375</v>
      </c>
      <c r="G7385">
        <f t="shared" si="693"/>
        <v>1.4054904161309662E-3</v>
      </c>
      <c r="H7385" s="38">
        <f>G7385*SUMIF('Manual Inputs'!$B$11:$B$22,'Expanded kW'!A7385,'Manual Inputs'!$C$11:$C$22)</f>
        <v>149853.90622717002</v>
      </c>
    </row>
    <row r="7386" spans="1:8" x14ac:dyDescent="0.2">
      <c r="A7386">
        <f t="shared" si="690"/>
        <v>2</v>
      </c>
      <c r="B7386" t="b">
        <f t="shared" si="691"/>
        <v>0</v>
      </c>
      <c r="C7386" t="str">
        <f t="shared" si="692"/>
        <v>OFF</v>
      </c>
      <c r="D7386" s="4">
        <f t="shared" si="694"/>
        <v>43863.666666648758</v>
      </c>
      <c r="E7386" t="str">
        <f t="shared" si="695"/>
        <v>LRKPCIGS</v>
      </c>
      <c r="F7386" s="39">
        <v>9333.6357421875</v>
      </c>
      <c r="G7386">
        <f t="shared" si="693"/>
        <v>1.4158417942960668E-3</v>
      </c>
      <c r="H7386" s="38">
        <f>G7386*SUMIF('Manual Inputs'!$B$11:$B$22,'Expanded kW'!A7386,'Manual Inputs'!$C$11:$C$22)</f>
        <v>150957.57398261805</v>
      </c>
    </row>
    <row r="7387" spans="1:8" x14ac:dyDescent="0.2">
      <c r="A7387">
        <f t="shared" si="690"/>
        <v>2</v>
      </c>
      <c r="B7387" t="b">
        <f t="shared" si="691"/>
        <v>0</v>
      </c>
      <c r="C7387" t="str">
        <f t="shared" si="692"/>
        <v>OFF</v>
      </c>
      <c r="D7387" s="4">
        <f t="shared" si="694"/>
        <v>43863.708333315422</v>
      </c>
      <c r="E7387" t="str">
        <f t="shared" si="695"/>
        <v>LRKPCIGS</v>
      </c>
      <c r="F7387" s="39">
        <v>9358.306640625</v>
      </c>
      <c r="G7387">
        <f t="shared" si="693"/>
        <v>1.4195841825867051E-3</v>
      </c>
      <c r="H7387" s="38">
        <f>G7387*SUMIF('Manual Inputs'!$B$11:$B$22,'Expanded kW'!A7387,'Manual Inputs'!$C$11:$C$22)</f>
        <v>151356.58880159829</v>
      </c>
    </row>
    <row r="7388" spans="1:8" x14ac:dyDescent="0.2">
      <c r="A7388">
        <f t="shared" si="690"/>
        <v>2</v>
      </c>
      <c r="B7388" t="b">
        <f t="shared" si="691"/>
        <v>0</v>
      </c>
      <c r="C7388" t="str">
        <f t="shared" si="692"/>
        <v>OFF</v>
      </c>
      <c r="D7388" s="4">
        <f t="shared" si="694"/>
        <v>43863.749999982087</v>
      </c>
      <c r="E7388" t="str">
        <f t="shared" si="695"/>
        <v>LRKPCIGS</v>
      </c>
      <c r="F7388" s="39">
        <v>9378.306640625</v>
      </c>
      <c r="G7388">
        <f t="shared" si="693"/>
        <v>1.4226180309892019E-3</v>
      </c>
      <c r="H7388" s="38">
        <f>G7388*SUMIF('Manual Inputs'!$B$11:$B$22,'Expanded kW'!A7388,'Manual Inputs'!$C$11:$C$22)</f>
        <v>151680.05883653936</v>
      </c>
    </row>
    <row r="7389" spans="1:8" x14ac:dyDescent="0.2">
      <c r="A7389">
        <f t="shared" si="690"/>
        <v>2</v>
      </c>
      <c r="B7389" t="b">
        <f t="shared" si="691"/>
        <v>0</v>
      </c>
      <c r="C7389" t="str">
        <f t="shared" si="692"/>
        <v>OFF</v>
      </c>
      <c r="D7389" s="4">
        <f t="shared" si="694"/>
        <v>43863.791666648751</v>
      </c>
      <c r="E7389" t="str">
        <f t="shared" si="695"/>
        <v>LRKPCIGS</v>
      </c>
      <c r="F7389" s="39">
        <v>9360.61328125</v>
      </c>
      <c r="G7389">
        <f t="shared" si="693"/>
        <v>1.4199340824854697E-3</v>
      </c>
      <c r="H7389" s="38">
        <f>G7389*SUMIF('Manual Inputs'!$B$11:$B$22,'Expanded kW'!A7389,'Manual Inputs'!$C$11:$C$22)</f>
        <v>151393.89525777657</v>
      </c>
    </row>
    <row r="7390" spans="1:8" x14ac:dyDescent="0.2">
      <c r="A7390">
        <f t="shared" si="690"/>
        <v>2</v>
      </c>
      <c r="B7390" t="b">
        <f t="shared" si="691"/>
        <v>0</v>
      </c>
      <c r="C7390" t="str">
        <f t="shared" si="692"/>
        <v>OFF</v>
      </c>
      <c r="D7390" s="4">
        <f t="shared" si="694"/>
        <v>43863.833333315415</v>
      </c>
      <c r="E7390" t="str">
        <f t="shared" si="695"/>
        <v>LRKPCIGS</v>
      </c>
      <c r="F7390" s="39">
        <v>9352.603515625</v>
      </c>
      <c r="G7390">
        <f t="shared" si="693"/>
        <v>1.4187190617531808E-3</v>
      </c>
      <c r="H7390" s="38">
        <f>G7390*SUMIF('Manual Inputs'!$B$11:$B$22,'Expanded kW'!A7390,'Manual Inputs'!$C$11:$C$22)</f>
        <v>151264.34929944717</v>
      </c>
    </row>
    <row r="7391" spans="1:8" x14ac:dyDescent="0.2">
      <c r="A7391">
        <f t="shared" si="690"/>
        <v>2</v>
      </c>
      <c r="B7391" t="b">
        <f t="shared" si="691"/>
        <v>0</v>
      </c>
      <c r="C7391" t="str">
        <f t="shared" si="692"/>
        <v>OFF</v>
      </c>
      <c r="D7391" s="4">
        <f t="shared" si="694"/>
        <v>43863.874999982079</v>
      </c>
      <c r="E7391" t="str">
        <f t="shared" si="695"/>
        <v>LRKPCIGS</v>
      </c>
      <c r="F7391" s="39">
        <v>9394.5439453125</v>
      </c>
      <c r="G7391">
        <f t="shared" si="693"/>
        <v>1.4250811070335529E-3</v>
      </c>
      <c r="H7391" s="38">
        <f>G7391*SUMIF('Manual Inputs'!$B$11:$B$22,'Expanded kW'!A7391,'Manual Inputs'!$C$11:$C$22)</f>
        <v>151942.67291227003</v>
      </c>
    </row>
    <row r="7392" spans="1:8" x14ac:dyDescent="0.2">
      <c r="A7392">
        <f t="shared" si="690"/>
        <v>2</v>
      </c>
      <c r="B7392" t="b">
        <f t="shared" si="691"/>
        <v>0</v>
      </c>
      <c r="C7392" t="str">
        <f t="shared" si="692"/>
        <v>OFF</v>
      </c>
      <c r="D7392" s="4">
        <f t="shared" si="694"/>
        <v>43863.916666648744</v>
      </c>
      <c r="E7392" t="str">
        <f t="shared" si="695"/>
        <v>LRKPCIGS</v>
      </c>
      <c r="F7392" s="39">
        <v>9404.4423828125</v>
      </c>
      <c r="G7392">
        <f t="shared" si="693"/>
        <v>1.4265826249733825E-3</v>
      </c>
      <c r="H7392" s="38">
        <f>G7392*SUMIF('Manual Inputs'!$B$11:$B$22,'Expanded kW'!A7392,'Manual Inputs'!$C$11:$C$22)</f>
        <v>152102.76530846939</v>
      </c>
    </row>
    <row r="7393" spans="1:8" x14ac:dyDescent="0.2">
      <c r="A7393">
        <f t="shared" si="690"/>
        <v>2</v>
      </c>
      <c r="B7393" t="b">
        <f t="shared" si="691"/>
        <v>0</v>
      </c>
      <c r="C7393" t="str">
        <f t="shared" si="692"/>
        <v>OFF</v>
      </c>
      <c r="D7393" s="4">
        <f t="shared" si="694"/>
        <v>43863.958333315408</v>
      </c>
      <c r="E7393" t="str">
        <f t="shared" si="695"/>
        <v>LRKPCIGS</v>
      </c>
      <c r="F7393" s="39">
        <v>9441.58984375</v>
      </c>
      <c r="G7393">
        <f t="shared" si="693"/>
        <v>1.4322176132244846E-3</v>
      </c>
      <c r="H7393" s="38">
        <f>G7393*SUMIF('Manual Inputs'!$B$11:$B$22,'Expanded kW'!A7393,'Manual Inputs'!$C$11:$C$22)</f>
        <v>152703.56983284061</v>
      </c>
    </row>
    <row r="7394" spans="1:8" x14ac:dyDescent="0.2">
      <c r="A7394">
        <f t="shared" si="690"/>
        <v>2</v>
      </c>
      <c r="B7394" t="b">
        <f t="shared" si="691"/>
        <v>0</v>
      </c>
      <c r="C7394" t="str">
        <f t="shared" si="692"/>
        <v>OFF</v>
      </c>
      <c r="D7394" s="4">
        <f t="shared" si="694"/>
        <v>43863.999999982072</v>
      </c>
      <c r="E7394" t="str">
        <f t="shared" si="695"/>
        <v>LRKPCIGS</v>
      </c>
      <c r="F7394" s="39">
        <v>9453.625</v>
      </c>
      <c r="G7394">
        <f t="shared" si="693"/>
        <v>1.4340432552026276E-3</v>
      </c>
      <c r="H7394" s="38">
        <f>G7394*SUMIF('Manual Inputs'!$B$11:$B$22,'Expanded kW'!A7394,'Manual Inputs'!$C$11:$C$22)</f>
        <v>152898.22045347604</v>
      </c>
    </row>
    <row r="7395" spans="1:8" x14ac:dyDescent="0.2">
      <c r="A7395">
        <f t="shared" si="690"/>
        <v>2</v>
      </c>
      <c r="B7395" t="b">
        <f t="shared" si="691"/>
        <v>0</v>
      </c>
      <c r="C7395" t="str">
        <f t="shared" si="692"/>
        <v>OFF</v>
      </c>
      <c r="D7395" s="4">
        <f t="shared" si="694"/>
        <v>43864.041666648736</v>
      </c>
      <c r="E7395" t="str">
        <f t="shared" si="695"/>
        <v>LRKPCIGS</v>
      </c>
      <c r="F7395" s="39">
        <v>9454.0732421875</v>
      </c>
      <c r="G7395">
        <f t="shared" si="693"/>
        <v>1.4341112501448515E-3</v>
      </c>
      <c r="H7395" s="38">
        <f>G7395*SUMIF('Manual Inputs'!$B$11:$B$22,'Expanded kW'!A7395,'Manual Inputs'!$C$11:$C$22)</f>
        <v>152905.47009927867</v>
      </c>
    </row>
    <row r="7396" spans="1:8" x14ac:dyDescent="0.2">
      <c r="A7396">
        <f t="shared" si="690"/>
        <v>2</v>
      </c>
      <c r="B7396" t="b">
        <f t="shared" si="691"/>
        <v>0</v>
      </c>
      <c r="C7396" t="str">
        <f t="shared" si="692"/>
        <v>OFF</v>
      </c>
      <c r="D7396" s="4">
        <f t="shared" si="694"/>
        <v>43864.083333315401</v>
      </c>
      <c r="E7396" t="str">
        <f t="shared" si="695"/>
        <v>LRKPCIGS</v>
      </c>
      <c r="F7396" s="39">
        <v>9482.5</v>
      </c>
      <c r="G7396">
        <f t="shared" si="693"/>
        <v>1.4384233738337321E-3</v>
      </c>
      <c r="H7396" s="38">
        <f>G7396*SUMIF('Manual Inputs'!$B$11:$B$22,'Expanded kW'!A7396,'Manual Inputs'!$C$11:$C$22)</f>
        <v>153365.23031642215</v>
      </c>
    </row>
    <row r="7397" spans="1:8" x14ac:dyDescent="0.2">
      <c r="A7397">
        <f t="shared" si="690"/>
        <v>2</v>
      </c>
      <c r="B7397" t="b">
        <f t="shared" si="691"/>
        <v>0</v>
      </c>
      <c r="C7397" t="str">
        <f t="shared" si="692"/>
        <v>OFF</v>
      </c>
      <c r="D7397" s="4">
        <f t="shared" si="694"/>
        <v>43864.124999982065</v>
      </c>
      <c r="E7397" t="str">
        <f t="shared" si="695"/>
        <v>LRKPCIGS</v>
      </c>
      <c r="F7397" s="39">
        <v>9506.5244140625</v>
      </c>
      <c r="G7397">
        <f t="shared" si="693"/>
        <v>1.4420676953449537E-3</v>
      </c>
      <c r="H7397" s="38">
        <f>G7397*SUMIF('Manual Inputs'!$B$11:$B$22,'Expanded kW'!A7397,'Manual Inputs'!$C$11:$C$22)</f>
        <v>153753.78921923391</v>
      </c>
    </row>
    <row r="7398" spans="1:8" x14ac:dyDescent="0.2">
      <c r="A7398">
        <f t="shared" si="690"/>
        <v>2</v>
      </c>
      <c r="B7398" t="b">
        <f t="shared" si="691"/>
        <v>0</v>
      </c>
      <c r="C7398" t="str">
        <f t="shared" si="692"/>
        <v>OFF</v>
      </c>
      <c r="D7398" s="4">
        <f t="shared" si="694"/>
        <v>43864.166666648729</v>
      </c>
      <c r="E7398" t="str">
        <f t="shared" si="695"/>
        <v>LRKPCIGS</v>
      </c>
      <c r="F7398" s="39">
        <v>9506.8232421875</v>
      </c>
      <c r="G7398">
        <f t="shared" si="693"/>
        <v>1.4421130253064365E-3</v>
      </c>
      <c r="H7398" s="38">
        <f>G7398*SUMIF('Manual Inputs'!$B$11:$B$22,'Expanded kW'!A7398,'Manual Inputs'!$C$11:$C$22)</f>
        <v>153758.62231643568</v>
      </c>
    </row>
    <row r="7399" spans="1:8" x14ac:dyDescent="0.2">
      <c r="A7399">
        <f t="shared" si="690"/>
        <v>2</v>
      </c>
      <c r="B7399" t="b">
        <f t="shared" si="691"/>
        <v>0</v>
      </c>
      <c r="C7399" t="str">
        <f t="shared" si="692"/>
        <v>OFF</v>
      </c>
      <c r="D7399" s="4">
        <f t="shared" si="694"/>
        <v>43864.208333315393</v>
      </c>
      <c r="E7399" t="str">
        <f t="shared" si="695"/>
        <v>LRKPCIGS</v>
      </c>
      <c r="F7399" s="39">
        <v>9602.310546875</v>
      </c>
      <c r="G7399">
        <f t="shared" si="693"/>
        <v>1.4565977256456807E-3</v>
      </c>
      <c r="H7399" s="38">
        <f>G7399*SUMIF('Manual Inputs'!$B$11:$B$22,'Expanded kW'!A7399,'Manual Inputs'!$C$11:$C$22)</f>
        <v>155302.98640562024</v>
      </c>
    </row>
    <row r="7400" spans="1:8" x14ac:dyDescent="0.2">
      <c r="A7400">
        <f t="shared" si="690"/>
        <v>2</v>
      </c>
      <c r="B7400" t="b">
        <f t="shared" si="691"/>
        <v>0</v>
      </c>
      <c r="C7400" t="str">
        <f t="shared" si="692"/>
        <v>OFF</v>
      </c>
      <c r="D7400" s="4">
        <f t="shared" si="694"/>
        <v>43864.249999982057</v>
      </c>
      <c r="E7400" t="str">
        <f t="shared" si="695"/>
        <v>LRKPCIGS</v>
      </c>
      <c r="F7400" s="39">
        <v>9529.953125</v>
      </c>
      <c r="G7400">
        <f t="shared" si="693"/>
        <v>1.4456216532074684E-3</v>
      </c>
      <c r="H7400" s="38">
        <f>G7400*SUMIF('Manual Inputs'!$B$11:$B$22,'Expanded kW'!A7400,'Manual Inputs'!$C$11:$C$22)</f>
        <v>154132.71351651274</v>
      </c>
    </row>
    <row r="7401" spans="1:8" x14ac:dyDescent="0.2">
      <c r="A7401">
        <f t="shared" si="690"/>
        <v>2</v>
      </c>
      <c r="B7401" t="b">
        <f t="shared" si="691"/>
        <v>0</v>
      </c>
      <c r="C7401" t="str">
        <f t="shared" si="692"/>
        <v>ON</v>
      </c>
      <c r="D7401" s="4">
        <f t="shared" si="694"/>
        <v>43864.291666648722</v>
      </c>
      <c r="E7401" t="str">
        <f t="shared" si="695"/>
        <v>LRKPCIGS</v>
      </c>
      <c r="F7401" s="39">
        <v>9336.8271484375</v>
      </c>
      <c r="G7401">
        <f t="shared" si="693"/>
        <v>1.4163259064337308E-3</v>
      </c>
      <c r="H7401" s="38">
        <f>G7401*SUMIF('Manual Inputs'!$B$11:$B$22,'Expanded kW'!A7401,'Manual Inputs'!$C$11:$C$22)</f>
        <v>151009.19019717799</v>
      </c>
    </row>
    <row r="7402" spans="1:8" x14ac:dyDescent="0.2">
      <c r="A7402">
        <f t="shared" si="690"/>
        <v>2</v>
      </c>
      <c r="B7402" t="b">
        <f t="shared" si="691"/>
        <v>0</v>
      </c>
      <c r="C7402" t="str">
        <f t="shared" si="692"/>
        <v>ON</v>
      </c>
      <c r="D7402" s="4">
        <f t="shared" si="694"/>
        <v>43864.333333315386</v>
      </c>
      <c r="E7402" t="str">
        <f t="shared" si="695"/>
        <v>LRKPCIGS</v>
      </c>
      <c r="F7402" s="39">
        <v>9365.0859375</v>
      </c>
      <c r="G7402">
        <f t="shared" si="693"/>
        <v>1.4206125505364187E-3</v>
      </c>
      <c r="H7402" s="38">
        <f>G7402*SUMIF('Manual Inputs'!$B$11:$B$22,'Expanded kW'!A7402,'Manual Inputs'!$C$11:$C$22)</f>
        <v>151466.23377144992</v>
      </c>
    </row>
    <row r="7403" spans="1:8" x14ac:dyDescent="0.2">
      <c r="A7403">
        <f t="shared" si="690"/>
        <v>2</v>
      </c>
      <c r="B7403" t="b">
        <f t="shared" si="691"/>
        <v>0</v>
      </c>
      <c r="C7403" t="str">
        <f t="shared" si="692"/>
        <v>ON</v>
      </c>
      <c r="D7403" s="4">
        <f t="shared" si="694"/>
        <v>43864.37499998205</v>
      </c>
      <c r="E7403" t="str">
        <f t="shared" si="695"/>
        <v>LRKPCIGS</v>
      </c>
      <c r="F7403" s="39">
        <v>9339.8134765625</v>
      </c>
      <c r="G7403">
        <f t="shared" si="693"/>
        <v>1.4167789097742989E-3</v>
      </c>
      <c r="H7403" s="38">
        <f>G7403*SUMIF('Manual Inputs'!$B$11:$B$22,'Expanded kW'!A7403,'Manual Inputs'!$C$11:$C$22)</f>
        <v>151057.48958032494</v>
      </c>
    </row>
    <row r="7404" spans="1:8" x14ac:dyDescent="0.2">
      <c r="A7404">
        <f t="shared" si="690"/>
        <v>2</v>
      </c>
      <c r="B7404" t="b">
        <f t="shared" si="691"/>
        <v>0</v>
      </c>
      <c r="C7404" t="str">
        <f t="shared" si="692"/>
        <v>ON</v>
      </c>
      <c r="D7404" s="4">
        <f t="shared" si="694"/>
        <v>43864.416666648714</v>
      </c>
      <c r="E7404" t="str">
        <f t="shared" si="695"/>
        <v>LRKPCIGS</v>
      </c>
      <c r="F7404" s="39">
        <v>9214.5712890625</v>
      </c>
      <c r="G7404">
        <f t="shared" si="693"/>
        <v>1.3977806192506958E-3</v>
      </c>
      <c r="H7404" s="38">
        <f>G7404*SUMIF('Manual Inputs'!$B$11:$B$22,'Expanded kW'!A7404,'Manual Inputs'!$C$11:$C$22)</f>
        <v>149031.88484198906</v>
      </c>
    </row>
    <row r="7405" spans="1:8" x14ac:dyDescent="0.2">
      <c r="A7405">
        <f t="shared" si="690"/>
        <v>2</v>
      </c>
      <c r="B7405" t="b">
        <f t="shared" si="691"/>
        <v>0</v>
      </c>
      <c r="C7405" t="str">
        <f t="shared" si="692"/>
        <v>ON</v>
      </c>
      <c r="D7405" s="4">
        <f t="shared" si="694"/>
        <v>43864.458333315379</v>
      </c>
      <c r="E7405" t="str">
        <f t="shared" si="695"/>
        <v>LRKPCIGS</v>
      </c>
      <c r="F7405" s="39">
        <v>9318.3427734375</v>
      </c>
      <c r="G7405">
        <f t="shared" si="693"/>
        <v>1.4135219668554859E-3</v>
      </c>
      <c r="H7405" s="38">
        <f>G7405*SUMIF('Manual Inputs'!$B$11:$B$22,'Expanded kW'!A7405,'Manual Inputs'!$C$11:$C$22)</f>
        <v>150710.23312582233</v>
      </c>
    </row>
    <row r="7406" spans="1:8" x14ac:dyDescent="0.2">
      <c r="A7406">
        <f t="shared" si="690"/>
        <v>2</v>
      </c>
      <c r="B7406" t="b">
        <f t="shared" si="691"/>
        <v>0</v>
      </c>
      <c r="C7406" t="str">
        <f t="shared" si="692"/>
        <v>ON</v>
      </c>
      <c r="D7406" s="4">
        <f t="shared" si="694"/>
        <v>43864.499999982043</v>
      </c>
      <c r="E7406" t="str">
        <f t="shared" si="695"/>
        <v>LRKPCIGS</v>
      </c>
      <c r="F7406" s="39">
        <v>9331.736328125</v>
      </c>
      <c r="G7406">
        <f t="shared" si="693"/>
        <v>1.415553667580107E-3</v>
      </c>
      <c r="H7406" s="38">
        <f>G7406*SUMIF('Manual Inputs'!$B$11:$B$22,'Expanded kW'!A7406,'Manual Inputs'!$C$11:$C$22)</f>
        <v>150926.85380595984</v>
      </c>
    </row>
    <row r="7407" spans="1:8" x14ac:dyDescent="0.2">
      <c r="A7407">
        <f t="shared" si="690"/>
        <v>2</v>
      </c>
      <c r="B7407" t="b">
        <f t="shared" si="691"/>
        <v>0</v>
      </c>
      <c r="C7407" t="str">
        <f t="shared" si="692"/>
        <v>ON</v>
      </c>
      <c r="D7407" s="4">
        <f t="shared" si="694"/>
        <v>43864.541666648707</v>
      </c>
      <c r="E7407" t="str">
        <f t="shared" si="695"/>
        <v>LRKPCIGS</v>
      </c>
      <c r="F7407" s="39">
        <v>9331.4921875</v>
      </c>
      <c r="G7407">
        <f t="shared" si="693"/>
        <v>1.4155166332978501E-3</v>
      </c>
      <c r="H7407" s="38">
        <f>G7407*SUMIF('Manual Inputs'!$B$11:$B$22,'Expanded kW'!A7407,'Manual Inputs'!$C$11:$C$22)</f>
        <v>150922.90519713488</v>
      </c>
    </row>
    <row r="7408" spans="1:8" x14ac:dyDescent="0.2">
      <c r="A7408">
        <f t="shared" si="690"/>
        <v>2</v>
      </c>
      <c r="B7408" t="b">
        <f t="shared" si="691"/>
        <v>0</v>
      </c>
      <c r="C7408" t="str">
        <f t="shared" si="692"/>
        <v>ON</v>
      </c>
      <c r="D7408" s="4">
        <f t="shared" si="694"/>
        <v>43864.583333315371</v>
      </c>
      <c r="E7408" t="str">
        <f t="shared" si="695"/>
        <v>LRKPCIGS</v>
      </c>
      <c r="F7408" s="39">
        <v>9316.43359375</v>
      </c>
      <c r="G7408">
        <f t="shared" si="693"/>
        <v>1.4132323587682358E-3</v>
      </c>
      <c r="H7408" s="38">
        <f>G7408*SUMIF('Manual Inputs'!$B$11:$B$22,'Expanded kW'!A7408,'Manual Inputs'!$C$11:$C$22)</f>
        <v>150679.35500481111</v>
      </c>
    </row>
    <row r="7409" spans="1:8" x14ac:dyDescent="0.2">
      <c r="A7409">
        <f t="shared" si="690"/>
        <v>2</v>
      </c>
      <c r="B7409" t="b">
        <f t="shared" si="691"/>
        <v>0</v>
      </c>
      <c r="C7409" t="str">
        <f t="shared" si="692"/>
        <v>ON</v>
      </c>
      <c r="D7409" s="4">
        <f t="shared" si="694"/>
        <v>43864.624999982036</v>
      </c>
      <c r="E7409" t="str">
        <f t="shared" si="695"/>
        <v>LRKPCIGS</v>
      </c>
      <c r="F7409" s="39">
        <v>9250.0263671875</v>
      </c>
      <c r="G7409">
        <f t="shared" si="693"/>
        <v>1.4031588858571921E-3</v>
      </c>
      <c r="H7409" s="38">
        <f>G7409*SUMIF('Manual Inputs'!$B$11:$B$22,'Expanded kW'!A7409,'Manual Inputs'!$C$11:$C$22)</f>
        <v>149605.31760998562</v>
      </c>
    </row>
    <row r="7410" spans="1:8" x14ac:dyDescent="0.2">
      <c r="A7410">
        <f t="shared" si="690"/>
        <v>2</v>
      </c>
      <c r="B7410" t="b">
        <f t="shared" si="691"/>
        <v>0</v>
      </c>
      <c r="C7410" t="str">
        <f t="shared" si="692"/>
        <v>ON</v>
      </c>
      <c r="D7410" s="4">
        <f t="shared" si="694"/>
        <v>43864.6666666487</v>
      </c>
      <c r="E7410" t="str">
        <f t="shared" si="695"/>
        <v>LRKPCIGS</v>
      </c>
      <c r="F7410" s="39">
        <v>9152.974609375</v>
      </c>
      <c r="G7410">
        <f t="shared" si="693"/>
        <v>1.3884368698372448E-3</v>
      </c>
      <c r="H7410" s="38">
        <f>G7410*SUMIF('Manual Inputs'!$B$11:$B$22,'Expanded kW'!A7410,'Manual Inputs'!$C$11:$C$22)</f>
        <v>148035.65083545068</v>
      </c>
    </row>
    <row r="7411" spans="1:8" x14ac:dyDescent="0.2">
      <c r="A7411">
        <f t="shared" si="690"/>
        <v>2</v>
      </c>
      <c r="B7411" t="b">
        <f t="shared" si="691"/>
        <v>0</v>
      </c>
      <c r="C7411" t="str">
        <f t="shared" si="692"/>
        <v>ON</v>
      </c>
      <c r="D7411" s="4">
        <f t="shared" si="694"/>
        <v>43864.708333315364</v>
      </c>
      <c r="E7411" t="str">
        <f t="shared" si="695"/>
        <v>LRKPCIGS</v>
      </c>
      <c r="F7411" s="39">
        <v>9208.7744140625</v>
      </c>
      <c r="G7411">
        <f t="shared" si="693"/>
        <v>1.3969012772527846E-3</v>
      </c>
      <c r="H7411" s="38">
        <f>G7411*SUMIF('Manual Inputs'!$B$11:$B$22,'Expanded kW'!A7411,'Manual Inputs'!$C$11:$C$22)</f>
        <v>148938.12907404912</v>
      </c>
    </row>
    <row r="7412" spans="1:8" x14ac:dyDescent="0.2">
      <c r="A7412">
        <f t="shared" si="690"/>
        <v>2</v>
      </c>
      <c r="B7412" t="b">
        <f t="shared" si="691"/>
        <v>0</v>
      </c>
      <c r="C7412" t="str">
        <f t="shared" si="692"/>
        <v>ON</v>
      </c>
      <c r="D7412" s="4">
        <f t="shared" si="694"/>
        <v>43864.749999982028</v>
      </c>
      <c r="E7412" t="str">
        <f t="shared" si="695"/>
        <v>LRKPCIGS</v>
      </c>
      <c r="F7412" s="39">
        <v>9240.7197265625</v>
      </c>
      <c r="G7412">
        <f t="shared" si="693"/>
        <v>1.4017471390175538E-3</v>
      </c>
      <c r="H7412" s="38">
        <f>G7412*SUMIF('Manual Inputs'!$B$11:$B$22,'Expanded kW'!A7412,'Manual Inputs'!$C$11:$C$22)</f>
        <v>149454.796641578</v>
      </c>
    </row>
    <row r="7413" spans="1:8" x14ac:dyDescent="0.2">
      <c r="A7413">
        <f t="shared" si="690"/>
        <v>2</v>
      </c>
      <c r="B7413" t="b">
        <f t="shared" si="691"/>
        <v>0</v>
      </c>
      <c r="C7413" t="str">
        <f t="shared" si="692"/>
        <v>ON</v>
      </c>
      <c r="D7413" s="4">
        <f t="shared" si="694"/>
        <v>43864.791666648693</v>
      </c>
      <c r="E7413" t="str">
        <f t="shared" si="695"/>
        <v>LRKPCIGS</v>
      </c>
      <c r="F7413" s="39">
        <v>9226.7177734375</v>
      </c>
      <c r="G7413">
        <f t="shared" si="693"/>
        <v>1.3996231488615481E-3</v>
      </c>
      <c r="H7413" s="38">
        <f>G7413*SUMIF('Manual Inputs'!$B$11:$B$22,'Expanded kW'!A7413,'Manual Inputs'!$C$11:$C$22)</f>
        <v>149228.33602824868</v>
      </c>
    </row>
    <row r="7414" spans="1:8" x14ac:dyDescent="0.2">
      <c r="A7414">
        <f t="shared" si="690"/>
        <v>2</v>
      </c>
      <c r="B7414" t="b">
        <f t="shared" si="691"/>
        <v>0</v>
      </c>
      <c r="C7414" t="str">
        <f t="shared" si="692"/>
        <v>ON</v>
      </c>
      <c r="D7414" s="4">
        <f t="shared" si="694"/>
        <v>43864.833333315357</v>
      </c>
      <c r="E7414" t="str">
        <f t="shared" si="695"/>
        <v>LRKPCIGS</v>
      </c>
      <c r="F7414" s="39">
        <v>9261.302734375</v>
      </c>
      <c r="G7414">
        <f t="shared" si="693"/>
        <v>1.4048694252860802E-3</v>
      </c>
      <c r="H7414" s="38">
        <f>G7414*SUMIF('Manual Inputs'!$B$11:$B$22,'Expanded kW'!A7414,'Manual Inputs'!$C$11:$C$22)</f>
        <v>149787.69595439304</v>
      </c>
    </row>
    <row r="7415" spans="1:8" x14ac:dyDescent="0.2">
      <c r="A7415">
        <f t="shared" si="690"/>
        <v>2</v>
      </c>
      <c r="B7415" t="b">
        <f t="shared" si="691"/>
        <v>0</v>
      </c>
      <c r="C7415" t="str">
        <f t="shared" si="692"/>
        <v>OFF</v>
      </c>
      <c r="D7415" s="4">
        <f t="shared" si="694"/>
        <v>43864.874999982021</v>
      </c>
      <c r="E7415" t="str">
        <f t="shared" si="695"/>
        <v>LRKPCIGS</v>
      </c>
      <c r="F7415" s="39">
        <v>9537.16796875</v>
      </c>
      <c r="G7415">
        <f t="shared" si="693"/>
        <v>1.4467160903167283E-3</v>
      </c>
      <c r="H7415" s="38">
        <f>G7415*SUMIF('Manual Inputs'!$B$11:$B$22,'Expanded kW'!A7415,'Manual Inputs'!$C$11:$C$22)</f>
        <v>154249.40280450808</v>
      </c>
    </row>
    <row r="7416" spans="1:8" x14ac:dyDescent="0.2">
      <c r="A7416">
        <f t="shared" si="690"/>
        <v>2</v>
      </c>
      <c r="B7416" t="b">
        <f t="shared" si="691"/>
        <v>0</v>
      </c>
      <c r="C7416" t="str">
        <f t="shared" si="692"/>
        <v>OFF</v>
      </c>
      <c r="D7416" s="4">
        <f t="shared" si="694"/>
        <v>43864.916666648685</v>
      </c>
      <c r="E7416" t="str">
        <f t="shared" si="695"/>
        <v>LRKPCIGS</v>
      </c>
      <c r="F7416" s="39">
        <v>9750.0205078125</v>
      </c>
      <c r="G7416">
        <f t="shared" si="693"/>
        <v>1.4790042070968346E-3</v>
      </c>
      <c r="H7416" s="38">
        <f>G7416*SUMIF('Manual Inputs'!$B$11:$B$22,'Expanded kW'!A7416,'Manual Inputs'!$C$11:$C$22)</f>
        <v>157691.9737168999</v>
      </c>
    </row>
    <row r="7417" spans="1:8" x14ac:dyDescent="0.2">
      <c r="A7417">
        <f t="shared" si="690"/>
        <v>2</v>
      </c>
      <c r="B7417" t="b">
        <f t="shared" si="691"/>
        <v>0</v>
      </c>
      <c r="C7417" t="str">
        <f t="shared" si="692"/>
        <v>OFF</v>
      </c>
      <c r="D7417" s="4">
        <f t="shared" si="694"/>
        <v>43864.95833331535</v>
      </c>
      <c r="E7417" t="str">
        <f t="shared" si="695"/>
        <v>LRKPCIGS</v>
      </c>
      <c r="F7417" s="39">
        <v>9680.7431640625</v>
      </c>
      <c r="G7417">
        <f t="shared" si="693"/>
        <v>1.4684953591635771E-3</v>
      </c>
      <c r="H7417" s="38">
        <f>G7417*SUMIF('Manual Inputs'!$B$11:$B$22,'Expanded kW'!A7417,'Manual Inputs'!$C$11:$C$22)</f>
        <v>156571.51647672814</v>
      </c>
    </row>
    <row r="7418" spans="1:8" x14ac:dyDescent="0.2">
      <c r="A7418">
        <f t="shared" si="690"/>
        <v>2</v>
      </c>
      <c r="B7418" t="b">
        <f t="shared" si="691"/>
        <v>0</v>
      </c>
      <c r="C7418" t="str">
        <f t="shared" si="692"/>
        <v>OFF</v>
      </c>
      <c r="D7418" s="4">
        <f t="shared" si="694"/>
        <v>43864.999999982014</v>
      </c>
      <c r="E7418" t="str">
        <f t="shared" si="695"/>
        <v>LRKPCIGS</v>
      </c>
      <c r="F7418" s="39">
        <v>9725.9365234375</v>
      </c>
      <c r="G7418">
        <f t="shared" si="693"/>
        <v>1.4753508492207422E-3</v>
      </c>
      <c r="H7418" s="38">
        <f>G7418*SUMIF('Manual Inputs'!$B$11:$B$22,'Expanded kW'!A7418,'Manual Inputs'!$C$11:$C$22)</f>
        <v>157302.45135353485</v>
      </c>
    </row>
    <row r="7419" spans="1:8" x14ac:dyDescent="0.2">
      <c r="A7419">
        <f t="shared" si="690"/>
        <v>2</v>
      </c>
      <c r="B7419" t="b">
        <f t="shared" si="691"/>
        <v>0</v>
      </c>
      <c r="C7419" t="str">
        <f t="shared" si="692"/>
        <v>OFF</v>
      </c>
      <c r="D7419" s="4">
        <f t="shared" si="694"/>
        <v>43865.041666648678</v>
      </c>
      <c r="E7419" t="str">
        <f t="shared" si="695"/>
        <v>LRKPCIGS</v>
      </c>
      <c r="F7419" s="39">
        <v>9715.3671875</v>
      </c>
      <c r="G7419">
        <f t="shared" si="693"/>
        <v>1.4737475610732704E-3</v>
      </c>
      <c r="H7419" s="38">
        <f>G7419*SUMIF('Manual Inputs'!$B$11:$B$22,'Expanded kW'!A7419,'Manual Inputs'!$C$11:$C$22)</f>
        <v>157131.50818028452</v>
      </c>
    </row>
    <row r="7420" spans="1:8" x14ac:dyDescent="0.2">
      <c r="A7420">
        <f t="shared" si="690"/>
        <v>2</v>
      </c>
      <c r="B7420" t="b">
        <f t="shared" si="691"/>
        <v>0</v>
      </c>
      <c r="C7420" t="str">
        <f t="shared" si="692"/>
        <v>OFF</v>
      </c>
      <c r="D7420" s="4">
        <f t="shared" si="694"/>
        <v>43865.083333315342</v>
      </c>
      <c r="E7420" t="str">
        <f t="shared" si="695"/>
        <v>LRKPCIGS</v>
      </c>
      <c r="F7420" s="39">
        <v>9593.4365234375</v>
      </c>
      <c r="G7420">
        <f t="shared" si="693"/>
        <v>1.4552516035542017E-3</v>
      </c>
      <c r="H7420" s="38">
        <f>G7420*SUMIF('Manual Inputs'!$B$11:$B$22,'Expanded kW'!A7420,'Manual Inputs'!$C$11:$C$22)</f>
        <v>155159.46237205045</v>
      </c>
    </row>
    <row r="7421" spans="1:8" x14ac:dyDescent="0.2">
      <c r="A7421">
        <f t="shared" si="690"/>
        <v>2</v>
      </c>
      <c r="B7421" t="b">
        <f t="shared" si="691"/>
        <v>0</v>
      </c>
      <c r="C7421" t="str">
        <f t="shared" si="692"/>
        <v>OFF</v>
      </c>
      <c r="D7421" s="4">
        <f t="shared" si="694"/>
        <v>43865.124999982007</v>
      </c>
      <c r="E7421" t="str">
        <f t="shared" si="695"/>
        <v>LRKPCIGS</v>
      </c>
      <c r="F7421" s="39">
        <v>9534.17578125</v>
      </c>
      <c r="G7421">
        <f t="shared" si="693"/>
        <v>1.4462621981533861E-3</v>
      </c>
      <c r="H7421" s="38">
        <f>G7421*SUMIF('Manual Inputs'!$B$11:$B$22,'Expanded kW'!A7421,'Manual Inputs'!$C$11:$C$22)</f>
        <v>154201.00865474931</v>
      </c>
    </row>
    <row r="7422" spans="1:8" x14ac:dyDescent="0.2">
      <c r="A7422">
        <f t="shared" si="690"/>
        <v>2</v>
      </c>
      <c r="B7422" t="b">
        <f t="shared" si="691"/>
        <v>0</v>
      </c>
      <c r="C7422" t="str">
        <f t="shared" si="692"/>
        <v>OFF</v>
      </c>
      <c r="D7422" s="4">
        <f t="shared" si="694"/>
        <v>43865.166666648671</v>
      </c>
      <c r="E7422" t="str">
        <f t="shared" si="695"/>
        <v>LRKPCIGS</v>
      </c>
      <c r="F7422" s="39">
        <v>9683.3134765625</v>
      </c>
      <c r="G7422">
        <f t="shared" si="693"/>
        <v>1.4688852560871793E-3</v>
      </c>
      <c r="H7422" s="38">
        <f>G7422*SUMIF('Manual Inputs'!$B$11:$B$22,'Expanded kW'!A7422,'Manual Inputs'!$C$11:$C$22)</f>
        <v>156613.08743043739</v>
      </c>
    </row>
    <row r="7423" spans="1:8" x14ac:dyDescent="0.2">
      <c r="A7423">
        <f t="shared" si="690"/>
        <v>2</v>
      </c>
      <c r="B7423" t="b">
        <f t="shared" si="691"/>
        <v>0</v>
      </c>
      <c r="C7423" t="str">
        <f t="shared" si="692"/>
        <v>OFF</v>
      </c>
      <c r="D7423" s="4">
        <f t="shared" si="694"/>
        <v>43865.208333315335</v>
      </c>
      <c r="E7423" t="str">
        <f t="shared" si="695"/>
        <v>LRKPCIGS</v>
      </c>
      <c r="F7423" s="39">
        <v>9664.12890625</v>
      </c>
      <c r="G7423">
        <f t="shared" si="693"/>
        <v>1.4659751021874211E-3</v>
      </c>
      <c r="H7423" s="38">
        <f>G7423*SUMIF('Manual Inputs'!$B$11:$B$22,'Expanded kW'!A7423,'Manual Inputs'!$C$11:$C$22)</f>
        <v>156302.8057489717</v>
      </c>
    </row>
    <row r="7424" spans="1:8" x14ac:dyDescent="0.2">
      <c r="A7424">
        <f t="shared" si="690"/>
        <v>2</v>
      </c>
      <c r="B7424" t="b">
        <f t="shared" si="691"/>
        <v>0</v>
      </c>
      <c r="C7424" t="str">
        <f t="shared" si="692"/>
        <v>OFF</v>
      </c>
      <c r="D7424" s="4">
        <f t="shared" si="694"/>
        <v>43865.249999981999</v>
      </c>
      <c r="E7424" t="str">
        <f t="shared" si="695"/>
        <v>LRKPCIGS</v>
      </c>
      <c r="F7424" s="39">
        <v>9563.390625</v>
      </c>
      <c r="G7424">
        <f t="shared" si="693"/>
        <v>1.4506938685053925E-3</v>
      </c>
      <c r="H7424" s="38">
        <f>G7424*SUMIF('Manual Inputs'!$B$11:$B$22,'Expanded kW'!A7424,'Manual Inputs'!$C$11:$C$22)</f>
        <v>154673.51498117979</v>
      </c>
    </row>
    <row r="7425" spans="1:8" x14ac:dyDescent="0.2">
      <c r="A7425">
        <f t="shared" si="690"/>
        <v>2</v>
      </c>
      <c r="B7425" t="b">
        <f t="shared" si="691"/>
        <v>0</v>
      </c>
      <c r="C7425" t="str">
        <f t="shared" si="692"/>
        <v>ON</v>
      </c>
      <c r="D7425" s="4">
        <f t="shared" si="694"/>
        <v>43865.291666648664</v>
      </c>
      <c r="E7425" t="str">
        <f t="shared" si="695"/>
        <v>LRKPCIGS</v>
      </c>
      <c r="F7425" s="39">
        <v>9339.3828125</v>
      </c>
      <c r="G7425">
        <f t="shared" si="693"/>
        <v>1.4167135813003976E-3</v>
      </c>
      <c r="H7425" s="38">
        <f>G7425*SUMIF('Manual Inputs'!$B$11:$B$22,'Expanded kW'!A7425,'Manual Inputs'!$C$11:$C$22)</f>
        <v>151050.52423435773</v>
      </c>
    </row>
    <row r="7426" spans="1:8" x14ac:dyDescent="0.2">
      <c r="A7426">
        <f t="shared" ref="A7426:A7489" si="696">MONTH(D7426)</f>
        <v>2</v>
      </c>
      <c r="B7426" t="b">
        <f t="shared" ref="B7426:B7489" si="697">IF(ISNA(VLOOKUP(DATE(YEAR(D7426),MONTH(D7426),DAY(D7426)),Holidays,1,FALSE)),FALSE,TRUE)</f>
        <v>0</v>
      </c>
      <c r="C7426" t="str">
        <f t="shared" ref="C7426:C7489" si="698">IF(OR(HOUR(D7426)&lt;PkStart,HOUR(D7426)&gt;OPkStart-1,WEEKDAY(D7426,2)&gt;5,B7426)=TRUE,"OFF","ON")</f>
        <v>ON</v>
      </c>
      <c r="D7426" s="4">
        <f t="shared" si="694"/>
        <v>43865.333333315328</v>
      </c>
      <c r="E7426" t="str">
        <f t="shared" si="695"/>
        <v>LRKPCIGS</v>
      </c>
      <c r="F7426" s="39">
        <v>9406.25</v>
      </c>
      <c r="G7426">
        <f t="shared" ref="G7426:G7489" si="699">IF(SUMIF($A$2:$A$8785,A7426,$F$2:$F$8785)=0,0,F7426/SUMIF($A$2:$A$8785,A7426,$F$2:$F$8785))</f>
        <v>1.4268568267992135E-3</v>
      </c>
      <c r="H7426" s="38">
        <f>G7426*SUMIF('Manual Inputs'!$B$11:$B$22,'Expanded kW'!A7426,'Manual Inputs'!$C$11:$C$22)</f>
        <v>152132.00080820941</v>
      </c>
    </row>
    <row r="7427" spans="1:8" x14ac:dyDescent="0.2">
      <c r="A7427">
        <f t="shared" si="696"/>
        <v>2</v>
      </c>
      <c r="B7427" t="b">
        <f t="shared" si="697"/>
        <v>0</v>
      </c>
      <c r="C7427" t="str">
        <f t="shared" si="698"/>
        <v>ON</v>
      </c>
      <c r="D7427" s="4">
        <f t="shared" si="694"/>
        <v>43865.374999981992</v>
      </c>
      <c r="E7427" t="str">
        <f t="shared" si="695"/>
        <v>LRKPCIGS</v>
      </c>
      <c r="F7427" s="39">
        <v>9414.1201171875</v>
      </c>
      <c r="G7427">
        <f t="shared" si="699"/>
        <v>1.4280506639220514E-3</v>
      </c>
      <c r="H7427" s="38">
        <f>G7427*SUMIF('Manual Inputs'!$B$11:$B$22,'Expanded kW'!A7427,'Manual Inputs'!$C$11:$C$22)</f>
        <v>152259.28816229096</v>
      </c>
    </row>
    <row r="7428" spans="1:8" x14ac:dyDescent="0.2">
      <c r="A7428">
        <f t="shared" si="696"/>
        <v>2</v>
      </c>
      <c r="B7428" t="b">
        <f t="shared" si="697"/>
        <v>0</v>
      </c>
      <c r="C7428" t="str">
        <f t="shared" si="698"/>
        <v>ON</v>
      </c>
      <c r="D7428" s="4">
        <f t="shared" ref="D7428:D7491" si="700">+D7427+1/24</f>
        <v>43865.416666648656</v>
      </c>
      <c r="E7428" t="str">
        <f t="shared" ref="E7428:E7491" si="701">+E7427</f>
        <v>LRKPCIGS</v>
      </c>
      <c r="F7428" s="39">
        <v>9487.5693359375</v>
      </c>
      <c r="G7428">
        <f t="shared" si="699"/>
        <v>1.4391923536705173E-3</v>
      </c>
      <c r="H7428" s="38">
        <f>G7428*SUMIF('Manual Inputs'!$B$11:$B$22,'Expanded kW'!A7428,'Manual Inputs'!$C$11:$C$22)</f>
        <v>153447.2192300637</v>
      </c>
    </row>
    <row r="7429" spans="1:8" x14ac:dyDescent="0.2">
      <c r="A7429">
        <f t="shared" si="696"/>
        <v>2</v>
      </c>
      <c r="B7429" t="b">
        <f t="shared" si="697"/>
        <v>0</v>
      </c>
      <c r="C7429" t="str">
        <f t="shared" si="698"/>
        <v>ON</v>
      </c>
      <c r="D7429" s="4">
        <f t="shared" si="700"/>
        <v>43865.45833331532</v>
      </c>
      <c r="E7429" t="str">
        <f t="shared" si="701"/>
        <v>LRKPCIGS</v>
      </c>
      <c r="F7429" s="39">
        <v>9524.73828125</v>
      </c>
      <c r="G7429">
        <f t="shared" si="699"/>
        <v>1.4448306009384579E-3</v>
      </c>
      <c r="H7429" s="38">
        <f>G7429*SUMIF('Manual Inputs'!$B$11:$B$22,'Expanded kW'!A7429,'Manual Inputs'!$C$11:$C$22)</f>
        <v>154048.3712320115</v>
      </c>
    </row>
    <row r="7430" spans="1:8" x14ac:dyDescent="0.2">
      <c r="A7430">
        <f t="shared" si="696"/>
        <v>2</v>
      </c>
      <c r="B7430" t="b">
        <f t="shared" si="697"/>
        <v>0</v>
      </c>
      <c r="C7430" t="str">
        <f t="shared" si="698"/>
        <v>ON</v>
      </c>
      <c r="D7430" s="4">
        <f t="shared" si="700"/>
        <v>43865.499999981985</v>
      </c>
      <c r="E7430" t="str">
        <f t="shared" si="701"/>
        <v>LRKPCIGS</v>
      </c>
      <c r="F7430" s="39">
        <v>9485.4296875</v>
      </c>
      <c r="G7430">
        <f t="shared" si="699"/>
        <v>1.4388677852208165E-3</v>
      </c>
      <c r="H7430" s="38">
        <f>G7430*SUMIF('Manual Inputs'!$B$11:$B$22,'Expanded kW'!A7430,'Manual Inputs'!$C$11:$C$22)</f>
        <v>153412.61362232172</v>
      </c>
    </row>
    <row r="7431" spans="1:8" x14ac:dyDescent="0.2">
      <c r="A7431">
        <f t="shared" si="696"/>
        <v>2</v>
      </c>
      <c r="B7431" t="b">
        <f t="shared" si="697"/>
        <v>0</v>
      </c>
      <c r="C7431" t="str">
        <f t="shared" si="698"/>
        <v>ON</v>
      </c>
      <c r="D7431" s="4">
        <f t="shared" si="700"/>
        <v>43865.541666648649</v>
      </c>
      <c r="E7431" t="str">
        <f t="shared" si="701"/>
        <v>LRKPCIGS</v>
      </c>
      <c r="F7431" s="39">
        <v>9447.728515625</v>
      </c>
      <c r="G7431">
        <f t="shared" si="699"/>
        <v>1.4331488032175556E-3</v>
      </c>
      <c r="H7431" s="38">
        <f>G7431*SUMIF('Manual Inputs'!$B$11:$B$22,'Expanded kW'!A7431,'Manual Inputs'!$C$11:$C$22)</f>
        <v>152802.85365313551</v>
      </c>
    </row>
    <row r="7432" spans="1:8" x14ac:dyDescent="0.2">
      <c r="A7432">
        <f t="shared" si="696"/>
        <v>2</v>
      </c>
      <c r="B7432" t="b">
        <f t="shared" si="697"/>
        <v>0</v>
      </c>
      <c r="C7432" t="str">
        <f t="shared" si="698"/>
        <v>ON</v>
      </c>
      <c r="D7432" s="4">
        <f t="shared" si="700"/>
        <v>43865.583333315313</v>
      </c>
      <c r="E7432" t="str">
        <f t="shared" si="701"/>
        <v>LRKPCIGS</v>
      </c>
      <c r="F7432" s="39">
        <v>9510.44921875</v>
      </c>
      <c r="G7432">
        <f t="shared" si="699"/>
        <v>1.4426630584665179E-3</v>
      </c>
      <c r="H7432" s="38">
        <f>G7432*SUMIF('Manual Inputs'!$B$11:$B$22,'Expanded kW'!A7432,'Manual Inputs'!$C$11:$C$22)</f>
        <v>153817.26705470402</v>
      </c>
    </row>
    <row r="7433" spans="1:8" x14ac:dyDescent="0.2">
      <c r="A7433">
        <f t="shared" si="696"/>
        <v>2</v>
      </c>
      <c r="B7433" t="b">
        <f t="shared" si="697"/>
        <v>0</v>
      </c>
      <c r="C7433" t="str">
        <f t="shared" si="698"/>
        <v>ON</v>
      </c>
      <c r="D7433" s="4">
        <f t="shared" si="700"/>
        <v>43865.624999981977</v>
      </c>
      <c r="E7433" t="str">
        <f t="shared" si="701"/>
        <v>LRKPCIGS</v>
      </c>
      <c r="F7433" s="39">
        <v>9468.2333984375</v>
      </c>
      <c r="G7433">
        <f t="shared" si="699"/>
        <v>1.4362592385157597E-3</v>
      </c>
      <c r="H7433" s="38">
        <f>G7433*SUMIF('Manual Inputs'!$B$11:$B$22,'Expanded kW'!A7433,'Manual Inputs'!$C$11:$C$22)</f>
        <v>153134.48941112656</v>
      </c>
    </row>
    <row r="7434" spans="1:8" x14ac:dyDescent="0.2">
      <c r="A7434">
        <f t="shared" si="696"/>
        <v>2</v>
      </c>
      <c r="B7434" t="b">
        <f t="shared" si="697"/>
        <v>0</v>
      </c>
      <c r="C7434" t="str">
        <f t="shared" si="698"/>
        <v>ON</v>
      </c>
      <c r="D7434" s="4">
        <f t="shared" si="700"/>
        <v>43865.666666648642</v>
      </c>
      <c r="E7434" t="str">
        <f t="shared" si="701"/>
        <v>LRKPCIGS</v>
      </c>
      <c r="F7434" s="39">
        <v>9379.44921875</v>
      </c>
      <c r="G7434">
        <f t="shared" si="699"/>
        <v>1.4227913514301648E-3</v>
      </c>
      <c r="H7434" s="38">
        <f>G7434*SUMIF('Manual Inputs'!$B$11:$B$22,'Expanded kW'!A7434,'Manual Inputs'!$C$11:$C$22)</f>
        <v>151698.53832584017</v>
      </c>
    </row>
    <row r="7435" spans="1:8" x14ac:dyDescent="0.2">
      <c r="A7435">
        <f t="shared" si="696"/>
        <v>2</v>
      </c>
      <c r="B7435" t="b">
        <f t="shared" si="697"/>
        <v>0</v>
      </c>
      <c r="C7435" t="str">
        <f t="shared" si="698"/>
        <v>ON</v>
      </c>
      <c r="D7435" s="4">
        <f t="shared" si="700"/>
        <v>43865.708333315306</v>
      </c>
      <c r="E7435" t="str">
        <f t="shared" si="701"/>
        <v>LRKPCIGS</v>
      </c>
      <c r="F7435" s="39">
        <v>9380.7880859375</v>
      </c>
      <c r="G7435">
        <f t="shared" si="699"/>
        <v>1.4229944474340624E-3</v>
      </c>
      <c r="H7435" s="38">
        <f>G7435*SUMIF('Manual Inputs'!$B$11:$B$22,'Expanded kW'!A7435,'Manual Inputs'!$C$11:$C$22)</f>
        <v>151720.19249663627</v>
      </c>
    </row>
    <row r="7436" spans="1:8" x14ac:dyDescent="0.2">
      <c r="A7436">
        <f t="shared" si="696"/>
        <v>2</v>
      </c>
      <c r="B7436" t="b">
        <f t="shared" si="697"/>
        <v>0</v>
      </c>
      <c r="C7436" t="str">
        <f t="shared" si="698"/>
        <v>ON</v>
      </c>
      <c r="D7436" s="4">
        <f t="shared" si="700"/>
        <v>43865.74999998197</v>
      </c>
      <c r="E7436" t="str">
        <f t="shared" si="701"/>
        <v>LRKPCIGS</v>
      </c>
      <c r="F7436" s="39">
        <v>9401.3115234375</v>
      </c>
      <c r="G7436">
        <f t="shared" si="699"/>
        <v>1.4261076973377182E-3</v>
      </c>
      <c r="H7436" s="38">
        <f>G7436*SUMIF('Manual Inputs'!$B$11:$B$22,'Expanded kW'!A7436,'Manual Inputs'!$C$11:$C$22)</f>
        <v>152052.12834889806</v>
      </c>
    </row>
    <row r="7437" spans="1:8" x14ac:dyDescent="0.2">
      <c r="A7437">
        <f t="shared" si="696"/>
        <v>2</v>
      </c>
      <c r="B7437" t="b">
        <f t="shared" si="697"/>
        <v>0</v>
      </c>
      <c r="C7437" t="str">
        <f t="shared" si="698"/>
        <v>ON</v>
      </c>
      <c r="D7437" s="4">
        <f t="shared" si="700"/>
        <v>43865.791666648634</v>
      </c>
      <c r="E7437" t="str">
        <f t="shared" si="701"/>
        <v>LRKPCIGS</v>
      </c>
      <c r="F7437" s="39">
        <v>9458.90625</v>
      </c>
      <c r="G7437">
        <f t="shared" si="699"/>
        <v>1.4348443807964118E-3</v>
      </c>
      <c r="H7437" s="38">
        <f>G7437*SUMIF('Manual Inputs'!$B$11:$B$22,'Expanded kW'!A7437,'Manual Inputs'!$C$11:$C$22)</f>
        <v>152983.63675957764</v>
      </c>
    </row>
    <row r="7438" spans="1:8" x14ac:dyDescent="0.2">
      <c r="A7438">
        <f t="shared" si="696"/>
        <v>2</v>
      </c>
      <c r="B7438" t="b">
        <f t="shared" si="697"/>
        <v>0</v>
      </c>
      <c r="C7438" t="str">
        <f t="shared" si="698"/>
        <v>ON</v>
      </c>
      <c r="D7438" s="4">
        <f t="shared" si="700"/>
        <v>43865.833333315299</v>
      </c>
      <c r="E7438" t="str">
        <f t="shared" si="701"/>
        <v>LRKPCIGS</v>
      </c>
      <c r="F7438" s="39">
        <v>9565.5009765625</v>
      </c>
      <c r="G7438">
        <f t="shared" si="699"/>
        <v>1.4510139928412223E-3</v>
      </c>
      <c r="H7438" s="38">
        <f>G7438*SUMIF('Manual Inputs'!$B$11:$B$22,'Expanded kW'!A7438,'Manual Inputs'!$C$11:$C$22)</f>
        <v>154707.64675586278</v>
      </c>
    </row>
    <row r="7439" spans="1:8" x14ac:dyDescent="0.2">
      <c r="A7439">
        <f t="shared" si="696"/>
        <v>2</v>
      </c>
      <c r="B7439" t="b">
        <f t="shared" si="697"/>
        <v>0</v>
      </c>
      <c r="C7439" t="str">
        <f t="shared" si="698"/>
        <v>OFF</v>
      </c>
      <c r="D7439" s="4">
        <f t="shared" si="700"/>
        <v>43865.874999981963</v>
      </c>
      <c r="E7439" t="str">
        <f t="shared" si="701"/>
        <v>LRKPCIGS</v>
      </c>
      <c r="F7439" s="39">
        <v>9760.6591796875</v>
      </c>
      <c r="G7439">
        <f t="shared" si="699"/>
        <v>1.4806180129804673E-3</v>
      </c>
      <c r="H7439" s="38">
        <f>G7439*SUMIF('Manual Inputs'!$B$11:$B$22,'Expanded kW'!A7439,'Manual Inputs'!$C$11:$C$22)</f>
        <v>157864.03829505653</v>
      </c>
    </row>
    <row r="7440" spans="1:8" x14ac:dyDescent="0.2">
      <c r="A7440">
        <f t="shared" si="696"/>
        <v>2</v>
      </c>
      <c r="B7440" t="b">
        <f t="shared" si="697"/>
        <v>0</v>
      </c>
      <c r="C7440" t="str">
        <f t="shared" si="698"/>
        <v>OFF</v>
      </c>
      <c r="D7440" s="4">
        <f t="shared" si="700"/>
        <v>43865.916666648627</v>
      </c>
      <c r="E7440" t="str">
        <f t="shared" si="701"/>
        <v>LRKPCIGS</v>
      </c>
      <c r="F7440" s="39">
        <v>9869.5849609375</v>
      </c>
      <c r="G7440">
        <f t="shared" si="699"/>
        <v>1.4971412283522681E-3</v>
      </c>
      <c r="H7440" s="38">
        <f>G7440*SUMIF('Manual Inputs'!$B$11:$B$22,'Expanded kW'!A7440,'Manual Inputs'!$C$11:$C$22)</f>
        <v>159625.74960840243</v>
      </c>
    </row>
    <row r="7441" spans="1:8" x14ac:dyDescent="0.2">
      <c r="A7441">
        <f t="shared" si="696"/>
        <v>2</v>
      </c>
      <c r="B7441" t="b">
        <f t="shared" si="697"/>
        <v>0</v>
      </c>
      <c r="C7441" t="str">
        <f t="shared" si="698"/>
        <v>OFF</v>
      </c>
      <c r="D7441" s="4">
        <f t="shared" si="700"/>
        <v>43865.958333315291</v>
      </c>
      <c r="E7441" t="str">
        <f t="shared" si="701"/>
        <v>LRKPCIGS</v>
      </c>
      <c r="F7441" s="39">
        <v>9867.5361328125</v>
      </c>
      <c r="G7441">
        <f t="shared" si="699"/>
        <v>1.4968304366555669E-3</v>
      </c>
      <c r="H7441" s="38">
        <f>G7441*SUMIF('Manual Inputs'!$B$11:$B$22,'Expanded kW'!A7441,'Manual Inputs'!$C$11:$C$22)</f>
        <v>159592.61288314333</v>
      </c>
    </row>
    <row r="7442" spans="1:8" x14ac:dyDescent="0.2">
      <c r="A7442">
        <f t="shared" si="696"/>
        <v>2</v>
      </c>
      <c r="B7442" t="b">
        <f t="shared" si="697"/>
        <v>0</v>
      </c>
      <c r="C7442" t="str">
        <f t="shared" si="698"/>
        <v>OFF</v>
      </c>
      <c r="D7442" s="4">
        <f t="shared" si="700"/>
        <v>43865.999999981956</v>
      </c>
      <c r="E7442" t="str">
        <f t="shared" si="701"/>
        <v>LRKPCIGS</v>
      </c>
      <c r="F7442" s="39">
        <v>9841.412109375</v>
      </c>
      <c r="G7442">
        <f t="shared" si="699"/>
        <v>1.4928676203169347E-3</v>
      </c>
      <c r="H7442" s="38">
        <f>G7442*SUMIF('Manual Inputs'!$B$11:$B$22,'Expanded kW'!A7442,'Manual Inputs'!$C$11:$C$22)</f>
        <v>159170.09594443688</v>
      </c>
    </row>
    <row r="7443" spans="1:8" x14ac:dyDescent="0.2">
      <c r="A7443">
        <f t="shared" si="696"/>
        <v>2</v>
      </c>
      <c r="B7443" t="b">
        <f t="shared" si="697"/>
        <v>0</v>
      </c>
      <c r="C7443" t="str">
        <f t="shared" si="698"/>
        <v>OFF</v>
      </c>
      <c r="D7443" s="4">
        <f t="shared" si="700"/>
        <v>43866.04166664862</v>
      </c>
      <c r="E7443" t="str">
        <f t="shared" si="701"/>
        <v>LRKPCIGS</v>
      </c>
      <c r="F7443" s="39">
        <v>9625.43359375</v>
      </c>
      <c r="G7443">
        <f t="shared" si="699"/>
        <v>1.4601053165868092E-3</v>
      </c>
      <c r="H7443" s="38">
        <f>G7443*SUMIF('Manual Inputs'!$B$11:$B$22,'Expanded kW'!A7443,'Manual Inputs'!$C$11:$C$22)</f>
        <v>155676.9670446502</v>
      </c>
    </row>
    <row r="7444" spans="1:8" x14ac:dyDescent="0.2">
      <c r="A7444">
        <f t="shared" si="696"/>
        <v>2</v>
      </c>
      <c r="B7444" t="b">
        <f t="shared" si="697"/>
        <v>0</v>
      </c>
      <c r="C7444" t="str">
        <f t="shared" si="698"/>
        <v>OFF</v>
      </c>
      <c r="D7444" s="4">
        <f t="shared" si="700"/>
        <v>43866.083333315284</v>
      </c>
      <c r="E7444" t="str">
        <f t="shared" si="701"/>
        <v>LRKPCIGS</v>
      </c>
      <c r="F7444" s="39">
        <v>9538.9384765625</v>
      </c>
      <c r="G7444">
        <f t="shared" si="699"/>
        <v>1.4469846629316563E-3</v>
      </c>
      <c r="H7444" s="38">
        <f>G7444*SUMIF('Manual Inputs'!$B$11:$B$22,'Expanded kW'!A7444,'Manual Inputs'!$C$11:$C$22)</f>
        <v>154278.0381157067</v>
      </c>
    </row>
    <row r="7445" spans="1:8" x14ac:dyDescent="0.2">
      <c r="A7445">
        <f t="shared" si="696"/>
        <v>2</v>
      </c>
      <c r="B7445" t="b">
        <f t="shared" si="697"/>
        <v>0</v>
      </c>
      <c r="C7445" t="str">
        <f t="shared" si="698"/>
        <v>OFF</v>
      </c>
      <c r="D7445" s="4">
        <f t="shared" si="700"/>
        <v>43866.124999981948</v>
      </c>
      <c r="E7445" t="str">
        <f t="shared" si="701"/>
        <v>LRKPCIGS</v>
      </c>
      <c r="F7445" s="39">
        <v>9489.9033203125</v>
      </c>
      <c r="G7445">
        <f t="shared" si="699"/>
        <v>1.4395464014088945E-3</v>
      </c>
      <c r="H7445" s="38">
        <f>G7445*SUMIF('Manual Inputs'!$B$11:$B$22,'Expanded kW'!A7445,'Manual Inputs'!$C$11:$C$22)</f>
        <v>153484.96793043034</v>
      </c>
    </row>
    <row r="7446" spans="1:8" x14ac:dyDescent="0.2">
      <c r="A7446">
        <f t="shared" si="696"/>
        <v>2</v>
      </c>
      <c r="B7446" t="b">
        <f t="shared" si="697"/>
        <v>0</v>
      </c>
      <c r="C7446" t="str">
        <f t="shared" si="698"/>
        <v>OFF</v>
      </c>
      <c r="D7446" s="4">
        <f t="shared" si="700"/>
        <v>43866.166666648613</v>
      </c>
      <c r="E7446" t="str">
        <f t="shared" si="701"/>
        <v>LRKPCIGS</v>
      </c>
      <c r="F7446" s="39">
        <v>9474.3876953125</v>
      </c>
      <c r="G7446">
        <f t="shared" si="699"/>
        <v>1.4371927987028952E-3</v>
      </c>
      <c r="H7446" s="38">
        <f>G7446*SUMIF('Manual Inputs'!$B$11:$B$22,'Expanded kW'!A7446,'Manual Inputs'!$C$11:$C$22)</f>
        <v>153234.02594238624</v>
      </c>
    </row>
    <row r="7447" spans="1:8" x14ac:dyDescent="0.2">
      <c r="A7447">
        <f t="shared" si="696"/>
        <v>2</v>
      </c>
      <c r="B7447" t="b">
        <f t="shared" si="697"/>
        <v>0</v>
      </c>
      <c r="C7447" t="str">
        <f t="shared" si="698"/>
        <v>OFF</v>
      </c>
      <c r="D7447" s="4">
        <f t="shared" si="700"/>
        <v>43866.208333315277</v>
      </c>
      <c r="E7447" t="str">
        <f t="shared" si="701"/>
        <v>LRKPCIGS</v>
      </c>
      <c r="F7447" s="39">
        <v>9628.2626953125</v>
      </c>
      <c r="G7447">
        <f t="shared" si="699"/>
        <v>1.460534469849604E-3</v>
      </c>
      <c r="H7447" s="38">
        <f>G7447*SUMIF('Manual Inputs'!$B$11:$B$22,'Expanded kW'!A7447,'Manual Inputs'!$C$11:$C$22)</f>
        <v>155722.72352371391</v>
      </c>
    </row>
    <row r="7448" spans="1:8" x14ac:dyDescent="0.2">
      <c r="A7448">
        <f t="shared" si="696"/>
        <v>2</v>
      </c>
      <c r="B7448" t="b">
        <f t="shared" si="697"/>
        <v>0</v>
      </c>
      <c r="C7448" t="str">
        <f t="shared" si="698"/>
        <v>OFF</v>
      </c>
      <c r="D7448" s="4">
        <f t="shared" si="700"/>
        <v>43866.249999981941</v>
      </c>
      <c r="E7448" t="str">
        <f t="shared" si="701"/>
        <v>LRKPCIGS</v>
      </c>
      <c r="F7448" s="39">
        <v>9668.033203125</v>
      </c>
      <c r="G7448">
        <f t="shared" si="699"/>
        <v>1.4665673544292756E-3</v>
      </c>
      <c r="H7448" s="38">
        <f>G7448*SUMIF('Manual Inputs'!$B$11:$B$22,'Expanded kW'!A7448,'Manual Inputs'!$C$11:$C$22)</f>
        <v>156365.95190130052</v>
      </c>
    </row>
    <row r="7449" spans="1:8" x14ac:dyDescent="0.2">
      <c r="A7449">
        <f t="shared" si="696"/>
        <v>2</v>
      </c>
      <c r="B7449" t="b">
        <f t="shared" si="697"/>
        <v>0</v>
      </c>
      <c r="C7449" t="str">
        <f t="shared" si="698"/>
        <v>ON</v>
      </c>
      <c r="D7449" s="4">
        <f t="shared" si="700"/>
        <v>43866.291666648605</v>
      </c>
      <c r="E7449" t="str">
        <f t="shared" si="701"/>
        <v>LRKPCIGS</v>
      </c>
      <c r="F7449" s="39">
        <v>9597.505859375</v>
      </c>
      <c r="G7449">
        <f t="shared" si="699"/>
        <v>1.4558688909708621E-3</v>
      </c>
      <c r="H7449" s="38">
        <f>G7449*SUMIF('Manual Inputs'!$B$11:$B$22,'Expanded kW'!A7449,'Manual Inputs'!$C$11:$C$22)</f>
        <v>155225.27778394494</v>
      </c>
    </row>
    <row r="7450" spans="1:8" x14ac:dyDescent="0.2">
      <c r="A7450">
        <f t="shared" si="696"/>
        <v>2</v>
      </c>
      <c r="B7450" t="b">
        <f t="shared" si="697"/>
        <v>0</v>
      </c>
      <c r="C7450" t="str">
        <f t="shared" si="698"/>
        <v>ON</v>
      </c>
      <c r="D7450" s="4">
        <f t="shared" si="700"/>
        <v>43866.33333331527</v>
      </c>
      <c r="E7450" t="str">
        <f t="shared" si="701"/>
        <v>LRKPCIGS</v>
      </c>
      <c r="F7450" s="39">
        <v>9635.9267578125</v>
      </c>
      <c r="G7450">
        <f t="shared" si="699"/>
        <v>1.4616970500382169E-3</v>
      </c>
      <c r="H7450" s="38">
        <f>G7450*SUMIF('Manual Inputs'!$B$11:$B$22,'Expanded kW'!A7450,'Manual Inputs'!$C$11:$C$22)</f>
        <v>155846.67825194716</v>
      </c>
    </row>
    <row r="7451" spans="1:8" x14ac:dyDescent="0.2">
      <c r="A7451">
        <f t="shared" si="696"/>
        <v>2</v>
      </c>
      <c r="B7451" t="b">
        <f t="shared" si="697"/>
        <v>0</v>
      </c>
      <c r="C7451" t="str">
        <f t="shared" si="698"/>
        <v>ON</v>
      </c>
      <c r="D7451" s="4">
        <f t="shared" si="700"/>
        <v>43866.374999981934</v>
      </c>
      <c r="E7451" t="str">
        <f t="shared" si="701"/>
        <v>LRKPCIGS</v>
      </c>
      <c r="F7451" s="39">
        <v>9667.640625</v>
      </c>
      <c r="G7451">
        <f t="shared" si="699"/>
        <v>1.4665078033034064E-3</v>
      </c>
      <c r="H7451" s="38">
        <f>G7451*SUMIF('Manual Inputs'!$B$11:$B$22,'Expanded kW'!A7451,'Manual Inputs'!$C$11:$C$22)</f>
        <v>156359.60253830999</v>
      </c>
    </row>
    <row r="7452" spans="1:8" x14ac:dyDescent="0.2">
      <c r="A7452">
        <f t="shared" si="696"/>
        <v>2</v>
      </c>
      <c r="B7452" t="b">
        <f t="shared" si="697"/>
        <v>0</v>
      </c>
      <c r="C7452" t="str">
        <f t="shared" si="698"/>
        <v>ON</v>
      </c>
      <c r="D7452" s="4">
        <f t="shared" si="700"/>
        <v>43866.416666648598</v>
      </c>
      <c r="E7452" t="str">
        <f t="shared" si="701"/>
        <v>LRKPCIGS</v>
      </c>
      <c r="F7452" s="39">
        <v>9620.3173828125</v>
      </c>
      <c r="G7452">
        <f t="shared" si="699"/>
        <v>1.4593292261678309E-3</v>
      </c>
      <c r="H7452" s="38">
        <f>G7452*SUMIF('Manual Inputs'!$B$11:$B$22,'Expanded kW'!A7452,'Manual Inputs'!$C$11:$C$22)</f>
        <v>155594.21999811428</v>
      </c>
    </row>
    <row r="7453" spans="1:8" x14ac:dyDescent="0.2">
      <c r="A7453">
        <f t="shared" si="696"/>
        <v>2</v>
      </c>
      <c r="B7453" t="b">
        <f t="shared" si="697"/>
        <v>0</v>
      </c>
      <c r="C7453" t="str">
        <f t="shared" si="698"/>
        <v>ON</v>
      </c>
      <c r="D7453" s="4">
        <f t="shared" si="700"/>
        <v>43866.458333315262</v>
      </c>
      <c r="E7453" t="str">
        <f t="shared" si="701"/>
        <v>LRKPCIGS</v>
      </c>
      <c r="F7453" s="39">
        <v>9557.0078125</v>
      </c>
      <c r="G7453">
        <f t="shared" si="699"/>
        <v>1.4497256442300645E-3</v>
      </c>
      <c r="H7453" s="38">
        <f>G7453*SUMIF('Manual Inputs'!$B$11:$B$22,'Expanded kW'!A7453,'Manual Inputs'!$C$11:$C$22)</f>
        <v>154570.28255205994</v>
      </c>
    </row>
    <row r="7454" spans="1:8" x14ac:dyDescent="0.2">
      <c r="A7454">
        <f t="shared" si="696"/>
        <v>2</v>
      </c>
      <c r="B7454" t="b">
        <f t="shared" si="697"/>
        <v>0</v>
      </c>
      <c r="C7454" t="str">
        <f t="shared" si="698"/>
        <v>ON</v>
      </c>
      <c r="D7454" s="4">
        <f t="shared" si="700"/>
        <v>43866.499999981927</v>
      </c>
      <c r="E7454" t="str">
        <f t="shared" si="701"/>
        <v>LRKPCIGS</v>
      </c>
      <c r="F7454" s="39">
        <v>9533.1240234375</v>
      </c>
      <c r="G7454">
        <f t="shared" si="699"/>
        <v>1.4461026544654227E-3</v>
      </c>
      <c r="H7454" s="38">
        <f>G7454*SUMIF('Manual Inputs'!$B$11:$B$22,'Expanded kW'!A7454,'Manual Inputs'!$C$11:$C$22)</f>
        <v>154183.99804793135</v>
      </c>
    </row>
    <row r="7455" spans="1:8" x14ac:dyDescent="0.2">
      <c r="A7455">
        <f t="shared" si="696"/>
        <v>2</v>
      </c>
      <c r="B7455" t="b">
        <f t="shared" si="697"/>
        <v>0</v>
      </c>
      <c r="C7455" t="str">
        <f t="shared" si="698"/>
        <v>ON</v>
      </c>
      <c r="D7455" s="4">
        <f t="shared" si="700"/>
        <v>43866.541666648591</v>
      </c>
      <c r="E7455" t="str">
        <f t="shared" si="701"/>
        <v>LRKPCIGS</v>
      </c>
      <c r="F7455" s="39">
        <v>9614.7822265625</v>
      </c>
      <c r="G7455">
        <f t="shared" si="699"/>
        <v>1.4584895849204993E-3</v>
      </c>
      <c r="H7455" s="38">
        <f>G7455*SUMIF('Manual Inputs'!$B$11:$B$22,'Expanded kW'!A7455,'Manual Inputs'!$C$11:$C$22)</f>
        <v>155504.69713883472</v>
      </c>
    </row>
    <row r="7456" spans="1:8" x14ac:dyDescent="0.2">
      <c r="A7456">
        <f t="shared" si="696"/>
        <v>2</v>
      </c>
      <c r="B7456" t="b">
        <f t="shared" si="697"/>
        <v>0</v>
      </c>
      <c r="C7456" t="str">
        <f t="shared" si="698"/>
        <v>ON</v>
      </c>
      <c r="D7456" s="4">
        <f t="shared" si="700"/>
        <v>43866.583333315255</v>
      </c>
      <c r="E7456" t="str">
        <f t="shared" si="701"/>
        <v>LRKPCIGS</v>
      </c>
      <c r="F7456" s="39">
        <v>9592.1328125</v>
      </c>
      <c r="G7456">
        <f t="shared" si="699"/>
        <v>1.4550538404869491E-3</v>
      </c>
      <c r="H7456" s="38">
        <f>G7456*SUMIF('Manual Inputs'!$B$11:$B$22,'Expanded kW'!A7456,'Manual Inputs'!$C$11:$C$22)</f>
        <v>155138.37680092515</v>
      </c>
    </row>
    <row r="7457" spans="1:8" x14ac:dyDescent="0.2">
      <c r="A7457">
        <f t="shared" si="696"/>
        <v>2</v>
      </c>
      <c r="B7457" t="b">
        <f t="shared" si="697"/>
        <v>0</v>
      </c>
      <c r="C7457" t="str">
        <f t="shared" si="698"/>
        <v>ON</v>
      </c>
      <c r="D7457" s="4">
        <f t="shared" si="700"/>
        <v>43866.624999981919</v>
      </c>
      <c r="E7457" t="str">
        <f t="shared" si="701"/>
        <v>LRKPCIGS</v>
      </c>
      <c r="F7457" s="39">
        <v>9536.2509765625</v>
      </c>
      <c r="G7457">
        <f t="shared" si="699"/>
        <v>1.4465769895525709E-3</v>
      </c>
      <c r="H7457" s="38">
        <f>G7457*SUMIF('Manual Inputs'!$B$11:$B$22,'Expanded kW'!A7457,'Manual Inputs'!$C$11:$C$22)</f>
        <v>154234.57182976152</v>
      </c>
    </row>
    <row r="7458" spans="1:8" x14ac:dyDescent="0.2">
      <c r="A7458">
        <f t="shared" si="696"/>
        <v>2</v>
      </c>
      <c r="B7458" t="b">
        <f t="shared" si="697"/>
        <v>0</v>
      </c>
      <c r="C7458" t="str">
        <f t="shared" si="698"/>
        <v>ON</v>
      </c>
      <c r="D7458" s="4">
        <f t="shared" si="700"/>
        <v>43866.666666648583</v>
      </c>
      <c r="E7458" t="str">
        <f t="shared" si="701"/>
        <v>LRKPCIGS</v>
      </c>
      <c r="F7458" s="39">
        <v>9396.0166015625</v>
      </c>
      <c r="G7458">
        <f t="shared" si="699"/>
        <v>1.4253044978241275E-3</v>
      </c>
      <c r="H7458" s="38">
        <f>G7458*SUMIF('Manual Inputs'!$B$11:$B$22,'Expanded kW'!A7458,'Manual Inputs'!$C$11:$C$22)</f>
        <v>151966.49092070223</v>
      </c>
    </row>
    <row r="7459" spans="1:8" x14ac:dyDescent="0.2">
      <c r="A7459">
        <f t="shared" si="696"/>
        <v>2</v>
      </c>
      <c r="B7459" t="b">
        <f t="shared" si="697"/>
        <v>0</v>
      </c>
      <c r="C7459" t="str">
        <f t="shared" si="698"/>
        <v>ON</v>
      </c>
      <c r="D7459" s="4">
        <f t="shared" si="700"/>
        <v>43866.708333315248</v>
      </c>
      <c r="E7459" t="str">
        <f t="shared" si="701"/>
        <v>LRKPCIGS</v>
      </c>
      <c r="F7459" s="39">
        <v>9347.7490234375</v>
      </c>
      <c r="G7459">
        <f t="shared" si="699"/>
        <v>1.4179826720847818E-3</v>
      </c>
      <c r="H7459" s="38">
        <f>G7459*SUMIF('Manual Inputs'!$B$11:$B$22,'Expanded kW'!A7459,'Manual Inputs'!$C$11:$C$22)</f>
        <v>151185.83516157159</v>
      </c>
    </row>
    <row r="7460" spans="1:8" x14ac:dyDescent="0.2">
      <c r="A7460">
        <f t="shared" si="696"/>
        <v>2</v>
      </c>
      <c r="B7460" t="b">
        <f t="shared" si="697"/>
        <v>0</v>
      </c>
      <c r="C7460" t="str">
        <f t="shared" si="698"/>
        <v>ON</v>
      </c>
      <c r="D7460" s="4">
        <f t="shared" si="700"/>
        <v>43866.749999981912</v>
      </c>
      <c r="E7460" t="str">
        <f t="shared" si="701"/>
        <v>LRKPCIGS</v>
      </c>
      <c r="F7460" s="39">
        <v>9434.8740234375</v>
      </c>
      <c r="G7460">
        <f t="shared" si="699"/>
        <v>1.4311988741881579E-3</v>
      </c>
      <c r="H7460" s="38">
        <f>G7460*SUMIF('Manual Inputs'!$B$11:$B$22,'Expanded kW'!A7460,'Manual Inputs'!$C$11:$C$22)</f>
        <v>152594.9515012835</v>
      </c>
    </row>
    <row r="7461" spans="1:8" x14ac:dyDescent="0.2">
      <c r="A7461">
        <f t="shared" si="696"/>
        <v>2</v>
      </c>
      <c r="B7461" t="b">
        <f t="shared" si="697"/>
        <v>0</v>
      </c>
      <c r="C7461" t="str">
        <f t="shared" si="698"/>
        <v>ON</v>
      </c>
      <c r="D7461" s="4">
        <f t="shared" si="700"/>
        <v>43866.791666648576</v>
      </c>
      <c r="E7461" t="str">
        <f t="shared" si="701"/>
        <v>LRKPCIGS</v>
      </c>
      <c r="F7461" s="39">
        <v>9465.7236328125</v>
      </c>
      <c r="G7461">
        <f t="shared" si="699"/>
        <v>1.4358785260941574E-3</v>
      </c>
      <c r="H7461" s="38">
        <f>G7461*SUMIF('Manual Inputs'!$B$11:$B$22,'Expanded kW'!A7461,'Manual Inputs'!$C$11:$C$22)</f>
        <v>153093.89771240595</v>
      </c>
    </row>
    <row r="7462" spans="1:8" x14ac:dyDescent="0.2">
      <c r="A7462">
        <f t="shared" si="696"/>
        <v>2</v>
      </c>
      <c r="B7462" t="b">
        <f t="shared" si="697"/>
        <v>0</v>
      </c>
      <c r="C7462" t="str">
        <f t="shared" si="698"/>
        <v>ON</v>
      </c>
      <c r="D7462" s="4">
        <f t="shared" si="700"/>
        <v>43866.83333331524</v>
      </c>
      <c r="E7462" t="str">
        <f t="shared" si="701"/>
        <v>LRKPCIGS</v>
      </c>
      <c r="F7462" s="39">
        <v>9477.1142578125</v>
      </c>
      <c r="G7462">
        <f t="shared" si="699"/>
        <v>1.4376063975671419E-3</v>
      </c>
      <c r="H7462" s="38">
        <f>G7462*SUMIF('Manual Inputs'!$B$11:$B$22,'Expanded kW'!A7462,'Manual Inputs'!$C$11:$C$22)</f>
        <v>153278.12400574345</v>
      </c>
    </row>
    <row r="7463" spans="1:8" x14ac:dyDescent="0.2">
      <c r="A7463">
        <f t="shared" si="696"/>
        <v>2</v>
      </c>
      <c r="B7463" t="b">
        <f t="shared" si="697"/>
        <v>0</v>
      </c>
      <c r="C7463" t="str">
        <f t="shared" si="698"/>
        <v>OFF</v>
      </c>
      <c r="D7463" s="4">
        <f t="shared" si="700"/>
        <v>43866.874999981905</v>
      </c>
      <c r="E7463" t="str">
        <f t="shared" si="701"/>
        <v>LRKPCIGS</v>
      </c>
      <c r="F7463" s="39">
        <v>9717.4140625</v>
      </c>
      <c r="G7463">
        <f t="shared" si="699"/>
        <v>1.4740580564957134E-3</v>
      </c>
      <c r="H7463" s="38">
        <f>G7463*SUMIF('Manual Inputs'!$B$11:$B$22,'Expanded kW'!A7463,'Manual Inputs'!$C$11:$C$22)</f>
        <v>157164.61331667303</v>
      </c>
    </row>
    <row r="7464" spans="1:8" x14ac:dyDescent="0.2">
      <c r="A7464">
        <f t="shared" si="696"/>
        <v>2</v>
      </c>
      <c r="B7464" t="b">
        <f t="shared" si="697"/>
        <v>0</v>
      </c>
      <c r="C7464" t="str">
        <f t="shared" si="698"/>
        <v>OFF</v>
      </c>
      <c r="D7464" s="4">
        <f t="shared" si="700"/>
        <v>43866.916666648569</v>
      </c>
      <c r="E7464" t="str">
        <f t="shared" si="701"/>
        <v>LRKPCIGS</v>
      </c>
      <c r="F7464" s="39">
        <v>10037.162109375</v>
      </c>
      <c r="G7464">
        <f t="shared" si="699"/>
        <v>1.5225614115563708E-3</v>
      </c>
      <c r="H7464" s="38">
        <f>G7464*SUMIF('Manual Inputs'!$B$11:$B$22,'Expanded kW'!A7464,'Manual Inputs'!$C$11:$C$22)</f>
        <v>162336.05891142235</v>
      </c>
    </row>
    <row r="7465" spans="1:8" x14ac:dyDescent="0.2">
      <c r="A7465">
        <f t="shared" si="696"/>
        <v>2</v>
      </c>
      <c r="B7465" t="b">
        <f t="shared" si="697"/>
        <v>0</v>
      </c>
      <c r="C7465" t="str">
        <f t="shared" si="698"/>
        <v>OFF</v>
      </c>
      <c r="D7465" s="4">
        <f t="shared" si="700"/>
        <v>43866.958333315233</v>
      </c>
      <c r="E7465" t="str">
        <f t="shared" si="701"/>
        <v>LRKPCIGS</v>
      </c>
      <c r="F7465" s="39">
        <v>9946.9130859375</v>
      </c>
      <c r="G7465">
        <f t="shared" si="699"/>
        <v>1.5088713187772337E-3</v>
      </c>
      <c r="H7465" s="38">
        <f>G7465*SUMIF('Manual Inputs'!$B$11:$B$22,'Expanded kW'!A7465,'Manual Inputs'!$C$11:$C$22)</f>
        <v>160876.41617318621</v>
      </c>
    </row>
    <row r="7466" spans="1:8" x14ac:dyDescent="0.2">
      <c r="A7466">
        <f t="shared" si="696"/>
        <v>2</v>
      </c>
      <c r="B7466" t="b">
        <f t="shared" si="697"/>
        <v>0</v>
      </c>
      <c r="C7466" t="str">
        <f t="shared" si="698"/>
        <v>OFF</v>
      </c>
      <c r="D7466" s="4">
        <f t="shared" si="700"/>
        <v>43866.999999981897</v>
      </c>
      <c r="E7466" t="str">
        <f t="shared" si="701"/>
        <v>LRKPCIGS</v>
      </c>
      <c r="F7466" s="39">
        <v>9868.6064453125</v>
      </c>
      <c r="G7466">
        <f t="shared" si="699"/>
        <v>1.4969927949489818E-3</v>
      </c>
      <c r="H7466" s="38">
        <f>G7466*SUMIF('Manual Inputs'!$B$11:$B$22,'Expanded kW'!A7466,'Manual Inputs'!$C$11:$C$22)</f>
        <v>159609.92358423196</v>
      </c>
    </row>
    <row r="7467" spans="1:8" x14ac:dyDescent="0.2">
      <c r="A7467">
        <f t="shared" si="696"/>
        <v>2</v>
      </c>
      <c r="B7467" t="b">
        <f t="shared" si="697"/>
        <v>0</v>
      </c>
      <c r="C7467" t="str">
        <f t="shared" si="698"/>
        <v>OFF</v>
      </c>
      <c r="D7467" s="4">
        <f t="shared" si="700"/>
        <v>43867.041666648562</v>
      </c>
      <c r="E7467" t="str">
        <f t="shared" si="701"/>
        <v>LRKPCIGS</v>
      </c>
      <c r="F7467" s="39">
        <v>9829.2412109375</v>
      </c>
      <c r="G7467">
        <f t="shared" si="699"/>
        <v>1.4910213872778568E-3</v>
      </c>
      <c r="H7467" s="38">
        <f>G7467*SUMIF('Manual Inputs'!$B$11:$B$22,'Expanded kW'!A7467,'Manual Inputs'!$C$11:$C$22)</f>
        <v>158973.24989729479</v>
      </c>
    </row>
    <row r="7468" spans="1:8" x14ac:dyDescent="0.2">
      <c r="A7468">
        <f t="shared" si="696"/>
        <v>2</v>
      </c>
      <c r="B7468" t="b">
        <f t="shared" si="697"/>
        <v>0</v>
      </c>
      <c r="C7468" t="str">
        <f t="shared" si="698"/>
        <v>OFF</v>
      </c>
      <c r="D7468" s="4">
        <f t="shared" si="700"/>
        <v>43867.083333315226</v>
      </c>
      <c r="E7468" t="str">
        <f t="shared" si="701"/>
        <v>LRKPCIGS</v>
      </c>
      <c r="F7468" s="39">
        <v>9747.98828125</v>
      </c>
      <c r="G7468">
        <f t="shared" si="699"/>
        <v>1.478695933731327E-3</v>
      </c>
      <c r="H7468" s="38">
        <f>G7468*SUMIF('Manual Inputs'!$B$11:$B$22,'Expanded kW'!A7468,'Manual Inputs'!$C$11:$C$22)</f>
        <v>157659.1054970409</v>
      </c>
    </row>
    <row r="7469" spans="1:8" x14ac:dyDescent="0.2">
      <c r="A7469">
        <f t="shared" si="696"/>
        <v>2</v>
      </c>
      <c r="B7469" t="b">
        <f t="shared" si="697"/>
        <v>0</v>
      </c>
      <c r="C7469" t="str">
        <f t="shared" si="698"/>
        <v>OFF</v>
      </c>
      <c r="D7469" s="4">
        <f t="shared" si="700"/>
        <v>43867.12499998189</v>
      </c>
      <c r="E7469" t="str">
        <f t="shared" si="701"/>
        <v>LRKPCIGS</v>
      </c>
      <c r="F7469" s="39">
        <v>9712.1533203125</v>
      </c>
      <c r="G7469">
        <f t="shared" si="699"/>
        <v>1.4732600417816388E-3</v>
      </c>
      <c r="H7469" s="38">
        <f>G7469*SUMIF('Manual Inputs'!$B$11:$B$22,'Expanded kW'!A7469,'Manual Inputs'!$C$11:$C$22)</f>
        <v>157079.52869371269</v>
      </c>
    </row>
    <row r="7470" spans="1:8" x14ac:dyDescent="0.2">
      <c r="A7470">
        <f t="shared" si="696"/>
        <v>2</v>
      </c>
      <c r="B7470" t="b">
        <f t="shared" si="697"/>
        <v>0</v>
      </c>
      <c r="C7470" t="str">
        <f t="shared" si="698"/>
        <v>OFF</v>
      </c>
      <c r="D7470" s="4">
        <f t="shared" si="700"/>
        <v>43867.166666648554</v>
      </c>
      <c r="E7470" t="str">
        <f t="shared" si="701"/>
        <v>LRKPCIGS</v>
      </c>
      <c r="F7470" s="39">
        <v>9673.4296875</v>
      </c>
      <c r="G7470">
        <f t="shared" si="699"/>
        <v>1.4673859602042853E-3</v>
      </c>
      <c r="H7470" s="38">
        <f>G7470*SUMIF('Manual Inputs'!$B$11:$B$22,'Expanded kW'!A7470,'Manual Inputs'!$C$11:$C$22)</f>
        <v>156453.23195076754</v>
      </c>
    </row>
    <row r="7471" spans="1:8" x14ac:dyDescent="0.2">
      <c r="A7471">
        <f t="shared" si="696"/>
        <v>2</v>
      </c>
      <c r="B7471" t="b">
        <f t="shared" si="697"/>
        <v>0</v>
      </c>
      <c r="C7471" t="str">
        <f t="shared" si="698"/>
        <v>OFF</v>
      </c>
      <c r="D7471" s="4">
        <f t="shared" si="700"/>
        <v>43867.208333315219</v>
      </c>
      <c r="E7471" t="str">
        <f t="shared" si="701"/>
        <v>LRKPCIGS</v>
      </c>
      <c r="F7471" s="39">
        <v>9720.1171875</v>
      </c>
      <c r="G7471">
        <f t="shared" si="699"/>
        <v>1.4744681000688634E-3</v>
      </c>
      <c r="H7471" s="38">
        <f>G7471*SUMIF('Manual Inputs'!$B$11:$B$22,'Expanded kW'!A7471,'Manual Inputs'!$C$11:$C$22)</f>
        <v>157208.33231358303</v>
      </c>
    </row>
    <row r="7472" spans="1:8" x14ac:dyDescent="0.2">
      <c r="A7472">
        <f t="shared" si="696"/>
        <v>2</v>
      </c>
      <c r="B7472" t="b">
        <f t="shared" si="697"/>
        <v>0</v>
      </c>
      <c r="C7472" t="str">
        <f t="shared" si="698"/>
        <v>OFF</v>
      </c>
      <c r="D7472" s="4">
        <f t="shared" si="700"/>
        <v>43867.249999981883</v>
      </c>
      <c r="E7472" t="str">
        <f t="shared" si="701"/>
        <v>LRKPCIGS</v>
      </c>
      <c r="F7472" s="39">
        <v>9444.5625</v>
      </c>
      <c r="G7472">
        <f t="shared" si="699"/>
        <v>1.4326685426452462E-3</v>
      </c>
      <c r="H7472" s="38">
        <f>G7472*SUMIF('Manual Inputs'!$B$11:$B$22,'Expanded kW'!A7472,'Manual Inputs'!$C$11:$C$22)</f>
        <v>152751.64809389337</v>
      </c>
    </row>
    <row r="7473" spans="1:8" x14ac:dyDescent="0.2">
      <c r="A7473">
        <f t="shared" si="696"/>
        <v>2</v>
      </c>
      <c r="B7473" t="b">
        <f t="shared" si="697"/>
        <v>0</v>
      </c>
      <c r="C7473" t="str">
        <f t="shared" si="698"/>
        <v>ON</v>
      </c>
      <c r="D7473" s="4">
        <f t="shared" si="700"/>
        <v>43867.291666648547</v>
      </c>
      <c r="E7473" t="str">
        <f t="shared" si="701"/>
        <v>LRKPCIGS</v>
      </c>
      <c r="F7473" s="39">
        <v>9228.748046875</v>
      </c>
      <c r="G7473">
        <f t="shared" si="699"/>
        <v>1.3999311259527975E-3</v>
      </c>
      <c r="H7473" s="38">
        <f>G7473*SUMIF('Manual Inputs'!$B$11:$B$22,'Expanded kW'!A7473,'Manual Inputs'!$C$11:$C$22)</f>
        <v>149261.17265923705</v>
      </c>
    </row>
    <row r="7474" spans="1:8" x14ac:dyDescent="0.2">
      <c r="A7474">
        <f t="shared" si="696"/>
        <v>2</v>
      </c>
      <c r="B7474" t="b">
        <f t="shared" si="697"/>
        <v>0</v>
      </c>
      <c r="C7474" t="str">
        <f t="shared" si="698"/>
        <v>ON</v>
      </c>
      <c r="D7474" s="4">
        <f t="shared" si="700"/>
        <v>43867.333333315211</v>
      </c>
      <c r="E7474" t="str">
        <f t="shared" si="701"/>
        <v>LRKPCIGS</v>
      </c>
      <c r="F7474" s="39">
        <v>9376.1806640625</v>
      </c>
      <c r="G7474">
        <f t="shared" si="699"/>
        <v>1.4222955364593076E-3</v>
      </c>
      <c r="H7474" s="38">
        <f>G7474*SUMIF('Manual Inputs'!$B$11:$B$22,'Expanded kW'!A7474,'Manual Inputs'!$C$11:$C$22)</f>
        <v>151645.67435089158</v>
      </c>
    </row>
    <row r="7475" spans="1:8" x14ac:dyDescent="0.2">
      <c r="A7475">
        <f t="shared" si="696"/>
        <v>2</v>
      </c>
      <c r="B7475" t="b">
        <f t="shared" si="697"/>
        <v>0</v>
      </c>
      <c r="C7475" t="str">
        <f t="shared" si="698"/>
        <v>ON</v>
      </c>
      <c r="D7475" s="4">
        <f t="shared" si="700"/>
        <v>43867.374999981876</v>
      </c>
      <c r="E7475" t="str">
        <f t="shared" si="701"/>
        <v>LRKPCIGS</v>
      </c>
      <c r="F7475" s="39">
        <v>9524.2021484375</v>
      </c>
      <c r="G7475">
        <f t="shared" si="699"/>
        <v>1.4447492736546215E-3</v>
      </c>
      <c r="H7475" s="38">
        <f>G7475*SUMIF('Manual Inputs'!$B$11:$B$22,'Expanded kW'!A7475,'Manual Inputs'!$C$11:$C$22)</f>
        <v>154039.70008703187</v>
      </c>
    </row>
    <row r="7476" spans="1:8" x14ac:dyDescent="0.2">
      <c r="A7476">
        <f t="shared" si="696"/>
        <v>2</v>
      </c>
      <c r="B7476" t="b">
        <f t="shared" si="697"/>
        <v>0</v>
      </c>
      <c r="C7476" t="str">
        <f t="shared" si="698"/>
        <v>ON</v>
      </c>
      <c r="D7476" s="4">
        <f t="shared" si="700"/>
        <v>43867.41666664854</v>
      </c>
      <c r="E7476" t="str">
        <f t="shared" si="701"/>
        <v>LRKPCIGS</v>
      </c>
      <c r="F7476" s="39">
        <v>9531.775390625</v>
      </c>
      <c r="G7476">
        <f t="shared" si="699"/>
        <v>1.445898077090235E-3</v>
      </c>
      <c r="H7476" s="38">
        <f>G7476*SUMIF('Manual Inputs'!$B$11:$B$22,'Expanded kW'!A7476,'Manual Inputs'!$C$11:$C$22)</f>
        <v>154162.18593278227</v>
      </c>
    </row>
    <row r="7477" spans="1:8" x14ac:dyDescent="0.2">
      <c r="A7477">
        <f t="shared" si="696"/>
        <v>2</v>
      </c>
      <c r="B7477" t="b">
        <f t="shared" si="697"/>
        <v>0</v>
      </c>
      <c r="C7477" t="str">
        <f t="shared" si="698"/>
        <v>ON</v>
      </c>
      <c r="D7477" s="4">
        <f t="shared" si="700"/>
        <v>43867.458333315204</v>
      </c>
      <c r="E7477" t="str">
        <f t="shared" si="701"/>
        <v>LRKPCIGS</v>
      </c>
      <c r="F7477" s="39">
        <v>9450.216796875</v>
      </c>
      <c r="G7477">
        <f t="shared" si="699"/>
        <v>1.4335262566223192E-3</v>
      </c>
      <c r="H7477" s="38">
        <f>G7477*SUMIF('Manual Inputs'!$B$11:$B$22,'Expanded kW'!A7477,'Manual Inputs'!$C$11:$C$22)</f>
        <v>152843.09787427951</v>
      </c>
    </row>
    <row r="7478" spans="1:8" x14ac:dyDescent="0.2">
      <c r="A7478">
        <f t="shared" si="696"/>
        <v>2</v>
      </c>
      <c r="B7478" t="b">
        <f t="shared" si="697"/>
        <v>0</v>
      </c>
      <c r="C7478" t="str">
        <f t="shared" si="698"/>
        <v>ON</v>
      </c>
      <c r="D7478" s="4">
        <f t="shared" si="700"/>
        <v>43867.499999981868</v>
      </c>
      <c r="E7478" t="str">
        <f t="shared" si="701"/>
        <v>LRKPCIGS</v>
      </c>
      <c r="F7478" s="39">
        <v>9411.30859375</v>
      </c>
      <c r="G7478">
        <f t="shared" si="699"/>
        <v>1.4276241771275795E-3</v>
      </c>
      <c r="H7478" s="38">
        <f>G7478*SUMIF('Manual Inputs'!$B$11:$B$22,'Expanded kW'!A7478,'Manual Inputs'!$C$11:$C$22)</f>
        <v>152213.8159830627</v>
      </c>
    </row>
    <row r="7479" spans="1:8" x14ac:dyDescent="0.2">
      <c r="A7479">
        <f t="shared" si="696"/>
        <v>2</v>
      </c>
      <c r="B7479" t="b">
        <f t="shared" si="697"/>
        <v>0</v>
      </c>
      <c r="C7479" t="str">
        <f t="shared" si="698"/>
        <v>ON</v>
      </c>
      <c r="D7479" s="4">
        <f t="shared" si="700"/>
        <v>43867.541666648533</v>
      </c>
      <c r="E7479" t="str">
        <f t="shared" si="701"/>
        <v>LRKPCIGS</v>
      </c>
      <c r="F7479" s="39">
        <v>9356.03125</v>
      </c>
      <c r="G7479">
        <f t="shared" si="699"/>
        <v>1.4192390230760696E-3</v>
      </c>
      <c r="H7479" s="38">
        <f>G7479*SUMIF('Manual Inputs'!$B$11:$B$22,'Expanded kW'!A7479,'Manual Inputs'!$C$11:$C$22)</f>
        <v>151319.78776734966</v>
      </c>
    </row>
    <row r="7480" spans="1:8" x14ac:dyDescent="0.2">
      <c r="A7480">
        <f t="shared" si="696"/>
        <v>2</v>
      </c>
      <c r="B7480" t="b">
        <f t="shared" si="697"/>
        <v>0</v>
      </c>
      <c r="C7480" t="str">
        <f t="shared" si="698"/>
        <v>ON</v>
      </c>
      <c r="D7480" s="4">
        <f t="shared" si="700"/>
        <v>43867.583333315197</v>
      </c>
      <c r="E7480" t="str">
        <f t="shared" si="701"/>
        <v>LRKPCIGS</v>
      </c>
      <c r="F7480" s="39">
        <v>9321.21875</v>
      </c>
      <c r="G7480">
        <f t="shared" si="699"/>
        <v>1.4139582307004738E-3</v>
      </c>
      <c r="H7480" s="38">
        <f>G7480*SUMIF('Manual Inputs'!$B$11:$B$22,'Expanded kW'!A7480,'Manual Inputs'!$C$11:$C$22)</f>
        <v>150756.74773778039</v>
      </c>
    </row>
    <row r="7481" spans="1:8" x14ac:dyDescent="0.2">
      <c r="A7481">
        <f t="shared" si="696"/>
        <v>2</v>
      </c>
      <c r="B7481" t="b">
        <f t="shared" si="697"/>
        <v>0</v>
      </c>
      <c r="C7481" t="str">
        <f t="shared" si="698"/>
        <v>ON</v>
      </c>
      <c r="D7481" s="4">
        <f t="shared" si="700"/>
        <v>43867.624999981861</v>
      </c>
      <c r="E7481" t="str">
        <f t="shared" si="701"/>
        <v>LRKPCIGS</v>
      </c>
      <c r="F7481" s="39">
        <v>9190.0615234375</v>
      </c>
      <c r="G7481">
        <f t="shared" si="699"/>
        <v>1.394062673586347E-3</v>
      </c>
      <c r="H7481" s="38">
        <f>G7481*SUMIF('Manual Inputs'!$B$11:$B$22,'Expanded kW'!A7481,'Manual Inputs'!$C$11:$C$22)</f>
        <v>148635.47610483327</v>
      </c>
    </row>
    <row r="7482" spans="1:8" x14ac:dyDescent="0.2">
      <c r="A7482">
        <f t="shared" si="696"/>
        <v>2</v>
      </c>
      <c r="B7482" t="b">
        <f t="shared" si="697"/>
        <v>0</v>
      </c>
      <c r="C7482" t="str">
        <f t="shared" si="698"/>
        <v>ON</v>
      </c>
      <c r="D7482" s="4">
        <f t="shared" si="700"/>
        <v>43867.666666648525</v>
      </c>
      <c r="E7482" t="str">
        <f t="shared" si="701"/>
        <v>LRKPCIGS</v>
      </c>
      <c r="F7482" s="39">
        <v>9128.8046875</v>
      </c>
      <c r="G7482">
        <f t="shared" si="699"/>
        <v>1.3847704758937979E-3</v>
      </c>
      <c r="H7482" s="38">
        <f>G7482*SUMIF('Manual Inputs'!$B$11:$B$22,'Expanded kW'!A7482,'Manual Inputs'!$C$11:$C$22)</f>
        <v>147644.73856177923</v>
      </c>
    </row>
    <row r="7483" spans="1:8" x14ac:dyDescent="0.2">
      <c r="A7483">
        <f t="shared" si="696"/>
        <v>2</v>
      </c>
      <c r="B7483" t="b">
        <f t="shared" si="697"/>
        <v>0</v>
      </c>
      <c r="C7483" t="str">
        <f t="shared" si="698"/>
        <v>ON</v>
      </c>
      <c r="D7483" s="4">
        <f t="shared" si="700"/>
        <v>43867.70833331519</v>
      </c>
      <c r="E7483" t="str">
        <f t="shared" si="701"/>
        <v>LRKPCIGS</v>
      </c>
      <c r="F7483" s="39">
        <v>9163.873046875</v>
      </c>
      <c r="G7483">
        <f t="shared" si="699"/>
        <v>1.390090080197199E-3</v>
      </c>
      <c r="H7483" s="38">
        <f>G7483*SUMIF('Manual Inputs'!$B$11:$B$22,'Expanded kW'!A7483,'Manual Inputs'!$C$11:$C$22)</f>
        <v>148211.91673339705</v>
      </c>
    </row>
    <row r="7484" spans="1:8" x14ac:dyDescent="0.2">
      <c r="A7484">
        <f t="shared" si="696"/>
        <v>2</v>
      </c>
      <c r="B7484" t="b">
        <f t="shared" si="697"/>
        <v>0</v>
      </c>
      <c r="C7484" t="str">
        <f t="shared" si="698"/>
        <v>ON</v>
      </c>
      <c r="D7484" s="4">
        <f t="shared" si="700"/>
        <v>43867.749999981854</v>
      </c>
      <c r="E7484" t="str">
        <f t="shared" si="701"/>
        <v>LRKPCIGS</v>
      </c>
      <c r="F7484" s="39">
        <v>9166.5712890625</v>
      </c>
      <c r="G7484">
        <f t="shared" si="699"/>
        <v>1.3904993830847038E-3</v>
      </c>
      <c r="H7484" s="38">
        <f>G7484*SUMIF('Manual Inputs'!$B$11:$B$22,'Expanded kW'!A7484,'Manual Inputs'!$C$11:$C$22)</f>
        <v>148255.55675813055</v>
      </c>
    </row>
    <row r="7485" spans="1:8" x14ac:dyDescent="0.2">
      <c r="A7485">
        <f t="shared" si="696"/>
        <v>2</v>
      </c>
      <c r="B7485" t="b">
        <f t="shared" si="697"/>
        <v>0</v>
      </c>
      <c r="C7485" t="str">
        <f t="shared" si="698"/>
        <v>ON</v>
      </c>
      <c r="D7485" s="4">
        <f t="shared" si="700"/>
        <v>43867.791666648518</v>
      </c>
      <c r="E7485" t="str">
        <f t="shared" si="701"/>
        <v>LRKPCIGS</v>
      </c>
      <c r="F7485" s="39">
        <v>9174.7900390625</v>
      </c>
      <c r="G7485">
        <f t="shared" si="699"/>
        <v>1.3917461051626049E-3</v>
      </c>
      <c r="H7485" s="38">
        <f>G7485*SUMIF('Manual Inputs'!$B$11:$B$22,'Expanded kW'!A7485,'Manual Inputs'!$C$11:$C$22)</f>
        <v>148388.48272561416</v>
      </c>
    </row>
    <row r="7486" spans="1:8" x14ac:dyDescent="0.2">
      <c r="A7486">
        <f t="shared" si="696"/>
        <v>2</v>
      </c>
      <c r="B7486" t="b">
        <f t="shared" si="697"/>
        <v>0</v>
      </c>
      <c r="C7486" t="str">
        <f t="shared" si="698"/>
        <v>ON</v>
      </c>
      <c r="D7486" s="4">
        <f t="shared" si="700"/>
        <v>43867.833333315182</v>
      </c>
      <c r="E7486" t="str">
        <f t="shared" si="701"/>
        <v>LRKPCIGS</v>
      </c>
      <c r="F7486" s="39">
        <v>9166.787109375</v>
      </c>
      <c r="G7486">
        <f t="shared" si="699"/>
        <v>1.3905321213902189E-3</v>
      </c>
      <c r="H7486" s="38">
        <f>G7486*SUMIF('Manual Inputs'!$B$11:$B$22,'Expanded kW'!A7486,'Manual Inputs'!$C$11:$C$22)</f>
        <v>148259.04732833183</v>
      </c>
    </row>
    <row r="7487" spans="1:8" x14ac:dyDescent="0.2">
      <c r="A7487">
        <f t="shared" si="696"/>
        <v>2</v>
      </c>
      <c r="B7487" t="b">
        <f t="shared" si="697"/>
        <v>0</v>
      </c>
      <c r="C7487" t="str">
        <f t="shared" si="698"/>
        <v>OFF</v>
      </c>
      <c r="D7487" s="4">
        <f t="shared" si="700"/>
        <v>43867.874999981846</v>
      </c>
      <c r="E7487" t="str">
        <f t="shared" si="701"/>
        <v>LRKPCIGS</v>
      </c>
      <c r="F7487" s="39">
        <v>9481.583984375</v>
      </c>
      <c r="G7487">
        <f t="shared" si="699"/>
        <v>1.4382844212067036E-3</v>
      </c>
      <c r="H7487" s="38">
        <f>G7487*SUMIF('Manual Inputs'!$B$11:$B$22,'Expanded kW'!A7487,'Manual Inputs'!$C$11:$C$22)</f>
        <v>153350.41513611088</v>
      </c>
    </row>
    <row r="7488" spans="1:8" x14ac:dyDescent="0.2">
      <c r="A7488">
        <f t="shared" si="696"/>
        <v>2</v>
      </c>
      <c r="B7488" t="b">
        <f t="shared" si="697"/>
        <v>0</v>
      </c>
      <c r="C7488" t="str">
        <f t="shared" si="698"/>
        <v>OFF</v>
      </c>
      <c r="D7488" s="4">
        <f t="shared" si="700"/>
        <v>43867.916666648511</v>
      </c>
      <c r="E7488" t="str">
        <f t="shared" si="701"/>
        <v>LRKPCIGS</v>
      </c>
      <c r="F7488" s="39">
        <v>9671.6328125</v>
      </c>
      <c r="G7488">
        <f t="shared" si="699"/>
        <v>1.4671133878868734E-3</v>
      </c>
      <c r="H7488" s="38">
        <f>G7488*SUMIF('Manual Inputs'!$B$11:$B$22,'Expanded kW'!A7488,'Manual Inputs'!$C$11:$C$22)</f>
        <v>156424.17018981578</v>
      </c>
    </row>
    <row r="7489" spans="1:8" x14ac:dyDescent="0.2">
      <c r="A7489">
        <f t="shared" si="696"/>
        <v>2</v>
      </c>
      <c r="B7489" t="b">
        <f t="shared" si="697"/>
        <v>0</v>
      </c>
      <c r="C7489" t="str">
        <f t="shared" si="698"/>
        <v>OFF</v>
      </c>
      <c r="D7489" s="4">
        <f t="shared" si="700"/>
        <v>43867.958333315175</v>
      </c>
      <c r="E7489" t="str">
        <f t="shared" si="701"/>
        <v>LRKPCIGS</v>
      </c>
      <c r="F7489" s="39">
        <v>9609.1513671875</v>
      </c>
      <c r="G7489">
        <f t="shared" si="699"/>
        <v>1.4576354262345228E-3</v>
      </c>
      <c r="H7489" s="38">
        <f>G7489*SUMIF('Manual Inputs'!$B$11:$B$22,'Expanded kW'!A7489,'Manual Inputs'!$C$11:$C$22)</f>
        <v>155413.62642489572</v>
      </c>
    </row>
    <row r="7490" spans="1:8" x14ac:dyDescent="0.2">
      <c r="A7490">
        <f t="shared" ref="A7490:A7553" si="702">MONTH(D7490)</f>
        <v>2</v>
      </c>
      <c r="B7490" t="b">
        <f t="shared" ref="B7490:B7553" si="703">IF(ISNA(VLOOKUP(DATE(YEAR(D7490),MONTH(D7490),DAY(D7490)),Holidays,1,FALSE)),FALSE,TRUE)</f>
        <v>0</v>
      </c>
      <c r="C7490" t="str">
        <f t="shared" ref="C7490:C7553" si="704">IF(OR(HOUR(D7490)&lt;PkStart,HOUR(D7490)&gt;OPkStart-1,WEEKDAY(D7490,2)&gt;5,B7490)=TRUE,"OFF","ON")</f>
        <v>OFF</v>
      </c>
      <c r="D7490" s="4">
        <f t="shared" si="700"/>
        <v>43867.999999981839</v>
      </c>
      <c r="E7490" t="str">
        <f t="shared" si="701"/>
        <v>LRKPCIGS</v>
      </c>
      <c r="F7490" s="39">
        <v>9616.4453125</v>
      </c>
      <c r="G7490">
        <f t="shared" ref="G7490:G7553" si="705">IF(SUMIF($A$2:$A$8785,A7490,$F$2:$F$8785)=0,0,F7490/SUMIF($A$2:$A$8785,A7490,$F$2:$F$8785))</f>
        <v>1.4587418624512341E-3</v>
      </c>
      <c r="H7490" s="38">
        <f>G7490*SUMIF('Manual Inputs'!$B$11:$B$22,'Expanded kW'!A7490,'Manual Inputs'!$C$11:$C$22)</f>
        <v>155531.59506215033</v>
      </c>
    </row>
    <row r="7491" spans="1:8" x14ac:dyDescent="0.2">
      <c r="A7491">
        <f t="shared" si="702"/>
        <v>2</v>
      </c>
      <c r="B7491" t="b">
        <f t="shared" si="703"/>
        <v>0</v>
      </c>
      <c r="C7491" t="str">
        <f t="shared" si="704"/>
        <v>OFF</v>
      </c>
      <c r="D7491" s="4">
        <f t="shared" si="700"/>
        <v>43868.041666648503</v>
      </c>
      <c r="E7491" t="str">
        <f t="shared" si="701"/>
        <v>LRKPCIGS</v>
      </c>
      <c r="F7491" s="39">
        <v>9644.712890625</v>
      </c>
      <c r="G7491">
        <f t="shared" si="705"/>
        <v>1.4630298397880833E-3</v>
      </c>
      <c r="H7491" s="38">
        <f>G7491*SUMIF('Manual Inputs'!$B$11:$B$22,'Expanded kW'!A7491,'Manual Inputs'!$C$11:$C$22)</f>
        <v>155988.78078633998</v>
      </c>
    </row>
    <row r="7492" spans="1:8" x14ac:dyDescent="0.2">
      <c r="A7492">
        <f t="shared" si="702"/>
        <v>2</v>
      </c>
      <c r="B7492" t="b">
        <f t="shared" si="703"/>
        <v>0</v>
      </c>
      <c r="C7492" t="str">
        <f t="shared" si="704"/>
        <v>OFF</v>
      </c>
      <c r="D7492" s="4">
        <f t="shared" ref="D7492:D7555" si="706">+D7491+1/24</f>
        <v>43868.083333315168</v>
      </c>
      <c r="E7492" t="str">
        <f t="shared" ref="E7492:E7555" si="707">+E7491</f>
        <v>LRKPCIGS</v>
      </c>
      <c r="F7492" s="39">
        <v>9684.1748046875</v>
      </c>
      <c r="G7492">
        <f t="shared" si="705"/>
        <v>1.469015913034982E-3</v>
      </c>
      <c r="H7492" s="38">
        <f>G7492*SUMIF('Manual Inputs'!$B$11:$B$22,'Expanded kW'!A7492,'Manual Inputs'!$C$11:$C$22)</f>
        <v>156627.01812237184</v>
      </c>
    </row>
    <row r="7493" spans="1:8" x14ac:dyDescent="0.2">
      <c r="A7493">
        <f t="shared" si="702"/>
        <v>2</v>
      </c>
      <c r="B7493" t="b">
        <f t="shared" si="703"/>
        <v>0</v>
      </c>
      <c r="C7493" t="str">
        <f t="shared" si="704"/>
        <v>OFF</v>
      </c>
      <c r="D7493" s="4">
        <f t="shared" si="706"/>
        <v>43868.124999981832</v>
      </c>
      <c r="E7493" t="str">
        <f t="shared" si="707"/>
        <v>LRKPCIGS</v>
      </c>
      <c r="F7493" s="39">
        <v>9634.224609375</v>
      </c>
      <c r="G7493">
        <f t="shared" si="705"/>
        <v>1.4614388470223208E-3</v>
      </c>
      <c r="H7493" s="38">
        <f>G7493*SUMIF('Manual Inputs'!$B$11:$B$22,'Expanded kW'!A7493,'Manual Inputs'!$C$11:$C$22)</f>
        <v>155819.14855121952</v>
      </c>
    </row>
    <row r="7494" spans="1:8" x14ac:dyDescent="0.2">
      <c r="A7494">
        <f t="shared" si="702"/>
        <v>2</v>
      </c>
      <c r="B7494" t="b">
        <f t="shared" si="703"/>
        <v>0</v>
      </c>
      <c r="C7494" t="str">
        <f t="shared" si="704"/>
        <v>OFF</v>
      </c>
      <c r="D7494" s="4">
        <f t="shared" si="706"/>
        <v>43868.166666648496</v>
      </c>
      <c r="E7494" t="str">
        <f t="shared" si="707"/>
        <v>LRKPCIGS</v>
      </c>
      <c r="F7494" s="39">
        <v>9535.8935546875</v>
      </c>
      <c r="G7494">
        <f t="shared" si="705"/>
        <v>1.4465227713633467E-3</v>
      </c>
      <c r="H7494" s="38">
        <f>G7494*SUMIF('Manual Inputs'!$B$11:$B$22,'Expanded kW'!A7494,'Manual Inputs'!$C$11:$C$22)</f>
        <v>154228.79106644177</v>
      </c>
    </row>
    <row r="7495" spans="1:8" x14ac:dyDescent="0.2">
      <c r="A7495">
        <f t="shared" si="702"/>
        <v>2</v>
      </c>
      <c r="B7495" t="b">
        <f t="shared" si="703"/>
        <v>0</v>
      </c>
      <c r="C7495" t="str">
        <f t="shared" si="704"/>
        <v>OFF</v>
      </c>
      <c r="D7495" s="4">
        <f t="shared" si="706"/>
        <v>43868.20833331516</v>
      </c>
      <c r="E7495" t="str">
        <f t="shared" si="707"/>
        <v>LRKPCIGS</v>
      </c>
      <c r="F7495" s="39">
        <v>9568.1552734375</v>
      </c>
      <c r="G7495">
        <f t="shared" si="705"/>
        <v>1.4514166295579208E-3</v>
      </c>
      <c r="H7495" s="38">
        <f>G7495*SUMIF('Manual Inputs'!$B$11:$B$22,'Expanded kW'!A7495,'Manual Inputs'!$C$11:$C$22)</f>
        <v>154750.5760310078</v>
      </c>
    </row>
    <row r="7496" spans="1:8" x14ac:dyDescent="0.2">
      <c r="A7496">
        <f t="shared" si="702"/>
        <v>2</v>
      </c>
      <c r="B7496" t="b">
        <f t="shared" si="703"/>
        <v>0</v>
      </c>
      <c r="C7496" t="str">
        <f t="shared" si="704"/>
        <v>OFF</v>
      </c>
      <c r="D7496" s="4">
        <f t="shared" si="706"/>
        <v>43868.249999981825</v>
      </c>
      <c r="E7496" t="str">
        <f t="shared" si="707"/>
        <v>LRKPCIGS</v>
      </c>
      <c r="F7496" s="39">
        <v>9387.0126953125</v>
      </c>
      <c r="G7496">
        <f t="shared" si="705"/>
        <v>1.4239386734944879E-3</v>
      </c>
      <c r="H7496" s="38">
        <f>G7496*SUMIF('Manual Inputs'!$B$11:$B$22,'Expanded kW'!A7496,'Manual Inputs'!$C$11:$C$22)</f>
        <v>151820.86622723757</v>
      </c>
    </row>
    <row r="7497" spans="1:8" x14ac:dyDescent="0.2">
      <c r="A7497">
        <f t="shared" si="702"/>
        <v>2</v>
      </c>
      <c r="B7497" t="b">
        <f t="shared" si="703"/>
        <v>0</v>
      </c>
      <c r="C7497" t="str">
        <f t="shared" si="704"/>
        <v>ON</v>
      </c>
      <c r="D7497" s="4">
        <f t="shared" si="706"/>
        <v>43868.291666648489</v>
      </c>
      <c r="E7497" t="str">
        <f t="shared" si="707"/>
        <v>LRKPCIGS</v>
      </c>
      <c r="F7497" s="39">
        <v>9213.5625</v>
      </c>
      <c r="G7497">
        <f t="shared" si="705"/>
        <v>1.3976275935964097E-3</v>
      </c>
      <c r="H7497" s="38">
        <f>G7497*SUMIF('Manual Inputs'!$B$11:$B$22,'Expanded kW'!A7497,'Manual Inputs'!$C$11:$C$22)</f>
        <v>149015.56919032431</v>
      </c>
    </row>
    <row r="7498" spans="1:8" x14ac:dyDescent="0.2">
      <c r="A7498">
        <f t="shared" si="702"/>
        <v>2</v>
      </c>
      <c r="B7498" t="b">
        <f t="shared" si="703"/>
        <v>0</v>
      </c>
      <c r="C7498" t="str">
        <f t="shared" si="704"/>
        <v>ON</v>
      </c>
      <c r="D7498" s="4">
        <f t="shared" si="706"/>
        <v>43868.333333315153</v>
      </c>
      <c r="E7498" t="str">
        <f t="shared" si="707"/>
        <v>LRKPCIGS</v>
      </c>
      <c r="F7498" s="39">
        <v>9238.2021484375</v>
      </c>
      <c r="G7498">
        <f t="shared" si="705"/>
        <v>1.4013652414989191E-3</v>
      </c>
      <c r="H7498" s="38">
        <f>G7498*SUMIF('Manual Inputs'!$B$11:$B$22,'Expanded kW'!A7498,'Manual Inputs'!$C$11:$C$22)</f>
        <v>149414.07858737497</v>
      </c>
    </row>
    <row r="7499" spans="1:8" x14ac:dyDescent="0.2">
      <c r="A7499">
        <f t="shared" si="702"/>
        <v>2</v>
      </c>
      <c r="B7499" t="b">
        <f t="shared" si="703"/>
        <v>0</v>
      </c>
      <c r="C7499" t="str">
        <f t="shared" si="704"/>
        <v>ON</v>
      </c>
      <c r="D7499" s="4">
        <f t="shared" si="706"/>
        <v>43868.374999981817</v>
      </c>
      <c r="E7499" t="str">
        <f t="shared" si="707"/>
        <v>LRKPCIGS</v>
      </c>
      <c r="F7499" s="39">
        <v>9252.9541015625</v>
      </c>
      <c r="G7499">
        <f t="shared" si="705"/>
        <v>1.4036030009700186E-3</v>
      </c>
      <c r="H7499" s="38">
        <f>G7499*SUMIF('Manual Inputs'!$B$11:$B$22,'Expanded kW'!A7499,'Manual Inputs'!$C$11:$C$22)</f>
        <v>149652.66932701459</v>
      </c>
    </row>
    <row r="7500" spans="1:8" x14ac:dyDescent="0.2">
      <c r="A7500">
        <f t="shared" si="702"/>
        <v>2</v>
      </c>
      <c r="B7500" t="b">
        <f t="shared" si="703"/>
        <v>0</v>
      </c>
      <c r="C7500" t="str">
        <f t="shared" si="704"/>
        <v>ON</v>
      </c>
      <c r="D7500" s="4">
        <f t="shared" si="706"/>
        <v>43868.416666648482</v>
      </c>
      <c r="E7500" t="str">
        <f t="shared" si="707"/>
        <v>LRKPCIGS</v>
      </c>
      <c r="F7500" s="39">
        <v>9301.4697265625</v>
      </c>
      <c r="G7500">
        <f t="shared" si="705"/>
        <v>1.4109624535401373E-3</v>
      </c>
      <c r="H7500" s="38">
        <f>G7500*SUMIF('Manual Inputs'!$B$11:$B$22,'Expanded kW'!A7500,'Manual Inputs'!$C$11:$C$22)</f>
        <v>150437.3368727114</v>
      </c>
    </row>
    <row r="7501" spans="1:8" x14ac:dyDescent="0.2">
      <c r="A7501">
        <f t="shared" si="702"/>
        <v>2</v>
      </c>
      <c r="B7501" t="b">
        <f t="shared" si="703"/>
        <v>0</v>
      </c>
      <c r="C7501" t="str">
        <f t="shared" si="704"/>
        <v>ON</v>
      </c>
      <c r="D7501" s="4">
        <f t="shared" si="706"/>
        <v>43868.458333315146</v>
      </c>
      <c r="E7501" t="str">
        <f t="shared" si="707"/>
        <v>LRKPCIGS</v>
      </c>
      <c r="F7501" s="39">
        <v>9307.8857421875</v>
      </c>
      <c r="G7501">
        <f t="shared" si="705"/>
        <v>1.4119357144778523E-3</v>
      </c>
      <c r="H7501" s="38">
        <f>G7501*SUMIF('Manual Inputs'!$B$11:$B$22,'Expanded kW'!A7501,'Manual Inputs'!$C$11:$C$22)</f>
        <v>150541.10631263145</v>
      </c>
    </row>
    <row r="7502" spans="1:8" x14ac:dyDescent="0.2">
      <c r="A7502">
        <f t="shared" si="702"/>
        <v>2</v>
      </c>
      <c r="B7502" t="b">
        <f t="shared" si="703"/>
        <v>0</v>
      </c>
      <c r="C7502" t="str">
        <f t="shared" si="704"/>
        <v>ON</v>
      </c>
      <c r="D7502" s="4">
        <f t="shared" si="706"/>
        <v>43868.49999998181</v>
      </c>
      <c r="E7502" t="str">
        <f t="shared" si="707"/>
        <v>LRKPCIGS</v>
      </c>
      <c r="F7502" s="39">
        <v>9370.8564453125</v>
      </c>
      <c r="G7502">
        <f t="shared" si="705"/>
        <v>1.4214878928318459E-3</v>
      </c>
      <c r="H7502" s="38">
        <f>G7502*SUMIF('Manual Inputs'!$B$11:$B$22,'Expanded kW'!A7502,'Manual Inputs'!$C$11:$C$22)</f>
        <v>151559.56308963674</v>
      </c>
    </row>
    <row r="7503" spans="1:8" x14ac:dyDescent="0.2">
      <c r="A7503">
        <f t="shared" si="702"/>
        <v>2</v>
      </c>
      <c r="B7503" t="b">
        <f t="shared" si="703"/>
        <v>0</v>
      </c>
      <c r="C7503" t="str">
        <f t="shared" si="704"/>
        <v>ON</v>
      </c>
      <c r="D7503" s="4">
        <f t="shared" si="706"/>
        <v>43868.541666648474</v>
      </c>
      <c r="E7503" t="str">
        <f t="shared" si="707"/>
        <v>LRKPCIGS</v>
      </c>
      <c r="F7503" s="39">
        <v>9378.6474609375</v>
      </c>
      <c r="G7503">
        <f t="shared" si="705"/>
        <v>1.4226697308472327E-3</v>
      </c>
      <c r="H7503" s="38">
        <f>G7503*SUMIF('Manual Inputs'!$B$11:$B$22,'Expanded kW'!A7503,'Manual Inputs'!$C$11:$C$22)</f>
        <v>151685.57109445901</v>
      </c>
    </row>
    <row r="7504" spans="1:8" x14ac:dyDescent="0.2">
      <c r="A7504">
        <f t="shared" si="702"/>
        <v>2</v>
      </c>
      <c r="B7504" t="b">
        <f t="shared" si="703"/>
        <v>0</v>
      </c>
      <c r="C7504" t="str">
        <f t="shared" si="704"/>
        <v>ON</v>
      </c>
      <c r="D7504" s="4">
        <f t="shared" si="706"/>
        <v>43868.583333315139</v>
      </c>
      <c r="E7504" t="str">
        <f t="shared" si="707"/>
        <v>LRKPCIGS</v>
      </c>
      <c r="F7504" s="39">
        <v>9323.3203125</v>
      </c>
      <c r="G7504">
        <f t="shared" si="705"/>
        <v>1.4142770218021424E-3</v>
      </c>
      <c r="H7504" s="38">
        <f>G7504*SUMIF('Manual Inputs'!$B$11:$B$22,'Expanded kW'!A7504,'Manual Inputs'!$C$11:$C$22)</f>
        <v>150790.73736254568</v>
      </c>
    </row>
    <row r="7505" spans="1:8" x14ac:dyDescent="0.2">
      <c r="A7505">
        <f t="shared" si="702"/>
        <v>2</v>
      </c>
      <c r="B7505" t="b">
        <f t="shared" si="703"/>
        <v>0</v>
      </c>
      <c r="C7505" t="str">
        <f t="shared" si="704"/>
        <v>ON</v>
      </c>
      <c r="D7505" s="4">
        <f t="shared" si="706"/>
        <v>43868.624999981803</v>
      </c>
      <c r="E7505" t="str">
        <f t="shared" si="707"/>
        <v>LRKPCIGS</v>
      </c>
      <c r="F7505" s="39">
        <v>9266.79296875</v>
      </c>
      <c r="G7505">
        <f t="shared" si="705"/>
        <v>1.4057022522254766E-3</v>
      </c>
      <c r="H7505" s="38">
        <f>G7505*SUMIF('Manual Inputs'!$B$11:$B$22,'Expanded kW'!A7505,'Manual Inputs'!$C$11:$C$22)</f>
        <v>149876.49226964885</v>
      </c>
    </row>
    <row r="7506" spans="1:8" x14ac:dyDescent="0.2">
      <c r="A7506">
        <f t="shared" si="702"/>
        <v>2</v>
      </c>
      <c r="B7506" t="b">
        <f t="shared" si="703"/>
        <v>0</v>
      </c>
      <c r="C7506" t="str">
        <f t="shared" si="704"/>
        <v>ON</v>
      </c>
      <c r="D7506" s="4">
        <f t="shared" si="706"/>
        <v>43868.666666648467</v>
      </c>
      <c r="E7506" t="str">
        <f t="shared" si="707"/>
        <v>LRKPCIGS</v>
      </c>
      <c r="F7506" s="39">
        <v>9272.4716796875</v>
      </c>
      <c r="G7506">
        <f t="shared" si="705"/>
        <v>1.4065636696307753E-3</v>
      </c>
      <c r="H7506" s="38">
        <f>G7506*SUMIF('Manual Inputs'!$B$11:$B$22,'Expanded kW'!A7506,'Manual Inputs'!$C$11:$C$22)</f>
        <v>149968.33691091751</v>
      </c>
    </row>
    <row r="7507" spans="1:8" x14ac:dyDescent="0.2">
      <c r="A7507">
        <f t="shared" si="702"/>
        <v>2</v>
      </c>
      <c r="B7507" t="b">
        <f t="shared" si="703"/>
        <v>0</v>
      </c>
      <c r="C7507" t="str">
        <f t="shared" si="704"/>
        <v>ON</v>
      </c>
      <c r="D7507" s="4">
        <f t="shared" si="706"/>
        <v>43868.708333315131</v>
      </c>
      <c r="E7507" t="str">
        <f t="shared" si="707"/>
        <v>LRKPCIGS</v>
      </c>
      <c r="F7507" s="39">
        <v>9250.7783203125</v>
      </c>
      <c r="G7507">
        <f t="shared" si="705"/>
        <v>1.4032729514465438E-3</v>
      </c>
      <c r="H7507" s="38">
        <f>G7507*SUMIF('Manual Inputs'!$B$11:$B$22,'Expanded kW'!A7507,'Manual Inputs'!$C$11:$C$22)</f>
        <v>149617.47932516653</v>
      </c>
    </row>
    <row r="7508" spans="1:8" x14ac:dyDescent="0.2">
      <c r="A7508">
        <f t="shared" si="702"/>
        <v>2</v>
      </c>
      <c r="B7508" t="b">
        <f t="shared" si="703"/>
        <v>0</v>
      </c>
      <c r="C7508" t="str">
        <f t="shared" si="704"/>
        <v>ON</v>
      </c>
      <c r="D7508" s="4">
        <f t="shared" si="706"/>
        <v>43868.749999981796</v>
      </c>
      <c r="E7508" t="str">
        <f t="shared" si="707"/>
        <v>LRKPCIGS</v>
      </c>
      <c r="F7508" s="39">
        <v>9267.2314453125</v>
      </c>
      <c r="G7508">
        <f t="shared" si="705"/>
        <v>1.4057687657964102E-3</v>
      </c>
      <c r="H7508" s="38">
        <f>G7508*SUMIF('Manual Inputs'!$B$11:$B$22,'Expanded kW'!A7508,'Manual Inputs'!$C$11:$C$22)</f>
        <v>149883.58397109847</v>
      </c>
    </row>
    <row r="7509" spans="1:8" x14ac:dyDescent="0.2">
      <c r="A7509">
        <f t="shared" si="702"/>
        <v>2</v>
      </c>
      <c r="B7509" t="b">
        <f t="shared" si="703"/>
        <v>0</v>
      </c>
      <c r="C7509" t="str">
        <f t="shared" si="704"/>
        <v>ON</v>
      </c>
      <c r="D7509" s="4">
        <f t="shared" si="706"/>
        <v>43868.79166664846</v>
      </c>
      <c r="E7509" t="str">
        <f t="shared" si="707"/>
        <v>LRKPCIGS</v>
      </c>
      <c r="F7509" s="39">
        <v>9358.0009765625</v>
      </c>
      <c r="G7509">
        <f t="shared" si="705"/>
        <v>1.4195378156653194E-3</v>
      </c>
      <c r="H7509" s="38">
        <f>G7509*SUMIF('Manual Inputs'!$B$11:$B$22,'Expanded kW'!A7509,'Manual Inputs'!$C$11:$C$22)</f>
        <v>151351.64514334945</v>
      </c>
    </row>
    <row r="7510" spans="1:8" x14ac:dyDescent="0.2">
      <c r="A7510">
        <f t="shared" si="702"/>
        <v>2</v>
      </c>
      <c r="B7510" t="b">
        <f t="shared" si="703"/>
        <v>0</v>
      </c>
      <c r="C7510" t="str">
        <f t="shared" si="704"/>
        <v>ON</v>
      </c>
      <c r="D7510" s="4">
        <f t="shared" si="706"/>
        <v>43868.833333315124</v>
      </c>
      <c r="E7510" t="str">
        <f t="shared" si="707"/>
        <v>LRKPCIGS</v>
      </c>
      <c r="F7510" s="39">
        <v>9483.3759765625</v>
      </c>
      <c r="G7510">
        <f t="shared" si="705"/>
        <v>1.4385562528384703E-3</v>
      </c>
      <c r="H7510" s="38">
        <f>G7510*SUMIF('Manual Inputs'!$B$11:$B$22,'Expanded kW'!A7510,'Manual Inputs'!$C$11:$C$22)</f>
        <v>153379.39792488611</v>
      </c>
    </row>
    <row r="7511" spans="1:8" x14ac:dyDescent="0.2">
      <c r="A7511">
        <f t="shared" si="702"/>
        <v>2</v>
      </c>
      <c r="B7511" t="b">
        <f t="shared" si="703"/>
        <v>0</v>
      </c>
      <c r="C7511" t="str">
        <f t="shared" si="704"/>
        <v>OFF</v>
      </c>
      <c r="D7511" s="4">
        <f t="shared" si="706"/>
        <v>43868.874999981788</v>
      </c>
      <c r="E7511" t="str">
        <f t="shared" si="707"/>
        <v>LRKPCIGS</v>
      </c>
      <c r="F7511" s="39">
        <v>9495.29296875</v>
      </c>
      <c r="G7511">
        <f t="shared" si="705"/>
        <v>1.440363970224001E-3</v>
      </c>
      <c r="H7511" s="38">
        <f>G7511*SUMIF('Manual Inputs'!$B$11:$B$22,'Expanded kW'!A7511,'Manual Inputs'!$C$11:$C$22)</f>
        <v>153572.13741885027</v>
      </c>
    </row>
    <row r="7512" spans="1:8" x14ac:dyDescent="0.2">
      <c r="A7512">
        <f t="shared" si="702"/>
        <v>2</v>
      </c>
      <c r="B7512" t="b">
        <f t="shared" si="703"/>
        <v>0</v>
      </c>
      <c r="C7512" t="str">
        <f t="shared" si="704"/>
        <v>OFF</v>
      </c>
      <c r="D7512" s="4">
        <f t="shared" si="706"/>
        <v>43868.916666648453</v>
      </c>
      <c r="E7512" t="str">
        <f t="shared" si="707"/>
        <v>LRKPCIGS</v>
      </c>
      <c r="F7512" s="39">
        <v>9421.7919921875</v>
      </c>
      <c r="G7512">
        <f t="shared" si="705"/>
        <v>1.4292144292076968E-3</v>
      </c>
      <c r="H7512" s="38">
        <f>G7512*SUMIF('Manual Inputs'!$B$11:$B$22,'Expanded kW'!A7512,'Manual Inputs'!$C$11:$C$22)</f>
        <v>152383.36924600665</v>
      </c>
    </row>
    <row r="7513" spans="1:8" x14ac:dyDescent="0.2">
      <c r="A7513">
        <f t="shared" si="702"/>
        <v>2</v>
      </c>
      <c r="B7513" t="b">
        <f t="shared" si="703"/>
        <v>0</v>
      </c>
      <c r="C7513" t="str">
        <f t="shared" si="704"/>
        <v>OFF</v>
      </c>
      <c r="D7513" s="4">
        <f t="shared" si="706"/>
        <v>43868.958333315117</v>
      </c>
      <c r="E7513" t="str">
        <f t="shared" si="707"/>
        <v>LRKPCIGS</v>
      </c>
      <c r="F7513" s="39">
        <v>9290.861328125</v>
      </c>
      <c r="G7513">
        <f t="shared" si="705"/>
        <v>1.4093532399075046E-3</v>
      </c>
      <c r="H7513" s="38">
        <f>G7513*SUMIF('Manual Inputs'!$B$11:$B$22,'Expanded kW'!A7513,'Manual Inputs'!$C$11:$C$22)</f>
        <v>150265.7619220491</v>
      </c>
    </row>
    <row r="7514" spans="1:8" x14ac:dyDescent="0.2">
      <c r="A7514">
        <f t="shared" si="702"/>
        <v>2</v>
      </c>
      <c r="B7514" t="b">
        <f t="shared" si="703"/>
        <v>0</v>
      </c>
      <c r="C7514" t="str">
        <f t="shared" si="704"/>
        <v>OFF</v>
      </c>
      <c r="D7514" s="4">
        <f t="shared" si="706"/>
        <v>43868.999999981781</v>
      </c>
      <c r="E7514" t="str">
        <f t="shared" si="707"/>
        <v>LRKPCIGS</v>
      </c>
      <c r="F7514" s="39">
        <v>9237.4677734375</v>
      </c>
      <c r="G7514">
        <f t="shared" si="705"/>
        <v>1.40125384237789E-3</v>
      </c>
      <c r="H7514" s="38">
        <f>G7514*SUMIF('Manual Inputs'!$B$11:$B$22,'Expanded kW'!A7514,'Manual Inputs'!$C$11:$C$22)</f>
        <v>149402.20117202948</v>
      </c>
    </row>
    <row r="7515" spans="1:8" x14ac:dyDescent="0.2">
      <c r="A7515">
        <f t="shared" si="702"/>
        <v>2</v>
      </c>
      <c r="B7515" t="b">
        <f t="shared" si="703"/>
        <v>0</v>
      </c>
      <c r="C7515" t="str">
        <f t="shared" si="704"/>
        <v>OFF</v>
      </c>
      <c r="D7515" s="4">
        <f t="shared" si="706"/>
        <v>43869.041666648445</v>
      </c>
      <c r="E7515" t="str">
        <f t="shared" si="707"/>
        <v>LRKPCIGS</v>
      </c>
      <c r="F7515" s="39">
        <v>9161.0166015625</v>
      </c>
      <c r="G7515">
        <f t="shared" si="705"/>
        <v>1.3896567790947917E-3</v>
      </c>
      <c r="H7515" s="38">
        <f>G7515*SUMIF('Manual Inputs'!$B$11:$B$22,'Expanded kW'!A7515,'Manual Inputs'!$C$11:$C$22)</f>
        <v>148165.71801014498</v>
      </c>
    </row>
    <row r="7516" spans="1:8" x14ac:dyDescent="0.2">
      <c r="A7516">
        <f t="shared" si="702"/>
        <v>2</v>
      </c>
      <c r="B7516" t="b">
        <f t="shared" si="703"/>
        <v>0</v>
      </c>
      <c r="C7516" t="str">
        <f t="shared" si="704"/>
        <v>OFF</v>
      </c>
      <c r="D7516" s="4">
        <f t="shared" si="706"/>
        <v>43869.083333315109</v>
      </c>
      <c r="E7516" t="str">
        <f t="shared" si="707"/>
        <v>LRKPCIGS</v>
      </c>
      <c r="F7516" s="39">
        <v>9493.1630859375</v>
      </c>
      <c r="G7516">
        <f t="shared" si="705"/>
        <v>1.4400408831455906E-3</v>
      </c>
      <c r="H7516" s="38">
        <f>G7516*SUMIF('Manual Inputs'!$B$11:$B$22,'Expanded kW'!A7516,'Manual Inputs'!$C$11:$C$22)</f>
        <v>153537.68975546127</v>
      </c>
    </row>
    <row r="7517" spans="1:8" x14ac:dyDescent="0.2">
      <c r="A7517">
        <f t="shared" si="702"/>
        <v>2</v>
      </c>
      <c r="B7517" t="b">
        <f t="shared" si="703"/>
        <v>0</v>
      </c>
      <c r="C7517" t="str">
        <f t="shared" si="704"/>
        <v>OFF</v>
      </c>
      <c r="D7517" s="4">
        <f t="shared" si="706"/>
        <v>43869.124999981774</v>
      </c>
      <c r="E7517" t="str">
        <f t="shared" si="707"/>
        <v>LRKPCIGS</v>
      </c>
      <c r="F7517" s="39">
        <v>9575.1787109375</v>
      </c>
      <c r="G7517">
        <f t="shared" si="705"/>
        <v>1.4524820317898914E-3</v>
      </c>
      <c r="H7517" s="38">
        <f>G7517*SUMIF('Manual Inputs'!$B$11:$B$22,'Expanded kW'!A7517,'Manual Inputs'!$C$11:$C$22)</f>
        <v>154864.16960968435</v>
      </c>
    </row>
    <row r="7518" spans="1:8" x14ac:dyDescent="0.2">
      <c r="A7518">
        <f t="shared" si="702"/>
        <v>2</v>
      </c>
      <c r="B7518" t="b">
        <f t="shared" si="703"/>
        <v>0</v>
      </c>
      <c r="C7518" t="str">
        <f t="shared" si="704"/>
        <v>OFF</v>
      </c>
      <c r="D7518" s="4">
        <f t="shared" si="706"/>
        <v>43869.166666648438</v>
      </c>
      <c r="E7518" t="str">
        <f t="shared" si="707"/>
        <v>LRKPCIGS</v>
      </c>
      <c r="F7518" s="39">
        <v>9517.1044921875</v>
      </c>
      <c r="G7518">
        <f t="shared" si="705"/>
        <v>1.4436726130008448E-3</v>
      </c>
      <c r="H7518" s="38">
        <f>G7518*SUMIF('Manual Inputs'!$B$11:$B$22,'Expanded kW'!A7518,'Manual Inputs'!$C$11:$C$22)</f>
        <v>153924.90613127252</v>
      </c>
    </row>
    <row r="7519" spans="1:8" x14ac:dyDescent="0.2">
      <c r="A7519">
        <f t="shared" si="702"/>
        <v>2</v>
      </c>
      <c r="B7519" t="b">
        <f t="shared" si="703"/>
        <v>0</v>
      </c>
      <c r="C7519" t="str">
        <f t="shared" si="704"/>
        <v>OFF</v>
      </c>
      <c r="D7519" s="4">
        <f t="shared" si="706"/>
        <v>43869.208333315102</v>
      </c>
      <c r="E7519" t="str">
        <f t="shared" si="707"/>
        <v>LRKPCIGS</v>
      </c>
      <c r="F7519" s="39">
        <v>9590.4990234375</v>
      </c>
      <c r="G7519">
        <f t="shared" si="705"/>
        <v>1.4548060070700851E-3</v>
      </c>
      <c r="H7519" s="38">
        <f>G7519*SUMIF('Manual Inputs'!$B$11:$B$22,'Expanded kW'!A7519,'Manual Inputs'!$C$11:$C$22)</f>
        <v>155111.9527106685</v>
      </c>
    </row>
    <row r="7520" spans="1:8" x14ac:dyDescent="0.2">
      <c r="A7520">
        <f t="shared" si="702"/>
        <v>2</v>
      </c>
      <c r="B7520" t="b">
        <f t="shared" si="703"/>
        <v>0</v>
      </c>
      <c r="C7520" t="str">
        <f t="shared" si="704"/>
        <v>OFF</v>
      </c>
      <c r="D7520" s="4">
        <f t="shared" si="706"/>
        <v>43869.249999981766</v>
      </c>
      <c r="E7520" t="str">
        <f t="shared" si="707"/>
        <v>LRKPCIGS</v>
      </c>
      <c r="F7520" s="39">
        <v>9672.6533203125</v>
      </c>
      <c r="G7520">
        <f t="shared" si="705"/>
        <v>1.4672681911867078E-3</v>
      </c>
      <c r="H7520" s="38">
        <f>G7520*SUMIF('Manual Inputs'!$B$11:$B$22,'Expanded kW'!A7520,'Manual Inputs'!$C$11:$C$22)</f>
        <v>156440.67537470415</v>
      </c>
    </row>
    <row r="7521" spans="1:8" x14ac:dyDescent="0.2">
      <c r="A7521">
        <f t="shared" si="702"/>
        <v>2</v>
      </c>
      <c r="B7521" t="b">
        <f t="shared" si="703"/>
        <v>0</v>
      </c>
      <c r="C7521" t="str">
        <f t="shared" si="704"/>
        <v>OFF</v>
      </c>
      <c r="D7521" s="4">
        <f t="shared" si="706"/>
        <v>43869.291666648431</v>
      </c>
      <c r="E7521" t="str">
        <f t="shared" si="707"/>
        <v>LRKPCIGS</v>
      </c>
      <c r="F7521" s="39">
        <v>9594.697265625</v>
      </c>
      <c r="G7521">
        <f t="shared" si="705"/>
        <v>1.455442848587777E-3</v>
      </c>
      <c r="H7521" s="38">
        <f>G7521*SUMIF('Manual Inputs'!$B$11:$B$22,'Expanded kW'!A7521,'Manual Inputs'!$C$11:$C$22)</f>
        <v>155179.85298802255</v>
      </c>
    </row>
    <row r="7522" spans="1:8" x14ac:dyDescent="0.2">
      <c r="A7522">
        <f t="shared" si="702"/>
        <v>2</v>
      </c>
      <c r="B7522" t="b">
        <f t="shared" si="703"/>
        <v>0</v>
      </c>
      <c r="C7522" t="str">
        <f t="shared" si="704"/>
        <v>OFF</v>
      </c>
      <c r="D7522" s="4">
        <f t="shared" si="706"/>
        <v>43869.333333315095</v>
      </c>
      <c r="E7522" t="str">
        <f t="shared" si="707"/>
        <v>LRKPCIGS</v>
      </c>
      <c r="F7522" s="39">
        <v>9494.16796875</v>
      </c>
      <c r="G7522">
        <f t="shared" si="705"/>
        <v>1.4401933162513606E-3</v>
      </c>
      <c r="H7522" s="38">
        <f>G7522*SUMIF('Manual Inputs'!$B$11:$B$22,'Expanded kW'!A7522,'Manual Inputs'!$C$11:$C$22)</f>
        <v>153553.94222938485</v>
      </c>
    </row>
    <row r="7523" spans="1:8" x14ac:dyDescent="0.2">
      <c r="A7523">
        <f t="shared" si="702"/>
        <v>2</v>
      </c>
      <c r="B7523" t="b">
        <f t="shared" si="703"/>
        <v>0</v>
      </c>
      <c r="C7523" t="str">
        <f t="shared" si="704"/>
        <v>OFF</v>
      </c>
      <c r="D7523" s="4">
        <f t="shared" si="706"/>
        <v>43869.374999981759</v>
      </c>
      <c r="E7523" t="str">
        <f t="shared" si="707"/>
        <v>LRKPCIGS</v>
      </c>
      <c r="F7523" s="39">
        <v>9478.9697265625</v>
      </c>
      <c r="G7523">
        <f t="shared" si="705"/>
        <v>1.4378878581122953E-3</v>
      </c>
      <c r="H7523" s="38">
        <f>G7523*SUMIF('Manual Inputs'!$B$11:$B$22,'Expanded kW'!A7523,'Manual Inputs'!$C$11:$C$22)</f>
        <v>153308.13343281316</v>
      </c>
    </row>
    <row r="7524" spans="1:8" x14ac:dyDescent="0.2">
      <c r="A7524">
        <f t="shared" si="702"/>
        <v>2</v>
      </c>
      <c r="B7524" t="b">
        <f t="shared" si="703"/>
        <v>0</v>
      </c>
      <c r="C7524" t="str">
        <f t="shared" si="704"/>
        <v>OFF</v>
      </c>
      <c r="D7524" s="4">
        <f t="shared" si="706"/>
        <v>43869.416666648423</v>
      </c>
      <c r="E7524" t="str">
        <f t="shared" si="707"/>
        <v>LRKPCIGS</v>
      </c>
      <c r="F7524" s="39">
        <v>9426.1416015625</v>
      </c>
      <c r="G7524">
        <f t="shared" si="705"/>
        <v>1.4298742319803881E-3</v>
      </c>
      <c r="H7524" s="38">
        <f>G7524*SUMIF('Manual Inputs'!$B$11:$B$22,'Expanded kW'!A7524,'Manual Inputs'!$C$11:$C$22)</f>
        <v>152453.71766083219</v>
      </c>
    </row>
    <row r="7525" spans="1:8" x14ac:dyDescent="0.2">
      <c r="A7525">
        <f t="shared" si="702"/>
        <v>2</v>
      </c>
      <c r="B7525" t="b">
        <f t="shared" si="703"/>
        <v>0</v>
      </c>
      <c r="C7525" t="str">
        <f t="shared" si="704"/>
        <v>OFF</v>
      </c>
      <c r="D7525" s="4">
        <f t="shared" si="706"/>
        <v>43869.458333315088</v>
      </c>
      <c r="E7525" t="str">
        <f t="shared" si="707"/>
        <v>LRKPCIGS</v>
      </c>
      <c r="F7525" s="39">
        <v>9403.40234375</v>
      </c>
      <c r="G7525">
        <f t="shared" si="705"/>
        <v>1.4264248589309675E-3</v>
      </c>
      <c r="H7525" s="38">
        <f>G7525*SUMIF('Manual Inputs'!$B$11:$B$22,'Expanded kW'!A7525,'Manual Inputs'!$C$11:$C$22)</f>
        <v>152085.94423487506</v>
      </c>
    </row>
    <row r="7526" spans="1:8" x14ac:dyDescent="0.2">
      <c r="A7526">
        <f t="shared" si="702"/>
        <v>2</v>
      </c>
      <c r="B7526" t="b">
        <f t="shared" si="703"/>
        <v>0</v>
      </c>
      <c r="C7526" t="str">
        <f t="shared" si="704"/>
        <v>OFF</v>
      </c>
      <c r="D7526" s="4">
        <f t="shared" si="706"/>
        <v>43869.499999981752</v>
      </c>
      <c r="E7526" t="str">
        <f t="shared" si="707"/>
        <v>LRKPCIGS</v>
      </c>
      <c r="F7526" s="39">
        <v>9398.138671875</v>
      </c>
      <c r="G7526">
        <f t="shared" si="705"/>
        <v>1.4256263998055057E-3</v>
      </c>
      <c r="H7526" s="38">
        <f>G7526*SUMIF('Manual Inputs'!$B$11:$B$22,'Expanded kW'!A7526,'Manual Inputs'!$C$11:$C$22)</f>
        <v>152000.81222860882</v>
      </c>
    </row>
    <row r="7527" spans="1:8" x14ac:dyDescent="0.2">
      <c r="A7527">
        <f t="shared" si="702"/>
        <v>2</v>
      </c>
      <c r="B7527" t="b">
        <f t="shared" si="703"/>
        <v>0</v>
      </c>
      <c r="C7527" t="str">
        <f t="shared" si="704"/>
        <v>OFF</v>
      </c>
      <c r="D7527" s="4">
        <f t="shared" si="706"/>
        <v>43869.541666648416</v>
      </c>
      <c r="E7527" t="str">
        <f t="shared" si="707"/>
        <v>LRKPCIGS</v>
      </c>
      <c r="F7527" s="39">
        <v>9431.353515625</v>
      </c>
      <c r="G7527">
        <f t="shared" si="705"/>
        <v>1.4306648398380113E-3</v>
      </c>
      <c r="H7527" s="38">
        <f>G7527*SUMIF('Manual Inputs'!$B$11:$B$22,'Expanded kW'!A7527,'Manual Inputs'!$C$11:$C$22)</f>
        <v>152538.01256202752</v>
      </c>
    </row>
    <row r="7528" spans="1:8" x14ac:dyDescent="0.2">
      <c r="A7528">
        <f t="shared" si="702"/>
        <v>2</v>
      </c>
      <c r="B7528" t="b">
        <f t="shared" si="703"/>
        <v>0</v>
      </c>
      <c r="C7528" t="str">
        <f t="shared" si="704"/>
        <v>OFF</v>
      </c>
      <c r="D7528" s="4">
        <f t="shared" si="706"/>
        <v>43869.58333331508</v>
      </c>
      <c r="E7528" t="str">
        <f t="shared" si="707"/>
        <v>LRKPCIGS</v>
      </c>
      <c r="F7528" s="39">
        <v>9420.34765625</v>
      </c>
      <c r="G7528">
        <f t="shared" si="705"/>
        <v>1.4289953343938641E-3</v>
      </c>
      <c r="H7528" s="38">
        <f>G7528*SUMIF('Manual Inputs'!$B$11:$B$22,'Expanded kW'!A7528,'Manual Inputs'!$C$11:$C$22)</f>
        <v>152360.00927619814</v>
      </c>
    </row>
    <row r="7529" spans="1:8" x14ac:dyDescent="0.2">
      <c r="A7529">
        <f t="shared" si="702"/>
        <v>2</v>
      </c>
      <c r="B7529" t="b">
        <f t="shared" si="703"/>
        <v>0</v>
      </c>
      <c r="C7529" t="str">
        <f t="shared" si="704"/>
        <v>OFF</v>
      </c>
      <c r="D7529" s="4">
        <f t="shared" si="706"/>
        <v>43869.624999981745</v>
      </c>
      <c r="E7529" t="str">
        <f t="shared" si="707"/>
        <v>LRKPCIGS</v>
      </c>
      <c r="F7529" s="39">
        <v>9357.59765625</v>
      </c>
      <c r="G7529">
        <f t="shared" si="705"/>
        <v>1.4194766350310308E-3</v>
      </c>
      <c r="H7529" s="38">
        <f>G7529*SUMIF('Manual Inputs'!$B$11:$B$22,'Expanded kW'!A7529,'Manual Inputs'!$C$11:$C$22)</f>
        <v>151345.12204157063</v>
      </c>
    </row>
    <row r="7530" spans="1:8" x14ac:dyDescent="0.2">
      <c r="A7530">
        <f t="shared" si="702"/>
        <v>2</v>
      </c>
      <c r="B7530" t="b">
        <f t="shared" si="703"/>
        <v>0</v>
      </c>
      <c r="C7530" t="str">
        <f t="shared" si="704"/>
        <v>OFF</v>
      </c>
      <c r="D7530" s="4">
        <f t="shared" si="706"/>
        <v>43869.666666648409</v>
      </c>
      <c r="E7530" t="str">
        <f t="shared" si="707"/>
        <v>LRKPCIGS</v>
      </c>
      <c r="F7530" s="39">
        <v>9420.1640625</v>
      </c>
      <c r="G7530">
        <f t="shared" si="705"/>
        <v>1.4289674846136068E-3</v>
      </c>
      <c r="H7530" s="38">
        <f>G7530*SUMIF('Manual Inputs'!$B$11:$B$22,'Expanded kW'!A7530,'Manual Inputs'!$C$11:$C$22)</f>
        <v>152357.03992236179</v>
      </c>
    </row>
    <row r="7531" spans="1:8" x14ac:dyDescent="0.2">
      <c r="A7531">
        <f t="shared" si="702"/>
        <v>2</v>
      </c>
      <c r="B7531" t="b">
        <f t="shared" si="703"/>
        <v>0</v>
      </c>
      <c r="C7531" t="str">
        <f t="shared" si="704"/>
        <v>OFF</v>
      </c>
      <c r="D7531" s="4">
        <f t="shared" si="706"/>
        <v>43869.708333315073</v>
      </c>
      <c r="E7531" t="str">
        <f t="shared" si="707"/>
        <v>LRKPCIGS</v>
      </c>
      <c r="F7531" s="39">
        <v>9426.6171875</v>
      </c>
      <c r="G7531">
        <f t="shared" si="705"/>
        <v>1.4299463747622248E-3</v>
      </c>
      <c r="H7531" s="38">
        <f>G7531*SUMIF('Manual Inputs'!$B$11:$B$22,'Expanded kW'!A7531,'Manual Inputs'!$C$11:$C$22)</f>
        <v>152461.40955082321</v>
      </c>
    </row>
    <row r="7532" spans="1:8" x14ac:dyDescent="0.2">
      <c r="A7532">
        <f t="shared" si="702"/>
        <v>2</v>
      </c>
      <c r="B7532" t="b">
        <f t="shared" si="703"/>
        <v>0</v>
      </c>
      <c r="C7532" t="str">
        <f t="shared" si="704"/>
        <v>OFF</v>
      </c>
      <c r="D7532" s="4">
        <f t="shared" si="706"/>
        <v>43869.749999981737</v>
      </c>
      <c r="E7532" t="str">
        <f t="shared" si="707"/>
        <v>LRKPCIGS</v>
      </c>
      <c r="F7532" s="39">
        <v>9443.857421875</v>
      </c>
      <c r="G7532">
        <f t="shared" si="705"/>
        <v>1.4325615876380879E-3</v>
      </c>
      <c r="H7532" s="38">
        <f>G7532*SUMIF('Manual Inputs'!$B$11:$B$22,'Expanded kW'!A7532,'Manual Inputs'!$C$11:$C$22)</f>
        <v>152740.24451160687</v>
      </c>
    </row>
    <row r="7533" spans="1:8" x14ac:dyDescent="0.2">
      <c r="A7533">
        <f t="shared" si="702"/>
        <v>2</v>
      </c>
      <c r="B7533" t="b">
        <f t="shared" si="703"/>
        <v>0</v>
      </c>
      <c r="C7533" t="str">
        <f t="shared" si="704"/>
        <v>OFF</v>
      </c>
      <c r="D7533" s="4">
        <f t="shared" si="706"/>
        <v>43869.791666648402</v>
      </c>
      <c r="E7533" t="str">
        <f t="shared" si="707"/>
        <v>LRKPCIGS</v>
      </c>
      <c r="F7533" s="39">
        <v>9468.5703125</v>
      </c>
      <c r="G7533">
        <f t="shared" si="705"/>
        <v>1.4363103458252746E-3</v>
      </c>
      <c r="H7533" s="38">
        <f>G7533*SUMIF('Manual Inputs'!$B$11:$B$22,'Expanded kW'!A7533,'Manual Inputs'!$C$11:$C$22)</f>
        <v>153139.93849130502</v>
      </c>
    </row>
    <row r="7534" spans="1:8" x14ac:dyDescent="0.2">
      <c r="A7534">
        <f t="shared" si="702"/>
        <v>2</v>
      </c>
      <c r="B7534" t="b">
        <f t="shared" si="703"/>
        <v>0</v>
      </c>
      <c r="C7534" t="str">
        <f t="shared" si="704"/>
        <v>OFF</v>
      </c>
      <c r="D7534" s="4">
        <f t="shared" si="706"/>
        <v>43869.833333315066</v>
      </c>
      <c r="E7534" t="str">
        <f t="shared" si="707"/>
        <v>LRKPCIGS</v>
      </c>
      <c r="F7534" s="39">
        <v>9453.958984375</v>
      </c>
      <c r="G7534">
        <f t="shared" si="705"/>
        <v>1.4340939181007551E-3</v>
      </c>
      <c r="H7534" s="38">
        <f>G7534*SUMIF('Manual Inputs'!$B$11:$B$22,'Expanded kW'!A7534,'Manual Inputs'!$C$11:$C$22)</f>
        <v>152903.62215034856</v>
      </c>
    </row>
    <row r="7535" spans="1:8" x14ac:dyDescent="0.2">
      <c r="A7535">
        <f t="shared" si="702"/>
        <v>2</v>
      </c>
      <c r="B7535" t="b">
        <f t="shared" si="703"/>
        <v>0</v>
      </c>
      <c r="C7535" t="str">
        <f t="shared" si="704"/>
        <v>OFF</v>
      </c>
      <c r="D7535" s="4">
        <f t="shared" si="706"/>
        <v>43869.87499998173</v>
      </c>
      <c r="E7535" t="str">
        <f t="shared" si="707"/>
        <v>LRKPCIGS</v>
      </c>
      <c r="F7535" s="39">
        <v>9478.0732421875</v>
      </c>
      <c r="G7535">
        <f t="shared" si="705"/>
        <v>1.4377518682278474E-3</v>
      </c>
      <c r="H7535" s="38">
        <f>G7535*SUMIF('Manual Inputs'!$B$11:$B$22,'Expanded kW'!A7535,'Manual Inputs'!$C$11:$C$22)</f>
        <v>153293.63414120791</v>
      </c>
    </row>
    <row r="7536" spans="1:8" x14ac:dyDescent="0.2">
      <c r="A7536">
        <f t="shared" si="702"/>
        <v>2</v>
      </c>
      <c r="B7536" t="b">
        <f t="shared" si="703"/>
        <v>0</v>
      </c>
      <c r="C7536" t="str">
        <f t="shared" si="704"/>
        <v>OFF</v>
      </c>
      <c r="D7536" s="4">
        <f t="shared" si="706"/>
        <v>43869.916666648394</v>
      </c>
      <c r="E7536" t="str">
        <f t="shared" si="707"/>
        <v>LRKPCIGS</v>
      </c>
      <c r="F7536" s="39">
        <v>9467.6015625</v>
      </c>
      <c r="G7536">
        <f t="shared" si="705"/>
        <v>1.4361633937932784E-3</v>
      </c>
      <c r="H7536" s="38">
        <f>G7536*SUMIF('Manual Inputs'!$B$11:$B$22,'Expanded kW'!A7536,'Manual Inputs'!$C$11:$C$22)</f>
        <v>153124.27041148755</v>
      </c>
    </row>
    <row r="7537" spans="1:8" x14ac:dyDescent="0.2">
      <c r="A7537">
        <f t="shared" si="702"/>
        <v>2</v>
      </c>
      <c r="B7537" t="b">
        <f t="shared" si="703"/>
        <v>0</v>
      </c>
      <c r="C7537" t="str">
        <f t="shared" si="704"/>
        <v>OFF</v>
      </c>
      <c r="D7537" s="4">
        <f t="shared" si="706"/>
        <v>43869.958333315059</v>
      </c>
      <c r="E7537" t="str">
        <f t="shared" si="707"/>
        <v>LRKPCIGS</v>
      </c>
      <c r="F7537" s="39">
        <v>9466.7578125</v>
      </c>
      <c r="G7537">
        <f t="shared" si="705"/>
        <v>1.4360354033137982E-3</v>
      </c>
      <c r="H7537" s="38">
        <f>G7537*SUMIF('Manual Inputs'!$B$11:$B$22,'Expanded kW'!A7537,'Manual Inputs'!$C$11:$C$22)</f>
        <v>153110.62401938849</v>
      </c>
    </row>
    <row r="7538" spans="1:8" x14ac:dyDescent="0.2">
      <c r="A7538">
        <f t="shared" si="702"/>
        <v>2</v>
      </c>
      <c r="B7538" t="b">
        <f t="shared" si="703"/>
        <v>0</v>
      </c>
      <c r="C7538" t="str">
        <f t="shared" si="704"/>
        <v>OFF</v>
      </c>
      <c r="D7538" s="4">
        <f t="shared" si="706"/>
        <v>43869.999999981723</v>
      </c>
      <c r="E7538" t="str">
        <f t="shared" si="707"/>
        <v>LRKPCIGS</v>
      </c>
      <c r="F7538" s="39">
        <v>9500.806640625</v>
      </c>
      <c r="G7538">
        <f t="shared" si="705"/>
        <v>1.4412003524544939E-3</v>
      </c>
      <c r="H7538" s="38">
        <f>G7538*SUMIF('Manual Inputs'!$B$11:$B$22,'Expanded kW'!A7538,'Manual Inputs'!$C$11:$C$22)</f>
        <v>153661.31280055325</v>
      </c>
    </row>
    <row r="7539" spans="1:8" x14ac:dyDescent="0.2">
      <c r="A7539">
        <f t="shared" si="702"/>
        <v>2</v>
      </c>
      <c r="B7539" t="b">
        <f t="shared" si="703"/>
        <v>0</v>
      </c>
      <c r="C7539" t="str">
        <f t="shared" si="704"/>
        <v>OFF</v>
      </c>
      <c r="D7539" s="4">
        <f t="shared" si="706"/>
        <v>43870.041666648387</v>
      </c>
      <c r="E7539" t="str">
        <f t="shared" si="707"/>
        <v>LRKPCIGS</v>
      </c>
      <c r="F7539" s="39">
        <v>9451.9130859375</v>
      </c>
      <c r="G7539">
        <f t="shared" si="705"/>
        <v>1.4337835708154412E-3</v>
      </c>
      <c r="H7539" s="38">
        <f>G7539*SUMIF('Manual Inputs'!$B$11:$B$22,'Expanded kW'!A7539,'Manual Inputs'!$C$11:$C$22)</f>
        <v>152870.53280839539</v>
      </c>
    </row>
    <row r="7540" spans="1:8" x14ac:dyDescent="0.2">
      <c r="A7540">
        <f t="shared" si="702"/>
        <v>2</v>
      </c>
      <c r="B7540" t="b">
        <f t="shared" si="703"/>
        <v>0</v>
      </c>
      <c r="C7540" t="str">
        <f t="shared" si="704"/>
        <v>OFF</v>
      </c>
      <c r="D7540" s="4">
        <f t="shared" si="706"/>
        <v>43870.083333315051</v>
      </c>
      <c r="E7540" t="str">
        <f t="shared" si="707"/>
        <v>LRKPCIGS</v>
      </c>
      <c r="F7540" s="39">
        <v>9420.0498046875</v>
      </c>
      <c r="G7540">
        <f t="shared" si="705"/>
        <v>1.4289501525695104E-3</v>
      </c>
      <c r="H7540" s="38">
        <f>G7540*SUMIF('Manual Inputs'!$B$11:$B$22,'Expanded kW'!A7540,'Manual Inputs'!$C$11:$C$22)</f>
        <v>152355.19197343168</v>
      </c>
    </row>
    <row r="7541" spans="1:8" x14ac:dyDescent="0.2">
      <c r="A7541">
        <f t="shared" si="702"/>
        <v>2</v>
      </c>
      <c r="B7541" t="b">
        <f t="shared" si="703"/>
        <v>0</v>
      </c>
      <c r="C7541" t="str">
        <f t="shared" si="704"/>
        <v>OFF</v>
      </c>
      <c r="D7541" s="4">
        <f t="shared" si="706"/>
        <v>43870.124999981716</v>
      </c>
      <c r="E7541" t="str">
        <f t="shared" si="707"/>
        <v>LRKPCIGS</v>
      </c>
      <c r="F7541" s="39">
        <v>9388.8525390625</v>
      </c>
      <c r="G7541">
        <f t="shared" si="705"/>
        <v>1.4242177638455768E-3</v>
      </c>
      <c r="H7541" s="38">
        <f>G7541*SUMIF('Manual Inputs'!$B$11:$B$22,'Expanded kW'!A7541,'Manual Inputs'!$C$11:$C$22)</f>
        <v>151850.62294334249</v>
      </c>
    </row>
    <row r="7542" spans="1:8" x14ac:dyDescent="0.2">
      <c r="A7542">
        <f t="shared" si="702"/>
        <v>2</v>
      </c>
      <c r="B7542" t="b">
        <f t="shared" si="703"/>
        <v>0</v>
      </c>
      <c r="C7542" t="str">
        <f t="shared" si="704"/>
        <v>OFF</v>
      </c>
      <c r="D7542" s="4">
        <f t="shared" si="706"/>
        <v>43870.16666664838</v>
      </c>
      <c r="E7542" t="str">
        <f t="shared" si="707"/>
        <v>LRKPCIGS</v>
      </c>
      <c r="F7542" s="39">
        <v>9443.2158203125</v>
      </c>
      <c r="G7542">
        <f t="shared" si="705"/>
        <v>1.4324642615443164E-3</v>
      </c>
      <c r="H7542" s="38">
        <f>G7542*SUMIF('Manual Inputs'!$B$11:$B$22,'Expanded kW'!A7542,'Manual Inputs'!$C$11:$C$22)</f>
        <v>152729.86756761486</v>
      </c>
    </row>
    <row r="7543" spans="1:8" x14ac:dyDescent="0.2">
      <c r="A7543">
        <f t="shared" si="702"/>
        <v>2</v>
      </c>
      <c r="B7543" t="b">
        <f t="shared" si="703"/>
        <v>0</v>
      </c>
      <c r="C7543" t="str">
        <f t="shared" si="704"/>
        <v>OFF</v>
      </c>
      <c r="D7543" s="4">
        <f t="shared" si="706"/>
        <v>43870.208333315044</v>
      </c>
      <c r="E7543" t="str">
        <f t="shared" si="707"/>
        <v>LRKPCIGS</v>
      </c>
      <c r="F7543" s="39">
        <v>9537.51171875</v>
      </c>
      <c r="G7543">
        <f t="shared" si="705"/>
        <v>1.4467682345861463E-3</v>
      </c>
      <c r="H7543" s="38">
        <f>G7543*SUMIF('Manual Inputs'!$B$11:$B$22,'Expanded kW'!A7543,'Manual Inputs'!$C$11:$C$22)</f>
        <v>154254.96244573363</v>
      </c>
    </row>
    <row r="7544" spans="1:8" x14ac:dyDescent="0.2">
      <c r="A7544">
        <f t="shared" si="702"/>
        <v>2</v>
      </c>
      <c r="B7544" t="b">
        <f t="shared" si="703"/>
        <v>0</v>
      </c>
      <c r="C7544" t="str">
        <f t="shared" si="704"/>
        <v>OFF</v>
      </c>
      <c r="D7544" s="4">
        <f t="shared" si="706"/>
        <v>43870.249999981708</v>
      </c>
      <c r="E7544" t="str">
        <f t="shared" si="707"/>
        <v>LRKPCIGS</v>
      </c>
      <c r="F7544" s="39">
        <v>9472.962890625</v>
      </c>
      <c r="G7544">
        <f t="shared" si="705"/>
        <v>1.4369766666316431E-3</v>
      </c>
      <c r="H7544" s="38">
        <f>G7544*SUMIF('Manual Inputs'!$B$11:$B$22,'Expanded kW'!A7544,'Manual Inputs'!$C$11:$C$22)</f>
        <v>153210.98186128377</v>
      </c>
    </row>
    <row r="7545" spans="1:8" x14ac:dyDescent="0.2">
      <c r="A7545">
        <f t="shared" si="702"/>
        <v>2</v>
      </c>
      <c r="B7545" t="b">
        <f t="shared" si="703"/>
        <v>0</v>
      </c>
      <c r="C7545" t="str">
        <f t="shared" si="704"/>
        <v>OFF</v>
      </c>
      <c r="D7545" s="4">
        <f t="shared" si="706"/>
        <v>43870.291666648372</v>
      </c>
      <c r="E7545" t="str">
        <f t="shared" si="707"/>
        <v>LRKPCIGS</v>
      </c>
      <c r="F7545" s="39">
        <v>9454.5947265625</v>
      </c>
      <c r="G7545">
        <f t="shared" si="705"/>
        <v>1.4341903553717525E-3</v>
      </c>
      <c r="H7545" s="38">
        <f>G7545*SUMIF('Manual Inputs'!$B$11:$B$22,'Expanded kW'!A7545,'Manual Inputs'!$C$11:$C$22)</f>
        <v>152913.90432772879</v>
      </c>
    </row>
    <row r="7546" spans="1:8" x14ac:dyDescent="0.2">
      <c r="A7546">
        <f t="shared" si="702"/>
        <v>2</v>
      </c>
      <c r="B7546" t="b">
        <f t="shared" si="703"/>
        <v>0</v>
      </c>
      <c r="C7546" t="str">
        <f t="shared" si="704"/>
        <v>OFF</v>
      </c>
      <c r="D7546" s="4">
        <f t="shared" si="706"/>
        <v>43870.333333315037</v>
      </c>
      <c r="E7546" t="str">
        <f t="shared" si="707"/>
        <v>LRKPCIGS</v>
      </c>
      <c r="F7546" s="39">
        <v>9445.046875</v>
      </c>
      <c r="G7546">
        <f t="shared" si="705"/>
        <v>1.4327420186612443E-3</v>
      </c>
      <c r="H7546" s="38">
        <f>G7546*SUMIF('Manual Inputs'!$B$11:$B$22,'Expanded kW'!A7546,'Manual Inputs'!$C$11:$C$22)</f>
        <v>152759.48213380211</v>
      </c>
    </row>
    <row r="7547" spans="1:8" x14ac:dyDescent="0.2">
      <c r="A7547">
        <f t="shared" si="702"/>
        <v>2</v>
      </c>
      <c r="B7547" t="b">
        <f t="shared" si="703"/>
        <v>0</v>
      </c>
      <c r="C7547" t="str">
        <f t="shared" si="704"/>
        <v>OFF</v>
      </c>
      <c r="D7547" s="4">
        <f t="shared" si="706"/>
        <v>43870.374999981701</v>
      </c>
      <c r="E7547" t="str">
        <f t="shared" si="707"/>
        <v>LRKPCIGS</v>
      </c>
      <c r="F7547" s="39">
        <v>9423.62890625</v>
      </c>
      <c r="G7547">
        <f t="shared" si="705"/>
        <v>1.4294930751473987E-3</v>
      </c>
      <c r="H7547" s="38">
        <f>G7547*SUMIF('Manual Inputs'!$B$11:$B$22,'Expanded kW'!A7547,'Manual Inputs'!$C$11:$C$22)</f>
        <v>152413.07857880567</v>
      </c>
    </row>
    <row r="7548" spans="1:8" x14ac:dyDescent="0.2">
      <c r="A7548">
        <f t="shared" si="702"/>
        <v>2</v>
      </c>
      <c r="B7548" t="b">
        <f t="shared" si="703"/>
        <v>0</v>
      </c>
      <c r="C7548" t="str">
        <f t="shared" si="704"/>
        <v>OFF</v>
      </c>
      <c r="D7548" s="4">
        <f t="shared" si="706"/>
        <v>43870.416666648365</v>
      </c>
      <c r="E7548" t="str">
        <f t="shared" si="707"/>
        <v>LRKPCIGS</v>
      </c>
      <c r="F7548" s="39">
        <v>9391.6767578125</v>
      </c>
      <c r="G7548">
        <f t="shared" si="705"/>
        <v>1.4246461764227264E-3</v>
      </c>
      <c r="H7548" s="38">
        <f>G7548*SUMIF('Manual Inputs'!$B$11:$B$22,'Expanded kW'!A7548,'Manual Inputs'!$C$11:$C$22)</f>
        <v>151896.30045022967</v>
      </c>
    </row>
    <row r="7549" spans="1:8" x14ac:dyDescent="0.2">
      <c r="A7549">
        <f t="shared" si="702"/>
        <v>2</v>
      </c>
      <c r="B7549" t="b">
        <f t="shared" si="703"/>
        <v>0</v>
      </c>
      <c r="C7549" t="str">
        <f t="shared" si="704"/>
        <v>OFF</v>
      </c>
      <c r="D7549" s="4">
        <f t="shared" si="706"/>
        <v>43870.458333315029</v>
      </c>
      <c r="E7549" t="str">
        <f t="shared" si="707"/>
        <v>LRKPCIGS</v>
      </c>
      <c r="F7549" s="39">
        <v>9342.193359375</v>
      </c>
      <c r="G7549">
        <f t="shared" si="705"/>
        <v>1.4171399199577406E-3</v>
      </c>
      <c r="H7549" s="38">
        <f>G7549*SUMIF('Manual Inputs'!$B$11:$B$22,'Expanded kW'!A7549,'Manual Inputs'!$C$11:$C$22)</f>
        <v>151095.98061915071</v>
      </c>
    </row>
    <row r="7550" spans="1:8" x14ac:dyDescent="0.2">
      <c r="A7550">
        <f t="shared" si="702"/>
        <v>2</v>
      </c>
      <c r="B7550" t="b">
        <f t="shared" si="703"/>
        <v>0</v>
      </c>
      <c r="C7550" t="str">
        <f t="shared" si="704"/>
        <v>OFF</v>
      </c>
      <c r="D7550" s="4">
        <f t="shared" si="706"/>
        <v>43870.499999981694</v>
      </c>
      <c r="E7550" t="str">
        <f t="shared" si="707"/>
        <v>LRKPCIGS</v>
      </c>
      <c r="F7550" s="39">
        <v>9325.728515625</v>
      </c>
      <c r="G7550">
        <f t="shared" si="705"/>
        <v>1.4146423279623259E-3</v>
      </c>
      <c r="H7550" s="38">
        <f>G7550*SUMIF('Manual Inputs'!$B$11:$B$22,'Expanded kW'!A7550,'Manual Inputs'!$C$11:$C$22)</f>
        <v>150829.68643999513</v>
      </c>
    </row>
    <row r="7551" spans="1:8" x14ac:dyDescent="0.2">
      <c r="A7551">
        <f t="shared" si="702"/>
        <v>2</v>
      </c>
      <c r="B7551" t="b">
        <f t="shared" si="703"/>
        <v>0</v>
      </c>
      <c r="C7551" t="str">
        <f t="shared" si="704"/>
        <v>OFF</v>
      </c>
      <c r="D7551" s="4">
        <f t="shared" si="706"/>
        <v>43870.541666648358</v>
      </c>
      <c r="E7551" t="str">
        <f t="shared" si="707"/>
        <v>LRKPCIGS</v>
      </c>
      <c r="F7551" s="39">
        <v>9311.3212890625</v>
      </c>
      <c r="G7551">
        <f t="shared" si="705"/>
        <v>1.4124568608977735E-3</v>
      </c>
      <c r="H7551" s="38">
        <f>G7551*SUMIF('Manual Inputs'!$B$11:$B$22,'Expanded kW'!A7551,'Manual Inputs'!$C$11:$C$22)</f>
        <v>150596.67113601638</v>
      </c>
    </row>
    <row r="7552" spans="1:8" x14ac:dyDescent="0.2">
      <c r="A7552">
        <f t="shared" si="702"/>
        <v>2</v>
      </c>
      <c r="B7552" t="b">
        <f t="shared" si="703"/>
        <v>0</v>
      </c>
      <c r="C7552" t="str">
        <f t="shared" si="704"/>
        <v>OFF</v>
      </c>
      <c r="D7552" s="4">
        <f t="shared" si="706"/>
        <v>43870.583333315022</v>
      </c>
      <c r="E7552" t="str">
        <f t="shared" si="707"/>
        <v>LRKPCIGS</v>
      </c>
      <c r="F7552" s="39">
        <v>9296.6591796875</v>
      </c>
      <c r="G7552">
        <f t="shared" si="705"/>
        <v>1.4102327300425446E-3</v>
      </c>
      <c r="H7552" s="38">
        <f>G7552*SUMIF('Manual Inputs'!$B$11:$B$22,'Expanded kW'!A7552,'Manual Inputs'!$C$11:$C$22)</f>
        <v>150359.53348442432</v>
      </c>
    </row>
    <row r="7553" spans="1:8" x14ac:dyDescent="0.2">
      <c r="A7553">
        <f t="shared" si="702"/>
        <v>2</v>
      </c>
      <c r="B7553" t="b">
        <f t="shared" si="703"/>
        <v>0</v>
      </c>
      <c r="C7553" t="str">
        <f t="shared" si="704"/>
        <v>OFF</v>
      </c>
      <c r="D7553" s="4">
        <f t="shared" si="706"/>
        <v>43870.624999981686</v>
      </c>
      <c r="E7553" t="str">
        <f t="shared" si="707"/>
        <v>LRKPCIGS</v>
      </c>
      <c r="F7553" s="39">
        <v>9278.2587890625</v>
      </c>
      <c r="G7553">
        <f t="shared" si="705"/>
        <v>1.4074415302573961E-3</v>
      </c>
      <c r="H7553" s="38">
        <f>G7553*SUMIF('Manual Inputs'!$B$11:$B$22,'Expanded kW'!A7553,'Manual Inputs'!$C$11:$C$22)</f>
        <v>150061.93473450444</v>
      </c>
    </row>
    <row r="7554" spans="1:8" x14ac:dyDescent="0.2">
      <c r="A7554">
        <f t="shared" ref="A7554:A7617" si="708">MONTH(D7554)</f>
        <v>2</v>
      </c>
      <c r="B7554" t="b">
        <f t="shared" ref="B7554:B7617" si="709">IF(ISNA(VLOOKUP(DATE(YEAR(D7554),MONTH(D7554),DAY(D7554)),Holidays,1,FALSE)),FALSE,TRUE)</f>
        <v>0</v>
      </c>
      <c r="C7554" t="str">
        <f t="shared" ref="C7554:C7617" si="710">IF(OR(HOUR(D7554)&lt;PkStart,HOUR(D7554)&gt;OPkStart-1,WEEKDAY(D7554,2)&gt;5,B7554)=TRUE,"OFF","ON")</f>
        <v>OFF</v>
      </c>
      <c r="D7554" s="4">
        <f t="shared" si="706"/>
        <v>43870.666666648351</v>
      </c>
      <c r="E7554" t="str">
        <f t="shared" si="707"/>
        <v>LRKPCIGS</v>
      </c>
      <c r="F7554" s="39">
        <v>9199.560546875</v>
      </c>
      <c r="G7554">
        <f t="shared" ref="G7554:G7617" si="711">IF(SUMIF($A$2:$A$8785,A7554,$F$2:$F$8785)=0,0,F7554/SUMIF($A$2:$A$8785,A7554,$F$2:$F$8785))</f>
        <v>1.395503603440404E-3</v>
      </c>
      <c r="H7554" s="38">
        <f>G7554*SUMIF('Manual Inputs'!$B$11:$B$22,'Expanded kW'!A7554,'Manual Inputs'!$C$11:$C$22)</f>
        <v>148789.10857699497</v>
      </c>
    </row>
    <row r="7555" spans="1:8" x14ac:dyDescent="0.2">
      <c r="A7555">
        <f t="shared" si="708"/>
        <v>2</v>
      </c>
      <c r="B7555" t="b">
        <f t="shared" si="709"/>
        <v>0</v>
      </c>
      <c r="C7555" t="str">
        <f t="shared" si="710"/>
        <v>OFF</v>
      </c>
      <c r="D7555" s="4">
        <f t="shared" si="706"/>
        <v>43870.708333315015</v>
      </c>
      <c r="E7555" t="str">
        <f t="shared" si="707"/>
        <v>LRKPCIGS</v>
      </c>
      <c r="F7555" s="39">
        <v>9138.3955078125</v>
      </c>
      <c r="G7555">
        <f t="shared" si="711"/>
        <v>1.3862253306379834E-3</v>
      </c>
      <c r="H7555" s="38">
        <f>G7555*SUMIF('Manual Inputs'!$B$11:$B$22,'Expanded kW'!A7555,'Manual Inputs'!$C$11:$C$22)</f>
        <v>147799.85571085912</v>
      </c>
    </row>
    <row r="7556" spans="1:8" x14ac:dyDescent="0.2">
      <c r="A7556">
        <f t="shared" si="708"/>
        <v>2</v>
      </c>
      <c r="B7556" t="b">
        <f t="shared" si="709"/>
        <v>0</v>
      </c>
      <c r="C7556" t="str">
        <f t="shared" si="710"/>
        <v>OFF</v>
      </c>
      <c r="D7556" s="4">
        <f t="shared" ref="D7556:D7619" si="712">+D7555+1/24</f>
        <v>43870.749999981679</v>
      </c>
      <c r="E7556" t="str">
        <f t="shared" ref="E7556:E7619" si="713">+E7555</f>
        <v>LRKPCIGS</v>
      </c>
      <c r="F7556" s="39">
        <v>9191.3076171875</v>
      </c>
      <c r="G7556">
        <f t="shared" si="711"/>
        <v>1.394251696562987E-3</v>
      </c>
      <c r="H7556" s="38">
        <f>G7556*SUMIF('Manual Inputs'!$B$11:$B$22,'Expanded kW'!A7556,'Manual Inputs'!$C$11:$C$22)</f>
        <v>148655.6298042759</v>
      </c>
    </row>
    <row r="7557" spans="1:8" x14ac:dyDescent="0.2">
      <c r="A7557">
        <f t="shared" si="708"/>
        <v>2</v>
      </c>
      <c r="B7557" t="b">
        <f t="shared" si="709"/>
        <v>0</v>
      </c>
      <c r="C7557" t="str">
        <f t="shared" si="710"/>
        <v>OFF</v>
      </c>
      <c r="D7557" s="4">
        <f t="shared" si="712"/>
        <v>43870.791666648343</v>
      </c>
      <c r="E7557" t="str">
        <f t="shared" si="713"/>
        <v>LRKPCIGS</v>
      </c>
      <c r="F7557" s="39">
        <v>9183.6318359375</v>
      </c>
      <c r="G7557">
        <f t="shared" si="711"/>
        <v>1.3930873387288257E-3</v>
      </c>
      <c r="H7557" s="38">
        <f>G7557*SUMIF('Manual Inputs'!$B$11:$B$22,'Expanded kW'!A7557,'Manual Inputs'!$C$11:$C$22)</f>
        <v>148531.48554281902</v>
      </c>
    </row>
    <row r="7558" spans="1:8" x14ac:dyDescent="0.2">
      <c r="A7558">
        <f t="shared" si="708"/>
        <v>2</v>
      </c>
      <c r="B7558" t="b">
        <f t="shared" si="709"/>
        <v>0</v>
      </c>
      <c r="C7558" t="str">
        <f t="shared" si="710"/>
        <v>OFF</v>
      </c>
      <c r="D7558" s="4">
        <f t="shared" si="712"/>
        <v>43870.833333315008</v>
      </c>
      <c r="E7558" t="str">
        <f t="shared" si="713"/>
        <v>LRKPCIGS</v>
      </c>
      <c r="F7558" s="39">
        <v>9268.0205078125</v>
      </c>
      <c r="G7558">
        <f t="shared" si="711"/>
        <v>1.4058884605966649E-3</v>
      </c>
      <c r="H7558" s="38">
        <f>G7558*SUMIF('Manual Inputs'!$B$11:$B$22,'Expanded kW'!A7558,'Manual Inputs'!$C$11:$C$22)</f>
        <v>149896.34587482075</v>
      </c>
    </row>
    <row r="7559" spans="1:8" x14ac:dyDescent="0.2">
      <c r="A7559">
        <f t="shared" si="708"/>
        <v>2</v>
      </c>
      <c r="B7559" t="b">
        <f t="shared" si="709"/>
        <v>0</v>
      </c>
      <c r="C7559" t="str">
        <f t="shared" si="710"/>
        <v>OFF</v>
      </c>
      <c r="D7559" s="4">
        <f t="shared" si="712"/>
        <v>43870.874999981672</v>
      </c>
      <c r="E7559" t="str">
        <f t="shared" si="713"/>
        <v>LRKPCIGS</v>
      </c>
      <c r="F7559" s="39">
        <v>9336.521484375</v>
      </c>
      <c r="G7559">
        <f t="shared" si="711"/>
        <v>1.4162795395123451E-3</v>
      </c>
      <c r="H7559" s="38">
        <f>G7559*SUMIF('Manual Inputs'!$B$11:$B$22,'Expanded kW'!A7559,'Manual Inputs'!$C$11:$C$22)</f>
        <v>151004.24653892915</v>
      </c>
    </row>
    <row r="7560" spans="1:8" x14ac:dyDescent="0.2">
      <c r="A7560">
        <f t="shared" si="708"/>
        <v>2</v>
      </c>
      <c r="B7560" t="b">
        <f t="shared" si="709"/>
        <v>0</v>
      </c>
      <c r="C7560" t="str">
        <f t="shared" si="710"/>
        <v>OFF</v>
      </c>
      <c r="D7560" s="4">
        <f t="shared" si="712"/>
        <v>43870.916666648336</v>
      </c>
      <c r="E7560" t="str">
        <f t="shared" si="713"/>
        <v>LRKPCIGS</v>
      </c>
      <c r="F7560" s="39">
        <v>9327.962890625</v>
      </c>
      <c r="G7560">
        <f t="shared" si="711"/>
        <v>1.4149812657135424E-3</v>
      </c>
      <c r="H7560" s="38">
        <f>G7560*SUMIF('Manual Inputs'!$B$11:$B$22,'Expanded kW'!A7560,'Manual Inputs'!$C$11:$C$22)</f>
        <v>150865.82410796121</v>
      </c>
    </row>
    <row r="7561" spans="1:8" x14ac:dyDescent="0.2">
      <c r="A7561">
        <f t="shared" si="708"/>
        <v>2</v>
      </c>
      <c r="B7561" t="b">
        <f t="shared" si="709"/>
        <v>0</v>
      </c>
      <c r="C7561" t="str">
        <f t="shared" si="710"/>
        <v>OFF</v>
      </c>
      <c r="D7561" s="4">
        <f t="shared" si="712"/>
        <v>43870.958333315</v>
      </c>
      <c r="E7561" t="str">
        <f t="shared" si="713"/>
        <v>LRKPCIGS</v>
      </c>
      <c r="F7561" s="39">
        <v>9255.9462890625</v>
      </c>
      <c r="G7561">
        <f t="shared" si="711"/>
        <v>1.4040568931333608E-3</v>
      </c>
      <c r="H7561" s="38">
        <f>G7561*SUMIF('Manual Inputs'!$B$11:$B$22,'Expanded kW'!A7561,'Manual Inputs'!$C$11:$C$22)</f>
        <v>149701.06347677333</v>
      </c>
    </row>
    <row r="7562" spans="1:8" x14ac:dyDescent="0.2">
      <c r="A7562">
        <f t="shared" si="708"/>
        <v>2</v>
      </c>
      <c r="B7562" t="b">
        <f t="shared" si="709"/>
        <v>0</v>
      </c>
      <c r="C7562" t="str">
        <f t="shared" si="710"/>
        <v>OFF</v>
      </c>
      <c r="D7562" s="4">
        <f t="shared" si="712"/>
        <v>43870.999999981665</v>
      </c>
      <c r="E7562" t="str">
        <f t="shared" si="713"/>
        <v>LRKPCIGS</v>
      </c>
      <c r="F7562" s="39">
        <v>9263.853515625</v>
      </c>
      <c r="G7562">
        <f t="shared" si="711"/>
        <v>1.4052563594671018E-3</v>
      </c>
      <c r="H7562" s="38">
        <f>G7562*SUMIF('Manual Inputs'!$B$11:$B$22,'Expanded kW'!A7562,'Manual Inputs'!$C$11:$C$22)</f>
        <v>149828.95101939628</v>
      </c>
    </row>
    <row r="7563" spans="1:8" x14ac:dyDescent="0.2">
      <c r="A7563">
        <f t="shared" si="708"/>
        <v>2</v>
      </c>
      <c r="B7563" t="b">
        <f t="shared" si="709"/>
        <v>0</v>
      </c>
      <c r="C7563" t="str">
        <f t="shared" si="710"/>
        <v>OFF</v>
      </c>
      <c r="D7563" s="4">
        <f t="shared" si="712"/>
        <v>43871.041666648329</v>
      </c>
      <c r="E7563" t="str">
        <f t="shared" si="713"/>
        <v>LRKPCIGS</v>
      </c>
      <c r="F7563" s="39">
        <v>9217.0166015625</v>
      </c>
      <c r="G7563">
        <f t="shared" si="711"/>
        <v>1.3981515546217823E-3</v>
      </c>
      <c r="H7563" s="38">
        <f>G7563*SUMIF('Manual Inputs'!$B$11:$B$22,'Expanded kW'!A7563,'Manual Inputs'!$C$11:$C$22)</f>
        <v>149071.43410797991</v>
      </c>
    </row>
    <row r="7564" spans="1:8" x14ac:dyDescent="0.2">
      <c r="A7564">
        <f t="shared" si="708"/>
        <v>2</v>
      </c>
      <c r="B7564" t="b">
        <f t="shared" si="709"/>
        <v>0</v>
      </c>
      <c r="C7564" t="str">
        <f t="shared" si="710"/>
        <v>OFF</v>
      </c>
      <c r="D7564" s="4">
        <f t="shared" si="712"/>
        <v>43871.083333314993</v>
      </c>
      <c r="E7564" t="str">
        <f t="shared" si="713"/>
        <v>LRKPCIGS</v>
      </c>
      <c r="F7564" s="39">
        <v>9164.931640625</v>
      </c>
      <c r="G7564">
        <f t="shared" si="711"/>
        <v>1.3902506608450655E-3</v>
      </c>
      <c r="H7564" s="38">
        <f>G7564*SUMIF('Manual Inputs'!$B$11:$B$22,'Expanded kW'!A7564,'Manual Inputs'!$C$11:$C$22)</f>
        <v>148229.03790126208</v>
      </c>
    </row>
    <row r="7565" spans="1:8" x14ac:dyDescent="0.2">
      <c r="A7565">
        <f t="shared" si="708"/>
        <v>2</v>
      </c>
      <c r="B7565" t="b">
        <f t="shared" si="709"/>
        <v>0</v>
      </c>
      <c r="C7565" t="str">
        <f t="shared" si="710"/>
        <v>OFF</v>
      </c>
      <c r="D7565" s="4">
        <f t="shared" si="712"/>
        <v>43871.124999981657</v>
      </c>
      <c r="E7565" t="str">
        <f t="shared" si="713"/>
        <v>LRKPCIGS</v>
      </c>
      <c r="F7565" s="39">
        <v>9205.6962890625</v>
      </c>
      <c r="G7565">
        <f t="shared" si="711"/>
        <v>1.3964343490220879E-3</v>
      </c>
      <c r="H7565" s="38">
        <f>G7565*SUMIF('Manual Inputs'!$B$11:$B$22,'Expanded kW'!A7565,'Manual Inputs'!$C$11:$C$22)</f>
        <v>148888.34501398398</v>
      </c>
    </row>
    <row r="7566" spans="1:8" x14ac:dyDescent="0.2">
      <c r="A7566">
        <f t="shared" si="708"/>
        <v>2</v>
      </c>
      <c r="B7566" t="b">
        <f t="shared" si="709"/>
        <v>0</v>
      </c>
      <c r="C7566" t="str">
        <f t="shared" si="710"/>
        <v>OFF</v>
      </c>
      <c r="D7566" s="4">
        <f t="shared" si="712"/>
        <v>43871.166666648322</v>
      </c>
      <c r="E7566" t="str">
        <f t="shared" si="713"/>
        <v>LRKPCIGS</v>
      </c>
      <c r="F7566" s="39">
        <v>9212.46875</v>
      </c>
      <c r="G7566">
        <f t="shared" si="711"/>
        <v>1.3974616800118982E-3</v>
      </c>
      <c r="H7566" s="38">
        <f>G7566*SUMIF('Manual Inputs'!$B$11:$B$22,'Expanded kW'!A7566,'Manual Inputs'!$C$11:$C$22)</f>
        <v>148997.87942278848</v>
      </c>
    </row>
    <row r="7567" spans="1:8" x14ac:dyDescent="0.2">
      <c r="A7567">
        <f t="shared" si="708"/>
        <v>2</v>
      </c>
      <c r="B7567" t="b">
        <f t="shared" si="709"/>
        <v>0</v>
      </c>
      <c r="C7567" t="str">
        <f t="shared" si="710"/>
        <v>OFF</v>
      </c>
      <c r="D7567" s="4">
        <f t="shared" si="712"/>
        <v>43871.208333314986</v>
      </c>
      <c r="E7567" t="str">
        <f t="shared" si="713"/>
        <v>LRKPCIGS</v>
      </c>
      <c r="F7567" s="39">
        <v>9240.845703125</v>
      </c>
      <c r="G7567">
        <f t="shared" si="711"/>
        <v>1.4017662487071983E-3</v>
      </c>
      <c r="H7567" s="38">
        <f>G7567*SUMIF('Manual Inputs'!$B$11:$B$22,'Expanded kW'!A7567,'Manual Inputs'!$C$11:$C$22)</f>
        <v>149456.83412373168</v>
      </c>
    </row>
    <row r="7568" spans="1:8" x14ac:dyDescent="0.2">
      <c r="A7568">
        <f t="shared" si="708"/>
        <v>2</v>
      </c>
      <c r="B7568" t="b">
        <f t="shared" si="709"/>
        <v>0</v>
      </c>
      <c r="C7568" t="str">
        <f t="shared" si="710"/>
        <v>OFF</v>
      </c>
      <c r="D7568" s="4">
        <f t="shared" si="712"/>
        <v>43871.24999998165</v>
      </c>
      <c r="E7568" t="str">
        <f t="shared" si="713"/>
        <v>LRKPCIGS</v>
      </c>
      <c r="F7568" s="39">
        <v>9201.580078125</v>
      </c>
      <c r="G7568">
        <f t="shared" si="711"/>
        <v>1.3958099510232341E-3</v>
      </c>
      <c r="H7568" s="38">
        <f>G7568*SUMIF('Manual Inputs'!$B$11:$B$22,'Expanded kW'!A7568,'Manual Inputs'!$C$11:$C$22)</f>
        <v>148821.77146919508</v>
      </c>
    </row>
    <row r="7569" spans="1:8" x14ac:dyDescent="0.2">
      <c r="A7569">
        <f t="shared" si="708"/>
        <v>2</v>
      </c>
      <c r="B7569" t="b">
        <f t="shared" si="709"/>
        <v>0</v>
      </c>
      <c r="C7569" t="str">
        <f t="shared" si="710"/>
        <v>ON</v>
      </c>
      <c r="D7569" s="4">
        <f t="shared" si="712"/>
        <v>43871.291666648314</v>
      </c>
      <c r="E7569" t="str">
        <f t="shared" si="713"/>
        <v>LRKPCIGS</v>
      </c>
      <c r="F7569" s="39">
        <v>9182.3359375</v>
      </c>
      <c r="G7569">
        <f t="shared" si="711"/>
        <v>1.3928907607586053E-3</v>
      </c>
      <c r="H7569" s="38">
        <f>G7569*SUMIF('Manual Inputs'!$B$11:$B$22,'Expanded kW'!A7569,'Manual Inputs'!$C$11:$C$22)</f>
        <v>148510.52632717614</v>
      </c>
    </row>
    <row r="7570" spans="1:8" x14ac:dyDescent="0.2">
      <c r="A7570">
        <f t="shared" si="708"/>
        <v>2</v>
      </c>
      <c r="B7570" t="b">
        <f t="shared" si="709"/>
        <v>0</v>
      </c>
      <c r="C7570" t="str">
        <f t="shared" si="710"/>
        <v>ON</v>
      </c>
      <c r="D7570" s="4">
        <f t="shared" si="712"/>
        <v>43871.333333314979</v>
      </c>
      <c r="E7570" t="str">
        <f t="shared" si="713"/>
        <v>LRKPCIGS</v>
      </c>
      <c r="F7570" s="39">
        <v>9320.640625</v>
      </c>
      <c r="G7570">
        <f t="shared" si="711"/>
        <v>1.4138705335200892E-3</v>
      </c>
      <c r="H7570" s="38">
        <f>G7570*SUMIF('Manual Inputs'!$B$11:$B$22,'Expanded kW'!A7570,'Manual Inputs'!$C$11:$C$22)</f>
        <v>150747.39743208289</v>
      </c>
    </row>
    <row r="7571" spans="1:8" x14ac:dyDescent="0.2">
      <c r="A7571">
        <f t="shared" si="708"/>
        <v>2</v>
      </c>
      <c r="B7571" t="b">
        <f t="shared" si="709"/>
        <v>0</v>
      </c>
      <c r="C7571" t="str">
        <f t="shared" si="710"/>
        <v>ON</v>
      </c>
      <c r="D7571" s="4">
        <f t="shared" si="712"/>
        <v>43871.374999981643</v>
      </c>
      <c r="E7571" t="str">
        <f t="shared" si="713"/>
        <v>LRKPCIGS</v>
      </c>
      <c r="F7571" s="39">
        <v>9309.828125</v>
      </c>
      <c r="G7571">
        <f t="shared" si="711"/>
        <v>1.4122303592274893E-3</v>
      </c>
      <c r="H7571" s="38">
        <f>G7571*SUMIF('Manual Inputs'!$B$11:$B$22,'Expanded kW'!A7571,'Manual Inputs'!$C$11:$C$22)</f>
        <v>150572.52144444289</v>
      </c>
    </row>
    <row r="7572" spans="1:8" x14ac:dyDescent="0.2">
      <c r="A7572">
        <f t="shared" si="708"/>
        <v>2</v>
      </c>
      <c r="B7572" t="b">
        <f t="shared" si="709"/>
        <v>0</v>
      </c>
      <c r="C7572" t="str">
        <f t="shared" si="710"/>
        <v>ON</v>
      </c>
      <c r="D7572" s="4">
        <f t="shared" si="712"/>
        <v>43871.416666648307</v>
      </c>
      <c r="E7572" t="str">
        <f t="shared" si="713"/>
        <v>LRKPCIGS</v>
      </c>
      <c r="F7572" s="39">
        <v>9366.7900390625</v>
      </c>
      <c r="G7572">
        <f t="shared" si="711"/>
        <v>1.4208710498265728E-3</v>
      </c>
      <c r="H7572" s="38">
        <f>G7572*SUMIF('Manual Inputs'!$B$11:$B$22,'Expanded kW'!A7572,'Manual Inputs'!$C$11:$C$22)</f>
        <v>151493.79506104815</v>
      </c>
    </row>
    <row r="7573" spans="1:8" x14ac:dyDescent="0.2">
      <c r="A7573">
        <f t="shared" si="708"/>
        <v>2</v>
      </c>
      <c r="B7573" t="b">
        <f t="shared" si="709"/>
        <v>0</v>
      </c>
      <c r="C7573" t="str">
        <f t="shared" si="710"/>
        <v>ON</v>
      </c>
      <c r="D7573" s="4">
        <f t="shared" si="712"/>
        <v>43871.458333314971</v>
      </c>
      <c r="E7573" t="str">
        <f t="shared" si="713"/>
        <v>LRKPCIGS</v>
      </c>
      <c r="F7573" s="39">
        <v>9379.4091796875</v>
      </c>
      <c r="G7573">
        <f t="shared" si="711"/>
        <v>1.4227852778078746E-3</v>
      </c>
      <c r="H7573" s="38">
        <f>G7573*SUMIF('Manual Inputs'!$B$11:$B$22,'Expanded kW'!A7573,'Manual Inputs'!$C$11:$C$22)</f>
        <v>151697.89075399289</v>
      </c>
    </row>
    <row r="7574" spans="1:8" x14ac:dyDescent="0.2">
      <c r="A7574">
        <f t="shared" si="708"/>
        <v>2</v>
      </c>
      <c r="B7574" t="b">
        <f t="shared" si="709"/>
        <v>0</v>
      </c>
      <c r="C7574" t="str">
        <f t="shared" si="710"/>
        <v>ON</v>
      </c>
      <c r="D7574" s="4">
        <f t="shared" si="712"/>
        <v>43871.499999981635</v>
      </c>
      <c r="E7574" t="str">
        <f t="shared" si="713"/>
        <v>LRKPCIGS</v>
      </c>
      <c r="F7574" s="39">
        <v>9396.513671875</v>
      </c>
      <c r="G7574">
        <f t="shared" si="711"/>
        <v>1.4253798996228027E-3</v>
      </c>
      <c r="H7574" s="38">
        <f>G7574*SUMIF('Manual Inputs'!$B$11:$B$22,'Expanded kW'!A7574,'Manual Inputs'!$C$11:$C$22)</f>
        <v>151974.53028826986</v>
      </c>
    </row>
    <row r="7575" spans="1:8" x14ac:dyDescent="0.2">
      <c r="A7575">
        <f t="shared" si="708"/>
        <v>2</v>
      </c>
      <c r="B7575" t="b">
        <f t="shared" si="709"/>
        <v>0</v>
      </c>
      <c r="C7575" t="str">
        <f t="shared" si="710"/>
        <v>ON</v>
      </c>
      <c r="D7575" s="4">
        <f t="shared" si="712"/>
        <v>43871.5416666483</v>
      </c>
      <c r="E7575" t="str">
        <f t="shared" si="713"/>
        <v>LRKPCIGS</v>
      </c>
      <c r="F7575" s="39">
        <v>9429.66015625</v>
      </c>
      <c r="G7575">
        <f t="shared" si="711"/>
        <v>1.4304079700562765E-3</v>
      </c>
      <c r="H7575" s="38">
        <f>G7575*SUMIF('Manual Inputs'!$B$11:$B$22,'Expanded kW'!A7575,'Manual Inputs'!$C$11:$C$22)</f>
        <v>152510.62501121755</v>
      </c>
    </row>
    <row r="7576" spans="1:8" x14ac:dyDescent="0.2">
      <c r="A7576">
        <f t="shared" si="708"/>
        <v>2</v>
      </c>
      <c r="B7576" t="b">
        <f t="shared" si="709"/>
        <v>0</v>
      </c>
      <c r="C7576" t="str">
        <f t="shared" si="710"/>
        <v>ON</v>
      </c>
      <c r="D7576" s="4">
        <f t="shared" si="712"/>
        <v>43871.583333314964</v>
      </c>
      <c r="E7576" t="str">
        <f t="shared" si="713"/>
        <v>LRKPCIGS</v>
      </c>
      <c r="F7576" s="39">
        <v>9408.5927734375</v>
      </c>
      <c r="G7576">
        <f t="shared" si="711"/>
        <v>1.427212207771752E-3</v>
      </c>
      <c r="H7576" s="38">
        <f>G7576*SUMIF('Manual Inputs'!$B$11:$B$22,'Expanded kW'!A7576,'Manual Inputs'!$C$11:$C$22)</f>
        <v>152169.89165849378</v>
      </c>
    </row>
    <row r="7577" spans="1:8" x14ac:dyDescent="0.2">
      <c r="A7577">
        <f t="shared" si="708"/>
        <v>2</v>
      </c>
      <c r="B7577" t="b">
        <f t="shared" si="709"/>
        <v>0</v>
      </c>
      <c r="C7577" t="str">
        <f t="shared" si="710"/>
        <v>ON</v>
      </c>
      <c r="D7577" s="4">
        <f t="shared" si="712"/>
        <v>43871.624999981628</v>
      </c>
      <c r="E7577" t="str">
        <f t="shared" si="713"/>
        <v>LRKPCIGS</v>
      </c>
      <c r="F7577" s="39">
        <v>9380.267578125</v>
      </c>
      <c r="G7577">
        <f t="shared" si="711"/>
        <v>1.4229154903442904E-3</v>
      </c>
      <c r="H7577" s="38">
        <f>G7577*SUMIF('Manual Inputs'!$B$11:$B$22,'Expanded kW'!A7577,'Manual Inputs'!$C$11:$C$22)</f>
        <v>151711.77406262147</v>
      </c>
    </row>
    <row r="7578" spans="1:8" x14ac:dyDescent="0.2">
      <c r="A7578">
        <f t="shared" si="708"/>
        <v>2</v>
      </c>
      <c r="B7578" t="b">
        <f t="shared" si="709"/>
        <v>0</v>
      </c>
      <c r="C7578" t="str">
        <f t="shared" si="710"/>
        <v>ON</v>
      </c>
      <c r="D7578" s="4">
        <f t="shared" si="712"/>
        <v>43871.666666648292</v>
      </c>
      <c r="E7578" t="str">
        <f t="shared" si="713"/>
        <v>LRKPCIGS</v>
      </c>
      <c r="F7578" s="39">
        <v>9222.3125</v>
      </c>
      <c r="G7578">
        <f t="shared" si="711"/>
        <v>1.3989549022725019E-3</v>
      </c>
      <c r="H7578" s="38">
        <f>G7578*SUMIF('Manual Inputs'!$B$11:$B$22,'Expanded kW'!A7578,'Manual Inputs'!$C$11:$C$22)</f>
        <v>149157.08733061102</v>
      </c>
    </row>
    <row r="7579" spans="1:8" x14ac:dyDescent="0.2">
      <c r="A7579">
        <f t="shared" si="708"/>
        <v>2</v>
      </c>
      <c r="B7579" t="b">
        <f t="shared" si="709"/>
        <v>0</v>
      </c>
      <c r="C7579" t="str">
        <f t="shared" si="710"/>
        <v>ON</v>
      </c>
      <c r="D7579" s="4">
        <f t="shared" si="712"/>
        <v>43871.708333314957</v>
      </c>
      <c r="E7579" t="str">
        <f t="shared" si="713"/>
        <v>LRKPCIGS</v>
      </c>
      <c r="F7579" s="39">
        <v>9238.1328125</v>
      </c>
      <c r="G7579">
        <f t="shared" si="711"/>
        <v>1.4013547237627581E-3</v>
      </c>
      <c r="H7579" s="38">
        <f>G7579*SUMIF('Manual Inputs'!$B$11:$B$22,'Expanded kW'!A7579,'Manual Inputs'!$C$11:$C$22)</f>
        <v>149412.95718246867</v>
      </c>
    </row>
    <row r="7580" spans="1:8" x14ac:dyDescent="0.2">
      <c r="A7580">
        <f t="shared" si="708"/>
        <v>2</v>
      </c>
      <c r="B7580" t="b">
        <f t="shared" si="709"/>
        <v>0</v>
      </c>
      <c r="C7580" t="str">
        <f t="shared" si="710"/>
        <v>ON</v>
      </c>
      <c r="D7580" s="4">
        <f t="shared" si="712"/>
        <v>43871.749999981621</v>
      </c>
      <c r="E7580" t="str">
        <f t="shared" si="713"/>
        <v>LRKPCIGS</v>
      </c>
      <c r="F7580" s="39">
        <v>9202.3515625</v>
      </c>
      <c r="G7580">
        <f t="shared" si="711"/>
        <v>1.3959269793551664E-3</v>
      </c>
      <c r="H7580" s="38">
        <f>G7580*SUMIF('Manual Inputs'!$B$11:$B$22,'Expanded kW'!A7580,'Manual Inputs'!$C$11:$C$22)</f>
        <v>148834.24907308197</v>
      </c>
    </row>
    <row r="7581" spans="1:8" x14ac:dyDescent="0.2">
      <c r="A7581">
        <f t="shared" si="708"/>
        <v>2</v>
      </c>
      <c r="B7581" t="b">
        <f t="shared" si="709"/>
        <v>0</v>
      </c>
      <c r="C7581" t="str">
        <f t="shared" si="710"/>
        <v>ON</v>
      </c>
      <c r="D7581" s="4">
        <f t="shared" si="712"/>
        <v>43871.791666648285</v>
      </c>
      <c r="E7581" t="str">
        <f t="shared" si="713"/>
        <v>LRKPCIGS</v>
      </c>
      <c r="F7581" s="39">
        <v>9198.150390625</v>
      </c>
      <c r="G7581">
        <f t="shared" si="711"/>
        <v>1.3952896934260872E-3</v>
      </c>
      <c r="H7581" s="38">
        <f>G7581*SUMIF('Manual Inputs'!$B$11:$B$22,'Expanded kW'!A7581,'Manual Inputs'!$C$11:$C$22)</f>
        <v>148766.30141242198</v>
      </c>
    </row>
    <row r="7582" spans="1:8" x14ac:dyDescent="0.2">
      <c r="A7582">
        <f t="shared" si="708"/>
        <v>2</v>
      </c>
      <c r="B7582" t="b">
        <f t="shared" si="709"/>
        <v>0</v>
      </c>
      <c r="C7582" t="str">
        <f t="shared" si="710"/>
        <v>ON</v>
      </c>
      <c r="D7582" s="4">
        <f t="shared" si="712"/>
        <v>43871.833333314949</v>
      </c>
      <c r="E7582" t="str">
        <f t="shared" si="713"/>
        <v>LRKPCIGS</v>
      </c>
      <c r="F7582" s="39">
        <v>9119.6318359375</v>
      </c>
      <c r="G7582">
        <f t="shared" si="711"/>
        <v>1.3833790238408363E-3</v>
      </c>
      <c r="H7582" s="38">
        <f>G7582*SUMIF('Manual Inputs'!$B$11:$B$22,'Expanded kW'!A7582,'Manual Inputs'!$C$11:$C$22)</f>
        <v>147496.3814310077</v>
      </c>
    </row>
    <row r="7583" spans="1:8" x14ac:dyDescent="0.2">
      <c r="A7583">
        <f t="shared" si="708"/>
        <v>2</v>
      </c>
      <c r="B7583" t="b">
        <f t="shared" si="709"/>
        <v>0</v>
      </c>
      <c r="C7583" t="str">
        <f t="shared" si="710"/>
        <v>OFF</v>
      </c>
      <c r="D7583" s="4">
        <f t="shared" si="712"/>
        <v>43871.874999981614</v>
      </c>
      <c r="E7583" t="str">
        <f t="shared" si="713"/>
        <v>LRKPCIGS</v>
      </c>
      <c r="F7583" s="39">
        <v>9376.28125</v>
      </c>
      <c r="G7583">
        <f t="shared" si="711"/>
        <v>1.4223107945835975E-3</v>
      </c>
      <c r="H7583" s="38">
        <f>G7583*SUMIF('Manual Inputs'!$B$11:$B$22,'Expanded kW'!A7583,'Manual Inputs'!$C$11:$C$22)</f>
        <v>151647.30117772747</v>
      </c>
    </row>
    <row r="7584" spans="1:8" x14ac:dyDescent="0.2">
      <c r="A7584">
        <f t="shared" si="708"/>
        <v>2</v>
      </c>
      <c r="B7584" t="b">
        <f t="shared" si="709"/>
        <v>0</v>
      </c>
      <c r="C7584" t="str">
        <f t="shared" si="710"/>
        <v>OFF</v>
      </c>
      <c r="D7584" s="4">
        <f t="shared" si="712"/>
        <v>43871.916666648278</v>
      </c>
      <c r="E7584" t="str">
        <f t="shared" si="713"/>
        <v>LRKPCIGS</v>
      </c>
      <c r="F7584" s="39">
        <v>9720.3896484375</v>
      </c>
      <c r="G7584">
        <f t="shared" si="711"/>
        <v>1.4745094303278623E-3</v>
      </c>
      <c r="H7584" s="38">
        <f>G7584*SUMIF('Manual Inputs'!$B$11:$B$22,'Expanded kW'!A7584,'Manual Inputs'!$C$11:$C$22)</f>
        <v>157212.73896103169</v>
      </c>
    </row>
    <row r="7585" spans="1:8" x14ac:dyDescent="0.2">
      <c r="A7585">
        <f t="shared" si="708"/>
        <v>2</v>
      </c>
      <c r="B7585" t="b">
        <f t="shared" si="709"/>
        <v>0</v>
      </c>
      <c r="C7585" t="str">
        <f t="shared" si="710"/>
        <v>OFF</v>
      </c>
      <c r="D7585" s="4">
        <f t="shared" si="712"/>
        <v>43871.958333314942</v>
      </c>
      <c r="E7585" t="str">
        <f t="shared" si="713"/>
        <v>LRKPCIGS</v>
      </c>
      <c r="F7585" s="39">
        <v>9784.8916015625</v>
      </c>
      <c r="G7585">
        <f t="shared" si="711"/>
        <v>1.4842938877001721E-3</v>
      </c>
      <c r="H7585" s="38">
        <f>G7585*SUMIF('Manual Inputs'!$B$11:$B$22,'Expanded kW'!A7585,'Manual Inputs'!$C$11:$C$22)</f>
        <v>158255.96141258714</v>
      </c>
    </row>
    <row r="7586" spans="1:8" x14ac:dyDescent="0.2">
      <c r="A7586">
        <f t="shared" si="708"/>
        <v>2</v>
      </c>
      <c r="B7586" t="b">
        <f t="shared" si="709"/>
        <v>0</v>
      </c>
      <c r="C7586" t="str">
        <f t="shared" si="710"/>
        <v>OFF</v>
      </c>
      <c r="D7586" s="4">
        <f t="shared" si="712"/>
        <v>43871.999999981606</v>
      </c>
      <c r="E7586" t="str">
        <f t="shared" si="713"/>
        <v>LRKPCIGS</v>
      </c>
      <c r="F7586" s="39">
        <v>9692.4208984375</v>
      </c>
      <c r="G7586">
        <f t="shared" si="711"/>
        <v>1.4702667829524958E-3</v>
      </c>
      <c r="H7586" s="38">
        <f>G7586*SUMIF('Manual Inputs'!$B$11:$B$22,'Expanded kW'!A7586,'Manual Inputs'!$C$11:$C$22)</f>
        <v>156760.38633404381</v>
      </c>
    </row>
    <row r="7587" spans="1:8" x14ac:dyDescent="0.2">
      <c r="A7587">
        <f t="shared" si="708"/>
        <v>2</v>
      </c>
      <c r="B7587" t="b">
        <f t="shared" si="709"/>
        <v>0</v>
      </c>
      <c r="C7587" t="str">
        <f t="shared" si="710"/>
        <v>OFF</v>
      </c>
      <c r="D7587" s="4">
        <f t="shared" si="712"/>
        <v>43872.041666648271</v>
      </c>
      <c r="E7587" t="str">
        <f t="shared" si="713"/>
        <v>LRKPCIGS</v>
      </c>
      <c r="F7587" s="39">
        <v>9688.9091796875</v>
      </c>
      <c r="G7587">
        <f t="shared" si="711"/>
        <v>1.4697340818365105E-3</v>
      </c>
      <c r="H7587" s="38">
        <f>G7587*SUMIF('Manual Inputs'!$B$11:$B$22,'Expanded kW'!A7587,'Manual Inputs'!$C$11:$C$22)</f>
        <v>156703.58954470552</v>
      </c>
    </row>
    <row r="7588" spans="1:8" x14ac:dyDescent="0.2">
      <c r="A7588">
        <f t="shared" si="708"/>
        <v>2</v>
      </c>
      <c r="B7588" t="b">
        <f t="shared" si="709"/>
        <v>0</v>
      </c>
      <c r="C7588" t="str">
        <f t="shared" si="710"/>
        <v>OFF</v>
      </c>
      <c r="D7588" s="4">
        <f t="shared" si="712"/>
        <v>43872.083333314935</v>
      </c>
      <c r="E7588" t="str">
        <f t="shared" si="713"/>
        <v>LRKPCIGS</v>
      </c>
      <c r="F7588" s="39">
        <v>9626.126953125</v>
      </c>
      <c r="G7588">
        <f t="shared" si="711"/>
        <v>1.4602104939484193E-3</v>
      </c>
      <c r="H7588" s="38">
        <f>G7588*SUMIF('Manual Inputs'!$B$11:$B$22,'Expanded kW'!A7588,'Manual Inputs'!$C$11:$C$22)</f>
        <v>155688.18109371312</v>
      </c>
    </row>
    <row r="7589" spans="1:8" x14ac:dyDescent="0.2">
      <c r="A7589">
        <f t="shared" si="708"/>
        <v>2</v>
      </c>
      <c r="B7589" t="b">
        <f t="shared" si="709"/>
        <v>0</v>
      </c>
      <c r="C7589" t="str">
        <f t="shared" si="710"/>
        <v>OFF</v>
      </c>
      <c r="D7589" s="4">
        <f t="shared" si="712"/>
        <v>43872.124999981599</v>
      </c>
      <c r="E7589" t="str">
        <f t="shared" si="713"/>
        <v>LRKPCIGS</v>
      </c>
      <c r="F7589" s="39">
        <v>9620.0673828125</v>
      </c>
      <c r="G7589">
        <f t="shared" si="711"/>
        <v>1.4592913030627996E-3</v>
      </c>
      <c r="H7589" s="38">
        <f>G7589*SUMIF('Manual Inputs'!$B$11:$B$22,'Expanded kW'!A7589,'Manual Inputs'!$C$11:$C$22)</f>
        <v>155590.17662267751</v>
      </c>
    </row>
    <row r="7590" spans="1:8" x14ac:dyDescent="0.2">
      <c r="A7590">
        <f t="shared" si="708"/>
        <v>2</v>
      </c>
      <c r="B7590" t="b">
        <f t="shared" si="709"/>
        <v>0</v>
      </c>
      <c r="C7590" t="str">
        <f t="shared" si="710"/>
        <v>OFF</v>
      </c>
      <c r="D7590" s="4">
        <f t="shared" si="712"/>
        <v>43872.166666648263</v>
      </c>
      <c r="E7590" t="str">
        <f t="shared" si="713"/>
        <v>LRKPCIGS</v>
      </c>
      <c r="F7590" s="39">
        <v>9613.5908203125</v>
      </c>
      <c r="G7590">
        <f t="shared" si="711"/>
        <v>1.4583088576230849E-3</v>
      </c>
      <c r="H7590" s="38">
        <f>G7590*SUMIF('Manual Inputs'!$B$11:$B$22,'Expanded kW'!A7590,'Manual Inputs'!$C$11:$C$22)</f>
        <v>155485.42792776888</v>
      </c>
    </row>
    <row r="7591" spans="1:8" x14ac:dyDescent="0.2">
      <c r="A7591">
        <f t="shared" si="708"/>
        <v>2</v>
      </c>
      <c r="B7591" t="b">
        <f t="shared" si="709"/>
        <v>0</v>
      </c>
      <c r="C7591" t="str">
        <f t="shared" si="710"/>
        <v>OFF</v>
      </c>
      <c r="D7591" s="4">
        <f t="shared" si="712"/>
        <v>43872.208333314928</v>
      </c>
      <c r="E7591" t="str">
        <f t="shared" si="713"/>
        <v>LRKPCIGS</v>
      </c>
      <c r="F7591" s="39">
        <v>9666.9423828125</v>
      </c>
      <c r="G7591">
        <f t="shared" si="711"/>
        <v>1.4664018852561511E-3</v>
      </c>
      <c r="H7591" s="38">
        <f>G7591*SUMIF('Manual Inputs'!$B$11:$B$22,'Expanded kW'!A7591,'Manual Inputs'!$C$11:$C$22)</f>
        <v>156348.30951707059</v>
      </c>
    </row>
    <row r="7592" spans="1:8" x14ac:dyDescent="0.2">
      <c r="A7592">
        <f t="shared" si="708"/>
        <v>2</v>
      </c>
      <c r="B7592" t="b">
        <f t="shared" si="709"/>
        <v>0</v>
      </c>
      <c r="C7592" t="str">
        <f t="shared" si="710"/>
        <v>OFF</v>
      </c>
      <c r="D7592" s="4">
        <f t="shared" si="712"/>
        <v>43872.249999981592</v>
      </c>
      <c r="E7592" t="str">
        <f t="shared" si="713"/>
        <v>LRKPCIGS</v>
      </c>
      <c r="F7592" s="39">
        <v>9567.7236328125</v>
      </c>
      <c r="G7592">
        <f t="shared" si="711"/>
        <v>1.4513511529468904E-3</v>
      </c>
      <c r="H7592" s="38">
        <f>G7592*SUMIF('Manual Inputs'!$B$11:$B$22,'Expanded kW'!A7592,'Manual Inputs'!$C$11:$C$22)</f>
        <v>154743.59489060525</v>
      </c>
    </row>
    <row r="7593" spans="1:8" x14ac:dyDescent="0.2">
      <c r="A7593">
        <f t="shared" si="708"/>
        <v>2</v>
      </c>
      <c r="B7593" t="b">
        <f t="shared" si="709"/>
        <v>0</v>
      </c>
      <c r="C7593" t="str">
        <f t="shared" si="710"/>
        <v>ON</v>
      </c>
      <c r="D7593" s="4">
        <f t="shared" si="712"/>
        <v>43872.291666648256</v>
      </c>
      <c r="E7593" t="str">
        <f t="shared" si="713"/>
        <v>LRKPCIGS</v>
      </c>
      <c r="F7593" s="39">
        <v>9415.759765625</v>
      </c>
      <c r="G7593">
        <f t="shared" si="711"/>
        <v>1.4282993861616897E-3</v>
      </c>
      <c r="H7593" s="38">
        <f>G7593*SUMIF('Manual Inputs'!$B$11:$B$22,'Expanded kW'!A7593,'Manual Inputs'!$C$11:$C$22)</f>
        <v>152285.8070191594</v>
      </c>
    </row>
    <row r="7594" spans="1:8" x14ac:dyDescent="0.2">
      <c r="A7594">
        <f t="shared" si="708"/>
        <v>2</v>
      </c>
      <c r="B7594" t="b">
        <f t="shared" si="709"/>
        <v>0</v>
      </c>
      <c r="C7594" t="str">
        <f t="shared" si="710"/>
        <v>ON</v>
      </c>
      <c r="D7594" s="4">
        <f t="shared" si="712"/>
        <v>43872.33333331492</v>
      </c>
      <c r="E7594" t="str">
        <f t="shared" si="713"/>
        <v>LRKPCIGS</v>
      </c>
      <c r="F7594" s="39">
        <v>9472.564453125</v>
      </c>
      <c r="G7594">
        <f t="shared" si="711"/>
        <v>1.4369162266829995E-3</v>
      </c>
      <c r="H7594" s="38">
        <f>G7594*SUMIF('Manual Inputs'!$B$11:$B$22,'Expanded kW'!A7594,'Manual Inputs'!$C$11:$C$22)</f>
        <v>153204.5377316814</v>
      </c>
    </row>
    <row r="7595" spans="1:8" x14ac:dyDescent="0.2">
      <c r="A7595">
        <f t="shared" si="708"/>
        <v>2</v>
      </c>
      <c r="B7595" t="b">
        <f t="shared" si="709"/>
        <v>0</v>
      </c>
      <c r="C7595" t="str">
        <f t="shared" si="710"/>
        <v>ON</v>
      </c>
      <c r="D7595" s="4">
        <f t="shared" si="712"/>
        <v>43872.374999981585</v>
      </c>
      <c r="E7595" t="str">
        <f t="shared" si="713"/>
        <v>LRKPCIGS</v>
      </c>
      <c r="F7595" s="39">
        <v>9570.3916015625</v>
      </c>
      <c r="G7595">
        <f t="shared" si="711"/>
        <v>1.4517558635833952E-3</v>
      </c>
      <c r="H7595" s="38">
        <f>G7595*SUMIF('Manual Inputs'!$B$11:$B$22,'Expanded kW'!A7595,'Manual Inputs'!$C$11:$C$22)</f>
        <v>154786.74528784445</v>
      </c>
    </row>
    <row r="7596" spans="1:8" x14ac:dyDescent="0.2">
      <c r="A7596">
        <f t="shared" si="708"/>
        <v>2</v>
      </c>
      <c r="B7596" t="b">
        <f t="shared" si="709"/>
        <v>0</v>
      </c>
      <c r="C7596" t="str">
        <f t="shared" si="710"/>
        <v>ON</v>
      </c>
      <c r="D7596" s="4">
        <f t="shared" si="712"/>
        <v>43872.416666648249</v>
      </c>
      <c r="E7596" t="str">
        <f t="shared" si="713"/>
        <v>LRKPCIGS</v>
      </c>
      <c r="F7596" s="39">
        <v>9591.501953125</v>
      </c>
      <c r="G7596">
        <f t="shared" si="711"/>
        <v>1.4549581439015969E-3</v>
      </c>
      <c r="H7596" s="38">
        <f>G7596*SUMIF('Manual Inputs'!$B$11:$B$22,'Expanded kW'!A7596,'Manual Inputs'!$C$11:$C$22)</f>
        <v>155128.17359572143</v>
      </c>
    </row>
    <row r="7597" spans="1:8" x14ac:dyDescent="0.2">
      <c r="A7597">
        <f t="shared" si="708"/>
        <v>2</v>
      </c>
      <c r="B7597" t="b">
        <f t="shared" si="709"/>
        <v>0</v>
      </c>
      <c r="C7597" t="str">
        <f t="shared" si="710"/>
        <v>ON</v>
      </c>
      <c r="D7597" s="4">
        <f t="shared" si="712"/>
        <v>43872.458333314913</v>
      </c>
      <c r="E7597" t="str">
        <f t="shared" si="713"/>
        <v>LRKPCIGS</v>
      </c>
      <c r="F7597" s="39">
        <v>9478.8994140625</v>
      </c>
      <c r="G7597">
        <f t="shared" si="711"/>
        <v>1.4378771922390053E-3</v>
      </c>
      <c r="H7597" s="38">
        <f>G7597*SUMIF('Manual Inputs'!$B$11:$B$22,'Expanded kW'!A7597,'Manual Inputs'!$C$11:$C$22)</f>
        <v>153306.99623347158</v>
      </c>
    </row>
    <row r="7598" spans="1:8" x14ac:dyDescent="0.2">
      <c r="A7598">
        <f t="shared" si="708"/>
        <v>2</v>
      </c>
      <c r="B7598" t="b">
        <f t="shared" si="709"/>
        <v>0</v>
      </c>
      <c r="C7598" t="str">
        <f t="shared" si="710"/>
        <v>ON</v>
      </c>
      <c r="D7598" s="4">
        <f t="shared" si="712"/>
        <v>43872.499999981577</v>
      </c>
      <c r="E7598" t="str">
        <f t="shared" si="713"/>
        <v>LRKPCIGS</v>
      </c>
      <c r="F7598" s="39">
        <v>9446.7158203125</v>
      </c>
      <c r="G7598">
        <f t="shared" si="711"/>
        <v>1.4329951850147534E-3</v>
      </c>
      <c r="H7598" s="38">
        <f>G7598*SUMIF('Manual Inputs'!$B$11:$B$22,'Expanded kW'!A7598,'Manual Inputs'!$C$11:$C$22)</f>
        <v>152786.47482372954</v>
      </c>
    </row>
    <row r="7599" spans="1:8" x14ac:dyDescent="0.2">
      <c r="A7599">
        <f t="shared" si="708"/>
        <v>2</v>
      </c>
      <c r="B7599" t="b">
        <f t="shared" si="709"/>
        <v>0</v>
      </c>
      <c r="C7599" t="str">
        <f t="shared" si="710"/>
        <v>ON</v>
      </c>
      <c r="D7599" s="4">
        <f t="shared" si="712"/>
        <v>43872.541666648242</v>
      </c>
      <c r="E7599" t="str">
        <f t="shared" si="713"/>
        <v>LRKPCIGS</v>
      </c>
      <c r="F7599" s="39">
        <v>9594.9892578125</v>
      </c>
      <c r="G7599">
        <f t="shared" si="711"/>
        <v>1.4554871415893564E-3</v>
      </c>
      <c r="H7599" s="38">
        <f>G7599*SUMIF('Manual Inputs'!$B$11:$B$22,'Expanded kW'!A7599,'Manual Inputs'!$C$11:$C$22)</f>
        <v>155184.5755241772</v>
      </c>
    </row>
    <row r="7600" spans="1:8" x14ac:dyDescent="0.2">
      <c r="A7600">
        <f t="shared" si="708"/>
        <v>2</v>
      </c>
      <c r="B7600" t="b">
        <f t="shared" si="709"/>
        <v>0</v>
      </c>
      <c r="C7600" t="str">
        <f t="shared" si="710"/>
        <v>ON</v>
      </c>
      <c r="D7600" s="4">
        <f t="shared" si="712"/>
        <v>43872.583333314906</v>
      </c>
      <c r="E7600" t="str">
        <f t="shared" si="713"/>
        <v>LRKPCIGS</v>
      </c>
      <c r="F7600" s="39">
        <v>9574.6396484375</v>
      </c>
      <c r="G7600">
        <f t="shared" si="711"/>
        <v>1.4524002600946678E-3</v>
      </c>
      <c r="H7600" s="38">
        <f>G7600*SUMIF('Manual Inputs'!$B$11:$B$22,'Expanded kW'!A7600,'Manual Inputs'!$C$11:$C$22)</f>
        <v>154855.45108139882</v>
      </c>
    </row>
    <row r="7601" spans="1:8" x14ac:dyDescent="0.2">
      <c r="A7601">
        <f t="shared" si="708"/>
        <v>2</v>
      </c>
      <c r="B7601" t="b">
        <f t="shared" si="709"/>
        <v>0</v>
      </c>
      <c r="C7601" t="str">
        <f t="shared" si="710"/>
        <v>ON</v>
      </c>
      <c r="D7601" s="4">
        <f t="shared" si="712"/>
        <v>43872.62499998157</v>
      </c>
      <c r="E7601" t="str">
        <f t="shared" si="713"/>
        <v>LRKPCIGS</v>
      </c>
      <c r="F7601" s="39">
        <v>9417.8994140625</v>
      </c>
      <c r="G7601">
        <f t="shared" si="711"/>
        <v>1.4286239546113903E-3</v>
      </c>
      <c r="H7601" s="38">
        <f>G7601*SUMIF('Manual Inputs'!$B$11:$B$22,'Expanded kW'!A7601,'Manual Inputs'!$C$11:$C$22)</f>
        <v>152320.41262690138</v>
      </c>
    </row>
    <row r="7602" spans="1:8" x14ac:dyDescent="0.2">
      <c r="A7602">
        <f t="shared" si="708"/>
        <v>2</v>
      </c>
      <c r="B7602" t="b">
        <f t="shared" si="709"/>
        <v>0</v>
      </c>
      <c r="C7602" t="str">
        <f t="shared" si="710"/>
        <v>ON</v>
      </c>
      <c r="D7602" s="4">
        <f t="shared" si="712"/>
        <v>43872.666666648234</v>
      </c>
      <c r="E7602" t="str">
        <f t="shared" si="713"/>
        <v>LRKPCIGS</v>
      </c>
      <c r="F7602" s="39">
        <v>9242.26171875</v>
      </c>
      <c r="G7602">
        <f t="shared" si="711"/>
        <v>1.4019810475442893E-3</v>
      </c>
      <c r="H7602" s="38">
        <f>G7602*SUMIF('Manual Inputs'!$B$11:$B$22,'Expanded kW'!A7602,'Manual Inputs'!$C$11:$C$22)</f>
        <v>149479.73605491649</v>
      </c>
    </row>
    <row r="7603" spans="1:8" x14ac:dyDescent="0.2">
      <c r="A7603">
        <f t="shared" si="708"/>
        <v>2</v>
      </c>
      <c r="B7603" t="b">
        <f t="shared" si="709"/>
        <v>0</v>
      </c>
      <c r="C7603" t="str">
        <f t="shared" si="710"/>
        <v>ON</v>
      </c>
      <c r="D7603" s="4">
        <f t="shared" si="712"/>
        <v>43872.708333314898</v>
      </c>
      <c r="E7603" t="str">
        <f t="shared" si="713"/>
        <v>LRKPCIGS</v>
      </c>
      <c r="F7603" s="39">
        <v>9262.7939453125</v>
      </c>
      <c r="G7603">
        <f t="shared" si="711"/>
        <v>1.4050956306821062E-3</v>
      </c>
      <c r="H7603" s="38">
        <f>G7603*SUMIF('Manual Inputs'!$B$11:$B$22,'Expanded kW'!A7603,'Manual Inputs'!$C$11:$C$22)</f>
        <v>149811.81405709594</v>
      </c>
    </row>
    <row r="7604" spans="1:8" x14ac:dyDescent="0.2">
      <c r="A7604">
        <f t="shared" si="708"/>
        <v>2</v>
      </c>
      <c r="B7604" t="b">
        <f t="shared" si="709"/>
        <v>0</v>
      </c>
      <c r="C7604" t="str">
        <f t="shared" si="710"/>
        <v>ON</v>
      </c>
      <c r="D7604" s="4">
        <f t="shared" si="712"/>
        <v>43872.749999981563</v>
      </c>
      <c r="E7604" t="str">
        <f t="shared" si="713"/>
        <v>LRKPCIGS</v>
      </c>
      <c r="F7604" s="39">
        <v>9288.7724609375</v>
      </c>
      <c r="G7604">
        <f t="shared" si="711"/>
        <v>1.4090363745885132E-3</v>
      </c>
      <c r="H7604" s="38">
        <f>G7604*SUMIF('Manual Inputs'!$B$11:$B$22,'Expanded kW'!A7604,'Manual Inputs'!$C$11:$C$22)</f>
        <v>150231.97762494269</v>
      </c>
    </row>
    <row r="7605" spans="1:8" x14ac:dyDescent="0.2">
      <c r="A7605">
        <f t="shared" si="708"/>
        <v>2</v>
      </c>
      <c r="B7605" t="b">
        <f t="shared" si="709"/>
        <v>0</v>
      </c>
      <c r="C7605" t="str">
        <f t="shared" si="710"/>
        <v>ON</v>
      </c>
      <c r="D7605" s="4">
        <f t="shared" si="712"/>
        <v>43872.791666648227</v>
      </c>
      <c r="E7605" t="str">
        <f t="shared" si="713"/>
        <v>LRKPCIGS</v>
      </c>
      <c r="F7605" s="39">
        <v>9345.1650390625</v>
      </c>
      <c r="G7605">
        <f t="shared" si="711"/>
        <v>1.4175907012413732E-3</v>
      </c>
      <c r="H7605" s="38">
        <f>G7605*SUMIF('Manual Inputs'!$B$11:$B$22,'Expanded kW'!A7605,'Manual Inputs'!$C$11:$C$22)</f>
        <v>151144.04308576815</v>
      </c>
    </row>
    <row r="7606" spans="1:8" x14ac:dyDescent="0.2">
      <c r="A7606">
        <f t="shared" si="708"/>
        <v>2</v>
      </c>
      <c r="B7606" t="b">
        <f t="shared" si="709"/>
        <v>0</v>
      </c>
      <c r="C7606" t="str">
        <f t="shared" si="710"/>
        <v>ON</v>
      </c>
      <c r="D7606" s="4">
        <f t="shared" si="712"/>
        <v>43872.833333314891</v>
      </c>
      <c r="E7606" t="str">
        <f t="shared" si="713"/>
        <v>LRKPCIGS</v>
      </c>
      <c r="F7606" s="39">
        <v>9275.712890625</v>
      </c>
      <c r="G7606">
        <f t="shared" si="711"/>
        <v>1.4070553367620197E-3</v>
      </c>
      <c r="H7606" s="38">
        <f>G7606*SUMIF('Manual Inputs'!$B$11:$B$22,'Expanded kW'!A7606,'Manual Inputs'!$C$11:$C$22)</f>
        <v>150020.7586416777</v>
      </c>
    </row>
    <row r="7607" spans="1:8" x14ac:dyDescent="0.2">
      <c r="A7607">
        <f t="shared" si="708"/>
        <v>2</v>
      </c>
      <c r="B7607" t="b">
        <f t="shared" si="709"/>
        <v>0</v>
      </c>
      <c r="C7607" t="str">
        <f t="shared" si="710"/>
        <v>OFF</v>
      </c>
      <c r="D7607" s="4">
        <f t="shared" si="712"/>
        <v>43872.874999981555</v>
      </c>
      <c r="E7607" t="str">
        <f t="shared" si="713"/>
        <v>LRKPCIGS</v>
      </c>
      <c r="F7607" s="39">
        <v>9384.7841796875</v>
      </c>
      <c r="G7607">
        <f t="shared" si="711"/>
        <v>1.4236006245660457E-3</v>
      </c>
      <c r="H7607" s="38">
        <f>G7607*SUMIF('Manual Inputs'!$B$11:$B$22,'Expanded kW'!A7607,'Manual Inputs'!$C$11:$C$22)</f>
        <v>151784.82332588331</v>
      </c>
    </row>
    <row r="7608" spans="1:8" x14ac:dyDescent="0.2">
      <c r="A7608">
        <f t="shared" si="708"/>
        <v>2</v>
      </c>
      <c r="B7608" t="b">
        <f t="shared" si="709"/>
        <v>0</v>
      </c>
      <c r="C7608" t="str">
        <f t="shared" si="710"/>
        <v>OFF</v>
      </c>
      <c r="D7608" s="4">
        <f t="shared" si="712"/>
        <v>43872.91666664822</v>
      </c>
      <c r="E7608" t="str">
        <f t="shared" si="713"/>
        <v>LRKPCIGS</v>
      </c>
      <c r="F7608" s="39">
        <v>9653.232421875</v>
      </c>
      <c r="G7608">
        <f t="shared" si="711"/>
        <v>1.4643221881017248E-3</v>
      </c>
      <c r="H7608" s="38">
        <f>G7608*SUMIF('Manual Inputs'!$B$11:$B$22,'Expanded kW'!A7608,'Manual Inputs'!$C$11:$C$22)</f>
        <v>156126.5714398959</v>
      </c>
    </row>
    <row r="7609" spans="1:8" x14ac:dyDescent="0.2">
      <c r="A7609">
        <f t="shared" si="708"/>
        <v>2</v>
      </c>
      <c r="B7609" t="b">
        <f t="shared" si="709"/>
        <v>0</v>
      </c>
      <c r="C7609" t="str">
        <f t="shared" si="710"/>
        <v>OFF</v>
      </c>
      <c r="D7609" s="4">
        <f t="shared" si="712"/>
        <v>43872.958333314884</v>
      </c>
      <c r="E7609" t="str">
        <f t="shared" si="713"/>
        <v>LRKPCIGS</v>
      </c>
      <c r="F7609" s="39">
        <v>9669.7802734375</v>
      </c>
      <c r="G7609">
        <f t="shared" si="711"/>
        <v>1.466832371753107E-3</v>
      </c>
      <c r="H7609" s="38">
        <f>G7609*SUMIF('Manual Inputs'!$B$11:$B$22,'Expanded kW'!A7609,'Manual Inputs'!$C$11:$C$22)</f>
        <v>156394.20814605197</v>
      </c>
    </row>
    <row r="7610" spans="1:8" x14ac:dyDescent="0.2">
      <c r="A7610">
        <f t="shared" si="708"/>
        <v>2</v>
      </c>
      <c r="B7610" t="b">
        <f t="shared" si="709"/>
        <v>0</v>
      </c>
      <c r="C7610" t="str">
        <f t="shared" si="710"/>
        <v>OFF</v>
      </c>
      <c r="D7610" s="4">
        <f t="shared" si="712"/>
        <v>43872.999999981548</v>
      </c>
      <c r="E7610" t="str">
        <f t="shared" si="713"/>
        <v>LRKPCIGS</v>
      </c>
      <c r="F7610" s="39">
        <v>9525.580078125</v>
      </c>
      <c r="G7610">
        <f t="shared" si="711"/>
        <v>1.4449582951436802E-3</v>
      </c>
      <c r="H7610" s="38">
        <f>G7610*SUMIF('Manual Inputs'!$B$11:$B$22,'Expanded kW'!A7610,'Manual Inputs'!$C$11:$C$22)</f>
        <v>154061.98603523997</v>
      </c>
    </row>
    <row r="7611" spans="1:8" x14ac:dyDescent="0.2">
      <c r="A7611">
        <f t="shared" si="708"/>
        <v>2</v>
      </c>
      <c r="B7611" t="b">
        <f t="shared" si="709"/>
        <v>0</v>
      </c>
      <c r="C7611" t="str">
        <f t="shared" si="710"/>
        <v>OFF</v>
      </c>
      <c r="D7611" s="4">
        <f t="shared" si="712"/>
        <v>43873.041666648212</v>
      </c>
      <c r="E7611" t="str">
        <f t="shared" si="713"/>
        <v>LRKPCIGS</v>
      </c>
      <c r="F7611" s="39">
        <v>9521.9609375</v>
      </c>
      <c r="G7611">
        <f t="shared" si="711"/>
        <v>1.4444092989435019E-3</v>
      </c>
      <c r="H7611" s="38">
        <f>G7611*SUMIF('Manual Inputs'!$B$11:$B$22,'Expanded kW'!A7611,'Manual Inputs'!$C$11:$C$22)</f>
        <v>154003.45185801873</v>
      </c>
    </row>
    <row r="7612" spans="1:8" x14ac:dyDescent="0.2">
      <c r="A7612">
        <f t="shared" si="708"/>
        <v>2</v>
      </c>
      <c r="B7612" t="b">
        <f t="shared" si="709"/>
        <v>0</v>
      </c>
      <c r="C7612" t="str">
        <f t="shared" si="710"/>
        <v>OFF</v>
      </c>
      <c r="D7612" s="4">
        <f t="shared" si="712"/>
        <v>43873.083333314877</v>
      </c>
      <c r="E7612" t="str">
        <f t="shared" si="713"/>
        <v>LRKPCIGS</v>
      </c>
      <c r="F7612" s="39">
        <v>9542.0078125</v>
      </c>
      <c r="G7612">
        <f t="shared" si="711"/>
        <v>1.4474502579281919E-3</v>
      </c>
      <c r="H7612" s="38">
        <f>G7612*SUMIF('Manual Inputs'!$B$11:$B$22,'Expanded kW'!A7612,'Manual Inputs'!$C$11:$C$22)</f>
        <v>154327.68002585415</v>
      </c>
    </row>
    <row r="7613" spans="1:8" x14ac:dyDescent="0.2">
      <c r="A7613">
        <f t="shared" si="708"/>
        <v>2</v>
      </c>
      <c r="B7613" t="b">
        <f t="shared" si="709"/>
        <v>0</v>
      </c>
      <c r="C7613" t="str">
        <f t="shared" si="710"/>
        <v>OFF</v>
      </c>
      <c r="D7613" s="4">
        <f t="shared" si="712"/>
        <v>43873.124999981541</v>
      </c>
      <c r="E7613" t="str">
        <f t="shared" si="713"/>
        <v>LRKPCIGS</v>
      </c>
      <c r="F7613" s="39">
        <v>9552.791015625</v>
      </c>
      <c r="G7613">
        <f t="shared" si="711"/>
        <v>1.4490859881069209E-3</v>
      </c>
      <c r="H7613" s="38">
        <f>G7613*SUMIF('Manual Inputs'!$B$11:$B$22,'Expanded kW'!A7613,'Manual Inputs'!$C$11:$C$22)</f>
        <v>154502.08218043516</v>
      </c>
    </row>
    <row r="7614" spans="1:8" x14ac:dyDescent="0.2">
      <c r="A7614">
        <f t="shared" si="708"/>
        <v>2</v>
      </c>
      <c r="B7614" t="b">
        <f t="shared" si="709"/>
        <v>0</v>
      </c>
      <c r="C7614" t="str">
        <f t="shared" si="710"/>
        <v>OFF</v>
      </c>
      <c r="D7614" s="4">
        <f t="shared" si="712"/>
        <v>43873.166666648205</v>
      </c>
      <c r="E7614" t="str">
        <f t="shared" si="713"/>
        <v>LRKPCIGS</v>
      </c>
      <c r="F7614" s="39">
        <v>9481.8212890625</v>
      </c>
      <c r="G7614">
        <f t="shared" si="711"/>
        <v>1.4383204185290574E-3</v>
      </c>
      <c r="H7614" s="38">
        <f>G7614*SUMIF('Manual Inputs'!$B$11:$B$22,'Expanded kW'!A7614,'Manual Inputs'!$C$11:$C$22)</f>
        <v>153354.25318388874</v>
      </c>
    </row>
    <row r="7615" spans="1:8" x14ac:dyDescent="0.2">
      <c r="A7615">
        <f t="shared" si="708"/>
        <v>2</v>
      </c>
      <c r="B7615" t="b">
        <f t="shared" si="709"/>
        <v>0</v>
      </c>
      <c r="C7615" t="str">
        <f t="shared" si="710"/>
        <v>OFF</v>
      </c>
      <c r="D7615" s="4">
        <f t="shared" si="712"/>
        <v>43873.208333314869</v>
      </c>
      <c r="E7615" t="str">
        <f t="shared" si="713"/>
        <v>LRKPCIGS</v>
      </c>
      <c r="F7615" s="39">
        <v>9494.896484375</v>
      </c>
      <c r="G7615">
        <f t="shared" si="711"/>
        <v>1.4403038265496154E-3</v>
      </c>
      <c r="H7615" s="38">
        <f>G7615*SUMIF('Manual Inputs'!$B$11:$B$22,'Expanded kW'!A7615,'Manual Inputs'!$C$11:$C$22)</f>
        <v>153565.72487811852</v>
      </c>
    </row>
    <row r="7616" spans="1:8" x14ac:dyDescent="0.2">
      <c r="A7616">
        <f t="shared" si="708"/>
        <v>2</v>
      </c>
      <c r="B7616" t="b">
        <f t="shared" si="709"/>
        <v>0</v>
      </c>
      <c r="C7616" t="str">
        <f t="shared" si="710"/>
        <v>OFF</v>
      </c>
      <c r="D7616" s="4">
        <f t="shared" si="712"/>
        <v>43873.249999981534</v>
      </c>
      <c r="E7616" t="str">
        <f t="shared" si="713"/>
        <v>LRKPCIGS</v>
      </c>
      <c r="F7616" s="39">
        <v>9569.83203125</v>
      </c>
      <c r="G7616">
        <f t="shared" si="711"/>
        <v>1.4516709810084621E-3</v>
      </c>
      <c r="H7616" s="38">
        <f>G7616*SUMIF('Manual Inputs'!$B$11:$B$22,'Expanded kW'!A7616,'Manual Inputs'!$C$11:$C$22)</f>
        <v>154777.69507641764</v>
      </c>
    </row>
    <row r="7617" spans="1:8" x14ac:dyDescent="0.2">
      <c r="A7617">
        <f t="shared" si="708"/>
        <v>2</v>
      </c>
      <c r="B7617" t="b">
        <f t="shared" si="709"/>
        <v>0</v>
      </c>
      <c r="C7617" t="str">
        <f t="shared" si="710"/>
        <v>ON</v>
      </c>
      <c r="D7617" s="4">
        <f t="shared" si="712"/>
        <v>43873.291666648198</v>
      </c>
      <c r="E7617" t="str">
        <f t="shared" si="713"/>
        <v>LRKPCIGS</v>
      </c>
      <c r="F7617" s="39">
        <v>9368.8681640625</v>
      </c>
      <c r="G7617">
        <f t="shared" si="711"/>
        <v>1.4211862856371446E-3</v>
      </c>
      <c r="H7617" s="38">
        <f>G7617*SUMIF('Manual Inputs'!$B$11:$B$22,'Expanded kW'!A7617,'Manual Inputs'!$C$11:$C$22)</f>
        <v>151527.40561936624</v>
      </c>
    </row>
    <row r="7618" spans="1:8" x14ac:dyDescent="0.2">
      <c r="A7618">
        <f t="shared" ref="A7618:A7681" si="714">MONTH(D7618)</f>
        <v>2</v>
      </c>
      <c r="B7618" t="b">
        <f t="shared" ref="B7618:B7681" si="715">IF(ISNA(VLOOKUP(DATE(YEAR(D7618),MONTH(D7618),DAY(D7618)),Holidays,1,FALSE)),FALSE,TRUE)</f>
        <v>0</v>
      </c>
      <c r="C7618" t="str">
        <f t="shared" ref="C7618:C7681" si="716">IF(OR(HOUR(D7618)&lt;PkStart,HOUR(D7618)&gt;OPkStart-1,WEEKDAY(D7618,2)&gt;5,B7618)=TRUE,"OFF","ON")</f>
        <v>ON</v>
      </c>
      <c r="D7618" s="4">
        <f t="shared" si="712"/>
        <v>43873.333333314862</v>
      </c>
      <c r="E7618" t="str">
        <f t="shared" si="713"/>
        <v>LRKPCIGS</v>
      </c>
      <c r="F7618" s="39">
        <v>9448.263671875</v>
      </c>
      <c r="G7618">
        <f t="shared" ref="G7618:G7681" si="717">IF(SUMIF($A$2:$A$8785,A7618,$F$2:$F$8785)=0,0,F7618/SUMIF($A$2:$A$8785,A7618,$F$2:$F$8785))</f>
        <v>1.4332299823642629E-3</v>
      </c>
      <c r="H7618" s="38">
        <f>G7618*SUMIF('Manual Inputs'!$B$11:$B$22,'Expanded kW'!A7618,'Manual Inputs'!$C$11:$C$22)</f>
        <v>152811.50900367982</v>
      </c>
    </row>
    <row r="7619" spans="1:8" x14ac:dyDescent="0.2">
      <c r="A7619">
        <f t="shared" si="714"/>
        <v>2</v>
      </c>
      <c r="B7619" t="b">
        <f t="shared" si="715"/>
        <v>0</v>
      </c>
      <c r="C7619" t="str">
        <f t="shared" si="716"/>
        <v>ON</v>
      </c>
      <c r="D7619" s="4">
        <f t="shared" si="712"/>
        <v>43873.374999981526</v>
      </c>
      <c r="E7619" t="str">
        <f t="shared" si="713"/>
        <v>LRKPCIGS</v>
      </c>
      <c r="F7619" s="39">
        <v>9349.2509765625</v>
      </c>
      <c r="G7619">
        <f t="shared" si="717"/>
        <v>1.4182105069892271E-3</v>
      </c>
      <c r="H7619" s="38">
        <f>G7619*SUMIF('Manual Inputs'!$B$11:$B$22,'Expanded kW'!A7619,'Manual Inputs'!$C$11:$C$22)</f>
        <v>151210.12700306275</v>
      </c>
    </row>
    <row r="7620" spans="1:8" x14ac:dyDescent="0.2">
      <c r="A7620">
        <f t="shared" si="714"/>
        <v>2</v>
      </c>
      <c r="B7620" t="b">
        <f t="shared" si="715"/>
        <v>0</v>
      </c>
      <c r="C7620" t="str">
        <f t="shared" si="716"/>
        <v>ON</v>
      </c>
      <c r="D7620" s="4">
        <f t="shared" ref="D7620:D7683" si="718">+D7619+1/24</f>
        <v>43873.416666648191</v>
      </c>
      <c r="E7620" t="str">
        <f t="shared" ref="E7620:E7683" si="719">+E7619</f>
        <v>LRKPCIGS</v>
      </c>
      <c r="F7620" s="39">
        <v>9433.1787109375</v>
      </c>
      <c r="G7620">
        <f t="shared" si="717"/>
        <v>1.4309417081321649E-3</v>
      </c>
      <c r="H7620" s="38">
        <f>G7620*SUMIF('Manual Inputs'!$B$11:$B$22,'Expanded kW'!A7620,'Manual Inputs'!$C$11:$C$22)</f>
        <v>152567.53236160293</v>
      </c>
    </row>
    <row r="7621" spans="1:8" x14ac:dyDescent="0.2">
      <c r="A7621">
        <f t="shared" si="714"/>
        <v>2</v>
      </c>
      <c r="B7621" t="b">
        <f t="shared" si="715"/>
        <v>0</v>
      </c>
      <c r="C7621" t="str">
        <f t="shared" si="716"/>
        <v>ON</v>
      </c>
      <c r="D7621" s="4">
        <f t="shared" si="718"/>
        <v>43873.458333314855</v>
      </c>
      <c r="E7621" t="str">
        <f t="shared" si="719"/>
        <v>LRKPCIGS</v>
      </c>
      <c r="F7621" s="39">
        <v>9552.4951171875</v>
      </c>
      <c r="G7621">
        <f t="shared" si="717"/>
        <v>1.4490411025568253E-3</v>
      </c>
      <c r="H7621" s="38">
        <f>G7621*SUMIF('Manual Inputs'!$B$11:$B$22,'Expanded kW'!A7621,'Manual Inputs'!$C$11:$C$22)</f>
        <v>154497.29646653929</v>
      </c>
    </row>
    <row r="7622" spans="1:8" x14ac:dyDescent="0.2">
      <c r="A7622">
        <f t="shared" si="714"/>
        <v>2</v>
      </c>
      <c r="B7622" t="b">
        <f t="shared" si="715"/>
        <v>0</v>
      </c>
      <c r="C7622" t="str">
        <f t="shared" si="716"/>
        <v>ON</v>
      </c>
      <c r="D7622" s="4">
        <f t="shared" si="718"/>
        <v>43873.499999981519</v>
      </c>
      <c r="E7622" t="str">
        <f t="shared" si="719"/>
        <v>LRKPCIGS</v>
      </c>
      <c r="F7622" s="39">
        <v>9536.623046875</v>
      </c>
      <c r="G7622">
        <f t="shared" si="717"/>
        <v>1.4466334297987306E-3</v>
      </c>
      <c r="H7622" s="38">
        <f>G7622*SUMIF('Manual Inputs'!$B$11:$B$22,'Expanded kW'!A7622,'Manual Inputs'!$C$11:$C$22)</f>
        <v>154240.58950961076</v>
      </c>
    </row>
    <row r="7623" spans="1:8" x14ac:dyDescent="0.2">
      <c r="A7623">
        <f t="shared" si="714"/>
        <v>2</v>
      </c>
      <c r="B7623" t="b">
        <f t="shared" si="715"/>
        <v>0</v>
      </c>
      <c r="C7623" t="str">
        <f t="shared" si="716"/>
        <v>ON</v>
      </c>
      <c r="D7623" s="4">
        <f t="shared" si="718"/>
        <v>43873.541666648183</v>
      </c>
      <c r="E7623" t="str">
        <f t="shared" si="719"/>
        <v>LRKPCIGS</v>
      </c>
      <c r="F7623" s="39">
        <v>9564.712890625</v>
      </c>
      <c r="G7623">
        <f t="shared" si="717"/>
        <v>1.4508944461780965E-3</v>
      </c>
      <c r="H7623" s="38">
        <f>G7623*SUMIF('Manual Inputs'!$B$11:$B$22,'Expanded kW'!A7623,'Manual Inputs'!$C$11:$C$22)</f>
        <v>154694.90064657578</v>
      </c>
    </row>
    <row r="7624" spans="1:8" x14ac:dyDescent="0.2">
      <c r="A7624">
        <f t="shared" si="714"/>
        <v>2</v>
      </c>
      <c r="B7624" t="b">
        <f t="shared" si="715"/>
        <v>0</v>
      </c>
      <c r="C7624" t="str">
        <f t="shared" si="716"/>
        <v>ON</v>
      </c>
      <c r="D7624" s="4">
        <f t="shared" si="718"/>
        <v>43873.583333314848</v>
      </c>
      <c r="E7624" t="str">
        <f t="shared" si="719"/>
        <v>LRKPCIGS</v>
      </c>
      <c r="F7624" s="39">
        <v>9756.1181640625</v>
      </c>
      <c r="G7624">
        <f t="shared" si="717"/>
        <v>1.4799291753304865E-3</v>
      </c>
      <c r="H7624" s="38">
        <f>G7624*SUMIF('Manual Inputs'!$B$11:$B$22,'Expanded kW'!A7624,'Manual Inputs'!$C$11:$C$22)</f>
        <v>157790.5941709122</v>
      </c>
    </row>
    <row r="7625" spans="1:8" x14ac:dyDescent="0.2">
      <c r="A7625">
        <f t="shared" si="714"/>
        <v>2</v>
      </c>
      <c r="B7625" t="b">
        <f t="shared" si="715"/>
        <v>0</v>
      </c>
      <c r="C7625" t="str">
        <f t="shared" si="716"/>
        <v>ON</v>
      </c>
      <c r="D7625" s="4">
        <f t="shared" si="718"/>
        <v>43873.624999981512</v>
      </c>
      <c r="E7625" t="str">
        <f t="shared" si="719"/>
        <v>LRKPCIGS</v>
      </c>
      <c r="F7625" s="39">
        <v>9675.845703125</v>
      </c>
      <c r="G7625">
        <f t="shared" si="717"/>
        <v>1.4677524514615009E-3</v>
      </c>
      <c r="H7625" s="38">
        <f>G7625*SUMIF('Manual Inputs'!$B$11:$B$22,'Expanded kW'!A7625,'Manual Inputs'!$C$11:$C$22)</f>
        <v>156492.30738369937</v>
      </c>
    </row>
    <row r="7626" spans="1:8" x14ac:dyDescent="0.2">
      <c r="A7626">
        <f t="shared" si="714"/>
        <v>2</v>
      </c>
      <c r="B7626" t="b">
        <f t="shared" si="715"/>
        <v>0</v>
      </c>
      <c r="C7626" t="str">
        <f t="shared" si="716"/>
        <v>ON</v>
      </c>
      <c r="D7626" s="4">
        <f t="shared" si="718"/>
        <v>43873.666666648176</v>
      </c>
      <c r="E7626" t="str">
        <f t="shared" si="719"/>
        <v>LRKPCIGS</v>
      </c>
      <c r="F7626" s="39">
        <v>9629.5986328125</v>
      </c>
      <c r="G7626">
        <f t="shared" si="717"/>
        <v>1.4607371214421143E-3</v>
      </c>
      <c r="H7626" s="38">
        <f>G7626*SUMIF('Manual Inputs'!$B$11:$B$22,'Expanded kW'!A7626,'Manual Inputs'!$C$11:$C$22)</f>
        <v>155744.3303112041</v>
      </c>
    </row>
    <row r="7627" spans="1:8" x14ac:dyDescent="0.2">
      <c r="A7627">
        <f t="shared" si="714"/>
        <v>2</v>
      </c>
      <c r="B7627" t="b">
        <f t="shared" si="715"/>
        <v>0</v>
      </c>
      <c r="C7627" t="str">
        <f t="shared" si="716"/>
        <v>ON</v>
      </c>
      <c r="D7627" s="4">
        <f t="shared" si="718"/>
        <v>43873.70833331484</v>
      </c>
      <c r="E7627" t="str">
        <f t="shared" si="719"/>
        <v>LRKPCIGS</v>
      </c>
      <c r="F7627" s="39">
        <v>9468.576171875</v>
      </c>
      <c r="G7627">
        <f t="shared" si="717"/>
        <v>1.4363112346480486E-3</v>
      </c>
      <c r="H7627" s="38">
        <f>G7627*SUMIF('Manual Inputs'!$B$11:$B$22,'Expanded kW'!A7627,'Manual Inputs'!$C$11:$C$22)</f>
        <v>153140.0332579168</v>
      </c>
    </row>
    <row r="7628" spans="1:8" x14ac:dyDescent="0.2">
      <c r="A7628">
        <f t="shared" si="714"/>
        <v>2</v>
      </c>
      <c r="B7628" t="b">
        <f t="shared" si="715"/>
        <v>0</v>
      </c>
      <c r="C7628" t="str">
        <f t="shared" si="716"/>
        <v>ON</v>
      </c>
      <c r="D7628" s="4">
        <f t="shared" si="718"/>
        <v>43873.749999981505</v>
      </c>
      <c r="E7628" t="str">
        <f t="shared" si="719"/>
        <v>LRKPCIGS</v>
      </c>
      <c r="F7628" s="39">
        <v>9439.796875</v>
      </c>
      <c r="G7628">
        <f t="shared" si="717"/>
        <v>1.4319456334555888E-3</v>
      </c>
      <c r="H7628" s="38">
        <f>G7628*SUMIF('Manual Inputs'!$B$11:$B$22,'Expanded kW'!A7628,'Manual Inputs'!$C$11:$C$22)</f>
        <v>152674.57124963007</v>
      </c>
    </row>
    <row r="7629" spans="1:8" x14ac:dyDescent="0.2">
      <c r="A7629">
        <f t="shared" si="714"/>
        <v>2</v>
      </c>
      <c r="B7629" t="b">
        <f t="shared" si="715"/>
        <v>0</v>
      </c>
      <c r="C7629" t="str">
        <f t="shared" si="716"/>
        <v>ON</v>
      </c>
      <c r="D7629" s="4">
        <f t="shared" si="718"/>
        <v>43873.791666648169</v>
      </c>
      <c r="E7629" t="str">
        <f t="shared" si="719"/>
        <v>LRKPCIGS</v>
      </c>
      <c r="F7629" s="39">
        <v>9515.2607421875</v>
      </c>
      <c r="G7629">
        <f t="shared" si="717"/>
        <v>1.4433929301012397E-3</v>
      </c>
      <c r="H7629" s="38">
        <f>G7629*SUMIF('Manual Inputs'!$B$11:$B$22,'Expanded kW'!A7629,'Manual Inputs'!$C$11:$C$22)</f>
        <v>153895.08623742641</v>
      </c>
    </row>
    <row r="7630" spans="1:8" x14ac:dyDescent="0.2">
      <c r="A7630">
        <f t="shared" si="714"/>
        <v>2</v>
      </c>
      <c r="B7630" t="b">
        <f t="shared" si="715"/>
        <v>0</v>
      </c>
      <c r="C7630" t="str">
        <f t="shared" si="716"/>
        <v>ON</v>
      </c>
      <c r="D7630" s="4">
        <f t="shared" si="718"/>
        <v>43873.833333314833</v>
      </c>
      <c r="E7630" t="str">
        <f t="shared" si="719"/>
        <v>LRKPCIGS</v>
      </c>
      <c r="F7630" s="39">
        <v>9493.7353515625</v>
      </c>
      <c r="G7630">
        <f t="shared" si="717"/>
        <v>1.4401276915032011E-3</v>
      </c>
      <c r="H7630" s="38">
        <f>G7630*SUMIF('Manual Inputs'!$B$11:$B$22,'Expanded kW'!A7630,'Manual Inputs'!$C$11:$C$22)</f>
        <v>153546.94529454698</v>
      </c>
    </row>
    <row r="7631" spans="1:8" x14ac:dyDescent="0.2">
      <c r="A7631">
        <f t="shared" si="714"/>
        <v>2</v>
      </c>
      <c r="B7631" t="b">
        <f t="shared" si="715"/>
        <v>0</v>
      </c>
      <c r="C7631" t="str">
        <f t="shared" si="716"/>
        <v>OFF</v>
      </c>
      <c r="D7631" s="4">
        <f t="shared" si="718"/>
        <v>43873.874999981497</v>
      </c>
      <c r="E7631" t="str">
        <f t="shared" si="719"/>
        <v>LRKPCIGS</v>
      </c>
      <c r="F7631" s="39">
        <v>9668.23046875</v>
      </c>
      <c r="G7631">
        <f t="shared" si="717"/>
        <v>1.4665972781293393E-3</v>
      </c>
      <c r="H7631" s="38">
        <f>G7631*SUMIF('Manual Inputs'!$B$11:$B$22,'Expanded kW'!A7631,'Manual Inputs'!$C$11:$C$22)</f>
        <v>156369.1423772311</v>
      </c>
    </row>
    <row r="7632" spans="1:8" x14ac:dyDescent="0.2">
      <c r="A7632">
        <f t="shared" si="714"/>
        <v>2</v>
      </c>
      <c r="B7632" t="b">
        <f t="shared" si="715"/>
        <v>0</v>
      </c>
      <c r="C7632" t="str">
        <f t="shared" si="716"/>
        <v>OFF</v>
      </c>
      <c r="D7632" s="4">
        <f t="shared" si="718"/>
        <v>43873.916666648161</v>
      </c>
      <c r="E7632" t="str">
        <f t="shared" si="719"/>
        <v>LRKPCIGS</v>
      </c>
      <c r="F7632" s="39">
        <v>9874.9072265625</v>
      </c>
      <c r="G7632">
        <f t="shared" si="717"/>
        <v>1.4979485757054714E-3</v>
      </c>
      <c r="H7632" s="38">
        <f>G7632*SUMIF('Manual Inputs'!$B$11:$B$22,'Expanded kW'!A7632,'Manual Inputs'!$C$11:$C$22)</f>
        <v>159711.82928078662</v>
      </c>
    </row>
    <row r="7633" spans="1:8" x14ac:dyDescent="0.2">
      <c r="A7633">
        <f t="shared" si="714"/>
        <v>2</v>
      </c>
      <c r="B7633" t="b">
        <f t="shared" si="715"/>
        <v>0</v>
      </c>
      <c r="C7633" t="str">
        <f t="shared" si="716"/>
        <v>OFF</v>
      </c>
      <c r="D7633" s="4">
        <f t="shared" si="718"/>
        <v>43873.958333314826</v>
      </c>
      <c r="E7633" t="str">
        <f t="shared" si="719"/>
        <v>LRKPCIGS</v>
      </c>
      <c r="F7633" s="39">
        <v>9931.462890625</v>
      </c>
      <c r="G7633">
        <f t="shared" si="717"/>
        <v>1.5065276412588792E-3</v>
      </c>
      <c r="H7633" s="38">
        <f>G7633*SUMIF('Manual Inputs'!$B$11:$B$22,'Expanded kW'!A7633,'Manual Inputs'!$C$11:$C$22)</f>
        <v>160626.53241230719</v>
      </c>
    </row>
    <row r="7634" spans="1:8" x14ac:dyDescent="0.2">
      <c r="A7634">
        <f t="shared" si="714"/>
        <v>2</v>
      </c>
      <c r="B7634" t="b">
        <f t="shared" si="715"/>
        <v>0</v>
      </c>
      <c r="C7634" t="str">
        <f t="shared" si="716"/>
        <v>OFF</v>
      </c>
      <c r="D7634" s="4">
        <f t="shared" si="718"/>
        <v>43873.99999998149</v>
      </c>
      <c r="E7634" t="str">
        <f t="shared" si="719"/>
        <v>LRKPCIGS</v>
      </c>
      <c r="F7634" s="39">
        <v>9800.0283203125</v>
      </c>
      <c r="G7634">
        <f t="shared" si="717"/>
        <v>1.4865900132001084E-3</v>
      </c>
      <c r="H7634" s="38">
        <f>G7634*SUMIF('Manual Inputs'!$B$11:$B$22,'Expanded kW'!A7634,'Manual Inputs'!$C$11:$C$22)</f>
        <v>158500.77515973491</v>
      </c>
    </row>
    <row r="7635" spans="1:8" x14ac:dyDescent="0.2">
      <c r="A7635">
        <f t="shared" si="714"/>
        <v>2</v>
      </c>
      <c r="B7635" t="b">
        <f t="shared" si="715"/>
        <v>0</v>
      </c>
      <c r="C7635" t="str">
        <f t="shared" si="716"/>
        <v>OFF</v>
      </c>
      <c r="D7635" s="4">
        <f t="shared" si="718"/>
        <v>43874.041666648154</v>
      </c>
      <c r="E7635" t="str">
        <f t="shared" si="719"/>
        <v>LRKPCIGS</v>
      </c>
      <c r="F7635" s="39">
        <v>9724.7138671875</v>
      </c>
      <c r="G7635">
        <f t="shared" si="717"/>
        <v>1.4751653815351989E-3</v>
      </c>
      <c r="H7635" s="38">
        <f>G7635*SUMIF('Manual Inputs'!$B$11:$B$22,'Expanded kW'!A7635,'Manual Inputs'!$C$11:$C$22)</f>
        <v>157282.67672053943</v>
      </c>
    </row>
    <row r="7636" spans="1:8" x14ac:dyDescent="0.2">
      <c r="A7636">
        <f t="shared" si="714"/>
        <v>2</v>
      </c>
      <c r="B7636" t="b">
        <f t="shared" si="715"/>
        <v>0</v>
      </c>
      <c r="C7636" t="str">
        <f t="shared" si="716"/>
        <v>OFF</v>
      </c>
      <c r="D7636" s="4">
        <f t="shared" si="718"/>
        <v>43874.083333314818</v>
      </c>
      <c r="E7636" t="str">
        <f t="shared" si="719"/>
        <v>LRKPCIGS</v>
      </c>
      <c r="F7636" s="39">
        <v>9581.86328125</v>
      </c>
      <c r="G7636">
        <f t="shared" si="717"/>
        <v>1.453496030438089E-3</v>
      </c>
      <c r="H7636" s="38">
        <f>G7636*SUMIF('Manual Inputs'!$B$11:$B$22,'Expanded kW'!A7636,'Manual Inputs'!$C$11:$C$22)</f>
        <v>154972.28251931185</v>
      </c>
    </row>
    <row r="7637" spans="1:8" x14ac:dyDescent="0.2">
      <c r="A7637">
        <f t="shared" si="714"/>
        <v>2</v>
      </c>
      <c r="B7637" t="b">
        <f t="shared" si="715"/>
        <v>0</v>
      </c>
      <c r="C7637" t="str">
        <f t="shared" si="716"/>
        <v>OFF</v>
      </c>
      <c r="D7637" s="4">
        <f t="shared" si="718"/>
        <v>43874.124999981483</v>
      </c>
      <c r="E7637" t="str">
        <f t="shared" si="719"/>
        <v>LRKPCIGS</v>
      </c>
      <c r="F7637" s="39">
        <v>9590.2529296875</v>
      </c>
      <c r="G7637">
        <f t="shared" si="717"/>
        <v>1.4547686765135699E-3</v>
      </c>
      <c r="H7637" s="38">
        <f>G7637*SUMIF('Manual Inputs'!$B$11:$B$22,'Expanded kW'!A7637,'Manual Inputs'!$C$11:$C$22)</f>
        <v>155107.97251297292</v>
      </c>
    </row>
    <row r="7638" spans="1:8" x14ac:dyDescent="0.2">
      <c r="A7638">
        <f t="shared" si="714"/>
        <v>2</v>
      </c>
      <c r="B7638" t="b">
        <f t="shared" si="715"/>
        <v>0</v>
      </c>
      <c r="C7638" t="str">
        <f t="shared" si="716"/>
        <v>OFF</v>
      </c>
      <c r="D7638" s="4">
        <f t="shared" si="718"/>
        <v>43874.166666648147</v>
      </c>
      <c r="E7638" t="str">
        <f t="shared" si="719"/>
        <v>LRKPCIGS</v>
      </c>
      <c r="F7638" s="39">
        <v>9563.4296875</v>
      </c>
      <c r="G7638">
        <f t="shared" si="717"/>
        <v>1.4506997939905536E-3</v>
      </c>
      <c r="H7638" s="38">
        <f>G7638*SUMIF('Manual Inputs'!$B$11:$B$22,'Expanded kW'!A7638,'Manual Inputs'!$C$11:$C$22)</f>
        <v>154674.14675859179</v>
      </c>
    </row>
    <row r="7639" spans="1:8" x14ac:dyDescent="0.2">
      <c r="A7639">
        <f t="shared" si="714"/>
        <v>2</v>
      </c>
      <c r="B7639" t="b">
        <f t="shared" si="715"/>
        <v>0</v>
      </c>
      <c r="C7639" t="str">
        <f t="shared" si="716"/>
        <v>OFF</v>
      </c>
      <c r="D7639" s="4">
        <f t="shared" si="718"/>
        <v>43874.208333314811</v>
      </c>
      <c r="E7639" t="str">
        <f t="shared" si="719"/>
        <v>LRKPCIGS</v>
      </c>
      <c r="F7639" s="39">
        <v>9488.6220703125</v>
      </c>
      <c r="G7639">
        <f t="shared" si="717"/>
        <v>1.4393520454956095E-3</v>
      </c>
      <c r="H7639" s="38">
        <f>G7639*SUMIF('Manual Inputs'!$B$11:$B$22,'Expanded kW'!A7639,'Manual Inputs'!$C$11:$C$22)</f>
        <v>153464.24563131694</v>
      </c>
    </row>
    <row r="7640" spans="1:8" x14ac:dyDescent="0.2">
      <c r="A7640">
        <f t="shared" si="714"/>
        <v>2</v>
      </c>
      <c r="B7640" t="b">
        <f t="shared" si="715"/>
        <v>0</v>
      </c>
      <c r="C7640" t="str">
        <f t="shared" si="716"/>
        <v>OFF</v>
      </c>
      <c r="D7640" s="4">
        <f t="shared" si="718"/>
        <v>43874.249999981475</v>
      </c>
      <c r="E7640" t="str">
        <f t="shared" si="719"/>
        <v>LRKPCIGS</v>
      </c>
      <c r="F7640" s="39">
        <v>9461.8505859375</v>
      </c>
      <c r="G7640">
        <f t="shared" si="717"/>
        <v>1.4352910142404317E-3</v>
      </c>
      <c r="H7640" s="38">
        <f>G7640*SUMIF('Manual Inputs'!$B$11:$B$22,'Expanded kW'!A7640,'Manual Inputs'!$C$11:$C$22)</f>
        <v>153031.25698200671</v>
      </c>
    </row>
    <row r="7641" spans="1:8" x14ac:dyDescent="0.2">
      <c r="A7641">
        <f t="shared" si="714"/>
        <v>2</v>
      </c>
      <c r="B7641" t="b">
        <f t="shared" si="715"/>
        <v>0</v>
      </c>
      <c r="C7641" t="str">
        <f t="shared" si="716"/>
        <v>ON</v>
      </c>
      <c r="D7641" s="4">
        <f t="shared" si="718"/>
        <v>43874.29166664814</v>
      </c>
      <c r="E7641" t="str">
        <f t="shared" si="719"/>
        <v>LRKPCIGS</v>
      </c>
      <c r="F7641" s="39">
        <v>9389.107421875</v>
      </c>
      <c r="G7641">
        <f t="shared" si="717"/>
        <v>1.4242564276362533E-3</v>
      </c>
      <c r="H7641" s="38">
        <f>G7641*SUMIF('Manual Inputs'!$B$11:$B$22,'Expanded kW'!A7641,'Manual Inputs'!$C$11:$C$22)</f>
        <v>151854.74529095576</v>
      </c>
    </row>
    <row r="7642" spans="1:8" x14ac:dyDescent="0.2">
      <c r="A7642">
        <f t="shared" si="714"/>
        <v>2</v>
      </c>
      <c r="B7642" t="b">
        <f t="shared" si="715"/>
        <v>0</v>
      </c>
      <c r="C7642" t="str">
        <f t="shared" si="716"/>
        <v>ON</v>
      </c>
      <c r="D7642" s="4">
        <f t="shared" si="718"/>
        <v>43874.333333314804</v>
      </c>
      <c r="E7642" t="str">
        <f t="shared" si="719"/>
        <v>LRKPCIGS</v>
      </c>
      <c r="F7642" s="39">
        <v>9470.1845703125</v>
      </c>
      <c r="G7642">
        <f t="shared" si="717"/>
        <v>1.436555216499558E-3</v>
      </c>
      <c r="H7642" s="38">
        <f>G7642*SUMIF('Manual Inputs'!$B$11:$B$22,'Expanded kW'!A7642,'Manual Inputs'!$C$11:$C$22)</f>
        <v>153166.04669285569</v>
      </c>
    </row>
    <row r="7643" spans="1:8" x14ac:dyDescent="0.2">
      <c r="A7643">
        <f t="shared" si="714"/>
        <v>2</v>
      </c>
      <c r="B7643" t="b">
        <f t="shared" si="715"/>
        <v>0</v>
      </c>
      <c r="C7643" t="str">
        <f t="shared" si="716"/>
        <v>ON</v>
      </c>
      <c r="D7643" s="4">
        <f t="shared" si="718"/>
        <v>43874.374999981468</v>
      </c>
      <c r="E7643" t="str">
        <f t="shared" si="719"/>
        <v>LRKPCIGS</v>
      </c>
      <c r="F7643" s="39">
        <v>9500.9755859375</v>
      </c>
      <c r="G7643">
        <f t="shared" si="717"/>
        <v>1.4412259801778158E-3</v>
      </c>
      <c r="H7643" s="38">
        <f>G7643*SUMIF('Manual Inputs'!$B$11:$B$22,'Expanded kW'!A7643,'Manual Inputs'!$C$11:$C$22)</f>
        <v>153664.04523786012</v>
      </c>
    </row>
    <row r="7644" spans="1:8" x14ac:dyDescent="0.2">
      <c r="A7644">
        <f t="shared" si="714"/>
        <v>2</v>
      </c>
      <c r="B7644" t="b">
        <f t="shared" si="715"/>
        <v>0</v>
      </c>
      <c r="C7644" t="str">
        <f t="shared" si="716"/>
        <v>ON</v>
      </c>
      <c r="D7644" s="4">
        <f t="shared" si="718"/>
        <v>43874.416666648132</v>
      </c>
      <c r="E7644" t="str">
        <f t="shared" si="719"/>
        <v>LRKPCIGS</v>
      </c>
      <c r="F7644" s="39">
        <v>9481.3837890625</v>
      </c>
      <c r="G7644">
        <f t="shared" si="717"/>
        <v>1.4382540530952529E-3</v>
      </c>
      <c r="H7644" s="38">
        <f>G7644*SUMIF('Manual Inputs'!$B$11:$B$22,'Expanded kW'!A7644,'Manual Inputs'!$C$11:$C$22)</f>
        <v>153347.17727687443</v>
      </c>
    </row>
    <row r="7645" spans="1:8" x14ac:dyDescent="0.2">
      <c r="A7645">
        <f t="shared" si="714"/>
        <v>2</v>
      </c>
      <c r="B7645" t="b">
        <f t="shared" si="715"/>
        <v>0</v>
      </c>
      <c r="C7645" t="str">
        <f t="shared" si="716"/>
        <v>ON</v>
      </c>
      <c r="D7645" s="4">
        <f t="shared" si="718"/>
        <v>43874.458333314797</v>
      </c>
      <c r="E7645" t="str">
        <f t="shared" si="719"/>
        <v>LRKPCIGS</v>
      </c>
      <c r="F7645" s="39">
        <v>9381.6650390625</v>
      </c>
      <c r="G7645">
        <f t="shared" si="717"/>
        <v>1.4231274745759297E-3</v>
      </c>
      <c r="H7645" s="38">
        <f>G7645*SUMIF('Manual Inputs'!$B$11:$B$22,'Expanded kW'!A7645,'Manual Inputs'!$C$11:$C$22)</f>
        <v>151734.37589953557</v>
      </c>
    </row>
    <row r="7646" spans="1:8" x14ac:dyDescent="0.2">
      <c r="A7646">
        <f t="shared" si="714"/>
        <v>2</v>
      </c>
      <c r="B7646" t="b">
        <f t="shared" si="715"/>
        <v>0</v>
      </c>
      <c r="C7646" t="str">
        <f t="shared" si="716"/>
        <v>ON</v>
      </c>
      <c r="D7646" s="4">
        <f t="shared" si="718"/>
        <v>43874.499999981461</v>
      </c>
      <c r="E7646" t="str">
        <f t="shared" si="719"/>
        <v>LRKPCIGS</v>
      </c>
      <c r="F7646" s="39">
        <v>9387.02734375</v>
      </c>
      <c r="G7646">
        <f t="shared" si="717"/>
        <v>1.4239408955514232E-3</v>
      </c>
      <c r="H7646" s="38">
        <f>G7646*SUMIF('Manual Inputs'!$B$11:$B$22,'Expanded kW'!A7646,'Manual Inputs'!$C$11:$C$22)</f>
        <v>151821.10314376705</v>
      </c>
    </row>
    <row r="7647" spans="1:8" x14ac:dyDescent="0.2">
      <c r="A7647">
        <f t="shared" si="714"/>
        <v>2</v>
      </c>
      <c r="B7647" t="b">
        <f t="shared" si="715"/>
        <v>0</v>
      </c>
      <c r="C7647" t="str">
        <f t="shared" si="716"/>
        <v>ON</v>
      </c>
      <c r="D7647" s="4">
        <f t="shared" si="718"/>
        <v>43874.541666648125</v>
      </c>
      <c r="E7647" t="str">
        <f t="shared" si="719"/>
        <v>LRKPCIGS</v>
      </c>
      <c r="F7647" s="39">
        <v>9456.646484375</v>
      </c>
      <c r="G7647">
        <f t="shared" si="717"/>
        <v>1.4345015914798407E-3</v>
      </c>
      <c r="H7647" s="38">
        <f>G7647*SUMIF('Manual Inputs'!$B$11:$B$22,'Expanded kW'!A7647,'Manual Inputs'!$C$11:$C$22)</f>
        <v>152947.08843629379</v>
      </c>
    </row>
    <row r="7648" spans="1:8" x14ac:dyDescent="0.2">
      <c r="A7648">
        <f t="shared" si="714"/>
        <v>2</v>
      </c>
      <c r="B7648" t="b">
        <f t="shared" si="715"/>
        <v>0</v>
      </c>
      <c r="C7648" t="str">
        <f t="shared" si="716"/>
        <v>ON</v>
      </c>
      <c r="D7648" s="4">
        <f t="shared" si="718"/>
        <v>43874.583333314789</v>
      </c>
      <c r="E7648" t="str">
        <f t="shared" si="719"/>
        <v>LRKPCIGS</v>
      </c>
      <c r="F7648" s="39">
        <v>9429.451171875</v>
      </c>
      <c r="G7648">
        <f t="shared" si="717"/>
        <v>1.4303762687106645E-3</v>
      </c>
      <c r="H7648" s="38">
        <f>G7648*SUMIF('Manual Inputs'!$B$11:$B$22,'Expanded kW'!A7648,'Manual Inputs'!$C$11:$C$22)</f>
        <v>152507.2450020634</v>
      </c>
    </row>
    <row r="7649" spans="1:8" x14ac:dyDescent="0.2">
      <c r="A7649">
        <f t="shared" si="714"/>
        <v>2</v>
      </c>
      <c r="B7649" t="b">
        <f t="shared" si="715"/>
        <v>0</v>
      </c>
      <c r="C7649" t="str">
        <f t="shared" si="716"/>
        <v>ON</v>
      </c>
      <c r="D7649" s="4">
        <f t="shared" si="718"/>
        <v>43874.624999981454</v>
      </c>
      <c r="E7649" t="str">
        <f t="shared" si="719"/>
        <v>LRKPCIGS</v>
      </c>
      <c r="F7649" s="39">
        <v>9212.15625</v>
      </c>
      <c r="G7649">
        <f t="shared" si="717"/>
        <v>1.3974142761306091E-3</v>
      </c>
      <c r="H7649" s="38">
        <f>G7649*SUMIF('Manual Inputs'!$B$11:$B$22,'Expanded kW'!A7649,'Manual Inputs'!$C$11:$C$22)</f>
        <v>148992.82520349251</v>
      </c>
    </row>
    <row r="7650" spans="1:8" x14ac:dyDescent="0.2">
      <c r="A7650">
        <f t="shared" si="714"/>
        <v>2</v>
      </c>
      <c r="B7650" t="b">
        <f t="shared" si="715"/>
        <v>0</v>
      </c>
      <c r="C7650" t="str">
        <f t="shared" si="716"/>
        <v>ON</v>
      </c>
      <c r="D7650" s="4">
        <f t="shared" si="718"/>
        <v>43874.666666648118</v>
      </c>
      <c r="E7650" t="str">
        <f t="shared" si="719"/>
        <v>LRKPCIGS</v>
      </c>
      <c r="F7650" s="39">
        <v>9341.37109375</v>
      </c>
      <c r="G7650">
        <f t="shared" si="717"/>
        <v>1.4170151884950989E-3</v>
      </c>
      <c r="H7650" s="38">
        <f>G7650*SUMIF('Manual Inputs'!$B$11:$B$22,'Expanded kW'!A7650,'Manual Inputs'!$C$11:$C$22)</f>
        <v>151082.68170462822</v>
      </c>
    </row>
    <row r="7651" spans="1:8" x14ac:dyDescent="0.2">
      <c r="A7651">
        <f t="shared" si="714"/>
        <v>2</v>
      </c>
      <c r="B7651" t="b">
        <f t="shared" si="715"/>
        <v>0</v>
      </c>
      <c r="C7651" t="str">
        <f t="shared" si="716"/>
        <v>ON</v>
      </c>
      <c r="D7651" s="4">
        <f t="shared" si="718"/>
        <v>43874.708333314782</v>
      </c>
      <c r="E7651" t="str">
        <f t="shared" si="719"/>
        <v>LRKPCIGS</v>
      </c>
      <c r="F7651" s="39">
        <v>9240.6015625</v>
      </c>
      <c r="G7651">
        <f t="shared" si="717"/>
        <v>1.4017292144249413E-3</v>
      </c>
      <c r="H7651" s="38">
        <f>G7651*SUMIF('Manual Inputs'!$B$11:$B$22,'Expanded kW'!A7651,'Manual Inputs'!$C$11:$C$22)</f>
        <v>149452.88551490672</v>
      </c>
    </row>
    <row r="7652" spans="1:8" x14ac:dyDescent="0.2">
      <c r="A7652">
        <f t="shared" si="714"/>
        <v>2</v>
      </c>
      <c r="B7652" t="b">
        <f t="shared" si="715"/>
        <v>0</v>
      </c>
      <c r="C7652" t="str">
        <f t="shared" si="716"/>
        <v>ON</v>
      </c>
      <c r="D7652" s="4">
        <f t="shared" si="718"/>
        <v>43874.749999981446</v>
      </c>
      <c r="E7652" t="str">
        <f t="shared" si="719"/>
        <v>LRKPCIGS</v>
      </c>
      <c r="F7652" s="39">
        <v>9275.4404296875</v>
      </c>
      <c r="G7652">
        <f t="shared" si="717"/>
        <v>1.4070140065030208E-3</v>
      </c>
      <c r="H7652" s="38">
        <f>G7652*SUMIF('Manual Inputs'!$B$11:$B$22,'Expanded kW'!A7652,'Manual Inputs'!$C$11:$C$22)</f>
        <v>150016.35199422904</v>
      </c>
    </row>
    <row r="7653" spans="1:8" x14ac:dyDescent="0.2">
      <c r="A7653">
        <f t="shared" si="714"/>
        <v>2</v>
      </c>
      <c r="B7653" t="b">
        <f t="shared" si="715"/>
        <v>0</v>
      </c>
      <c r="C7653" t="str">
        <f t="shared" si="716"/>
        <v>ON</v>
      </c>
      <c r="D7653" s="4">
        <f t="shared" si="718"/>
        <v>43874.791666648111</v>
      </c>
      <c r="E7653" t="str">
        <f t="shared" si="719"/>
        <v>LRKPCIGS</v>
      </c>
      <c r="F7653" s="39">
        <v>9240.1533203125</v>
      </c>
      <c r="G7653">
        <f t="shared" si="717"/>
        <v>1.4016612194827174E-3</v>
      </c>
      <c r="H7653" s="38">
        <f>G7653*SUMIF('Manual Inputs'!$B$11:$B$22,'Expanded kW'!A7653,'Manual Inputs'!$C$11:$C$22)</f>
        <v>149445.63586910407</v>
      </c>
    </row>
    <row r="7654" spans="1:8" x14ac:dyDescent="0.2">
      <c r="A7654">
        <f t="shared" si="714"/>
        <v>2</v>
      </c>
      <c r="B7654" t="b">
        <f t="shared" si="715"/>
        <v>0</v>
      </c>
      <c r="C7654" t="str">
        <f t="shared" si="716"/>
        <v>ON</v>
      </c>
      <c r="D7654" s="4">
        <f t="shared" si="718"/>
        <v>43874.833333314775</v>
      </c>
      <c r="E7654" t="str">
        <f t="shared" si="719"/>
        <v>LRKPCIGS</v>
      </c>
      <c r="F7654" s="39">
        <v>9253.2783203125</v>
      </c>
      <c r="G7654">
        <f t="shared" si="717"/>
        <v>1.4036521824968558E-3</v>
      </c>
      <c r="H7654" s="38">
        <f>G7654*SUMIF('Manual Inputs'!$B$11:$B$22,'Expanded kW'!A7654,'Manual Inputs'!$C$11:$C$22)</f>
        <v>149657.91307953413</v>
      </c>
    </row>
    <row r="7655" spans="1:8" x14ac:dyDescent="0.2">
      <c r="A7655">
        <f t="shared" si="714"/>
        <v>2</v>
      </c>
      <c r="B7655" t="b">
        <f t="shared" si="715"/>
        <v>0</v>
      </c>
      <c r="C7655" t="str">
        <f t="shared" si="716"/>
        <v>OFF</v>
      </c>
      <c r="D7655" s="4">
        <f t="shared" si="718"/>
        <v>43874.874999981439</v>
      </c>
      <c r="E7655" t="str">
        <f t="shared" si="719"/>
        <v>LRKPCIGS</v>
      </c>
      <c r="F7655" s="39">
        <v>9407.458984375</v>
      </c>
      <c r="G7655">
        <f t="shared" si="717"/>
        <v>1.4270402205649505E-3</v>
      </c>
      <c r="H7655" s="38">
        <f>G7655*SUMIF('Manual Inputs'!$B$11:$B$22,'Expanded kW'!A7655,'Manual Inputs'!$C$11:$C$22)</f>
        <v>152151.55431911067</v>
      </c>
    </row>
    <row r="7656" spans="1:8" x14ac:dyDescent="0.2">
      <c r="A7656">
        <f t="shared" si="714"/>
        <v>2</v>
      </c>
      <c r="B7656" t="b">
        <f t="shared" si="715"/>
        <v>0</v>
      </c>
      <c r="C7656" t="str">
        <f t="shared" si="716"/>
        <v>OFF</v>
      </c>
      <c r="D7656" s="4">
        <f t="shared" si="718"/>
        <v>43874.916666648103</v>
      </c>
      <c r="E7656" t="str">
        <f t="shared" si="719"/>
        <v>LRKPCIGS</v>
      </c>
      <c r="F7656" s="39">
        <v>9664.0537109375</v>
      </c>
      <c r="G7656">
        <f t="shared" si="717"/>
        <v>1.4659636956284858E-3</v>
      </c>
      <c r="H7656" s="38">
        <f>G7656*SUMIF('Manual Inputs'!$B$11:$B$22,'Expanded kW'!A7656,'Manual Inputs'!$C$11:$C$22)</f>
        <v>156301.58957745362</v>
      </c>
    </row>
    <row r="7657" spans="1:8" x14ac:dyDescent="0.2">
      <c r="A7657">
        <f t="shared" si="714"/>
        <v>2</v>
      </c>
      <c r="B7657" t="b">
        <f t="shared" si="715"/>
        <v>0</v>
      </c>
      <c r="C7657" t="str">
        <f t="shared" si="716"/>
        <v>OFF</v>
      </c>
      <c r="D7657" s="4">
        <f t="shared" si="718"/>
        <v>43874.958333314768</v>
      </c>
      <c r="E7657" t="str">
        <f t="shared" si="719"/>
        <v>LRKPCIGS</v>
      </c>
      <c r="F7657" s="39">
        <v>9657.98046875</v>
      </c>
      <c r="G7657">
        <f t="shared" si="717"/>
        <v>1.4650424308230597E-3</v>
      </c>
      <c r="H7657" s="38">
        <f>G7657*SUMIF('Manual Inputs'!$B$11:$B$22,'Expanded kW'!A7657,'Manual Inputs'!$C$11:$C$22)</f>
        <v>156203.36398432381</v>
      </c>
    </row>
    <row r="7658" spans="1:8" x14ac:dyDescent="0.2">
      <c r="A7658">
        <f t="shared" si="714"/>
        <v>2</v>
      </c>
      <c r="B7658" t="b">
        <f t="shared" si="715"/>
        <v>0</v>
      </c>
      <c r="C7658" t="str">
        <f t="shared" si="716"/>
        <v>OFF</v>
      </c>
      <c r="D7658" s="4">
        <f t="shared" si="718"/>
        <v>43874.999999981432</v>
      </c>
      <c r="E7658" t="str">
        <f t="shared" si="719"/>
        <v>LRKPCIGS</v>
      </c>
      <c r="F7658" s="39">
        <v>9683.1083984375</v>
      </c>
      <c r="G7658">
        <f t="shared" si="717"/>
        <v>1.4688541472900832E-3</v>
      </c>
      <c r="H7658" s="38">
        <f>G7658*SUMIF('Manual Inputs'!$B$11:$B$22,'Expanded kW'!A7658,'Manual Inputs'!$C$11:$C$22)</f>
        <v>156609.7705990244</v>
      </c>
    </row>
    <row r="7659" spans="1:8" x14ac:dyDescent="0.2">
      <c r="A7659">
        <f t="shared" si="714"/>
        <v>2</v>
      </c>
      <c r="B7659" t="b">
        <f t="shared" si="715"/>
        <v>0</v>
      </c>
      <c r="C7659" t="str">
        <f t="shared" si="716"/>
        <v>OFF</v>
      </c>
      <c r="D7659" s="4">
        <f t="shared" si="718"/>
        <v>43875.041666648096</v>
      </c>
      <c r="E7659" t="str">
        <f t="shared" si="719"/>
        <v>LRKPCIGS</v>
      </c>
      <c r="F7659" s="39">
        <v>9714.0849609375</v>
      </c>
      <c r="G7659">
        <f t="shared" si="717"/>
        <v>1.4735530570228565E-3</v>
      </c>
      <c r="H7659" s="38">
        <f>G7659*SUMIF('Manual Inputs'!$B$11:$B$22,'Expanded kW'!A7659,'Manual Inputs'!$C$11:$C$22)</f>
        <v>157110.77008673584</v>
      </c>
    </row>
    <row r="7660" spans="1:8" x14ac:dyDescent="0.2">
      <c r="A7660">
        <f t="shared" si="714"/>
        <v>2</v>
      </c>
      <c r="B7660" t="b">
        <f t="shared" si="715"/>
        <v>0</v>
      </c>
      <c r="C7660" t="str">
        <f t="shared" si="716"/>
        <v>OFF</v>
      </c>
      <c r="D7660" s="4">
        <f t="shared" si="718"/>
        <v>43875.08333331476</v>
      </c>
      <c r="E7660" t="str">
        <f t="shared" si="719"/>
        <v>LRKPCIGS</v>
      </c>
      <c r="F7660" s="39">
        <v>9684.5595703125</v>
      </c>
      <c r="G7660">
        <f t="shared" si="717"/>
        <v>1.469074279063819E-3</v>
      </c>
      <c r="H7660" s="38">
        <f>G7660*SUMIF('Manual Inputs'!$B$11:$B$22,'Expanded kW'!A7660,'Manual Inputs'!$C$11:$C$22)</f>
        <v>156633.24112987996</v>
      </c>
    </row>
    <row r="7661" spans="1:8" x14ac:dyDescent="0.2">
      <c r="A7661">
        <f t="shared" si="714"/>
        <v>2</v>
      </c>
      <c r="B7661" t="b">
        <f t="shared" si="715"/>
        <v>0</v>
      </c>
      <c r="C7661" t="str">
        <f t="shared" si="716"/>
        <v>OFF</v>
      </c>
      <c r="D7661" s="4">
        <f t="shared" si="718"/>
        <v>43875.124999981424</v>
      </c>
      <c r="E7661" t="str">
        <f t="shared" si="719"/>
        <v>LRKPCIGS</v>
      </c>
      <c r="F7661" s="39">
        <v>9697.2578125</v>
      </c>
      <c r="G7661">
        <f t="shared" si="717"/>
        <v>1.4710005061525722E-3</v>
      </c>
      <c r="H7661" s="38">
        <f>G7661*SUMIF('Manual Inputs'!$B$11:$B$22,'Expanded kW'!A7661,'Manual Inputs'!$C$11:$C$22)</f>
        <v>156838.616172084</v>
      </c>
    </row>
    <row r="7662" spans="1:8" x14ac:dyDescent="0.2">
      <c r="A7662">
        <f t="shared" si="714"/>
        <v>2</v>
      </c>
      <c r="B7662" t="b">
        <f t="shared" si="715"/>
        <v>0</v>
      </c>
      <c r="C7662" t="str">
        <f t="shared" si="716"/>
        <v>OFF</v>
      </c>
      <c r="D7662" s="4">
        <f t="shared" si="718"/>
        <v>43875.166666648089</v>
      </c>
      <c r="E7662" t="str">
        <f t="shared" si="719"/>
        <v>LRKPCIGS</v>
      </c>
      <c r="F7662" s="39">
        <v>9627.36328125</v>
      </c>
      <c r="G7662">
        <f t="shared" si="717"/>
        <v>1.460398035553769E-3</v>
      </c>
      <c r="H7662" s="38">
        <f>G7662*SUMIF('Manual Inputs'!$B$11:$B$22,'Expanded kW'!A7662,'Manual Inputs'!$C$11:$C$22)</f>
        <v>155708.17684880274</v>
      </c>
    </row>
    <row r="7663" spans="1:8" x14ac:dyDescent="0.2">
      <c r="A7663">
        <f t="shared" si="714"/>
        <v>2</v>
      </c>
      <c r="B7663" t="b">
        <f t="shared" si="715"/>
        <v>0</v>
      </c>
      <c r="C7663" t="str">
        <f t="shared" si="716"/>
        <v>OFF</v>
      </c>
      <c r="D7663" s="4">
        <f t="shared" si="718"/>
        <v>43875.208333314753</v>
      </c>
      <c r="E7663" t="str">
        <f t="shared" si="719"/>
        <v>LRKPCIGS</v>
      </c>
      <c r="F7663" s="39">
        <v>9608.7109375</v>
      </c>
      <c r="G7663">
        <f t="shared" si="717"/>
        <v>1.4575686163893311E-3</v>
      </c>
      <c r="H7663" s="38">
        <f>G7663*SUMIF('Manual Inputs'!$B$11:$B$22,'Expanded kW'!A7663,'Manual Inputs'!$C$11:$C$22)</f>
        <v>155406.5031345755</v>
      </c>
    </row>
    <row r="7664" spans="1:8" x14ac:dyDescent="0.2">
      <c r="A7664">
        <f t="shared" si="714"/>
        <v>2</v>
      </c>
      <c r="B7664" t="b">
        <f t="shared" si="715"/>
        <v>0</v>
      </c>
      <c r="C7664" t="str">
        <f t="shared" si="716"/>
        <v>OFF</v>
      </c>
      <c r="D7664" s="4">
        <f t="shared" si="718"/>
        <v>43875.249999981417</v>
      </c>
      <c r="E7664" t="str">
        <f t="shared" si="719"/>
        <v>LRKPCIGS</v>
      </c>
      <c r="F7664" s="39">
        <v>9555.939453125</v>
      </c>
      <c r="G7664">
        <f t="shared" si="717"/>
        <v>1.4495635822109076E-3</v>
      </c>
      <c r="H7664" s="38">
        <f>G7664*SUMIF('Manual Inputs'!$B$11:$B$22,'Expanded kW'!A7664,'Manual Inputs'!$C$11:$C$22)</f>
        <v>154553.00343984191</v>
      </c>
    </row>
    <row r="7665" spans="1:8" x14ac:dyDescent="0.2">
      <c r="A7665">
        <f t="shared" si="714"/>
        <v>2</v>
      </c>
      <c r="B7665" t="b">
        <f t="shared" si="715"/>
        <v>0</v>
      </c>
      <c r="C7665" t="str">
        <f t="shared" si="716"/>
        <v>ON</v>
      </c>
      <c r="D7665" s="4">
        <f t="shared" si="718"/>
        <v>43875.291666648081</v>
      </c>
      <c r="E7665" t="str">
        <f t="shared" si="719"/>
        <v>LRKPCIGS</v>
      </c>
      <c r="F7665" s="39">
        <v>9251.857421875</v>
      </c>
      <c r="G7665">
        <f t="shared" si="717"/>
        <v>1.4034366429741198E-3</v>
      </c>
      <c r="H7665" s="38">
        <f>G7665*SUMIF('Manual Inputs'!$B$11:$B$22,'Expanded kW'!A7665,'Manual Inputs'!$C$11:$C$22)</f>
        <v>149634.93217617285</v>
      </c>
    </row>
    <row r="7666" spans="1:8" x14ac:dyDescent="0.2">
      <c r="A7666">
        <f t="shared" si="714"/>
        <v>2</v>
      </c>
      <c r="B7666" t="b">
        <f t="shared" si="715"/>
        <v>0</v>
      </c>
      <c r="C7666" t="str">
        <f t="shared" si="716"/>
        <v>ON</v>
      </c>
      <c r="D7666" s="4">
        <f t="shared" si="718"/>
        <v>43875.333333314746</v>
      </c>
      <c r="E7666" t="str">
        <f t="shared" si="719"/>
        <v>LRKPCIGS</v>
      </c>
      <c r="F7666" s="39">
        <v>9225.107421875</v>
      </c>
      <c r="G7666">
        <f t="shared" si="717"/>
        <v>1.3993788707357805E-3</v>
      </c>
      <c r="H7666" s="38">
        <f>G7666*SUMIF('Manual Inputs'!$B$11:$B$22,'Expanded kW'!A7666,'Manual Inputs'!$C$11:$C$22)</f>
        <v>149202.2910044392</v>
      </c>
    </row>
    <row r="7667" spans="1:8" x14ac:dyDescent="0.2">
      <c r="A7667">
        <f t="shared" si="714"/>
        <v>2</v>
      </c>
      <c r="B7667" t="b">
        <f t="shared" si="715"/>
        <v>0</v>
      </c>
      <c r="C7667" t="str">
        <f t="shared" si="716"/>
        <v>ON</v>
      </c>
      <c r="D7667" s="4">
        <f t="shared" si="718"/>
        <v>43875.37499998141</v>
      </c>
      <c r="E7667" t="str">
        <f t="shared" si="719"/>
        <v>LRKPCIGS</v>
      </c>
      <c r="F7667" s="39">
        <v>9316.1669921875</v>
      </c>
      <c r="G7667">
        <f t="shared" si="717"/>
        <v>1.4131919173320112E-3</v>
      </c>
      <c r="H7667" s="38">
        <f>G7667*SUMIF('Manual Inputs'!$B$11:$B$22,'Expanded kW'!A7667,'Manual Inputs'!$C$11:$C$22)</f>
        <v>150675.04312397423</v>
      </c>
    </row>
    <row r="7668" spans="1:8" x14ac:dyDescent="0.2">
      <c r="A7668">
        <f t="shared" si="714"/>
        <v>2</v>
      </c>
      <c r="B7668" t="b">
        <f t="shared" si="715"/>
        <v>0</v>
      </c>
      <c r="C7668" t="str">
        <f t="shared" si="716"/>
        <v>ON</v>
      </c>
      <c r="D7668" s="4">
        <f t="shared" si="718"/>
        <v>43875.416666648074</v>
      </c>
      <c r="E7668" t="str">
        <f t="shared" si="719"/>
        <v>LRKPCIGS</v>
      </c>
      <c r="F7668" s="39">
        <v>9366.0654296875</v>
      </c>
      <c r="G7668">
        <f t="shared" si="717"/>
        <v>1.4207611320768338E-3</v>
      </c>
      <c r="H7668" s="38">
        <f>G7668*SUMIF('Manual Inputs'!$B$11:$B$22,'Expanded kW'!A7668,'Manual Inputs'!$C$11:$C$22)</f>
        <v>151482.07559005567</v>
      </c>
    </row>
    <row r="7669" spans="1:8" x14ac:dyDescent="0.2">
      <c r="A7669">
        <f t="shared" si="714"/>
        <v>2</v>
      </c>
      <c r="B7669" t="b">
        <f t="shared" si="715"/>
        <v>0</v>
      </c>
      <c r="C7669" t="str">
        <f t="shared" si="716"/>
        <v>ON</v>
      </c>
      <c r="D7669" s="4">
        <f t="shared" si="718"/>
        <v>43875.458333314738</v>
      </c>
      <c r="E7669" t="str">
        <f t="shared" si="719"/>
        <v>LRKPCIGS</v>
      </c>
      <c r="F7669" s="39">
        <v>9339.63671875</v>
      </c>
      <c r="G7669">
        <f t="shared" si="717"/>
        <v>1.4167520969539449E-3</v>
      </c>
      <c r="H7669" s="38">
        <f>G7669*SUMIF('Manual Inputs'!$B$11:$B$22,'Expanded kW'!A7669,'Manual Inputs'!$C$11:$C$22)</f>
        <v>151054.63078753569</v>
      </c>
    </row>
    <row r="7670" spans="1:8" x14ac:dyDescent="0.2">
      <c r="A7670">
        <f t="shared" si="714"/>
        <v>2</v>
      </c>
      <c r="B7670" t="b">
        <f t="shared" si="715"/>
        <v>0</v>
      </c>
      <c r="C7670" t="str">
        <f t="shared" si="716"/>
        <v>ON</v>
      </c>
      <c r="D7670" s="4">
        <f t="shared" si="718"/>
        <v>43875.499999981403</v>
      </c>
      <c r="E7670" t="str">
        <f t="shared" si="719"/>
        <v>LRKPCIGS</v>
      </c>
      <c r="F7670" s="39">
        <v>9205.5693359375</v>
      </c>
      <c r="G7670">
        <f t="shared" si="717"/>
        <v>1.3964150911953143E-3</v>
      </c>
      <c r="H7670" s="38">
        <f>G7670*SUMIF('Manual Inputs'!$B$11:$B$22,'Expanded kW'!A7670,'Manual Inputs'!$C$11:$C$22)</f>
        <v>148886.29173739499</v>
      </c>
    </row>
    <row r="7671" spans="1:8" x14ac:dyDescent="0.2">
      <c r="A7671">
        <f t="shared" si="714"/>
        <v>2</v>
      </c>
      <c r="B7671" t="b">
        <f t="shared" si="715"/>
        <v>0</v>
      </c>
      <c r="C7671" t="str">
        <f t="shared" si="716"/>
        <v>ON</v>
      </c>
      <c r="D7671" s="4">
        <f t="shared" si="718"/>
        <v>43875.541666648067</v>
      </c>
      <c r="E7671" t="str">
        <f t="shared" si="719"/>
        <v>LRKPCIGS</v>
      </c>
      <c r="F7671" s="39">
        <v>9282.9716796875</v>
      </c>
      <c r="G7671">
        <f t="shared" si="717"/>
        <v>1.4081564400420859E-3</v>
      </c>
      <c r="H7671" s="38">
        <f>G7671*SUMIF('Manual Inputs'!$B$11:$B$22,'Expanded kW'!A7671,'Manual Inputs'!$C$11:$C$22)</f>
        <v>150138.15867926154</v>
      </c>
    </row>
    <row r="7672" spans="1:8" x14ac:dyDescent="0.2">
      <c r="A7672">
        <f t="shared" si="714"/>
        <v>2</v>
      </c>
      <c r="B7672" t="b">
        <f t="shared" si="715"/>
        <v>0</v>
      </c>
      <c r="C7672" t="str">
        <f t="shared" si="716"/>
        <v>ON</v>
      </c>
      <c r="D7672" s="4">
        <f t="shared" si="718"/>
        <v>43875.583333314731</v>
      </c>
      <c r="E7672" t="str">
        <f t="shared" si="719"/>
        <v>LRKPCIGS</v>
      </c>
      <c r="F7672" s="39">
        <v>9110.216796875</v>
      </c>
      <c r="G7672">
        <f t="shared" si="717"/>
        <v>1.3819508337798759E-3</v>
      </c>
      <c r="H7672" s="38">
        <f>G7672*SUMIF('Manual Inputs'!$B$11:$B$22,'Expanded kW'!A7672,'Manual Inputs'!$C$11:$C$22)</f>
        <v>147344.10728028178</v>
      </c>
    </row>
    <row r="7673" spans="1:8" x14ac:dyDescent="0.2">
      <c r="A7673">
        <f t="shared" si="714"/>
        <v>2</v>
      </c>
      <c r="B7673" t="b">
        <f t="shared" si="715"/>
        <v>0</v>
      </c>
      <c r="C7673" t="str">
        <f t="shared" si="716"/>
        <v>ON</v>
      </c>
      <c r="D7673" s="4">
        <f t="shared" si="718"/>
        <v>43875.624999981395</v>
      </c>
      <c r="E7673" t="str">
        <f t="shared" si="719"/>
        <v>LRKPCIGS</v>
      </c>
      <c r="F7673" s="39">
        <v>9087.3994140625</v>
      </c>
      <c r="G7673">
        <f t="shared" si="717"/>
        <v>1.3784896097601331E-3</v>
      </c>
      <c r="H7673" s="38">
        <f>G7673*SUMIF('Manual Inputs'!$B$11:$B$22,'Expanded kW'!A7673,'Manual Inputs'!$C$11:$C$22)</f>
        <v>146975.07029950066</v>
      </c>
    </row>
    <row r="7674" spans="1:8" x14ac:dyDescent="0.2">
      <c r="A7674">
        <f t="shared" si="714"/>
        <v>2</v>
      </c>
      <c r="B7674" t="b">
        <f t="shared" si="715"/>
        <v>0</v>
      </c>
      <c r="C7674" t="str">
        <f t="shared" si="716"/>
        <v>ON</v>
      </c>
      <c r="D7674" s="4">
        <f t="shared" si="718"/>
        <v>43875.66666664806</v>
      </c>
      <c r="E7674" t="str">
        <f t="shared" si="719"/>
        <v>LRKPCIGS</v>
      </c>
      <c r="F7674" s="39">
        <v>9100.6748046875</v>
      </c>
      <c r="G7674">
        <f t="shared" si="717"/>
        <v>1.3805033858921417E-3</v>
      </c>
      <c r="H7674" s="38">
        <f>G7674*SUMIF('Manual Inputs'!$B$11:$B$22,'Expanded kW'!A7674,'Manual Inputs'!$C$11:$C$22)</f>
        <v>147189.77985296689</v>
      </c>
    </row>
    <row r="7675" spans="1:8" x14ac:dyDescent="0.2">
      <c r="A7675">
        <f t="shared" si="714"/>
        <v>2</v>
      </c>
      <c r="B7675" t="b">
        <f t="shared" si="715"/>
        <v>0</v>
      </c>
      <c r="C7675" t="str">
        <f t="shared" si="716"/>
        <v>ON</v>
      </c>
      <c r="D7675" s="4">
        <f t="shared" si="718"/>
        <v>43875.708333314724</v>
      </c>
      <c r="E7675" t="str">
        <f t="shared" si="719"/>
        <v>LRKPCIGS</v>
      </c>
      <c r="F7675" s="39">
        <v>9074.4384765625</v>
      </c>
      <c r="G7675">
        <f t="shared" si="717"/>
        <v>1.3765235337836713E-3</v>
      </c>
      <c r="H7675" s="38">
        <f>G7675*SUMIF('Manual Inputs'!$B$11:$B$22,'Expanded kW'!A7675,'Manual Inputs'!$C$11:$C$22)</f>
        <v>146765.44655420099</v>
      </c>
    </row>
    <row r="7676" spans="1:8" x14ac:dyDescent="0.2">
      <c r="A7676">
        <f t="shared" si="714"/>
        <v>2</v>
      </c>
      <c r="B7676" t="b">
        <f t="shared" si="715"/>
        <v>0</v>
      </c>
      <c r="C7676" t="str">
        <f t="shared" si="716"/>
        <v>ON</v>
      </c>
      <c r="D7676" s="4">
        <f t="shared" si="718"/>
        <v>43875.749999981388</v>
      </c>
      <c r="E7676" t="str">
        <f t="shared" si="719"/>
        <v>LRKPCIGS</v>
      </c>
      <c r="F7676" s="39">
        <v>9099.318359375</v>
      </c>
      <c r="G7676">
        <f t="shared" si="717"/>
        <v>1.3802976234199218E-3</v>
      </c>
      <c r="H7676" s="38">
        <f>G7676*SUMIF('Manual Inputs'!$B$11:$B$22,'Expanded kW'!A7676,'Manual Inputs'!$C$11:$C$22)</f>
        <v>147167.84138233541</v>
      </c>
    </row>
    <row r="7677" spans="1:8" x14ac:dyDescent="0.2">
      <c r="A7677">
        <f t="shared" si="714"/>
        <v>2</v>
      </c>
      <c r="B7677" t="b">
        <f t="shared" si="715"/>
        <v>0</v>
      </c>
      <c r="C7677" t="str">
        <f t="shared" si="716"/>
        <v>ON</v>
      </c>
      <c r="D7677" s="4">
        <f t="shared" si="718"/>
        <v>43875.791666648052</v>
      </c>
      <c r="E7677" t="str">
        <f t="shared" si="719"/>
        <v>LRKPCIGS</v>
      </c>
      <c r="F7677" s="39">
        <v>9091.439453125</v>
      </c>
      <c r="G7677">
        <f t="shared" si="717"/>
        <v>1.3791024530629226E-3</v>
      </c>
      <c r="H7677" s="38">
        <f>G7677*SUMIF('Manual Inputs'!$B$11:$B$22,'Expanded kW'!A7677,'Manual Inputs'!$C$11:$C$22)</f>
        <v>147040.41187833616</v>
      </c>
    </row>
    <row r="7678" spans="1:8" x14ac:dyDescent="0.2">
      <c r="A7678">
        <f t="shared" si="714"/>
        <v>2</v>
      </c>
      <c r="B7678" t="b">
        <f t="shared" si="715"/>
        <v>0</v>
      </c>
      <c r="C7678" t="str">
        <f t="shared" si="716"/>
        <v>ON</v>
      </c>
      <c r="D7678" s="4">
        <f t="shared" si="718"/>
        <v>43875.833333314717</v>
      </c>
      <c r="E7678" t="str">
        <f t="shared" si="719"/>
        <v>LRKPCIGS</v>
      </c>
      <c r="F7678" s="39">
        <v>8960.203125</v>
      </c>
      <c r="G7678">
        <f t="shared" si="717"/>
        <v>1.3591948968413444E-3</v>
      </c>
      <c r="H7678" s="38">
        <f>G7678*SUMIF('Manual Inputs'!$B$11:$B$22,'Expanded kW'!A7678,'Manual Inputs'!$C$11:$C$22)</f>
        <v>144917.86089612974</v>
      </c>
    </row>
    <row r="7679" spans="1:8" x14ac:dyDescent="0.2">
      <c r="A7679">
        <f t="shared" si="714"/>
        <v>2</v>
      </c>
      <c r="B7679" t="b">
        <f t="shared" si="715"/>
        <v>0</v>
      </c>
      <c r="C7679" t="str">
        <f t="shared" si="716"/>
        <v>OFF</v>
      </c>
      <c r="D7679" s="4">
        <f t="shared" si="718"/>
        <v>43875.874999981381</v>
      </c>
      <c r="E7679" t="str">
        <f t="shared" si="719"/>
        <v>LRKPCIGS</v>
      </c>
      <c r="F7679" s="39">
        <v>9158.5615234375</v>
      </c>
      <c r="G7679">
        <f t="shared" si="717"/>
        <v>1.389284362352415E-3</v>
      </c>
      <c r="H7679" s="38">
        <f>G7679*SUMIF('Manual Inputs'!$B$11:$B$22,'Expanded kW'!A7679,'Manual Inputs'!$C$11:$C$22)</f>
        <v>148126.01079980115</v>
      </c>
    </row>
    <row r="7680" spans="1:8" x14ac:dyDescent="0.2">
      <c r="A7680">
        <f t="shared" si="714"/>
        <v>2</v>
      </c>
      <c r="B7680" t="b">
        <f t="shared" si="715"/>
        <v>0</v>
      </c>
      <c r="C7680" t="str">
        <f t="shared" si="716"/>
        <v>OFF</v>
      </c>
      <c r="D7680" s="4">
        <f t="shared" si="718"/>
        <v>43875.916666648045</v>
      </c>
      <c r="E7680" t="str">
        <f t="shared" si="719"/>
        <v>LRKPCIGS</v>
      </c>
      <c r="F7680" s="39">
        <v>9319.615234375</v>
      </c>
      <c r="G7680">
        <f t="shared" si="717"/>
        <v>1.4137149895346096E-3</v>
      </c>
      <c r="H7680" s="38">
        <f>G7680*SUMIF('Manual Inputs'!$B$11:$B$22,'Expanded kW'!A7680,'Manual Inputs'!$C$11:$C$22)</f>
        <v>150730.81327501804</v>
      </c>
    </row>
    <row r="7681" spans="1:8" x14ac:dyDescent="0.2">
      <c r="A7681">
        <f t="shared" si="714"/>
        <v>2</v>
      </c>
      <c r="B7681" t="b">
        <f t="shared" si="715"/>
        <v>0</v>
      </c>
      <c r="C7681" t="str">
        <f t="shared" si="716"/>
        <v>OFF</v>
      </c>
      <c r="D7681" s="4">
        <f t="shared" si="718"/>
        <v>43875.958333314709</v>
      </c>
      <c r="E7681" t="str">
        <f t="shared" si="719"/>
        <v>LRKPCIGS</v>
      </c>
      <c r="F7681" s="39">
        <v>9285.09765625</v>
      </c>
      <c r="G7681">
        <f t="shared" si="717"/>
        <v>1.4084789345719803E-3</v>
      </c>
      <c r="H7681" s="38">
        <f>G7681*SUMIF('Manual Inputs'!$B$11:$B$22,'Expanded kW'!A7681,'Manual Inputs'!$C$11:$C$22)</f>
        <v>150172.54316490932</v>
      </c>
    </row>
    <row r="7682" spans="1:8" x14ac:dyDescent="0.2">
      <c r="A7682">
        <f t="shared" ref="A7682:A7745" si="720">MONTH(D7682)</f>
        <v>2</v>
      </c>
      <c r="B7682" t="b">
        <f t="shared" ref="B7682:B7745" si="721">IF(ISNA(VLOOKUP(DATE(YEAR(D7682),MONTH(D7682),DAY(D7682)),Holidays,1,FALSE)),FALSE,TRUE)</f>
        <v>0</v>
      </c>
      <c r="C7682" t="str">
        <f t="shared" ref="C7682:C7745" si="722">IF(OR(HOUR(D7682)&lt;PkStart,HOUR(D7682)&gt;OPkStart-1,WEEKDAY(D7682,2)&gt;5,B7682)=TRUE,"OFF","ON")</f>
        <v>OFF</v>
      </c>
      <c r="D7682" s="4">
        <f t="shared" si="718"/>
        <v>43875.999999981374</v>
      </c>
      <c r="E7682" t="str">
        <f t="shared" si="719"/>
        <v>LRKPCIGS</v>
      </c>
      <c r="F7682" s="39">
        <v>9256.7255859375</v>
      </c>
      <c r="G7682">
        <f t="shared" ref="G7682:G7745" si="723">IF(SUMIF($A$2:$A$8785,A7682,$F$2:$F$8785)=0,0,F7682/SUMIF($A$2:$A$8785,A7682,$F$2:$F$8785))</f>
        <v>1.4041751065623253E-3</v>
      </c>
      <c r="H7682" s="38">
        <f>G7682*SUMIF('Manual Inputs'!$B$11:$B$22,'Expanded kW'!A7682,'Manual Inputs'!$C$11:$C$22)</f>
        <v>149713.66743614263</v>
      </c>
    </row>
    <row r="7683" spans="1:8" x14ac:dyDescent="0.2">
      <c r="A7683">
        <f t="shared" si="720"/>
        <v>2</v>
      </c>
      <c r="B7683" t="b">
        <f t="shared" si="721"/>
        <v>0</v>
      </c>
      <c r="C7683" t="str">
        <f t="shared" si="722"/>
        <v>OFF</v>
      </c>
      <c r="D7683" s="4">
        <f t="shared" si="718"/>
        <v>43876.041666648038</v>
      </c>
      <c r="E7683" t="str">
        <f t="shared" si="719"/>
        <v>LRKPCIGS</v>
      </c>
      <c r="F7683" s="39">
        <v>9230.7978515625</v>
      </c>
      <c r="G7683">
        <f t="shared" si="723"/>
        <v>1.4002420657866278E-3</v>
      </c>
      <c r="H7683" s="38">
        <f>G7683*SUMIF('Manual Inputs'!$B$11:$B$22,'Expanded kW'!A7683,'Manual Inputs'!$C$11:$C$22)</f>
        <v>149294.32517893147</v>
      </c>
    </row>
    <row r="7684" spans="1:8" x14ac:dyDescent="0.2">
      <c r="A7684">
        <f t="shared" si="720"/>
        <v>2</v>
      </c>
      <c r="B7684" t="b">
        <f t="shared" si="721"/>
        <v>0</v>
      </c>
      <c r="C7684" t="str">
        <f t="shared" si="722"/>
        <v>OFF</v>
      </c>
      <c r="D7684" s="4">
        <f t="shared" ref="D7684:D7747" si="724">+D7683+1/24</f>
        <v>43876.083333314702</v>
      </c>
      <c r="E7684" t="str">
        <f t="shared" ref="E7684:E7747" si="725">+E7683</f>
        <v>LRKPCIGS</v>
      </c>
      <c r="F7684" s="39">
        <v>9257.4560546875</v>
      </c>
      <c r="G7684">
        <f t="shared" si="723"/>
        <v>1.4042859131348383E-3</v>
      </c>
      <c r="H7684" s="38">
        <f>G7684*SUMIF('Manual Inputs'!$B$11:$B$22,'Expanded kW'!A7684,'Manual Inputs'!$C$11:$C$22)</f>
        <v>149725.48167374692</v>
      </c>
    </row>
    <row r="7685" spans="1:8" x14ac:dyDescent="0.2">
      <c r="A7685">
        <f t="shared" si="720"/>
        <v>2</v>
      </c>
      <c r="B7685" t="b">
        <f t="shared" si="721"/>
        <v>0</v>
      </c>
      <c r="C7685" t="str">
        <f t="shared" si="722"/>
        <v>OFF</v>
      </c>
      <c r="D7685" s="4">
        <f t="shared" si="724"/>
        <v>43876.124999981366</v>
      </c>
      <c r="E7685" t="str">
        <f t="shared" si="725"/>
        <v>LRKPCIGS</v>
      </c>
      <c r="F7685" s="39">
        <v>9222.7041015625</v>
      </c>
      <c r="G7685">
        <f t="shared" si="723"/>
        <v>1.3990143052612424E-3</v>
      </c>
      <c r="H7685" s="38">
        <f>G7685*SUMIF('Manual Inputs'!$B$11:$B$22,'Expanded kW'!A7685,'Manual Inputs'!$C$11:$C$22)</f>
        <v>149163.42089916626</v>
      </c>
    </row>
    <row r="7686" spans="1:8" x14ac:dyDescent="0.2">
      <c r="A7686">
        <f t="shared" si="720"/>
        <v>2</v>
      </c>
      <c r="B7686" t="b">
        <f t="shared" si="721"/>
        <v>0</v>
      </c>
      <c r="C7686" t="str">
        <f t="shared" si="722"/>
        <v>OFF</v>
      </c>
      <c r="D7686" s="4">
        <f t="shared" si="724"/>
        <v>43876.166666648031</v>
      </c>
      <c r="E7686" t="str">
        <f t="shared" si="725"/>
        <v>LRKPCIGS</v>
      </c>
      <c r="F7686" s="39">
        <v>9255.125</v>
      </c>
      <c r="G7686">
        <f t="shared" si="723"/>
        <v>1.4039323098078481E-3</v>
      </c>
      <c r="H7686" s="38">
        <f>G7686*SUMIF('Manual Inputs'!$B$11:$B$22,'Expanded kW'!A7686,'Manual Inputs'!$C$11:$C$22)</f>
        <v>149687.78035668615</v>
      </c>
    </row>
    <row r="7687" spans="1:8" x14ac:dyDescent="0.2">
      <c r="A7687">
        <f t="shared" si="720"/>
        <v>2</v>
      </c>
      <c r="B7687" t="b">
        <f t="shared" si="721"/>
        <v>0</v>
      </c>
      <c r="C7687" t="str">
        <f t="shared" si="722"/>
        <v>OFF</v>
      </c>
      <c r="D7687" s="4">
        <f t="shared" si="724"/>
        <v>43876.208333314695</v>
      </c>
      <c r="E7687" t="str">
        <f t="shared" si="725"/>
        <v>LRKPCIGS</v>
      </c>
      <c r="F7687" s="39">
        <v>9244.9306640625</v>
      </c>
      <c r="G7687">
        <f t="shared" si="723"/>
        <v>1.4023859063179232E-3</v>
      </c>
      <c r="H7687" s="38">
        <f>G7687*SUMIF('Manual Inputs'!$B$11:$B$22,'Expanded kW'!A7687,'Manual Inputs'!$C$11:$C$22)</f>
        <v>149522.90224659097</v>
      </c>
    </row>
    <row r="7688" spans="1:8" x14ac:dyDescent="0.2">
      <c r="A7688">
        <f t="shared" si="720"/>
        <v>2</v>
      </c>
      <c r="B7688" t="b">
        <f t="shared" si="721"/>
        <v>0</v>
      </c>
      <c r="C7688" t="str">
        <f t="shared" si="722"/>
        <v>OFF</v>
      </c>
      <c r="D7688" s="4">
        <f t="shared" si="724"/>
        <v>43876.249999981359</v>
      </c>
      <c r="E7688" t="str">
        <f t="shared" si="725"/>
        <v>LRKPCIGS</v>
      </c>
      <c r="F7688" s="39">
        <v>9260.1025390625</v>
      </c>
      <c r="G7688">
        <f t="shared" si="723"/>
        <v>1.4046873647545045E-3</v>
      </c>
      <c r="H7688" s="38">
        <f>G7688*SUMIF('Manual Inputs'!$B$11:$B$22,'Expanded kW'!A7688,'Manual Inputs'!$C$11:$C$22)</f>
        <v>149768.28459340951</v>
      </c>
    </row>
    <row r="7689" spans="1:8" x14ac:dyDescent="0.2">
      <c r="A7689">
        <f t="shared" si="720"/>
        <v>2</v>
      </c>
      <c r="B7689" t="b">
        <f t="shared" si="721"/>
        <v>0</v>
      </c>
      <c r="C7689" t="str">
        <f t="shared" si="722"/>
        <v>OFF</v>
      </c>
      <c r="D7689" s="4">
        <f t="shared" si="724"/>
        <v>43876.291666648023</v>
      </c>
      <c r="E7689" t="str">
        <f t="shared" si="725"/>
        <v>LRKPCIGS</v>
      </c>
      <c r="F7689" s="39">
        <v>9261.5400390625</v>
      </c>
      <c r="G7689">
        <f t="shared" si="723"/>
        <v>1.4049054226084341E-3</v>
      </c>
      <c r="H7689" s="38">
        <f>G7689*SUMIF('Manual Inputs'!$B$11:$B$22,'Expanded kW'!A7689,'Manual Inputs'!$C$11:$C$22)</f>
        <v>149791.53400217093</v>
      </c>
    </row>
    <row r="7690" spans="1:8" x14ac:dyDescent="0.2">
      <c r="A7690">
        <f t="shared" si="720"/>
        <v>2</v>
      </c>
      <c r="B7690" t="b">
        <f t="shared" si="721"/>
        <v>0</v>
      </c>
      <c r="C7690" t="str">
        <f t="shared" si="722"/>
        <v>OFF</v>
      </c>
      <c r="D7690" s="4">
        <f t="shared" si="724"/>
        <v>43876.333333314687</v>
      </c>
      <c r="E7690" t="str">
        <f t="shared" si="725"/>
        <v>LRKPCIGS</v>
      </c>
      <c r="F7690" s="39">
        <v>9254.287109375</v>
      </c>
      <c r="G7690">
        <f t="shared" si="723"/>
        <v>1.4038052081511419E-3</v>
      </c>
      <c r="H7690" s="38">
        <f>G7690*SUMIF('Manual Inputs'!$B$11:$B$22,'Expanded kW'!A7690,'Manual Inputs'!$C$11:$C$22)</f>
        <v>149674.22873119888</v>
      </c>
    </row>
    <row r="7691" spans="1:8" x14ac:dyDescent="0.2">
      <c r="A7691">
        <f t="shared" si="720"/>
        <v>2</v>
      </c>
      <c r="B7691" t="b">
        <f t="shared" si="721"/>
        <v>0</v>
      </c>
      <c r="C7691" t="str">
        <f t="shared" si="722"/>
        <v>OFF</v>
      </c>
      <c r="D7691" s="4">
        <f t="shared" si="724"/>
        <v>43876.374999981352</v>
      </c>
      <c r="E7691" t="str">
        <f t="shared" si="725"/>
        <v>LRKPCIGS</v>
      </c>
      <c r="F7691" s="39">
        <v>9199.888671875</v>
      </c>
      <c r="G7691">
        <f t="shared" si="723"/>
        <v>1.3955533775157575E-3</v>
      </c>
      <c r="H7691" s="38">
        <f>G7691*SUMIF('Manual Inputs'!$B$11:$B$22,'Expanded kW'!A7691,'Manual Inputs'!$C$11:$C$22)</f>
        <v>148794.41550725573</v>
      </c>
    </row>
    <row r="7692" spans="1:8" x14ac:dyDescent="0.2">
      <c r="A7692">
        <f t="shared" si="720"/>
        <v>2</v>
      </c>
      <c r="B7692" t="b">
        <f t="shared" si="721"/>
        <v>0</v>
      </c>
      <c r="C7692" t="str">
        <f t="shared" si="722"/>
        <v>OFF</v>
      </c>
      <c r="D7692" s="4">
        <f t="shared" si="724"/>
        <v>43876.416666648016</v>
      </c>
      <c r="E7692" t="str">
        <f t="shared" si="725"/>
        <v>LRKPCIGS</v>
      </c>
      <c r="F7692" s="39">
        <v>9186.7900390625</v>
      </c>
      <c r="G7692">
        <f t="shared" si="723"/>
        <v>1.3935664142041028E-3</v>
      </c>
      <c r="H7692" s="38">
        <f>G7692*SUMIF('Manual Inputs'!$B$11:$B$22,'Expanded kW'!A7692,'Manual Inputs'!$C$11:$C$22)</f>
        <v>148582.56474657878</v>
      </c>
    </row>
    <row r="7693" spans="1:8" x14ac:dyDescent="0.2">
      <c r="A7693">
        <f t="shared" si="720"/>
        <v>2</v>
      </c>
      <c r="B7693" t="b">
        <f t="shared" si="721"/>
        <v>0</v>
      </c>
      <c r="C7693" t="str">
        <f t="shared" si="722"/>
        <v>OFF</v>
      </c>
      <c r="D7693" s="4">
        <f t="shared" si="724"/>
        <v>43876.45833331468</v>
      </c>
      <c r="E7693" t="str">
        <f t="shared" si="725"/>
        <v>LRKPCIGS</v>
      </c>
      <c r="F7693" s="39">
        <v>9153.5703125</v>
      </c>
      <c r="G7693">
        <f t="shared" si="723"/>
        <v>1.388527233485952E-3</v>
      </c>
      <c r="H7693" s="38">
        <f>G7693*SUMIF('Manual Inputs'!$B$11:$B$22,'Expanded kW'!A7693,'Manual Inputs'!$C$11:$C$22)</f>
        <v>148045.28544098357</v>
      </c>
    </row>
    <row r="7694" spans="1:8" x14ac:dyDescent="0.2">
      <c r="A7694">
        <f t="shared" si="720"/>
        <v>2</v>
      </c>
      <c r="B7694" t="b">
        <f t="shared" si="721"/>
        <v>0</v>
      </c>
      <c r="C7694" t="str">
        <f t="shared" si="722"/>
        <v>OFF</v>
      </c>
      <c r="D7694" s="4">
        <f t="shared" si="724"/>
        <v>43876.499999981344</v>
      </c>
      <c r="E7694" t="str">
        <f t="shared" si="725"/>
        <v>LRKPCIGS</v>
      </c>
      <c r="F7694" s="39">
        <v>9136.287109375</v>
      </c>
      <c r="G7694">
        <f t="shared" si="723"/>
        <v>1.3859055025764117E-3</v>
      </c>
      <c r="H7694" s="38">
        <f>G7694*SUMIF('Manual Inputs'!$B$11:$B$22,'Expanded kW'!A7694,'Manual Inputs'!$C$11:$C$22)</f>
        <v>147765.75552504676</v>
      </c>
    </row>
    <row r="7695" spans="1:8" x14ac:dyDescent="0.2">
      <c r="A7695">
        <f t="shared" si="720"/>
        <v>2</v>
      </c>
      <c r="B7695" t="b">
        <f t="shared" si="721"/>
        <v>0</v>
      </c>
      <c r="C7695" t="str">
        <f t="shared" si="722"/>
        <v>OFF</v>
      </c>
      <c r="D7695" s="4">
        <f t="shared" si="724"/>
        <v>43876.541666648009</v>
      </c>
      <c r="E7695" t="str">
        <f t="shared" si="725"/>
        <v>LRKPCIGS</v>
      </c>
      <c r="F7695" s="39">
        <v>9123.6591796875</v>
      </c>
      <c r="G7695">
        <f t="shared" si="723"/>
        <v>1.3839899413609486E-3</v>
      </c>
      <c r="H7695" s="38">
        <f>G7695*SUMIF('Manual Inputs'!$B$11:$B$22,'Expanded kW'!A7695,'Manual Inputs'!$C$11:$C$22)</f>
        <v>147561.51768218432</v>
      </c>
    </row>
    <row r="7696" spans="1:8" x14ac:dyDescent="0.2">
      <c r="A7696">
        <f t="shared" si="720"/>
        <v>2</v>
      </c>
      <c r="B7696" t="b">
        <f t="shared" si="721"/>
        <v>0</v>
      </c>
      <c r="C7696" t="str">
        <f t="shared" si="722"/>
        <v>OFF</v>
      </c>
      <c r="D7696" s="4">
        <f t="shared" si="724"/>
        <v>43876.583333314673</v>
      </c>
      <c r="E7696" t="str">
        <f t="shared" si="725"/>
        <v>LRKPCIGS</v>
      </c>
      <c r="F7696" s="39">
        <v>9119.5927734375</v>
      </c>
      <c r="G7696">
        <f t="shared" si="723"/>
        <v>1.3833730983556752E-3</v>
      </c>
      <c r="H7696" s="38">
        <f>G7696*SUMIF('Manual Inputs'!$B$11:$B$22,'Expanded kW'!A7696,'Manual Inputs'!$C$11:$C$22)</f>
        <v>147495.7496535957</v>
      </c>
    </row>
    <row r="7697" spans="1:8" x14ac:dyDescent="0.2">
      <c r="A7697">
        <f t="shared" si="720"/>
        <v>2</v>
      </c>
      <c r="B7697" t="b">
        <f t="shared" si="721"/>
        <v>0</v>
      </c>
      <c r="C7697" t="str">
        <f t="shared" si="722"/>
        <v>OFF</v>
      </c>
      <c r="D7697" s="4">
        <f t="shared" si="724"/>
        <v>43876.624999981337</v>
      </c>
      <c r="E7697" t="str">
        <f t="shared" si="725"/>
        <v>LRKPCIGS</v>
      </c>
      <c r="F7697" s="39">
        <v>9083.142578125</v>
      </c>
      <c r="G7697">
        <f t="shared" si="723"/>
        <v>1.3778438800146993E-3</v>
      </c>
      <c r="H7697" s="38">
        <f>G7697*SUMIF('Manual Inputs'!$B$11:$B$22,'Expanded kW'!A7697,'Manual Inputs'!$C$11:$C$22)</f>
        <v>146906.22235602859</v>
      </c>
    </row>
    <row r="7698" spans="1:8" x14ac:dyDescent="0.2">
      <c r="A7698">
        <f t="shared" si="720"/>
        <v>2</v>
      </c>
      <c r="B7698" t="b">
        <f t="shared" si="721"/>
        <v>0</v>
      </c>
      <c r="C7698" t="str">
        <f t="shared" si="722"/>
        <v>OFF</v>
      </c>
      <c r="D7698" s="4">
        <f t="shared" si="724"/>
        <v>43876.666666648001</v>
      </c>
      <c r="E7698" t="str">
        <f t="shared" si="725"/>
        <v>LRKPCIGS</v>
      </c>
      <c r="F7698" s="39">
        <v>9104.82421875</v>
      </c>
      <c r="G7698">
        <f t="shared" si="723"/>
        <v>1.3811328205533824E-3</v>
      </c>
      <c r="H7698" s="38">
        <f>G7698*SUMIF('Manual Inputs'!$B$11:$B$22,'Expanded kW'!A7698,'Manual Inputs'!$C$11:$C$22)</f>
        <v>147256.89040855598</v>
      </c>
    </row>
    <row r="7699" spans="1:8" x14ac:dyDescent="0.2">
      <c r="A7699">
        <f t="shared" si="720"/>
        <v>2</v>
      </c>
      <c r="B7699" t="b">
        <f t="shared" si="721"/>
        <v>0</v>
      </c>
      <c r="C7699" t="str">
        <f t="shared" si="722"/>
        <v>OFF</v>
      </c>
      <c r="D7699" s="4">
        <f t="shared" si="724"/>
        <v>43876.708333314666</v>
      </c>
      <c r="E7699" t="str">
        <f t="shared" si="725"/>
        <v>LRKPCIGS</v>
      </c>
      <c r="F7699" s="39">
        <v>9117.1474609375</v>
      </c>
      <c r="G7699">
        <f t="shared" si="723"/>
        <v>1.3830021629845889E-3</v>
      </c>
      <c r="H7699" s="38">
        <f>G7699*SUMIF('Manual Inputs'!$B$11:$B$22,'Expanded kW'!A7699,'Manual Inputs'!$C$11:$C$22)</f>
        <v>147456.20038760488</v>
      </c>
    </row>
    <row r="7700" spans="1:8" x14ac:dyDescent="0.2">
      <c r="A7700">
        <f t="shared" si="720"/>
        <v>2</v>
      </c>
      <c r="B7700" t="b">
        <f t="shared" si="721"/>
        <v>0</v>
      </c>
      <c r="C7700" t="str">
        <f t="shared" si="722"/>
        <v>OFF</v>
      </c>
      <c r="D7700" s="4">
        <f t="shared" si="724"/>
        <v>43876.74999998133</v>
      </c>
      <c r="E7700" t="str">
        <f t="shared" si="725"/>
        <v>LRKPCIGS</v>
      </c>
      <c r="F7700" s="39">
        <v>9172.65234375</v>
      </c>
      <c r="G7700">
        <f t="shared" si="723"/>
        <v>1.3914218329871622E-3</v>
      </c>
      <c r="H7700" s="38">
        <f>G7700*SUMIF('Manual Inputs'!$B$11:$B$22,'Expanded kW'!A7700,'Manual Inputs'!$C$11:$C$22)</f>
        <v>148353.90870674278</v>
      </c>
    </row>
    <row r="7701" spans="1:8" x14ac:dyDescent="0.2">
      <c r="A7701">
        <f t="shared" si="720"/>
        <v>2</v>
      </c>
      <c r="B7701" t="b">
        <f t="shared" si="721"/>
        <v>0</v>
      </c>
      <c r="C7701" t="str">
        <f t="shared" si="722"/>
        <v>OFF</v>
      </c>
      <c r="D7701" s="4">
        <f t="shared" si="724"/>
        <v>43876.791666647994</v>
      </c>
      <c r="E7701" t="str">
        <f t="shared" si="725"/>
        <v>LRKPCIGS</v>
      </c>
      <c r="F7701" s="39">
        <v>9167.6328125</v>
      </c>
      <c r="G7701">
        <f t="shared" si="723"/>
        <v>1.3906604081439574E-3</v>
      </c>
      <c r="H7701" s="38">
        <f>G7701*SUMIF('Manual Inputs'!$B$11:$B$22,'Expanded kW'!A7701,'Manual Inputs'!$C$11:$C$22)</f>
        <v>148272.72530930149</v>
      </c>
    </row>
    <row r="7702" spans="1:8" x14ac:dyDescent="0.2">
      <c r="A7702">
        <f t="shared" si="720"/>
        <v>2</v>
      </c>
      <c r="B7702" t="b">
        <f t="shared" si="721"/>
        <v>0</v>
      </c>
      <c r="C7702" t="str">
        <f t="shared" si="722"/>
        <v>OFF</v>
      </c>
      <c r="D7702" s="4">
        <f t="shared" si="724"/>
        <v>43876.833333314658</v>
      </c>
      <c r="E7702" t="str">
        <f t="shared" si="725"/>
        <v>LRKPCIGS</v>
      </c>
      <c r="F7702" s="39">
        <v>9172.724609375</v>
      </c>
      <c r="G7702">
        <f t="shared" si="723"/>
        <v>1.3914327951347102E-3</v>
      </c>
      <c r="H7702" s="38">
        <f>G7702*SUMIF('Manual Inputs'!$B$11:$B$22,'Expanded kW'!A7702,'Manual Inputs'!$C$11:$C$22)</f>
        <v>148355.07749495495</v>
      </c>
    </row>
    <row r="7703" spans="1:8" x14ac:dyDescent="0.2">
      <c r="A7703">
        <f t="shared" si="720"/>
        <v>2</v>
      </c>
      <c r="B7703" t="b">
        <f t="shared" si="721"/>
        <v>0</v>
      </c>
      <c r="C7703" t="str">
        <f t="shared" si="722"/>
        <v>OFF</v>
      </c>
      <c r="D7703" s="4">
        <f t="shared" si="724"/>
        <v>43876.874999981323</v>
      </c>
      <c r="E7703" t="str">
        <f t="shared" si="725"/>
        <v>LRKPCIGS</v>
      </c>
      <c r="F7703" s="39">
        <v>9162.6318359375</v>
      </c>
      <c r="G7703">
        <f t="shared" si="723"/>
        <v>1.3899017979062042E-3</v>
      </c>
      <c r="H7703" s="38">
        <f>G7703*SUMIF('Manual Inputs'!$B$11:$B$22,'Expanded kW'!A7703,'Manual Inputs'!$C$11:$C$22)</f>
        <v>148191.84200613093</v>
      </c>
    </row>
    <row r="7704" spans="1:8" x14ac:dyDescent="0.2">
      <c r="A7704">
        <f t="shared" si="720"/>
        <v>2</v>
      </c>
      <c r="B7704" t="b">
        <f t="shared" si="721"/>
        <v>0</v>
      </c>
      <c r="C7704" t="str">
        <f t="shared" si="722"/>
        <v>OFF</v>
      </c>
      <c r="D7704" s="4">
        <f t="shared" si="724"/>
        <v>43876.916666647987</v>
      </c>
      <c r="E7704" t="str">
        <f t="shared" si="725"/>
        <v>LRKPCIGS</v>
      </c>
      <c r="F7704" s="39">
        <v>9200.3525390625</v>
      </c>
      <c r="G7704">
        <f t="shared" si="723"/>
        <v>1.3956237426520459E-3</v>
      </c>
      <c r="H7704" s="38">
        <f>G7704*SUMIF('Manual Inputs'!$B$11:$B$22,'Expanded kW'!A7704,'Manual Inputs'!$C$11:$C$22)</f>
        <v>148801.91786402318</v>
      </c>
    </row>
    <row r="7705" spans="1:8" x14ac:dyDescent="0.2">
      <c r="A7705">
        <f t="shared" si="720"/>
        <v>2</v>
      </c>
      <c r="B7705" t="b">
        <f t="shared" si="721"/>
        <v>0</v>
      </c>
      <c r="C7705" t="str">
        <f t="shared" si="722"/>
        <v>OFF</v>
      </c>
      <c r="D7705" s="4">
        <f t="shared" si="724"/>
        <v>43876.958333314651</v>
      </c>
      <c r="E7705" t="str">
        <f t="shared" si="725"/>
        <v>LRKPCIGS</v>
      </c>
      <c r="F7705" s="39">
        <v>9194.2587890625</v>
      </c>
      <c r="G7705">
        <f t="shared" si="723"/>
        <v>1.3946993669669101E-3</v>
      </c>
      <c r="H7705" s="38">
        <f>G7705*SUMIF('Manual Inputs'!$B$11:$B$22,'Expanded kW'!A7705,'Manual Inputs'!$C$11:$C$22)</f>
        <v>148703.36058775207</v>
      </c>
    </row>
    <row r="7706" spans="1:8" x14ac:dyDescent="0.2">
      <c r="A7706">
        <f t="shared" si="720"/>
        <v>2</v>
      </c>
      <c r="B7706" t="b">
        <f t="shared" si="721"/>
        <v>0</v>
      </c>
      <c r="C7706" t="str">
        <f t="shared" si="722"/>
        <v>OFF</v>
      </c>
      <c r="D7706" s="4">
        <f t="shared" si="724"/>
        <v>43876.999999981315</v>
      </c>
      <c r="E7706" t="str">
        <f t="shared" si="725"/>
        <v>LRKPCIGS</v>
      </c>
      <c r="F7706" s="39">
        <v>9210.4072265625</v>
      </c>
      <c r="G7706">
        <f t="shared" si="723"/>
        <v>1.3971489625325198E-3</v>
      </c>
      <c r="H7706" s="38">
        <f>G7706*SUMIF('Manual Inputs'!$B$11:$B$22,'Expanded kW'!A7706,'Manual Inputs'!$C$11:$C$22)</f>
        <v>148964.53736987049</v>
      </c>
    </row>
    <row r="7707" spans="1:8" x14ac:dyDescent="0.2">
      <c r="A7707">
        <f t="shared" si="720"/>
        <v>2</v>
      </c>
      <c r="B7707" t="b">
        <f t="shared" si="721"/>
        <v>0</v>
      </c>
      <c r="C7707" t="str">
        <f t="shared" si="722"/>
        <v>OFF</v>
      </c>
      <c r="D7707" s="4">
        <f t="shared" si="724"/>
        <v>43877.04166664798</v>
      </c>
      <c r="E7707" t="str">
        <f t="shared" si="725"/>
        <v>LRKPCIGS</v>
      </c>
      <c r="F7707" s="39">
        <v>9178.330078125</v>
      </c>
      <c r="G7707">
        <f t="shared" si="723"/>
        <v>1.3922831022553318E-3</v>
      </c>
      <c r="H7707" s="38">
        <f>G7707*SUMIF('Manual Inputs'!$B$11:$B$22,'Expanded kW'!A7707,'Manual Inputs'!$C$11:$C$22)</f>
        <v>148445.73755357612</v>
      </c>
    </row>
    <row r="7708" spans="1:8" x14ac:dyDescent="0.2">
      <c r="A7708">
        <f t="shared" si="720"/>
        <v>2</v>
      </c>
      <c r="B7708" t="b">
        <f t="shared" si="721"/>
        <v>0</v>
      </c>
      <c r="C7708" t="str">
        <f t="shared" si="722"/>
        <v>OFF</v>
      </c>
      <c r="D7708" s="4">
        <f t="shared" si="724"/>
        <v>43877.083333314644</v>
      </c>
      <c r="E7708" t="str">
        <f t="shared" si="725"/>
        <v>LRKPCIGS</v>
      </c>
      <c r="F7708" s="39">
        <v>9183.96875</v>
      </c>
      <c r="G7708">
        <f t="shared" si="723"/>
        <v>1.3931384460383405E-3</v>
      </c>
      <c r="H7708" s="38">
        <f>G7708*SUMIF('Manual Inputs'!$B$11:$B$22,'Expanded kW'!A7708,'Manual Inputs'!$C$11:$C$22)</f>
        <v>148536.93462299751</v>
      </c>
    </row>
    <row r="7709" spans="1:8" x14ac:dyDescent="0.2">
      <c r="A7709">
        <f t="shared" si="720"/>
        <v>2</v>
      </c>
      <c r="B7709" t="b">
        <f t="shared" si="721"/>
        <v>0</v>
      </c>
      <c r="C7709" t="str">
        <f t="shared" si="722"/>
        <v>OFF</v>
      </c>
      <c r="D7709" s="4">
        <f t="shared" si="724"/>
        <v>43877.124999981308</v>
      </c>
      <c r="E7709" t="str">
        <f t="shared" si="725"/>
        <v>LRKPCIGS</v>
      </c>
      <c r="F7709" s="39">
        <v>9190.1533203125</v>
      </c>
      <c r="G7709">
        <f t="shared" si="723"/>
        <v>1.3940765984764758E-3</v>
      </c>
      <c r="H7709" s="38">
        <f>G7709*SUMIF('Manual Inputs'!$B$11:$B$22,'Expanded kW'!A7709,'Manual Inputs'!$C$11:$C$22)</f>
        <v>148636.96078175146</v>
      </c>
    </row>
    <row r="7710" spans="1:8" x14ac:dyDescent="0.2">
      <c r="A7710">
        <f t="shared" si="720"/>
        <v>2</v>
      </c>
      <c r="B7710" t="b">
        <f t="shared" si="721"/>
        <v>0</v>
      </c>
      <c r="C7710" t="str">
        <f t="shared" si="722"/>
        <v>OFF</v>
      </c>
      <c r="D7710" s="4">
        <f t="shared" si="724"/>
        <v>43877.166666647972</v>
      </c>
      <c r="E7710" t="str">
        <f t="shared" si="725"/>
        <v>LRKPCIGS</v>
      </c>
      <c r="F7710" s="39">
        <v>9236.41015625</v>
      </c>
      <c r="G7710">
        <f t="shared" si="723"/>
        <v>1.4010934098671525E-3</v>
      </c>
      <c r="H7710" s="38">
        <f>G7710*SUMIF('Manual Inputs'!$B$11:$B$22,'Expanded kW'!A7710,'Manual Inputs'!$C$11:$C$22)</f>
        <v>149385.09579859974</v>
      </c>
    </row>
    <row r="7711" spans="1:8" x14ac:dyDescent="0.2">
      <c r="A7711">
        <f t="shared" si="720"/>
        <v>2</v>
      </c>
      <c r="B7711" t="b">
        <f t="shared" si="721"/>
        <v>0</v>
      </c>
      <c r="C7711" t="str">
        <f t="shared" si="722"/>
        <v>OFF</v>
      </c>
      <c r="D7711" s="4">
        <f t="shared" si="724"/>
        <v>43877.208333314637</v>
      </c>
      <c r="E7711" t="str">
        <f t="shared" si="725"/>
        <v>LRKPCIGS</v>
      </c>
      <c r="F7711" s="39">
        <v>9237.74609375</v>
      </c>
      <c r="G7711">
        <f t="shared" si="723"/>
        <v>1.4012960614596631E-3</v>
      </c>
      <c r="H7711" s="38">
        <f>G7711*SUMIF('Manual Inputs'!$B$11:$B$22,'Expanded kW'!A7711,'Manual Inputs'!$C$11:$C$22)</f>
        <v>149406.70258608993</v>
      </c>
    </row>
    <row r="7712" spans="1:8" x14ac:dyDescent="0.2">
      <c r="A7712">
        <f t="shared" si="720"/>
        <v>2</v>
      </c>
      <c r="B7712" t="b">
        <f t="shared" si="721"/>
        <v>0</v>
      </c>
      <c r="C7712" t="str">
        <f t="shared" si="722"/>
        <v>OFF</v>
      </c>
      <c r="D7712" s="4">
        <f t="shared" si="724"/>
        <v>43877.249999981301</v>
      </c>
      <c r="E7712" t="str">
        <f t="shared" si="725"/>
        <v>LRKPCIGS</v>
      </c>
      <c r="F7712" s="39">
        <v>9235.04296875</v>
      </c>
      <c r="G7712">
        <f t="shared" si="723"/>
        <v>1.4008860178865131E-3</v>
      </c>
      <c r="H7712" s="38">
        <f>G7712*SUMIF('Manual Inputs'!$B$11:$B$22,'Expanded kW'!A7712,'Manual Inputs'!$C$11:$C$22)</f>
        <v>149362.98358917993</v>
      </c>
    </row>
    <row r="7713" spans="1:8" x14ac:dyDescent="0.2">
      <c r="A7713">
        <f t="shared" si="720"/>
        <v>2</v>
      </c>
      <c r="B7713" t="b">
        <f t="shared" si="721"/>
        <v>0</v>
      </c>
      <c r="C7713" t="str">
        <f t="shared" si="722"/>
        <v>OFF</v>
      </c>
      <c r="D7713" s="4">
        <f t="shared" si="724"/>
        <v>43877.291666647965</v>
      </c>
      <c r="E7713" t="str">
        <f t="shared" si="725"/>
        <v>LRKPCIGS</v>
      </c>
      <c r="F7713" s="39">
        <v>9216.109375</v>
      </c>
      <c r="G7713">
        <f t="shared" si="723"/>
        <v>1.3980139352289152E-3</v>
      </c>
      <c r="H7713" s="38">
        <f>G7713*SUMIF('Manual Inputs'!$B$11:$B$22,'Expanded kW'!A7713,'Manual Inputs'!$C$11:$C$22)</f>
        <v>149056.76107758633</v>
      </c>
    </row>
    <row r="7714" spans="1:8" x14ac:dyDescent="0.2">
      <c r="A7714">
        <f t="shared" si="720"/>
        <v>2</v>
      </c>
      <c r="B7714" t="b">
        <f t="shared" si="721"/>
        <v>0</v>
      </c>
      <c r="C7714" t="str">
        <f t="shared" si="722"/>
        <v>OFF</v>
      </c>
      <c r="D7714" s="4">
        <f t="shared" si="724"/>
        <v>43877.333333314629</v>
      </c>
      <c r="E7714" t="str">
        <f t="shared" si="725"/>
        <v>LRKPCIGS</v>
      </c>
      <c r="F7714" s="39">
        <v>9203.625</v>
      </c>
      <c r="G7714">
        <f t="shared" si="723"/>
        <v>1.3961201501714192E-3</v>
      </c>
      <c r="H7714" s="38">
        <f>G7714*SUMIF('Manual Inputs'!$B$11:$B$22,'Expanded kW'!A7714,'Manual Inputs'!$C$11:$C$22)</f>
        <v>148854.84501671299</v>
      </c>
    </row>
    <row r="7715" spans="1:8" x14ac:dyDescent="0.2">
      <c r="A7715">
        <f t="shared" si="720"/>
        <v>2</v>
      </c>
      <c r="B7715" t="b">
        <f t="shared" si="721"/>
        <v>0</v>
      </c>
      <c r="C7715" t="str">
        <f t="shared" si="722"/>
        <v>OFF</v>
      </c>
      <c r="D7715" s="4">
        <f t="shared" si="724"/>
        <v>43877.374999981294</v>
      </c>
      <c r="E7715" t="str">
        <f t="shared" si="725"/>
        <v>LRKPCIGS</v>
      </c>
      <c r="F7715" s="39">
        <v>9162.6904296875</v>
      </c>
      <c r="G7715">
        <f t="shared" si="723"/>
        <v>1.3899106861339459E-3</v>
      </c>
      <c r="H7715" s="38">
        <f>G7715*SUMIF('Manual Inputs'!$B$11:$B$22,'Expanded kW'!A7715,'Manual Inputs'!$C$11:$C$22)</f>
        <v>148192.78967224894</v>
      </c>
    </row>
    <row r="7716" spans="1:8" x14ac:dyDescent="0.2">
      <c r="A7716">
        <f t="shared" si="720"/>
        <v>2</v>
      </c>
      <c r="B7716" t="b">
        <f t="shared" si="721"/>
        <v>0</v>
      </c>
      <c r="C7716" t="str">
        <f t="shared" si="722"/>
        <v>OFF</v>
      </c>
      <c r="D7716" s="4">
        <f t="shared" si="724"/>
        <v>43877.416666647958</v>
      </c>
      <c r="E7716" t="str">
        <f t="shared" si="725"/>
        <v>LRKPCIGS</v>
      </c>
      <c r="F7716" s="39">
        <v>9105.5712890625</v>
      </c>
      <c r="G7716">
        <f t="shared" si="723"/>
        <v>1.3812461454570889E-3</v>
      </c>
      <c r="H7716" s="38">
        <f>G7716*SUMIF('Manual Inputs'!$B$11:$B$22,'Expanded kW'!A7716,'Manual Inputs'!$C$11:$C$22)</f>
        <v>147268.97315156038</v>
      </c>
    </row>
    <row r="7717" spans="1:8" x14ac:dyDescent="0.2">
      <c r="A7717">
        <f t="shared" si="720"/>
        <v>2</v>
      </c>
      <c r="B7717" t="b">
        <f t="shared" si="721"/>
        <v>0</v>
      </c>
      <c r="C7717" t="str">
        <f t="shared" si="722"/>
        <v>OFF</v>
      </c>
      <c r="D7717" s="4">
        <f t="shared" si="724"/>
        <v>43877.458333314622</v>
      </c>
      <c r="E7717" t="str">
        <f t="shared" si="725"/>
        <v>LRKPCIGS</v>
      </c>
      <c r="F7717" s="39">
        <v>9087.712890625</v>
      </c>
      <c r="G7717">
        <f t="shared" si="723"/>
        <v>1.3785371617785511E-3</v>
      </c>
      <c r="H7717" s="38">
        <f>G7717*SUMIF('Manual Inputs'!$B$11:$B$22,'Expanded kW'!A7717,'Manual Inputs'!$C$11:$C$22)</f>
        <v>146980.14031323191</v>
      </c>
    </row>
    <row r="7718" spans="1:8" x14ac:dyDescent="0.2">
      <c r="A7718">
        <f t="shared" si="720"/>
        <v>2</v>
      </c>
      <c r="B7718" t="b">
        <f t="shared" si="721"/>
        <v>0</v>
      </c>
      <c r="C7718" t="str">
        <f t="shared" si="722"/>
        <v>OFF</v>
      </c>
      <c r="D7718" s="4">
        <f t="shared" si="724"/>
        <v>43877.499999981286</v>
      </c>
      <c r="E7718" t="str">
        <f t="shared" si="725"/>
        <v>LRKPCIGS</v>
      </c>
      <c r="F7718" s="39">
        <v>9082.0107421875</v>
      </c>
      <c r="G7718">
        <f t="shared" si="723"/>
        <v>1.3776721890821557E-3</v>
      </c>
      <c r="H7718" s="38">
        <f>G7718*SUMIF('Manual Inputs'!$B$11:$B$22,'Expanded kW'!A7718,'Manual Inputs'!$C$11:$C$22)</f>
        <v>146887.91660551607</v>
      </c>
    </row>
    <row r="7719" spans="1:8" x14ac:dyDescent="0.2">
      <c r="A7719">
        <f t="shared" si="720"/>
        <v>2</v>
      </c>
      <c r="B7719" t="b">
        <f t="shared" si="721"/>
        <v>0</v>
      </c>
      <c r="C7719" t="str">
        <f t="shared" si="722"/>
        <v>OFF</v>
      </c>
      <c r="D7719" s="4">
        <f t="shared" si="724"/>
        <v>43877.54166664795</v>
      </c>
      <c r="E7719" t="str">
        <f t="shared" si="725"/>
        <v>LRKPCIGS</v>
      </c>
      <c r="F7719" s="39">
        <v>9088.36328125</v>
      </c>
      <c r="G7719">
        <f t="shared" si="723"/>
        <v>1.3786358211064838E-3</v>
      </c>
      <c r="H7719" s="38">
        <f>G7719*SUMIF('Manual Inputs'!$B$11:$B$22,'Expanded kW'!A7719,'Manual Inputs'!$C$11:$C$22)</f>
        <v>146990.65940714162</v>
      </c>
    </row>
    <row r="7720" spans="1:8" x14ac:dyDescent="0.2">
      <c r="A7720">
        <f t="shared" si="720"/>
        <v>2</v>
      </c>
      <c r="B7720" t="b">
        <f t="shared" si="721"/>
        <v>0</v>
      </c>
      <c r="C7720" t="str">
        <f t="shared" si="722"/>
        <v>OFF</v>
      </c>
      <c r="D7720" s="4">
        <f t="shared" si="724"/>
        <v>43877.583333314615</v>
      </c>
      <c r="E7720" t="str">
        <f t="shared" si="725"/>
        <v>LRKPCIGS</v>
      </c>
      <c r="F7720" s="39">
        <v>9089.1328125</v>
      </c>
      <c r="G7720">
        <f t="shared" si="723"/>
        <v>1.3787525531641579E-3</v>
      </c>
      <c r="H7720" s="38">
        <f>G7720*SUMIF('Manual Inputs'!$B$11:$B$22,'Expanded kW'!A7720,'Manual Inputs'!$C$11:$C$22)</f>
        <v>147003.10542215791</v>
      </c>
    </row>
    <row r="7721" spans="1:8" x14ac:dyDescent="0.2">
      <c r="A7721">
        <f t="shared" si="720"/>
        <v>2</v>
      </c>
      <c r="B7721" t="b">
        <f t="shared" si="721"/>
        <v>0</v>
      </c>
      <c r="C7721" t="str">
        <f t="shared" si="722"/>
        <v>OFF</v>
      </c>
      <c r="D7721" s="4">
        <f t="shared" si="724"/>
        <v>43877.624999981279</v>
      </c>
      <c r="E7721" t="str">
        <f t="shared" si="725"/>
        <v>LRKPCIGS</v>
      </c>
      <c r="F7721" s="39">
        <v>9104.8017578125</v>
      </c>
      <c r="G7721">
        <f t="shared" si="723"/>
        <v>1.3811294133994148E-3</v>
      </c>
      <c r="H7721" s="38">
        <f>G7721*SUMIF('Manual Inputs'!$B$11:$B$22,'Expanded kW'!A7721,'Manual Inputs'!$C$11:$C$22)</f>
        <v>147256.52713654409</v>
      </c>
    </row>
    <row r="7722" spans="1:8" x14ac:dyDescent="0.2">
      <c r="A7722">
        <f t="shared" si="720"/>
        <v>2</v>
      </c>
      <c r="B7722" t="b">
        <f t="shared" si="721"/>
        <v>0</v>
      </c>
      <c r="C7722" t="str">
        <f t="shared" si="722"/>
        <v>OFF</v>
      </c>
      <c r="D7722" s="4">
        <f t="shared" si="724"/>
        <v>43877.666666647943</v>
      </c>
      <c r="E7722" t="str">
        <f t="shared" si="725"/>
        <v>LRKPCIGS</v>
      </c>
      <c r="F7722" s="39">
        <v>9132.91015625</v>
      </c>
      <c r="G7722">
        <f t="shared" si="723"/>
        <v>1.3853932443842322E-3</v>
      </c>
      <c r="H7722" s="38">
        <f>G7722*SUMIF('Manual Inputs'!$B$11:$B$22,'Expanded kW'!A7722,'Manual Inputs'!$C$11:$C$22)</f>
        <v>147711.13836777981</v>
      </c>
    </row>
    <row r="7723" spans="1:8" x14ac:dyDescent="0.2">
      <c r="A7723">
        <f t="shared" si="720"/>
        <v>2</v>
      </c>
      <c r="B7723" t="b">
        <f t="shared" si="721"/>
        <v>0</v>
      </c>
      <c r="C7723" t="str">
        <f t="shared" si="722"/>
        <v>OFF</v>
      </c>
      <c r="D7723" s="4">
        <f t="shared" si="724"/>
        <v>43877.708333314607</v>
      </c>
      <c r="E7723" t="str">
        <f t="shared" si="725"/>
        <v>LRKPCIGS</v>
      </c>
      <c r="F7723" s="39">
        <v>9189.69921875</v>
      </c>
      <c r="G7723">
        <f t="shared" si="723"/>
        <v>1.3940077147114776E-3</v>
      </c>
      <c r="H7723" s="38">
        <f>G7723*SUMIF('Manual Inputs'!$B$11:$B$22,'Expanded kW'!A7723,'Manual Inputs'!$C$11:$C$22)</f>
        <v>148629.61636933702</v>
      </c>
    </row>
    <row r="7724" spans="1:8" x14ac:dyDescent="0.2">
      <c r="A7724">
        <f t="shared" si="720"/>
        <v>2</v>
      </c>
      <c r="B7724" t="b">
        <f t="shared" si="721"/>
        <v>0</v>
      </c>
      <c r="C7724" t="str">
        <f t="shared" si="722"/>
        <v>OFF</v>
      </c>
      <c r="D7724" s="4">
        <f t="shared" si="724"/>
        <v>43877.749999981272</v>
      </c>
      <c r="E7724" t="str">
        <f t="shared" si="725"/>
        <v>LRKPCIGS</v>
      </c>
      <c r="F7724" s="39">
        <v>9183.142578125</v>
      </c>
      <c r="G7724">
        <f t="shared" si="723"/>
        <v>1.3930131220271826E-3</v>
      </c>
      <c r="H7724" s="38">
        <f>G7724*SUMIF('Manual Inputs'!$B$11:$B$22,'Expanded kW'!A7724,'Manual Inputs'!$C$11:$C$22)</f>
        <v>148523.5725307338</v>
      </c>
    </row>
    <row r="7725" spans="1:8" x14ac:dyDescent="0.2">
      <c r="A7725">
        <f t="shared" si="720"/>
        <v>2</v>
      </c>
      <c r="B7725" t="b">
        <f t="shared" si="721"/>
        <v>0</v>
      </c>
      <c r="C7725" t="str">
        <f t="shared" si="722"/>
        <v>OFF</v>
      </c>
      <c r="D7725" s="4">
        <f t="shared" si="724"/>
        <v>43877.791666647936</v>
      </c>
      <c r="E7725" t="str">
        <f t="shared" si="725"/>
        <v>LRKPCIGS</v>
      </c>
      <c r="F7725" s="39">
        <v>9156.537109375</v>
      </c>
      <c r="G7725">
        <f t="shared" si="723"/>
        <v>1.3889772740839396E-3</v>
      </c>
      <c r="H7725" s="38">
        <f>G7725*SUMIF('Manual Inputs'!$B$11:$B$22,'Expanded kW'!A7725,'Manual Inputs'!$C$11:$C$22)</f>
        <v>148093.26893542454</v>
      </c>
    </row>
    <row r="7726" spans="1:8" x14ac:dyDescent="0.2">
      <c r="A7726">
        <f t="shared" si="720"/>
        <v>2</v>
      </c>
      <c r="B7726" t="b">
        <f t="shared" si="721"/>
        <v>0</v>
      </c>
      <c r="C7726" t="str">
        <f t="shared" si="722"/>
        <v>OFF</v>
      </c>
      <c r="D7726" s="4">
        <f t="shared" si="724"/>
        <v>43877.8333333146</v>
      </c>
      <c r="E7726" t="str">
        <f t="shared" si="725"/>
        <v>LRKPCIGS</v>
      </c>
      <c r="F7726" s="39">
        <v>9209.3408203125</v>
      </c>
      <c r="G7726">
        <f t="shared" si="723"/>
        <v>1.3969871967876211E-3</v>
      </c>
      <c r="H7726" s="38">
        <f>G7726*SUMIF('Manual Inputs'!$B$11:$B$22,'Expanded kW'!A7726,'Manual Inputs'!$C$11:$C$22)</f>
        <v>148947.28984652305</v>
      </c>
    </row>
    <row r="7727" spans="1:8" x14ac:dyDescent="0.2">
      <c r="A7727">
        <f t="shared" si="720"/>
        <v>2</v>
      </c>
      <c r="B7727" t="b">
        <f t="shared" si="721"/>
        <v>0</v>
      </c>
      <c r="C7727" t="str">
        <f t="shared" si="722"/>
        <v>OFF</v>
      </c>
      <c r="D7727" s="4">
        <f t="shared" si="724"/>
        <v>43877.874999981264</v>
      </c>
      <c r="E7727" t="str">
        <f t="shared" si="725"/>
        <v>LRKPCIGS</v>
      </c>
      <c r="F7727" s="39">
        <v>9202.1240234375</v>
      </c>
      <c r="G7727">
        <f t="shared" si="723"/>
        <v>1.395892463404103E-3</v>
      </c>
      <c r="H7727" s="38">
        <f>G7727*SUMIF('Manual Inputs'!$B$11:$B$22,'Expanded kW'!A7727,'Manual Inputs'!$C$11:$C$22)</f>
        <v>148830.56896965712</v>
      </c>
    </row>
    <row r="7728" spans="1:8" x14ac:dyDescent="0.2">
      <c r="A7728">
        <f t="shared" si="720"/>
        <v>2</v>
      </c>
      <c r="B7728" t="b">
        <f t="shared" si="721"/>
        <v>0</v>
      </c>
      <c r="C7728" t="str">
        <f t="shared" si="722"/>
        <v>OFF</v>
      </c>
      <c r="D7728" s="4">
        <f t="shared" si="724"/>
        <v>43877.916666647929</v>
      </c>
      <c r="E7728" t="str">
        <f t="shared" si="725"/>
        <v>LRKPCIGS</v>
      </c>
      <c r="F7728" s="39">
        <v>9224.560546875</v>
      </c>
      <c r="G7728">
        <f t="shared" si="723"/>
        <v>1.3992959139435249E-3</v>
      </c>
      <c r="H7728" s="38">
        <f>G7728*SUMIF('Manual Inputs'!$B$11:$B$22,'Expanded kW'!A7728,'Manual Inputs'!$C$11:$C$22)</f>
        <v>149193.44612067129</v>
      </c>
    </row>
    <row r="7729" spans="1:8" x14ac:dyDescent="0.2">
      <c r="A7729">
        <f t="shared" si="720"/>
        <v>2</v>
      </c>
      <c r="B7729" t="b">
        <f t="shared" si="721"/>
        <v>0</v>
      </c>
      <c r="C7729" t="str">
        <f t="shared" si="722"/>
        <v>OFF</v>
      </c>
      <c r="D7729" s="4">
        <f t="shared" si="724"/>
        <v>43877.958333314593</v>
      </c>
      <c r="E7729" t="str">
        <f t="shared" si="725"/>
        <v>LRKPCIGS</v>
      </c>
      <c r="F7729" s="39">
        <v>9317.6357421875</v>
      </c>
      <c r="G7729">
        <f t="shared" si="723"/>
        <v>1.4134147155740696E-3</v>
      </c>
      <c r="H7729" s="38">
        <f>G7729*SUMIF('Manual Inputs'!$B$11:$B$22,'Expanded kW'!A7729,'Manual Inputs'!$C$11:$C$22)</f>
        <v>150698.79795466524</v>
      </c>
    </row>
    <row r="7730" spans="1:8" x14ac:dyDescent="0.2">
      <c r="A7730">
        <f t="shared" si="720"/>
        <v>2</v>
      </c>
      <c r="B7730" t="b">
        <f t="shared" si="721"/>
        <v>0</v>
      </c>
      <c r="C7730" t="str">
        <f t="shared" si="722"/>
        <v>OFF</v>
      </c>
      <c r="D7730" s="4">
        <f t="shared" si="724"/>
        <v>43877.999999981257</v>
      </c>
      <c r="E7730" t="str">
        <f t="shared" si="725"/>
        <v>LRKPCIGS</v>
      </c>
      <c r="F7730" s="39">
        <v>9428.9091796875</v>
      </c>
      <c r="G7730">
        <f t="shared" si="723"/>
        <v>1.4302940526040538E-3</v>
      </c>
      <c r="H7730" s="38">
        <f>G7730*SUMIF('Manual Inputs'!$B$11:$B$22,'Expanded kW'!A7730,'Manual Inputs'!$C$11:$C$22)</f>
        <v>152498.47909047198</v>
      </c>
    </row>
    <row r="7731" spans="1:8" x14ac:dyDescent="0.2">
      <c r="A7731">
        <f t="shared" si="720"/>
        <v>2</v>
      </c>
      <c r="B7731" t="b">
        <f t="shared" si="721"/>
        <v>0</v>
      </c>
      <c r="C7731" t="str">
        <f t="shared" si="722"/>
        <v>OFF</v>
      </c>
      <c r="D7731" s="4">
        <f t="shared" si="724"/>
        <v>43878.041666647921</v>
      </c>
      <c r="E7731" t="str">
        <f t="shared" si="725"/>
        <v>LRKPCIGS</v>
      </c>
      <c r="F7731" s="39">
        <v>9521.6611328125</v>
      </c>
      <c r="G7731">
        <f t="shared" si="723"/>
        <v>1.4443638208448903E-3</v>
      </c>
      <c r="H7731" s="38">
        <f>G7731*SUMIF('Manual Inputs'!$B$11:$B$22,'Expanded kW'!A7731,'Manual Inputs'!$C$11:$C$22)</f>
        <v>153998.60296638167</v>
      </c>
    </row>
    <row r="7732" spans="1:8" x14ac:dyDescent="0.2">
      <c r="A7732">
        <f t="shared" si="720"/>
        <v>2</v>
      </c>
      <c r="B7732" t="b">
        <f t="shared" si="721"/>
        <v>0</v>
      </c>
      <c r="C7732" t="str">
        <f t="shared" si="722"/>
        <v>OFF</v>
      </c>
      <c r="D7732" s="4">
        <f t="shared" si="724"/>
        <v>43878.083333314586</v>
      </c>
      <c r="E7732" t="str">
        <f t="shared" si="725"/>
        <v>LRKPCIGS</v>
      </c>
      <c r="F7732" s="39">
        <v>9539.2470703125</v>
      </c>
      <c r="G7732">
        <f t="shared" si="723"/>
        <v>1.4470314742644293E-3</v>
      </c>
      <c r="H7732" s="38">
        <f>G7732*SUMIF('Manual Inputs'!$B$11:$B$22,'Expanded kW'!A7732,'Manual Inputs'!$C$11:$C$22)</f>
        <v>154283.02915726145</v>
      </c>
    </row>
    <row r="7733" spans="1:8" x14ac:dyDescent="0.2">
      <c r="A7733">
        <f t="shared" si="720"/>
        <v>2</v>
      </c>
      <c r="B7733" t="b">
        <f t="shared" si="721"/>
        <v>0</v>
      </c>
      <c r="C7733" t="str">
        <f t="shared" si="722"/>
        <v>OFF</v>
      </c>
      <c r="D7733" s="4">
        <f t="shared" si="724"/>
        <v>43878.12499998125</v>
      </c>
      <c r="E7733" t="str">
        <f t="shared" si="725"/>
        <v>LRKPCIGS</v>
      </c>
      <c r="F7733" s="39">
        <v>9558.6044921875</v>
      </c>
      <c r="G7733">
        <f t="shared" si="723"/>
        <v>1.4499678484360254E-3</v>
      </c>
      <c r="H7733" s="38">
        <f>G7733*SUMIF('Manual Inputs'!$B$11:$B$22,'Expanded kW'!A7733,'Manual Inputs'!$C$11:$C$22)</f>
        <v>154596.1064537752</v>
      </c>
    </row>
    <row r="7734" spans="1:8" x14ac:dyDescent="0.2">
      <c r="A7734">
        <f t="shared" si="720"/>
        <v>2</v>
      </c>
      <c r="B7734" t="b">
        <f t="shared" si="721"/>
        <v>0</v>
      </c>
      <c r="C7734" t="str">
        <f t="shared" si="722"/>
        <v>OFF</v>
      </c>
      <c r="D7734" s="4">
        <f t="shared" si="724"/>
        <v>43878.166666647914</v>
      </c>
      <c r="E7734" t="str">
        <f t="shared" si="725"/>
        <v>LRKPCIGS</v>
      </c>
      <c r="F7734" s="39">
        <v>9561.375</v>
      </c>
      <c r="G7734">
        <f t="shared" si="723"/>
        <v>1.4503881134710784E-3</v>
      </c>
      <c r="H7734" s="38">
        <f>G7734*SUMIF('Manual Inputs'!$B$11:$B$22,'Expanded kW'!A7734,'Manual Inputs'!$C$11:$C$22)</f>
        <v>154640.9152667209</v>
      </c>
    </row>
    <row r="7735" spans="1:8" x14ac:dyDescent="0.2">
      <c r="A7735">
        <f t="shared" si="720"/>
        <v>2</v>
      </c>
      <c r="B7735" t="b">
        <f t="shared" si="721"/>
        <v>0</v>
      </c>
      <c r="C7735" t="str">
        <f t="shared" si="722"/>
        <v>OFF</v>
      </c>
      <c r="D7735" s="4">
        <f t="shared" si="724"/>
        <v>43878.208333314578</v>
      </c>
      <c r="E7735" t="str">
        <f t="shared" si="725"/>
        <v>LRKPCIGS</v>
      </c>
      <c r="F7735" s="39">
        <v>9650.3974609375</v>
      </c>
      <c r="G7735">
        <f t="shared" si="723"/>
        <v>1.463892146016156E-3</v>
      </c>
      <c r="H7735" s="38">
        <f>G7735*SUMIF('Manual Inputs'!$B$11:$B$22,'Expanded kW'!A7735,'Manual Inputs'!$C$11:$C$22)</f>
        <v>156080.72019422043</v>
      </c>
    </row>
    <row r="7736" spans="1:8" x14ac:dyDescent="0.2">
      <c r="A7736">
        <f t="shared" si="720"/>
        <v>2</v>
      </c>
      <c r="B7736" t="b">
        <f t="shared" si="721"/>
        <v>0</v>
      </c>
      <c r="C7736" t="str">
        <f t="shared" si="722"/>
        <v>OFF</v>
      </c>
      <c r="D7736" s="4">
        <f t="shared" si="724"/>
        <v>43878.249999981243</v>
      </c>
      <c r="E7736" t="str">
        <f t="shared" si="725"/>
        <v>LRKPCIGS</v>
      </c>
      <c r="F7736" s="39">
        <v>9620.9248046875</v>
      </c>
      <c r="G7736">
        <f t="shared" si="723"/>
        <v>1.4594213674620864E-3</v>
      </c>
      <c r="H7736" s="38">
        <f>G7736*SUMIF('Manual Inputs'!$B$11:$B$22,'Expanded kW'!A7736,'Manual Inputs'!$C$11:$C$22)</f>
        <v>155604.0441368708</v>
      </c>
    </row>
    <row r="7737" spans="1:8" x14ac:dyDescent="0.2">
      <c r="A7737">
        <f t="shared" si="720"/>
        <v>2</v>
      </c>
      <c r="B7737" t="b">
        <f t="shared" si="721"/>
        <v>0</v>
      </c>
      <c r="C7737" t="str">
        <f t="shared" si="722"/>
        <v>ON</v>
      </c>
      <c r="D7737" s="4">
        <f t="shared" si="724"/>
        <v>43878.291666647907</v>
      </c>
      <c r="E7737" t="str">
        <f t="shared" si="725"/>
        <v>LRKPCIGS</v>
      </c>
      <c r="F7737" s="39">
        <v>9590.8046875</v>
      </c>
      <c r="G7737">
        <f t="shared" si="723"/>
        <v>1.4548523739914708E-3</v>
      </c>
      <c r="H7737" s="38">
        <f>G7737*SUMIF('Manual Inputs'!$B$11:$B$22,'Expanded kW'!A7737,'Manual Inputs'!$C$11:$C$22)</f>
        <v>155116.89636891734</v>
      </c>
    </row>
    <row r="7738" spans="1:8" x14ac:dyDescent="0.2">
      <c r="A7738">
        <f t="shared" si="720"/>
        <v>2</v>
      </c>
      <c r="B7738" t="b">
        <f t="shared" si="721"/>
        <v>0</v>
      </c>
      <c r="C7738" t="str">
        <f t="shared" si="722"/>
        <v>ON</v>
      </c>
      <c r="D7738" s="4">
        <f t="shared" si="724"/>
        <v>43878.333333314571</v>
      </c>
      <c r="E7738" t="str">
        <f t="shared" si="725"/>
        <v>LRKPCIGS</v>
      </c>
      <c r="F7738" s="39">
        <v>9667.4794921875</v>
      </c>
      <c r="G7738">
        <f t="shared" si="723"/>
        <v>1.4664833606771166E-3</v>
      </c>
      <c r="H7738" s="38">
        <f>G7738*SUMIF('Manual Inputs'!$B$11:$B$22,'Expanded kW'!A7738,'Manual Inputs'!$C$11:$C$22)</f>
        <v>156356.9964564855</v>
      </c>
    </row>
    <row r="7739" spans="1:8" x14ac:dyDescent="0.2">
      <c r="A7739">
        <f t="shared" si="720"/>
        <v>2</v>
      </c>
      <c r="B7739" t="b">
        <f t="shared" si="721"/>
        <v>0</v>
      </c>
      <c r="C7739" t="str">
        <f t="shared" si="722"/>
        <v>ON</v>
      </c>
      <c r="D7739" s="4">
        <f t="shared" si="724"/>
        <v>43878.374999981235</v>
      </c>
      <c r="E7739" t="str">
        <f t="shared" si="725"/>
        <v>LRKPCIGS</v>
      </c>
      <c r="F7739" s="39">
        <v>9676.6591796875</v>
      </c>
      <c r="G7739">
        <f t="shared" si="723"/>
        <v>1.4678758496899813E-3</v>
      </c>
      <c r="H7739" s="38">
        <f>G7739*SUMIF('Manual Inputs'!$B$11:$B$22,'Expanded kW'!A7739,'Manual Inputs'!$C$11:$C$22)</f>
        <v>156505.46414830416</v>
      </c>
    </row>
    <row r="7740" spans="1:8" x14ac:dyDescent="0.2">
      <c r="A7740">
        <f t="shared" si="720"/>
        <v>2</v>
      </c>
      <c r="B7740" t="b">
        <f t="shared" si="721"/>
        <v>0</v>
      </c>
      <c r="C7740" t="str">
        <f t="shared" si="722"/>
        <v>ON</v>
      </c>
      <c r="D7740" s="4">
        <f t="shared" si="724"/>
        <v>43878.4166666479</v>
      </c>
      <c r="E7740" t="str">
        <f t="shared" si="725"/>
        <v>LRKPCIGS</v>
      </c>
      <c r="F7740" s="39">
        <v>9615.216796875</v>
      </c>
      <c r="G7740">
        <f t="shared" si="723"/>
        <v>1.4585555059429167E-3</v>
      </c>
      <c r="H7740" s="38">
        <f>G7740*SUMIF('Manual Inputs'!$B$11:$B$22,'Expanded kW'!A7740,'Manual Inputs'!$C$11:$C$22)</f>
        <v>155511.72566254312</v>
      </c>
    </row>
    <row r="7741" spans="1:8" x14ac:dyDescent="0.2">
      <c r="A7741">
        <f t="shared" si="720"/>
        <v>2</v>
      </c>
      <c r="B7741" t="b">
        <f t="shared" si="721"/>
        <v>0</v>
      </c>
      <c r="C7741" t="str">
        <f t="shared" si="722"/>
        <v>ON</v>
      </c>
      <c r="D7741" s="4">
        <f t="shared" si="724"/>
        <v>43878.458333314564</v>
      </c>
      <c r="E7741" t="str">
        <f t="shared" si="725"/>
        <v>LRKPCIGS</v>
      </c>
      <c r="F7741" s="39">
        <v>9514.6025390625</v>
      </c>
      <c r="G7741">
        <f t="shared" si="723"/>
        <v>1.4432930856762747E-3</v>
      </c>
      <c r="H7741" s="38">
        <f>G7741*SUMIF('Manual Inputs'!$B$11:$B$22,'Expanded kW'!A7741,'Manual Inputs'!$C$11:$C$22)</f>
        <v>153884.44078803429</v>
      </c>
    </row>
    <row r="7742" spans="1:8" x14ac:dyDescent="0.2">
      <c r="A7742">
        <f t="shared" si="720"/>
        <v>2</v>
      </c>
      <c r="B7742" t="b">
        <f t="shared" si="721"/>
        <v>0</v>
      </c>
      <c r="C7742" t="str">
        <f t="shared" si="722"/>
        <v>ON</v>
      </c>
      <c r="D7742" s="4">
        <f t="shared" si="724"/>
        <v>43878.499999981228</v>
      </c>
      <c r="E7742" t="str">
        <f t="shared" si="725"/>
        <v>LRKPCIGS</v>
      </c>
      <c r="F7742" s="39">
        <v>9468.66796875</v>
      </c>
      <c r="G7742">
        <f t="shared" si="723"/>
        <v>1.4363251595381772E-3</v>
      </c>
      <c r="H7742" s="38">
        <f>G7742*SUMIF('Manual Inputs'!$B$11:$B$22,'Expanded kW'!A7742,'Manual Inputs'!$C$11:$C$22)</f>
        <v>153141.51793483499</v>
      </c>
    </row>
    <row r="7743" spans="1:8" x14ac:dyDescent="0.2">
      <c r="A7743">
        <f t="shared" si="720"/>
        <v>2</v>
      </c>
      <c r="B7743" t="b">
        <f t="shared" si="721"/>
        <v>0</v>
      </c>
      <c r="C7743" t="str">
        <f t="shared" si="722"/>
        <v>ON</v>
      </c>
      <c r="D7743" s="4">
        <f t="shared" si="724"/>
        <v>43878.541666647892</v>
      </c>
      <c r="E7743" t="str">
        <f t="shared" si="725"/>
        <v>LRKPCIGS</v>
      </c>
      <c r="F7743" s="39">
        <v>9403.9775390625</v>
      </c>
      <c r="G7743">
        <f t="shared" si="723"/>
        <v>1.426512111699965E-3</v>
      </c>
      <c r="H7743" s="38">
        <f>G7743*SUMIF('Manual Inputs'!$B$11:$B$22,'Expanded kW'!A7743,'Manual Inputs'!$C$11:$C$22)</f>
        <v>152095.24715726665</v>
      </c>
    </row>
    <row r="7744" spans="1:8" x14ac:dyDescent="0.2">
      <c r="A7744">
        <f t="shared" si="720"/>
        <v>2</v>
      </c>
      <c r="B7744" t="b">
        <f t="shared" si="721"/>
        <v>0</v>
      </c>
      <c r="C7744" t="str">
        <f t="shared" si="722"/>
        <v>ON</v>
      </c>
      <c r="D7744" s="4">
        <f t="shared" si="724"/>
        <v>43878.583333314557</v>
      </c>
      <c r="E7744" t="str">
        <f t="shared" si="725"/>
        <v>LRKPCIGS</v>
      </c>
      <c r="F7744" s="39">
        <v>9412.83984375</v>
      </c>
      <c r="G7744">
        <f t="shared" si="723"/>
        <v>1.4278564561458955E-3</v>
      </c>
      <c r="H7744" s="38">
        <f>G7744*SUMIF('Manual Inputs'!$B$11:$B$22,'Expanded kW'!A7744,'Manual Inputs'!$C$11:$C$22)</f>
        <v>152238.58165761284</v>
      </c>
    </row>
    <row r="7745" spans="1:8" x14ac:dyDescent="0.2">
      <c r="A7745">
        <f t="shared" si="720"/>
        <v>2</v>
      </c>
      <c r="B7745" t="b">
        <f t="shared" si="721"/>
        <v>0</v>
      </c>
      <c r="C7745" t="str">
        <f t="shared" si="722"/>
        <v>ON</v>
      </c>
      <c r="D7745" s="4">
        <f t="shared" si="724"/>
        <v>43878.624999981221</v>
      </c>
      <c r="E7745" t="str">
        <f t="shared" si="725"/>
        <v>LRKPCIGS</v>
      </c>
      <c r="F7745" s="39">
        <v>9353.376953125</v>
      </c>
      <c r="G7745">
        <f t="shared" si="723"/>
        <v>1.4188363863593711E-3</v>
      </c>
      <c r="H7745" s="38">
        <f>G7745*SUMIF('Manual Inputs'!$B$11:$B$22,'Expanded kW'!A7745,'Manual Inputs'!$C$11:$C$22)</f>
        <v>151276.85849220466</v>
      </c>
    </row>
    <row r="7746" spans="1:8" x14ac:dyDescent="0.2">
      <c r="A7746">
        <f t="shared" ref="A7746:A7809" si="726">MONTH(D7746)</f>
        <v>2</v>
      </c>
      <c r="B7746" t="b">
        <f t="shared" ref="B7746:B7809" si="727">IF(ISNA(VLOOKUP(DATE(YEAR(D7746),MONTH(D7746),DAY(D7746)),Holidays,1,FALSE)),FALSE,TRUE)</f>
        <v>0</v>
      </c>
      <c r="C7746" t="str">
        <f t="shared" ref="C7746:C7809" si="728">IF(OR(HOUR(D7746)&lt;PkStart,HOUR(D7746)&gt;OPkStart-1,WEEKDAY(D7746,2)&gt;5,B7746)=TRUE,"OFF","ON")</f>
        <v>ON</v>
      </c>
      <c r="D7746" s="4">
        <f t="shared" si="724"/>
        <v>43878.666666647885</v>
      </c>
      <c r="E7746" t="str">
        <f t="shared" si="725"/>
        <v>LRKPCIGS</v>
      </c>
      <c r="F7746" s="39">
        <v>9227.0244140625</v>
      </c>
      <c r="G7746">
        <f t="shared" ref="G7746:G7809" si="729">IF(SUMIF($A$2:$A$8785,A7746,$F$2:$F$8785)=0,0,F7746/SUMIF($A$2:$A$8785,A7746,$F$2:$F$8785))</f>
        <v>1.3996696639200629E-3</v>
      </c>
      <c r="H7746" s="38">
        <f>G7746*SUMIF('Manual Inputs'!$B$11:$B$22,'Expanded kW'!A7746,'Manual Inputs'!$C$11:$C$22)</f>
        <v>149233.29548093284</v>
      </c>
    </row>
    <row r="7747" spans="1:8" x14ac:dyDescent="0.2">
      <c r="A7747">
        <f t="shared" si="726"/>
        <v>2</v>
      </c>
      <c r="B7747" t="b">
        <f t="shared" si="727"/>
        <v>0</v>
      </c>
      <c r="C7747" t="str">
        <f t="shared" si="728"/>
        <v>ON</v>
      </c>
      <c r="D7747" s="4">
        <f t="shared" si="724"/>
        <v>43878.708333314549</v>
      </c>
      <c r="E7747" t="str">
        <f t="shared" si="725"/>
        <v>LRKPCIGS</v>
      </c>
      <c r="F7747" s="39">
        <v>9149.1826171875</v>
      </c>
      <c r="G7747">
        <f t="shared" si="729"/>
        <v>1.3878616533652285E-3</v>
      </c>
      <c r="H7747" s="38">
        <f>G7747*SUMIF('Manual Inputs'!$B$11:$B$22,'Expanded kW'!A7747,'Manual Inputs'!$C$11:$C$22)</f>
        <v>147974.32104318132</v>
      </c>
    </row>
    <row r="7748" spans="1:8" x14ac:dyDescent="0.2">
      <c r="A7748">
        <f t="shared" si="726"/>
        <v>2</v>
      </c>
      <c r="B7748" t="b">
        <f t="shared" si="727"/>
        <v>0</v>
      </c>
      <c r="C7748" t="str">
        <f t="shared" si="728"/>
        <v>ON</v>
      </c>
      <c r="D7748" s="4">
        <f t="shared" ref="D7748:D7811" si="730">+D7747+1/24</f>
        <v>43878.749999981213</v>
      </c>
      <c r="E7748" t="str">
        <f t="shared" ref="E7748:E7811" si="731">+E7747</f>
        <v>LRKPCIGS</v>
      </c>
      <c r="F7748" s="39">
        <v>9145.330078125</v>
      </c>
      <c r="G7748">
        <f t="shared" si="729"/>
        <v>1.3872772523912124E-3</v>
      </c>
      <c r="H7748" s="38">
        <f>G7748*SUMIF('Manual Inputs'!$B$11:$B$22,'Expanded kW'!A7748,'Manual Inputs'!$C$11:$C$22)</f>
        <v>147912.01199592341</v>
      </c>
    </row>
    <row r="7749" spans="1:8" x14ac:dyDescent="0.2">
      <c r="A7749">
        <f t="shared" si="726"/>
        <v>2</v>
      </c>
      <c r="B7749" t="b">
        <f t="shared" si="727"/>
        <v>0</v>
      </c>
      <c r="C7749" t="str">
        <f t="shared" si="728"/>
        <v>ON</v>
      </c>
      <c r="D7749" s="4">
        <f t="shared" si="730"/>
        <v>43878.791666647878</v>
      </c>
      <c r="E7749" t="str">
        <f t="shared" si="731"/>
        <v>LRKPCIGS</v>
      </c>
      <c r="F7749" s="39">
        <v>9193.5224609375</v>
      </c>
      <c r="G7749">
        <f t="shared" si="729"/>
        <v>1.3945876715716228E-3</v>
      </c>
      <c r="H7749" s="38">
        <f>G7749*SUMIF('Manual Inputs'!$B$11:$B$22,'Expanded kW'!A7749,'Manual Inputs'!$C$11:$C$22)</f>
        <v>148691.45158353596</v>
      </c>
    </row>
    <row r="7750" spans="1:8" x14ac:dyDescent="0.2">
      <c r="A7750">
        <f t="shared" si="726"/>
        <v>2</v>
      </c>
      <c r="B7750" t="b">
        <f t="shared" si="727"/>
        <v>0</v>
      </c>
      <c r="C7750" t="str">
        <f t="shared" si="728"/>
        <v>ON</v>
      </c>
      <c r="D7750" s="4">
        <f t="shared" si="730"/>
        <v>43878.833333314542</v>
      </c>
      <c r="E7750" t="str">
        <f t="shared" si="731"/>
        <v>LRKPCIGS</v>
      </c>
      <c r="F7750" s="39">
        <v>9312.91015625</v>
      </c>
      <c r="G7750">
        <f t="shared" si="729"/>
        <v>1.4126978800067021E-3</v>
      </c>
      <c r="H7750" s="38">
        <f>G7750*SUMIF('Manual Inputs'!$B$11:$B$22,'Expanded kW'!A7750,'Manual Inputs'!$C$11:$C$22)</f>
        <v>150622.36868224922</v>
      </c>
    </row>
    <row r="7751" spans="1:8" x14ac:dyDescent="0.2">
      <c r="A7751">
        <f t="shared" si="726"/>
        <v>2</v>
      </c>
      <c r="B7751" t="b">
        <f t="shared" si="727"/>
        <v>0</v>
      </c>
      <c r="C7751" t="str">
        <f t="shared" si="728"/>
        <v>OFF</v>
      </c>
      <c r="D7751" s="4">
        <f t="shared" si="730"/>
        <v>43878.874999981206</v>
      </c>
      <c r="E7751" t="str">
        <f t="shared" si="731"/>
        <v>LRKPCIGS</v>
      </c>
      <c r="F7751" s="39">
        <v>9505.0322265625</v>
      </c>
      <c r="G7751">
        <f t="shared" si="729"/>
        <v>1.4418413418117988E-3</v>
      </c>
      <c r="H7751" s="38">
        <f>G7751*SUMIF('Manual Inputs'!$B$11:$B$22,'Expanded kW'!A7751,'Manual Inputs'!$C$11:$C$22)</f>
        <v>153729.65532209573</v>
      </c>
    </row>
    <row r="7752" spans="1:8" x14ac:dyDescent="0.2">
      <c r="A7752">
        <f t="shared" si="726"/>
        <v>2</v>
      </c>
      <c r="B7752" t="b">
        <f t="shared" si="727"/>
        <v>0</v>
      </c>
      <c r="C7752" t="str">
        <f t="shared" si="728"/>
        <v>OFF</v>
      </c>
      <c r="D7752" s="4">
        <f t="shared" si="730"/>
        <v>43878.91666664787</v>
      </c>
      <c r="E7752" t="str">
        <f t="shared" si="731"/>
        <v>LRKPCIGS</v>
      </c>
      <c r="F7752" s="39">
        <v>9721.5048828125</v>
      </c>
      <c r="G7752">
        <f t="shared" si="729"/>
        <v>1.4746786029292123E-3</v>
      </c>
      <c r="H7752" s="38">
        <f>G7752*SUMIF('Manual Inputs'!$B$11:$B$22,'Expanded kW'!A7752,'Manual Inputs'!$C$11:$C$22)</f>
        <v>157230.7762061441</v>
      </c>
    </row>
    <row r="7753" spans="1:8" x14ac:dyDescent="0.2">
      <c r="A7753">
        <f t="shared" si="726"/>
        <v>2</v>
      </c>
      <c r="B7753" t="b">
        <f t="shared" si="727"/>
        <v>0</v>
      </c>
      <c r="C7753" t="str">
        <f t="shared" si="728"/>
        <v>OFF</v>
      </c>
      <c r="D7753" s="4">
        <f t="shared" si="730"/>
        <v>43878.958333314535</v>
      </c>
      <c r="E7753" t="str">
        <f t="shared" si="731"/>
        <v>LRKPCIGS</v>
      </c>
      <c r="F7753" s="39">
        <v>9717.98046875</v>
      </c>
      <c r="G7753">
        <f t="shared" si="729"/>
        <v>1.4741439760305498E-3</v>
      </c>
      <c r="H7753" s="38">
        <f>G7753*SUMIF('Manual Inputs'!$B$11:$B$22,'Expanded kW'!A7753,'Manual Inputs'!$C$11:$C$22)</f>
        <v>157173.77408914693</v>
      </c>
    </row>
    <row r="7754" spans="1:8" x14ac:dyDescent="0.2">
      <c r="A7754">
        <f t="shared" si="726"/>
        <v>2</v>
      </c>
      <c r="B7754" t="b">
        <f t="shared" si="727"/>
        <v>0</v>
      </c>
      <c r="C7754" t="str">
        <f t="shared" si="728"/>
        <v>OFF</v>
      </c>
      <c r="D7754" s="4">
        <f t="shared" si="730"/>
        <v>43878.999999981199</v>
      </c>
      <c r="E7754" t="str">
        <f t="shared" si="731"/>
        <v>LRKPCIGS</v>
      </c>
      <c r="F7754" s="39">
        <v>9766.68359375</v>
      </c>
      <c r="G7754">
        <f t="shared" si="729"/>
        <v>1.481531870929442E-3</v>
      </c>
      <c r="H7754" s="38">
        <f>G7754*SUMIF('Manual Inputs'!$B$11:$B$22,'Expanded kW'!A7754,'Manual Inputs'!$C$11:$C$22)</f>
        <v>157961.47416642134</v>
      </c>
    </row>
    <row r="7755" spans="1:8" x14ac:dyDescent="0.2">
      <c r="A7755">
        <f t="shared" si="726"/>
        <v>2</v>
      </c>
      <c r="B7755" t="b">
        <f t="shared" si="727"/>
        <v>0</v>
      </c>
      <c r="C7755" t="str">
        <f t="shared" si="728"/>
        <v>OFF</v>
      </c>
      <c r="D7755" s="4">
        <f t="shared" si="730"/>
        <v>43879.041666647863</v>
      </c>
      <c r="E7755" t="str">
        <f t="shared" si="731"/>
        <v>LRKPCIGS</v>
      </c>
      <c r="F7755" s="39">
        <v>9821.2236328125</v>
      </c>
      <c r="G7755">
        <f t="shared" si="729"/>
        <v>1.4898051814485355E-3</v>
      </c>
      <c r="H7755" s="38">
        <f>G7755*SUMIF('Manual Inputs'!$B$11:$B$22,'Expanded kW'!A7755,'Manual Inputs'!$C$11:$C$22)</f>
        <v>158843.57758348295</v>
      </c>
    </row>
    <row r="7756" spans="1:8" x14ac:dyDescent="0.2">
      <c r="A7756">
        <f t="shared" si="726"/>
        <v>2</v>
      </c>
      <c r="B7756" t="b">
        <f t="shared" si="727"/>
        <v>0</v>
      </c>
      <c r="C7756" t="str">
        <f t="shared" si="728"/>
        <v>OFF</v>
      </c>
      <c r="D7756" s="4">
        <f t="shared" si="730"/>
        <v>43879.083333314527</v>
      </c>
      <c r="E7756" t="str">
        <f t="shared" si="731"/>
        <v>LRKPCIGS</v>
      </c>
      <c r="F7756" s="39">
        <v>9648.3349609375</v>
      </c>
      <c r="G7756">
        <f t="shared" si="729"/>
        <v>1.4635792803996486E-3</v>
      </c>
      <c r="H7756" s="38">
        <f>G7756*SUMIF('Manual Inputs'!$B$11:$B$22,'Expanded kW'!A7756,'Manual Inputs'!$C$11:$C$22)</f>
        <v>156047.36234686713</v>
      </c>
    </row>
    <row r="7757" spans="1:8" x14ac:dyDescent="0.2">
      <c r="A7757">
        <f t="shared" si="726"/>
        <v>2</v>
      </c>
      <c r="B7757" t="b">
        <f t="shared" si="727"/>
        <v>0</v>
      </c>
      <c r="C7757" t="str">
        <f t="shared" si="728"/>
        <v>OFF</v>
      </c>
      <c r="D7757" s="4">
        <f t="shared" si="730"/>
        <v>43879.124999981192</v>
      </c>
      <c r="E7757" t="str">
        <f t="shared" si="731"/>
        <v>LRKPCIGS</v>
      </c>
      <c r="F7757" s="39">
        <v>9566.525390625</v>
      </c>
      <c r="G7757">
        <f t="shared" si="729"/>
        <v>1.4511693886895729E-3</v>
      </c>
      <c r="H7757" s="38">
        <f>G7757*SUMIF('Manual Inputs'!$B$11:$B$22,'Expanded kW'!A7757,'Manual Inputs'!$C$11:$C$22)</f>
        <v>154724.21511849234</v>
      </c>
    </row>
    <row r="7758" spans="1:8" x14ac:dyDescent="0.2">
      <c r="A7758">
        <f t="shared" si="726"/>
        <v>2</v>
      </c>
      <c r="B7758" t="b">
        <f t="shared" si="727"/>
        <v>0</v>
      </c>
      <c r="C7758" t="str">
        <f t="shared" si="728"/>
        <v>OFF</v>
      </c>
      <c r="D7758" s="4">
        <f t="shared" si="730"/>
        <v>43879.166666647856</v>
      </c>
      <c r="E7758" t="str">
        <f t="shared" si="731"/>
        <v>LRKPCIGS</v>
      </c>
      <c r="F7758" s="39">
        <v>9586.830078125</v>
      </c>
      <c r="G7758">
        <f t="shared" si="729"/>
        <v>1.4542494558763262E-3</v>
      </c>
      <c r="H7758" s="38">
        <f>G7758*SUMIF('Manual Inputs'!$B$11:$B$22,'Expanded kW'!A7758,'Manual Inputs'!$C$11:$C$22)</f>
        <v>155052.61301724691</v>
      </c>
    </row>
    <row r="7759" spans="1:8" x14ac:dyDescent="0.2">
      <c r="A7759">
        <f t="shared" si="726"/>
        <v>2</v>
      </c>
      <c r="B7759" t="b">
        <f t="shared" si="727"/>
        <v>0</v>
      </c>
      <c r="C7759" t="str">
        <f t="shared" si="728"/>
        <v>OFF</v>
      </c>
      <c r="D7759" s="4">
        <f t="shared" si="730"/>
        <v>43879.20833331452</v>
      </c>
      <c r="E7759" t="str">
        <f t="shared" si="731"/>
        <v>LRKPCIGS</v>
      </c>
      <c r="F7759" s="39">
        <v>9598.642578125</v>
      </c>
      <c r="G7759">
        <f t="shared" si="729"/>
        <v>1.4560413225890509E-3</v>
      </c>
      <c r="H7759" s="38">
        <f>G7759*SUMIF('Manual Inputs'!$B$11:$B$22,'Expanded kW'!A7759,'Manual Inputs'!$C$11:$C$22)</f>
        <v>155243.66250663399</v>
      </c>
    </row>
    <row r="7760" spans="1:8" x14ac:dyDescent="0.2">
      <c r="A7760">
        <f t="shared" si="726"/>
        <v>2</v>
      </c>
      <c r="B7760" t="b">
        <f t="shared" si="727"/>
        <v>0</v>
      </c>
      <c r="C7760" t="str">
        <f t="shared" si="728"/>
        <v>OFF</v>
      </c>
      <c r="D7760" s="4">
        <f t="shared" si="730"/>
        <v>43879.249999981184</v>
      </c>
      <c r="E7760" t="str">
        <f t="shared" si="731"/>
        <v>LRKPCIGS</v>
      </c>
      <c r="F7760" s="39">
        <v>9493.2294921875</v>
      </c>
      <c r="G7760">
        <f t="shared" si="729"/>
        <v>1.4400509564703645E-3</v>
      </c>
      <c r="H7760" s="38">
        <f>G7760*SUMIF('Manual Inputs'!$B$11:$B$22,'Expanded kW'!A7760,'Manual Inputs'!$C$11:$C$22)</f>
        <v>153538.76377706169</v>
      </c>
    </row>
    <row r="7761" spans="1:8" x14ac:dyDescent="0.2">
      <c r="A7761">
        <f t="shared" si="726"/>
        <v>2</v>
      </c>
      <c r="B7761" t="b">
        <f t="shared" si="727"/>
        <v>0</v>
      </c>
      <c r="C7761" t="str">
        <f t="shared" si="728"/>
        <v>ON</v>
      </c>
      <c r="D7761" s="4">
        <f t="shared" si="730"/>
        <v>43879.291666647849</v>
      </c>
      <c r="E7761" t="str">
        <f t="shared" si="731"/>
        <v>LRKPCIGS</v>
      </c>
      <c r="F7761" s="39">
        <v>9335.0009765625</v>
      </c>
      <c r="G7761">
        <f t="shared" si="729"/>
        <v>1.4160488900024483E-3</v>
      </c>
      <c r="H7761" s="38">
        <f>G7761*SUMIF('Manual Inputs'!$B$11:$B$22,'Expanded kW'!A7761,'Manual Inputs'!$C$11:$C$22)</f>
        <v>150979.65460316726</v>
      </c>
    </row>
    <row r="7762" spans="1:8" x14ac:dyDescent="0.2">
      <c r="A7762">
        <f t="shared" si="726"/>
        <v>2</v>
      </c>
      <c r="B7762" t="b">
        <f t="shared" si="727"/>
        <v>0</v>
      </c>
      <c r="C7762" t="str">
        <f t="shared" si="728"/>
        <v>ON</v>
      </c>
      <c r="D7762" s="4">
        <f t="shared" si="730"/>
        <v>43879.333333314513</v>
      </c>
      <c r="E7762" t="str">
        <f t="shared" si="731"/>
        <v>LRKPCIGS</v>
      </c>
      <c r="F7762" s="39">
        <v>9427.12890625</v>
      </c>
      <c r="G7762">
        <f t="shared" si="729"/>
        <v>1.4300239986178357E-3</v>
      </c>
      <c r="H7762" s="38">
        <f>G7762*SUMIF('Manual Inputs'!$B$11:$B$22,'Expanded kW'!A7762,'Manual Inputs'!$C$11:$C$22)</f>
        <v>152469.68583492035</v>
      </c>
    </row>
    <row r="7763" spans="1:8" x14ac:dyDescent="0.2">
      <c r="A7763">
        <f t="shared" si="726"/>
        <v>2</v>
      </c>
      <c r="B7763" t="b">
        <f t="shared" si="727"/>
        <v>0</v>
      </c>
      <c r="C7763" t="str">
        <f t="shared" si="728"/>
        <v>ON</v>
      </c>
      <c r="D7763" s="4">
        <f t="shared" si="730"/>
        <v>43879.374999981177</v>
      </c>
      <c r="E7763" t="str">
        <f t="shared" si="731"/>
        <v>LRKPCIGS</v>
      </c>
      <c r="F7763" s="39">
        <v>9484.9736328125</v>
      </c>
      <c r="G7763">
        <f t="shared" si="729"/>
        <v>1.4387986051815605E-3</v>
      </c>
      <c r="H7763" s="38">
        <f>G7763*SUMIF('Manual Inputs'!$B$11:$B$22,'Expanded kW'!A7763,'Manual Inputs'!$C$11:$C$22)</f>
        <v>153405.23762103671</v>
      </c>
    </row>
    <row r="7764" spans="1:8" x14ac:dyDescent="0.2">
      <c r="A7764">
        <f t="shared" si="726"/>
        <v>2</v>
      </c>
      <c r="B7764" t="b">
        <f t="shared" si="727"/>
        <v>0</v>
      </c>
      <c r="C7764" t="str">
        <f t="shared" si="728"/>
        <v>ON</v>
      </c>
      <c r="D7764" s="4">
        <f t="shared" si="730"/>
        <v>43879.416666647841</v>
      </c>
      <c r="E7764" t="str">
        <f t="shared" si="731"/>
        <v>LRKPCIGS</v>
      </c>
      <c r="F7764" s="39">
        <v>9521.76171875</v>
      </c>
      <c r="G7764">
        <f t="shared" si="729"/>
        <v>1.4443790789691801E-3</v>
      </c>
      <c r="H7764" s="38">
        <f>G7764*SUMIF('Manual Inputs'!$B$11:$B$22,'Expanded kW'!A7764,'Manual Inputs'!$C$11:$C$22)</f>
        <v>154000.22979321756</v>
      </c>
    </row>
    <row r="7765" spans="1:8" x14ac:dyDescent="0.2">
      <c r="A7765">
        <f t="shared" si="726"/>
        <v>2</v>
      </c>
      <c r="B7765" t="b">
        <f t="shared" si="727"/>
        <v>0</v>
      </c>
      <c r="C7765" t="str">
        <f t="shared" si="728"/>
        <v>ON</v>
      </c>
      <c r="D7765" s="4">
        <f t="shared" si="730"/>
        <v>43879.458333314506</v>
      </c>
      <c r="E7765" t="str">
        <f t="shared" si="731"/>
        <v>LRKPCIGS</v>
      </c>
      <c r="F7765" s="39">
        <v>9587.353515625</v>
      </c>
      <c r="G7765">
        <f t="shared" si="729"/>
        <v>1.4543288573774854E-3</v>
      </c>
      <c r="H7765" s="38">
        <f>G7765*SUMIF('Manual Inputs'!$B$11:$B$22,'Expanded kW'!A7765,'Manual Inputs'!$C$11:$C$22)</f>
        <v>155061.07883456766</v>
      </c>
    </row>
    <row r="7766" spans="1:8" x14ac:dyDescent="0.2">
      <c r="A7766">
        <f t="shared" si="726"/>
        <v>2</v>
      </c>
      <c r="B7766" t="b">
        <f t="shared" si="727"/>
        <v>0</v>
      </c>
      <c r="C7766" t="str">
        <f t="shared" si="728"/>
        <v>ON</v>
      </c>
      <c r="D7766" s="4">
        <f t="shared" si="730"/>
        <v>43879.49999998117</v>
      </c>
      <c r="E7766" t="str">
        <f t="shared" si="731"/>
        <v>LRKPCIGS</v>
      </c>
      <c r="F7766" s="39">
        <v>9542.3095703125</v>
      </c>
      <c r="G7766">
        <f t="shared" si="729"/>
        <v>1.4474960323010615E-3</v>
      </c>
      <c r="H7766" s="38">
        <f>G7766*SUMIF('Manual Inputs'!$B$11:$B$22,'Expanded kW'!A7766,'Manual Inputs'!$C$11:$C$22)</f>
        <v>154332.5605063618</v>
      </c>
    </row>
    <row r="7767" spans="1:8" x14ac:dyDescent="0.2">
      <c r="A7767">
        <f t="shared" si="726"/>
        <v>2</v>
      </c>
      <c r="B7767" t="b">
        <f t="shared" si="727"/>
        <v>0</v>
      </c>
      <c r="C7767" t="str">
        <f t="shared" si="728"/>
        <v>ON</v>
      </c>
      <c r="D7767" s="4">
        <f t="shared" si="730"/>
        <v>43879.541666647834</v>
      </c>
      <c r="E7767" t="str">
        <f t="shared" si="731"/>
        <v>LRKPCIGS</v>
      </c>
      <c r="F7767" s="39">
        <v>9541.4521484375</v>
      </c>
      <c r="G7767">
        <f t="shared" si="729"/>
        <v>1.4473659679017749E-3</v>
      </c>
      <c r="H7767" s="38">
        <f>G7767*SUMIF('Manual Inputs'!$B$11:$B$22,'Expanded kW'!A7767,'Manual Inputs'!$C$11:$C$22)</f>
        <v>154318.69299216854</v>
      </c>
    </row>
    <row r="7768" spans="1:8" x14ac:dyDescent="0.2">
      <c r="A7768">
        <f t="shared" si="726"/>
        <v>2</v>
      </c>
      <c r="B7768" t="b">
        <f t="shared" si="727"/>
        <v>0</v>
      </c>
      <c r="C7768" t="str">
        <f t="shared" si="728"/>
        <v>ON</v>
      </c>
      <c r="D7768" s="4">
        <f t="shared" si="730"/>
        <v>43879.583333314498</v>
      </c>
      <c r="E7768" t="str">
        <f t="shared" si="731"/>
        <v>LRKPCIGS</v>
      </c>
      <c r="F7768" s="39">
        <v>9617.841796875</v>
      </c>
      <c r="G7768">
        <f t="shared" si="729"/>
        <v>1.4589536985457445E-3</v>
      </c>
      <c r="H7768" s="38">
        <f>G7768*SUMIF('Manual Inputs'!$B$11:$B$22,'Expanded kW'!A7768,'Manual Inputs'!$C$11:$C$22)</f>
        <v>155554.18110462916</v>
      </c>
    </row>
    <row r="7769" spans="1:8" x14ac:dyDescent="0.2">
      <c r="A7769">
        <f t="shared" si="726"/>
        <v>2</v>
      </c>
      <c r="B7769" t="b">
        <f t="shared" si="727"/>
        <v>0</v>
      </c>
      <c r="C7769" t="str">
        <f t="shared" si="728"/>
        <v>ON</v>
      </c>
      <c r="D7769" s="4">
        <f t="shared" si="730"/>
        <v>43879.624999981163</v>
      </c>
      <c r="E7769" t="str">
        <f t="shared" si="731"/>
        <v>LRKPCIGS</v>
      </c>
      <c r="F7769" s="39">
        <v>9528.97265625</v>
      </c>
      <c r="G7769">
        <f t="shared" si="729"/>
        <v>1.4454729235299241E-3</v>
      </c>
      <c r="H7769" s="38">
        <f>G7769*SUMIF('Manual Inputs'!$B$11:$B$22,'Expanded kW'!A7769,'Manual Inputs'!$C$11:$C$22)</f>
        <v>154116.8559034717</v>
      </c>
    </row>
    <row r="7770" spans="1:8" x14ac:dyDescent="0.2">
      <c r="A7770">
        <f t="shared" si="726"/>
        <v>2</v>
      </c>
      <c r="B7770" t="b">
        <f t="shared" si="727"/>
        <v>0</v>
      </c>
      <c r="C7770" t="str">
        <f t="shared" si="728"/>
        <v>ON</v>
      </c>
      <c r="D7770" s="4">
        <f t="shared" si="730"/>
        <v>43879.666666647827</v>
      </c>
      <c r="E7770" t="str">
        <f t="shared" si="731"/>
        <v>LRKPCIGS</v>
      </c>
      <c r="F7770" s="39">
        <v>9344.185546875</v>
      </c>
      <c r="G7770">
        <f t="shared" si="729"/>
        <v>1.417442119700958E-3</v>
      </c>
      <c r="H7770" s="38">
        <f>G7770*SUMIF('Manual Inputs'!$B$11:$B$22,'Expanded kW'!A7770,'Manual Inputs'!$C$11:$C$22)</f>
        <v>151128.2012671624</v>
      </c>
    </row>
    <row r="7771" spans="1:8" x14ac:dyDescent="0.2">
      <c r="A7771">
        <f t="shared" si="726"/>
        <v>2</v>
      </c>
      <c r="B7771" t="b">
        <f t="shared" si="727"/>
        <v>0</v>
      </c>
      <c r="C7771" t="str">
        <f t="shared" si="728"/>
        <v>ON</v>
      </c>
      <c r="D7771" s="4">
        <f t="shared" si="730"/>
        <v>43879.708333314491</v>
      </c>
      <c r="E7771" t="str">
        <f t="shared" si="731"/>
        <v>LRKPCIGS</v>
      </c>
      <c r="F7771" s="39">
        <v>9281.9619140625</v>
      </c>
      <c r="G7771">
        <f t="shared" si="729"/>
        <v>1.4080032662506709E-3</v>
      </c>
      <c r="H7771" s="38">
        <f>G7771*SUMIF('Manual Inputs'!$B$11:$B$22,'Expanded kW'!A7771,'Manual Inputs'!$C$11:$C$22)</f>
        <v>150121.82723316152</v>
      </c>
    </row>
    <row r="7772" spans="1:8" x14ac:dyDescent="0.2">
      <c r="A7772">
        <f t="shared" si="726"/>
        <v>2</v>
      </c>
      <c r="B7772" t="b">
        <f t="shared" si="727"/>
        <v>0</v>
      </c>
      <c r="C7772" t="str">
        <f t="shared" si="728"/>
        <v>ON</v>
      </c>
      <c r="D7772" s="4">
        <f t="shared" si="730"/>
        <v>43879.749999981155</v>
      </c>
      <c r="E7772" t="str">
        <f t="shared" si="731"/>
        <v>LRKPCIGS</v>
      </c>
      <c r="F7772" s="39">
        <v>9247.2197265625</v>
      </c>
      <c r="G7772">
        <f t="shared" si="729"/>
        <v>1.4027331397483652E-3</v>
      </c>
      <c r="H7772" s="38">
        <f>G7772*SUMIF('Manual Inputs'!$B$11:$B$22,'Expanded kW'!A7772,'Manual Inputs'!$C$11:$C$22)</f>
        <v>149559.92440293383</v>
      </c>
    </row>
    <row r="7773" spans="1:8" x14ac:dyDescent="0.2">
      <c r="A7773">
        <f t="shared" si="726"/>
        <v>2</v>
      </c>
      <c r="B7773" t="b">
        <f t="shared" si="727"/>
        <v>0</v>
      </c>
      <c r="C7773" t="str">
        <f t="shared" si="728"/>
        <v>ON</v>
      </c>
      <c r="D7773" s="4">
        <f t="shared" si="730"/>
        <v>43879.79166664782</v>
      </c>
      <c r="E7773" t="str">
        <f t="shared" si="731"/>
        <v>LRKPCIGS</v>
      </c>
      <c r="F7773" s="39">
        <v>9231.349609375</v>
      </c>
      <c r="G7773">
        <f t="shared" si="729"/>
        <v>1.4003257632645286E-3</v>
      </c>
      <c r="H7773" s="38">
        <f>G7773*SUMIF('Manual Inputs'!$B$11:$B$22,'Expanded kW'!A7773,'Manual Inputs'!$C$11:$C$22)</f>
        <v>149303.24903487589</v>
      </c>
    </row>
    <row r="7774" spans="1:8" x14ac:dyDescent="0.2">
      <c r="A7774">
        <f t="shared" si="726"/>
        <v>2</v>
      </c>
      <c r="B7774" t="b">
        <f t="shared" si="727"/>
        <v>0</v>
      </c>
      <c r="C7774" t="str">
        <f t="shared" si="728"/>
        <v>ON</v>
      </c>
      <c r="D7774" s="4">
        <f t="shared" si="730"/>
        <v>43879.833333314484</v>
      </c>
      <c r="E7774" t="str">
        <f t="shared" si="731"/>
        <v>LRKPCIGS</v>
      </c>
      <c r="F7774" s="39">
        <v>9390.71484375</v>
      </c>
      <c r="G7774">
        <f t="shared" si="729"/>
        <v>1.4245002613506336E-3</v>
      </c>
      <c r="H7774" s="38">
        <f>G7774*SUMIF('Manual Inputs'!$B$11:$B$22,'Expanded kW'!A7774,'Manual Inputs'!$C$11:$C$22)</f>
        <v>151880.74293145933</v>
      </c>
    </row>
    <row r="7775" spans="1:8" x14ac:dyDescent="0.2">
      <c r="A7775">
        <f t="shared" si="726"/>
        <v>2</v>
      </c>
      <c r="B7775" t="b">
        <f t="shared" si="727"/>
        <v>0</v>
      </c>
      <c r="C7775" t="str">
        <f t="shared" si="728"/>
        <v>OFF</v>
      </c>
      <c r="D7775" s="4">
        <f t="shared" si="730"/>
        <v>43879.874999981148</v>
      </c>
      <c r="E7775" t="str">
        <f t="shared" si="731"/>
        <v>LRKPCIGS</v>
      </c>
      <c r="F7775" s="39">
        <v>9617.6064453125</v>
      </c>
      <c r="G7775">
        <f t="shared" si="729"/>
        <v>1.4589179974976486E-3</v>
      </c>
      <c r="H7775" s="38">
        <f>G7775*SUMIF('Manual Inputs'!$B$11:$B$22,'Expanded kW'!A7775,'Manual Inputs'!$C$11:$C$22)</f>
        <v>155550.37464572187</v>
      </c>
    </row>
    <row r="7776" spans="1:8" x14ac:dyDescent="0.2">
      <c r="A7776">
        <f t="shared" si="726"/>
        <v>2</v>
      </c>
      <c r="B7776" t="b">
        <f t="shared" si="727"/>
        <v>0</v>
      </c>
      <c r="C7776" t="str">
        <f t="shared" si="728"/>
        <v>OFF</v>
      </c>
      <c r="D7776" s="4">
        <f t="shared" si="730"/>
        <v>43879.916666647812</v>
      </c>
      <c r="E7776" t="str">
        <f t="shared" si="731"/>
        <v>LRKPCIGS</v>
      </c>
      <c r="F7776" s="39">
        <v>9801.6982421875</v>
      </c>
      <c r="G7776">
        <f t="shared" si="729"/>
        <v>1.4868433276907466E-3</v>
      </c>
      <c r="H7776" s="38">
        <f>G7776*SUMIF('Manual Inputs'!$B$11:$B$22,'Expanded kW'!A7776,'Manual Inputs'!$C$11:$C$22)</f>
        <v>158527.78364409765</v>
      </c>
    </row>
    <row r="7777" spans="1:8" x14ac:dyDescent="0.2">
      <c r="A7777">
        <f t="shared" si="726"/>
        <v>2</v>
      </c>
      <c r="B7777" t="b">
        <f t="shared" si="727"/>
        <v>0</v>
      </c>
      <c r="C7777" t="str">
        <f t="shared" si="728"/>
        <v>OFF</v>
      </c>
      <c r="D7777" s="4">
        <f t="shared" si="730"/>
        <v>43879.958333314476</v>
      </c>
      <c r="E7777" t="str">
        <f t="shared" si="731"/>
        <v>LRKPCIGS</v>
      </c>
      <c r="F7777" s="39">
        <v>9837.1484375</v>
      </c>
      <c r="G7777">
        <f t="shared" si="729"/>
        <v>1.4922208536115977E-3</v>
      </c>
      <c r="H7777" s="38">
        <f>G7777*SUMIF('Manual Inputs'!$B$11:$B$22,'Expanded kW'!A7777,'Manual Inputs'!$C$11:$C$22)</f>
        <v>159101.13743991771</v>
      </c>
    </row>
    <row r="7778" spans="1:8" x14ac:dyDescent="0.2">
      <c r="A7778">
        <f t="shared" si="726"/>
        <v>2</v>
      </c>
      <c r="B7778" t="b">
        <f t="shared" si="727"/>
        <v>0</v>
      </c>
      <c r="C7778" t="str">
        <f t="shared" si="728"/>
        <v>OFF</v>
      </c>
      <c r="D7778" s="4">
        <f t="shared" si="730"/>
        <v>43879.999999981141</v>
      </c>
      <c r="E7778" t="str">
        <f t="shared" si="731"/>
        <v>LRKPCIGS</v>
      </c>
      <c r="F7778" s="39">
        <v>9806.6142578125</v>
      </c>
      <c r="G7778">
        <f t="shared" si="729"/>
        <v>1.4875890499982743E-3</v>
      </c>
      <c r="H7778" s="38">
        <f>G7778*SUMIF('Manual Inputs'!$B$11:$B$22,'Expanded kW'!A7778,'Manual Inputs'!$C$11:$C$22)</f>
        <v>158607.29283139712</v>
      </c>
    </row>
    <row r="7779" spans="1:8" x14ac:dyDescent="0.2">
      <c r="A7779">
        <f t="shared" si="726"/>
        <v>2</v>
      </c>
      <c r="B7779" t="b">
        <f t="shared" si="727"/>
        <v>0</v>
      </c>
      <c r="C7779" t="str">
        <f t="shared" si="728"/>
        <v>OFF</v>
      </c>
      <c r="D7779" s="4">
        <f t="shared" si="730"/>
        <v>43880.041666647805</v>
      </c>
      <c r="E7779" t="str">
        <f t="shared" si="731"/>
        <v>LRKPCIGS</v>
      </c>
      <c r="F7779" s="39">
        <v>9710.5439453125</v>
      </c>
      <c r="G7779">
        <f t="shared" si="729"/>
        <v>1.4730159117930003E-3</v>
      </c>
      <c r="H7779" s="38">
        <f>G7779*SUMIF('Manual Inputs'!$B$11:$B$22,'Expanded kW'!A7779,'Manual Inputs'!$C$11:$C$22)</f>
        <v>157053.49946433853</v>
      </c>
    </row>
    <row r="7780" spans="1:8" x14ac:dyDescent="0.2">
      <c r="A7780">
        <f t="shared" si="726"/>
        <v>2</v>
      </c>
      <c r="B7780" t="b">
        <f t="shared" si="727"/>
        <v>0</v>
      </c>
      <c r="C7780" t="str">
        <f t="shared" si="728"/>
        <v>OFF</v>
      </c>
      <c r="D7780" s="4">
        <f t="shared" si="730"/>
        <v>43880.083333314469</v>
      </c>
      <c r="E7780" t="str">
        <f t="shared" si="731"/>
        <v>LRKPCIGS</v>
      </c>
      <c r="F7780" s="39">
        <v>9571.0859375</v>
      </c>
      <c r="G7780">
        <f t="shared" si="729"/>
        <v>1.4518611890821343E-3</v>
      </c>
      <c r="H7780" s="38">
        <f>G7780*SUMIF('Manual Inputs'!$B$11:$B$22,'Expanded kW'!A7780,'Manual Inputs'!$C$11:$C$22)</f>
        <v>154797.97513134265</v>
      </c>
    </row>
    <row r="7781" spans="1:8" x14ac:dyDescent="0.2">
      <c r="A7781">
        <f t="shared" si="726"/>
        <v>2</v>
      </c>
      <c r="B7781" t="b">
        <f t="shared" si="727"/>
        <v>0</v>
      </c>
      <c r="C7781" t="str">
        <f t="shared" si="728"/>
        <v>OFF</v>
      </c>
      <c r="D7781" s="4">
        <f t="shared" si="730"/>
        <v>43880.124999981133</v>
      </c>
      <c r="E7781" t="str">
        <f t="shared" si="731"/>
        <v>LRKPCIGS</v>
      </c>
      <c r="F7781" s="39">
        <v>9475.6650390625</v>
      </c>
      <c r="G7781">
        <f t="shared" si="729"/>
        <v>1.437386562067664E-3</v>
      </c>
      <c r="H7781" s="38">
        <f>G7781*SUMIF('Manual Inputs'!$B$11:$B$22,'Expanded kW'!A7781,'Manual Inputs'!$C$11:$C$22)</f>
        <v>153254.68506375846</v>
      </c>
    </row>
    <row r="7782" spans="1:8" x14ac:dyDescent="0.2">
      <c r="A7782">
        <f t="shared" si="726"/>
        <v>2</v>
      </c>
      <c r="B7782" t="b">
        <f t="shared" si="727"/>
        <v>0</v>
      </c>
      <c r="C7782" t="str">
        <f t="shared" si="728"/>
        <v>OFF</v>
      </c>
      <c r="D7782" s="4">
        <f t="shared" si="730"/>
        <v>43880.166666647798</v>
      </c>
      <c r="E7782" t="str">
        <f t="shared" si="731"/>
        <v>LRKPCIGS</v>
      </c>
      <c r="F7782" s="39">
        <v>9528.509765625</v>
      </c>
      <c r="G7782">
        <f t="shared" si="729"/>
        <v>1.4454027065307646E-3</v>
      </c>
      <c r="H7782" s="38">
        <f>G7782*SUMIF('Manual Inputs'!$B$11:$B$22,'Expanded kW'!A7782,'Manual Inputs'!$C$11:$C$22)</f>
        <v>154109.36934113954</v>
      </c>
    </row>
    <row r="7783" spans="1:8" x14ac:dyDescent="0.2">
      <c r="A7783">
        <f t="shared" si="726"/>
        <v>2</v>
      </c>
      <c r="B7783" t="b">
        <f t="shared" si="727"/>
        <v>0</v>
      </c>
      <c r="C7783" t="str">
        <f t="shared" si="728"/>
        <v>OFF</v>
      </c>
      <c r="D7783" s="4">
        <f t="shared" si="730"/>
        <v>43880.208333314462</v>
      </c>
      <c r="E7783" t="str">
        <f t="shared" si="731"/>
        <v>LRKPCIGS</v>
      </c>
      <c r="F7783" s="39">
        <v>9584.87890625</v>
      </c>
      <c r="G7783">
        <f t="shared" si="729"/>
        <v>1.4539534778925281E-3</v>
      </c>
      <c r="H7783" s="38">
        <f>G7783*SUMIF('Manual Inputs'!$B$11:$B$22,'Expanded kW'!A7783,'Manual Inputs'!$C$11:$C$22)</f>
        <v>155021.05573551782</v>
      </c>
    </row>
    <row r="7784" spans="1:8" x14ac:dyDescent="0.2">
      <c r="A7784">
        <f t="shared" si="726"/>
        <v>2</v>
      </c>
      <c r="B7784" t="b">
        <f t="shared" si="727"/>
        <v>0</v>
      </c>
      <c r="C7784" t="str">
        <f t="shared" si="728"/>
        <v>OFF</v>
      </c>
      <c r="D7784" s="4">
        <f t="shared" si="730"/>
        <v>43880.249999981126</v>
      </c>
      <c r="E7784" t="str">
        <f t="shared" si="731"/>
        <v>LRKPCIGS</v>
      </c>
      <c r="F7784" s="39">
        <v>9583.9130859375</v>
      </c>
      <c r="G7784">
        <f t="shared" si="729"/>
        <v>1.4538069702719192E-3</v>
      </c>
      <c r="H7784" s="38">
        <f>G7784*SUMIF('Manual Inputs'!$B$11:$B$22,'Expanded kW'!A7784,'Manual Inputs'!$C$11:$C$22)</f>
        <v>155005.43503900626</v>
      </c>
    </row>
    <row r="7785" spans="1:8" x14ac:dyDescent="0.2">
      <c r="A7785">
        <f t="shared" si="726"/>
        <v>2</v>
      </c>
      <c r="B7785" t="b">
        <f t="shared" si="727"/>
        <v>0</v>
      </c>
      <c r="C7785" t="str">
        <f t="shared" si="728"/>
        <v>ON</v>
      </c>
      <c r="D7785" s="4">
        <f t="shared" si="730"/>
        <v>43880.29166664779</v>
      </c>
      <c r="E7785" t="str">
        <f t="shared" si="731"/>
        <v>LRKPCIGS</v>
      </c>
      <c r="F7785" s="39">
        <v>9554.6279296875</v>
      </c>
      <c r="G7785">
        <f t="shared" si="729"/>
        <v>1.4493646340466228E-3</v>
      </c>
      <c r="H7785" s="38">
        <f>G7785*SUMIF('Manual Inputs'!$B$11:$B$22,'Expanded kW'!A7785,'Manual Inputs'!$C$11:$C$22)</f>
        <v>154531.7915132342</v>
      </c>
    </row>
    <row r="7786" spans="1:8" x14ac:dyDescent="0.2">
      <c r="A7786">
        <f t="shared" si="726"/>
        <v>2</v>
      </c>
      <c r="B7786" t="b">
        <f t="shared" si="727"/>
        <v>0</v>
      </c>
      <c r="C7786" t="str">
        <f t="shared" si="728"/>
        <v>ON</v>
      </c>
      <c r="D7786" s="4">
        <f t="shared" si="730"/>
        <v>43880.333333314455</v>
      </c>
      <c r="E7786" t="str">
        <f t="shared" si="731"/>
        <v>LRKPCIGS</v>
      </c>
      <c r="F7786" s="39">
        <v>9653.6181640625</v>
      </c>
      <c r="G7786">
        <f t="shared" si="729"/>
        <v>1.464380702267691E-3</v>
      </c>
      <c r="H7786" s="38">
        <f>G7786*SUMIF('Manual Inputs'!$B$11:$B$22,'Expanded kW'!A7786,'Manual Inputs'!$C$11:$C$22)</f>
        <v>156132.81024183935</v>
      </c>
    </row>
    <row r="7787" spans="1:8" x14ac:dyDescent="0.2">
      <c r="A7787">
        <f t="shared" si="726"/>
        <v>2</v>
      </c>
      <c r="B7787" t="b">
        <f t="shared" si="727"/>
        <v>0</v>
      </c>
      <c r="C7787" t="str">
        <f t="shared" si="728"/>
        <v>ON</v>
      </c>
      <c r="D7787" s="4">
        <f t="shared" si="730"/>
        <v>43880.374999981119</v>
      </c>
      <c r="E7787" t="str">
        <f t="shared" si="731"/>
        <v>LRKPCIGS</v>
      </c>
      <c r="F7787" s="39">
        <v>9680.87109375</v>
      </c>
      <c r="G7787">
        <f t="shared" si="729"/>
        <v>1.4685147651274798E-3</v>
      </c>
      <c r="H7787" s="38">
        <f>G7787*SUMIF('Manual Inputs'!$B$11:$B$22,'Expanded kW'!A7787,'Manual Inputs'!$C$11:$C$22)</f>
        <v>156573.58554775242</v>
      </c>
    </row>
    <row r="7788" spans="1:8" x14ac:dyDescent="0.2">
      <c r="A7788">
        <f t="shared" si="726"/>
        <v>2</v>
      </c>
      <c r="B7788" t="b">
        <f t="shared" si="727"/>
        <v>0</v>
      </c>
      <c r="C7788" t="str">
        <f t="shared" si="728"/>
        <v>ON</v>
      </c>
      <c r="D7788" s="4">
        <f t="shared" si="730"/>
        <v>43880.416666647783</v>
      </c>
      <c r="E7788" t="str">
        <f t="shared" si="731"/>
        <v>LRKPCIGS</v>
      </c>
      <c r="F7788" s="39">
        <v>9630.90234375</v>
      </c>
      <c r="G7788">
        <f t="shared" si="729"/>
        <v>1.4609348845093671E-3</v>
      </c>
      <c r="H7788" s="38">
        <f>G7788*SUMIF('Manual Inputs'!$B$11:$B$22,'Expanded kW'!A7788,'Manual Inputs'!$C$11:$C$22)</f>
        <v>155765.41588232943</v>
      </c>
    </row>
    <row r="7789" spans="1:8" x14ac:dyDescent="0.2">
      <c r="A7789">
        <f t="shared" si="726"/>
        <v>2</v>
      </c>
      <c r="B7789" t="b">
        <f t="shared" si="727"/>
        <v>0</v>
      </c>
      <c r="C7789" t="str">
        <f t="shared" si="728"/>
        <v>ON</v>
      </c>
      <c r="D7789" s="4">
        <f t="shared" si="730"/>
        <v>43880.458333314447</v>
      </c>
      <c r="E7789" t="str">
        <f t="shared" si="731"/>
        <v>LRKPCIGS</v>
      </c>
      <c r="F7789" s="39">
        <v>9687.8115234375</v>
      </c>
      <c r="G7789">
        <f t="shared" si="729"/>
        <v>1.4695675757034829E-3</v>
      </c>
      <c r="H7789" s="38">
        <f>G7789*SUMIF('Manual Inputs'!$B$11:$B$22,'Expanded kW'!A7789,'Manual Inputs'!$C$11:$C$22)</f>
        <v>156685.8365994285</v>
      </c>
    </row>
    <row r="7790" spans="1:8" x14ac:dyDescent="0.2">
      <c r="A7790">
        <f t="shared" si="726"/>
        <v>2</v>
      </c>
      <c r="B7790" t="b">
        <f t="shared" si="727"/>
        <v>0</v>
      </c>
      <c r="C7790" t="str">
        <f t="shared" si="728"/>
        <v>ON</v>
      </c>
      <c r="D7790" s="4">
        <f t="shared" si="730"/>
        <v>43880.499999981112</v>
      </c>
      <c r="E7790" t="str">
        <f t="shared" si="731"/>
        <v>LRKPCIGS</v>
      </c>
      <c r="F7790" s="39">
        <v>9628.060546875</v>
      </c>
      <c r="G7790">
        <f t="shared" si="729"/>
        <v>1.4605038054638952E-3</v>
      </c>
      <c r="H7790" s="38">
        <f>G7790*SUMIF('Manual Inputs'!$B$11:$B$22,'Expanded kW'!A7790,'Manual Inputs'!$C$11:$C$22)</f>
        <v>155719.45407560683</v>
      </c>
    </row>
    <row r="7791" spans="1:8" x14ac:dyDescent="0.2">
      <c r="A7791">
        <f t="shared" si="726"/>
        <v>2</v>
      </c>
      <c r="B7791" t="b">
        <f t="shared" si="727"/>
        <v>0</v>
      </c>
      <c r="C7791" t="str">
        <f t="shared" si="728"/>
        <v>ON</v>
      </c>
      <c r="D7791" s="4">
        <f t="shared" si="730"/>
        <v>43880.541666647776</v>
      </c>
      <c r="E7791" t="str">
        <f t="shared" si="731"/>
        <v>LRKPCIGS</v>
      </c>
      <c r="F7791" s="39">
        <v>9685.2197265625</v>
      </c>
      <c r="G7791">
        <f t="shared" si="729"/>
        <v>1.4691744197630422E-3</v>
      </c>
      <c r="H7791" s="38">
        <f>G7791*SUMIF('Manual Inputs'!$B$11:$B$22,'Expanded kW'!A7791,'Manual Inputs'!$C$11:$C$22)</f>
        <v>156643.9181681427</v>
      </c>
    </row>
    <row r="7792" spans="1:8" x14ac:dyDescent="0.2">
      <c r="A7792">
        <f t="shared" si="726"/>
        <v>2</v>
      </c>
      <c r="B7792" t="b">
        <f t="shared" si="727"/>
        <v>0</v>
      </c>
      <c r="C7792" t="str">
        <f t="shared" si="728"/>
        <v>ON</v>
      </c>
      <c r="D7792" s="4">
        <f t="shared" si="730"/>
        <v>43880.58333331444</v>
      </c>
      <c r="E7792" t="str">
        <f t="shared" si="731"/>
        <v>LRKPCIGS</v>
      </c>
      <c r="F7792" s="39">
        <v>9555.2783203125</v>
      </c>
      <c r="G7792">
        <f t="shared" si="729"/>
        <v>1.4494632933745556E-3</v>
      </c>
      <c r="H7792" s="38">
        <f>G7792*SUMIF('Manual Inputs'!$B$11:$B$22,'Expanded kW'!A7792,'Manual Inputs'!$C$11:$C$22)</f>
        <v>154542.31060714391</v>
      </c>
    </row>
    <row r="7793" spans="1:8" x14ac:dyDescent="0.2">
      <c r="A7793">
        <f t="shared" si="726"/>
        <v>2</v>
      </c>
      <c r="B7793" t="b">
        <f t="shared" si="727"/>
        <v>0</v>
      </c>
      <c r="C7793" t="str">
        <f t="shared" si="728"/>
        <v>ON</v>
      </c>
      <c r="D7793" s="4">
        <f t="shared" si="730"/>
        <v>43880.624999981104</v>
      </c>
      <c r="E7793" t="str">
        <f t="shared" si="731"/>
        <v>LRKPCIGS</v>
      </c>
      <c r="F7793" s="39">
        <v>9550.09375</v>
      </c>
      <c r="G7793">
        <f t="shared" si="729"/>
        <v>1.4486768333565451E-3</v>
      </c>
      <c r="H7793" s="38">
        <f>G7793*SUMIF('Manual Inputs'!$B$11:$B$22,'Expanded kW'!A7793,'Manual Inputs'!$C$11:$C$22)</f>
        <v>154458.45795013697</v>
      </c>
    </row>
    <row r="7794" spans="1:8" x14ac:dyDescent="0.2">
      <c r="A7794">
        <f t="shared" si="726"/>
        <v>2</v>
      </c>
      <c r="B7794" t="b">
        <f t="shared" si="727"/>
        <v>0</v>
      </c>
      <c r="C7794" t="str">
        <f t="shared" si="728"/>
        <v>ON</v>
      </c>
      <c r="D7794" s="4">
        <f t="shared" si="730"/>
        <v>43880.666666647769</v>
      </c>
      <c r="E7794" t="str">
        <f t="shared" si="731"/>
        <v>LRKPCIGS</v>
      </c>
      <c r="F7794" s="39">
        <v>9369.7646484375</v>
      </c>
      <c r="G7794">
        <f t="shared" si="729"/>
        <v>1.4213222755215926E-3</v>
      </c>
      <c r="H7794" s="38">
        <f>G7794*SUMIF('Manual Inputs'!$B$11:$B$22,'Expanded kW'!A7794,'Manual Inputs'!$C$11:$C$22)</f>
        <v>151541.90491097153</v>
      </c>
    </row>
    <row r="7795" spans="1:8" x14ac:dyDescent="0.2">
      <c r="A7795">
        <f t="shared" si="726"/>
        <v>2</v>
      </c>
      <c r="B7795" t="b">
        <f t="shared" si="727"/>
        <v>0</v>
      </c>
      <c r="C7795" t="str">
        <f t="shared" si="728"/>
        <v>ON</v>
      </c>
      <c r="D7795" s="4">
        <f t="shared" si="730"/>
        <v>43880.708333314433</v>
      </c>
      <c r="E7795" t="str">
        <f t="shared" si="731"/>
        <v>LRKPCIGS</v>
      </c>
      <c r="F7795" s="39">
        <v>9366.8525390625</v>
      </c>
      <c r="G7795">
        <f t="shared" si="729"/>
        <v>1.4208805306028306E-3</v>
      </c>
      <c r="H7795" s="38">
        <f>G7795*SUMIF('Manual Inputs'!$B$11:$B$22,'Expanded kW'!A7795,'Manual Inputs'!$C$11:$C$22)</f>
        <v>151494.80590490735</v>
      </c>
    </row>
    <row r="7796" spans="1:8" x14ac:dyDescent="0.2">
      <c r="A7796">
        <f t="shared" si="726"/>
        <v>2</v>
      </c>
      <c r="B7796" t="b">
        <f t="shared" si="727"/>
        <v>0</v>
      </c>
      <c r="C7796" t="str">
        <f t="shared" si="728"/>
        <v>ON</v>
      </c>
      <c r="D7796" s="4">
        <f t="shared" si="730"/>
        <v>43880.749999981097</v>
      </c>
      <c r="E7796" t="str">
        <f t="shared" si="731"/>
        <v>LRKPCIGS</v>
      </c>
      <c r="F7796" s="39">
        <v>9276.77734375</v>
      </c>
      <c r="G7796">
        <f t="shared" si="729"/>
        <v>1.4072168062326605E-3</v>
      </c>
      <c r="H7796" s="38">
        <f>G7796*SUMIF('Manual Inputs'!$B$11:$B$22,'Expanded kW'!A7796,'Manual Inputs'!$C$11:$C$22)</f>
        <v>150037.97457615458</v>
      </c>
    </row>
    <row r="7797" spans="1:8" x14ac:dyDescent="0.2">
      <c r="A7797">
        <f t="shared" si="726"/>
        <v>2</v>
      </c>
      <c r="B7797" t="b">
        <f t="shared" si="727"/>
        <v>0</v>
      </c>
      <c r="C7797" t="str">
        <f t="shared" si="728"/>
        <v>ON</v>
      </c>
      <c r="D7797" s="4">
        <f t="shared" si="730"/>
        <v>43880.791666647761</v>
      </c>
      <c r="E7797" t="str">
        <f t="shared" si="731"/>
        <v>LRKPCIGS</v>
      </c>
      <c r="F7797" s="39">
        <v>9402.958984375</v>
      </c>
      <c r="G7797">
        <f t="shared" si="729"/>
        <v>1.4263576046743887E-3</v>
      </c>
      <c r="H7797" s="38">
        <f>G7797*SUMIF('Manual Inputs'!$B$11:$B$22,'Expanded kW'!A7797,'Manual Inputs'!$C$11:$C$22)</f>
        <v>152078.77356124893</v>
      </c>
    </row>
    <row r="7798" spans="1:8" x14ac:dyDescent="0.2">
      <c r="A7798">
        <f t="shared" si="726"/>
        <v>2</v>
      </c>
      <c r="B7798" t="b">
        <f t="shared" si="727"/>
        <v>0</v>
      </c>
      <c r="C7798" t="str">
        <f t="shared" si="728"/>
        <v>ON</v>
      </c>
      <c r="D7798" s="4">
        <f t="shared" si="730"/>
        <v>43880.833333314426</v>
      </c>
      <c r="E7798" t="str">
        <f t="shared" si="731"/>
        <v>LRKPCIGS</v>
      </c>
      <c r="F7798" s="39">
        <v>9457.4404296875</v>
      </c>
      <c r="G7798">
        <f t="shared" si="729"/>
        <v>1.4346220269657406E-3</v>
      </c>
      <c r="H7798" s="38">
        <f>G7798*SUMIF('Manual Inputs'!$B$11:$B$22,'Expanded kW'!A7798,'Manual Inputs'!$C$11:$C$22)</f>
        <v>152959.92931219257</v>
      </c>
    </row>
    <row r="7799" spans="1:8" x14ac:dyDescent="0.2">
      <c r="A7799">
        <f t="shared" si="726"/>
        <v>2</v>
      </c>
      <c r="B7799" t="b">
        <f t="shared" si="727"/>
        <v>0</v>
      </c>
      <c r="C7799" t="str">
        <f t="shared" si="728"/>
        <v>OFF</v>
      </c>
      <c r="D7799" s="4">
        <f t="shared" si="730"/>
        <v>43880.87499998109</v>
      </c>
      <c r="E7799" t="str">
        <f t="shared" si="731"/>
        <v>LRKPCIGS</v>
      </c>
      <c r="F7799" s="39">
        <v>9751.46875</v>
      </c>
      <c r="G7799">
        <f t="shared" si="729"/>
        <v>1.4792238944591834E-3</v>
      </c>
      <c r="H7799" s="38">
        <f>G7799*SUMIF('Manual Inputs'!$B$11:$B$22,'Expanded kW'!A7799,'Manual Inputs'!$C$11:$C$22)</f>
        <v>157715.39686444958</v>
      </c>
    </row>
    <row r="7800" spans="1:8" x14ac:dyDescent="0.2">
      <c r="A7800">
        <f t="shared" si="726"/>
        <v>2</v>
      </c>
      <c r="B7800" t="b">
        <f t="shared" si="727"/>
        <v>0</v>
      </c>
      <c r="C7800" t="str">
        <f t="shared" si="728"/>
        <v>OFF</v>
      </c>
      <c r="D7800" s="4">
        <f t="shared" si="730"/>
        <v>43880.916666647754</v>
      </c>
      <c r="E7800" t="str">
        <f t="shared" si="731"/>
        <v>LRKPCIGS</v>
      </c>
      <c r="F7800" s="39">
        <v>10082.349609375</v>
      </c>
      <c r="G7800">
        <f t="shared" si="729"/>
        <v>1.5294160127907617E-3</v>
      </c>
      <c r="H7800" s="38">
        <f>G7800*SUMIF('Manual Inputs'!$B$11:$B$22,'Expanded kW'!A7800,'Manual Inputs'!$C$11:$C$22)</f>
        <v>163066.89902161728</v>
      </c>
    </row>
    <row r="7801" spans="1:8" x14ac:dyDescent="0.2">
      <c r="A7801">
        <f t="shared" si="726"/>
        <v>2</v>
      </c>
      <c r="B7801" t="b">
        <f t="shared" si="727"/>
        <v>0</v>
      </c>
      <c r="C7801" t="str">
        <f t="shared" si="728"/>
        <v>OFF</v>
      </c>
      <c r="D7801" s="4">
        <f t="shared" si="730"/>
        <v>43880.958333314418</v>
      </c>
      <c r="E7801" t="str">
        <f t="shared" si="731"/>
        <v>LRKPCIGS</v>
      </c>
      <c r="F7801" s="39">
        <v>10039.0859375</v>
      </c>
      <c r="G7801">
        <f t="shared" si="729"/>
        <v>1.5228532417005563E-3</v>
      </c>
      <c r="H7801" s="38">
        <f>G7801*SUMIF('Manual Inputs'!$B$11:$B$22,'Expanded kW'!A7801,'Manual Inputs'!$C$11:$C$22)</f>
        <v>162367.17394896306</v>
      </c>
    </row>
    <row r="7802" spans="1:8" x14ac:dyDescent="0.2">
      <c r="A7802">
        <f t="shared" si="726"/>
        <v>2</v>
      </c>
      <c r="B7802" t="b">
        <f t="shared" si="727"/>
        <v>0</v>
      </c>
      <c r="C7802" t="str">
        <f t="shared" si="728"/>
        <v>OFF</v>
      </c>
      <c r="D7802" s="4">
        <f t="shared" si="730"/>
        <v>43880.999999981083</v>
      </c>
      <c r="E7802" t="str">
        <f t="shared" si="731"/>
        <v>LRKPCIGS</v>
      </c>
      <c r="F7802" s="39">
        <v>9934.0498046875</v>
      </c>
      <c r="G7802">
        <f t="shared" si="729"/>
        <v>1.5069200565136747E-3</v>
      </c>
      <c r="H7802" s="38">
        <f>G7802*SUMIF('Manual Inputs'!$B$11:$B$22,'Expanded kW'!A7802,'Manual Inputs'!$C$11:$C$22)</f>
        <v>160668.37187141649</v>
      </c>
    </row>
    <row r="7803" spans="1:8" x14ac:dyDescent="0.2">
      <c r="A7803">
        <f t="shared" si="726"/>
        <v>2</v>
      </c>
      <c r="B7803" t="b">
        <f t="shared" si="727"/>
        <v>0</v>
      </c>
      <c r="C7803" t="str">
        <f t="shared" si="728"/>
        <v>OFF</v>
      </c>
      <c r="D7803" s="4">
        <f t="shared" si="730"/>
        <v>43881.041666647747</v>
      </c>
      <c r="E7803" t="str">
        <f t="shared" si="731"/>
        <v>LRKPCIGS</v>
      </c>
      <c r="F7803" s="39">
        <v>9886.6611328125</v>
      </c>
      <c r="G7803">
        <f t="shared" si="729"/>
        <v>1.4997315541904544E-3</v>
      </c>
      <c r="H7803" s="38">
        <f>G7803*SUMIF('Manual Inputs'!$B$11:$B$22,'Expanded kW'!A7803,'Manual Inputs'!$C$11:$C$22)</f>
        <v>159901.93110405569</v>
      </c>
    </row>
    <row r="7804" spans="1:8" x14ac:dyDescent="0.2">
      <c r="A7804">
        <f t="shared" si="726"/>
        <v>2</v>
      </c>
      <c r="B7804" t="b">
        <f t="shared" si="727"/>
        <v>0</v>
      </c>
      <c r="C7804" t="str">
        <f t="shared" si="728"/>
        <v>OFF</v>
      </c>
      <c r="D7804" s="4">
        <f t="shared" si="730"/>
        <v>43881.083333314411</v>
      </c>
      <c r="E7804" t="str">
        <f t="shared" si="731"/>
        <v>LRKPCIGS</v>
      </c>
      <c r="F7804" s="39">
        <v>9829.921875</v>
      </c>
      <c r="G7804">
        <f t="shared" si="729"/>
        <v>1.4911246388567894E-3</v>
      </c>
      <c r="H7804" s="38">
        <f>G7804*SUMIF('Manual Inputs'!$B$11:$B$22,'Expanded kW'!A7804,'Manual Inputs'!$C$11:$C$22)</f>
        <v>158984.2586186988</v>
      </c>
    </row>
    <row r="7805" spans="1:8" x14ac:dyDescent="0.2">
      <c r="A7805">
        <f t="shared" si="726"/>
        <v>2</v>
      </c>
      <c r="B7805" t="b">
        <f t="shared" si="727"/>
        <v>0</v>
      </c>
      <c r="C7805" t="str">
        <f t="shared" si="728"/>
        <v>OFF</v>
      </c>
      <c r="D7805" s="4">
        <f t="shared" si="730"/>
        <v>43881.124999981075</v>
      </c>
      <c r="E7805" t="str">
        <f t="shared" si="731"/>
        <v>LRKPCIGS</v>
      </c>
      <c r="F7805" s="39">
        <v>9836.59765625</v>
      </c>
      <c r="G7805">
        <f t="shared" si="729"/>
        <v>1.4921373042708259E-3</v>
      </c>
      <c r="H7805" s="38">
        <f>G7805*SUMIF('Manual Inputs'!$B$11:$B$22,'Expanded kW'!A7805,'Manual Inputs'!$C$11:$C$22)</f>
        <v>159092.22937840861</v>
      </c>
    </row>
    <row r="7806" spans="1:8" x14ac:dyDescent="0.2">
      <c r="A7806">
        <f t="shared" si="726"/>
        <v>2</v>
      </c>
      <c r="B7806" t="b">
        <f t="shared" si="727"/>
        <v>0</v>
      </c>
      <c r="C7806" t="str">
        <f t="shared" si="728"/>
        <v>OFF</v>
      </c>
      <c r="D7806" s="4">
        <f t="shared" si="730"/>
        <v>43881.166666647739</v>
      </c>
      <c r="E7806" t="str">
        <f t="shared" si="731"/>
        <v>LRKPCIGS</v>
      </c>
      <c r="F7806" s="39">
        <v>9697.6064453125</v>
      </c>
      <c r="G7806">
        <f t="shared" si="729"/>
        <v>1.4710533911076354E-3</v>
      </c>
      <c r="H7806" s="38">
        <f>G7806*SUMIF('Manual Inputs'!$B$11:$B$22,'Expanded kW'!A7806,'Manual Inputs'!$C$11:$C$22)</f>
        <v>156844.25478548606</v>
      </c>
    </row>
    <row r="7807" spans="1:8" x14ac:dyDescent="0.2">
      <c r="A7807">
        <f t="shared" si="726"/>
        <v>2</v>
      </c>
      <c r="B7807" t="b">
        <f t="shared" si="727"/>
        <v>0</v>
      </c>
      <c r="C7807" t="str">
        <f t="shared" si="728"/>
        <v>OFF</v>
      </c>
      <c r="D7807" s="4">
        <f t="shared" si="730"/>
        <v>43881.208333314404</v>
      </c>
      <c r="E7807" t="str">
        <f t="shared" si="731"/>
        <v>LRKPCIGS</v>
      </c>
      <c r="F7807" s="39">
        <v>9691.57421875</v>
      </c>
      <c r="G7807">
        <f t="shared" si="729"/>
        <v>1.4701383480616283E-3</v>
      </c>
      <c r="H7807" s="38">
        <f>G7807*SUMIF('Manual Inputs'!$B$11:$B$22,'Expanded kW'!A7807,'Manual Inputs'!$C$11:$C$22)</f>
        <v>156746.69255863884</v>
      </c>
    </row>
    <row r="7808" spans="1:8" x14ac:dyDescent="0.2">
      <c r="A7808">
        <f t="shared" si="726"/>
        <v>2</v>
      </c>
      <c r="B7808" t="b">
        <f t="shared" si="727"/>
        <v>0</v>
      </c>
      <c r="C7808" t="str">
        <f t="shared" si="728"/>
        <v>OFF</v>
      </c>
      <c r="D7808" s="4">
        <f t="shared" si="730"/>
        <v>43881.249999981068</v>
      </c>
      <c r="E7808" t="str">
        <f t="shared" si="731"/>
        <v>LRKPCIGS</v>
      </c>
      <c r="F7808" s="39">
        <v>9683.4951171875</v>
      </c>
      <c r="G7808">
        <f t="shared" si="729"/>
        <v>1.4689128095931785E-3</v>
      </c>
      <c r="H7808" s="38">
        <f>G7808*SUMIF('Manual Inputs'!$B$11:$B$22,'Expanded kW'!A7808,'Manual Inputs'!$C$11:$C$22)</f>
        <v>156616.02519540314</v>
      </c>
    </row>
    <row r="7809" spans="1:8" x14ac:dyDescent="0.2">
      <c r="A7809">
        <f t="shared" si="726"/>
        <v>2</v>
      </c>
      <c r="B7809" t="b">
        <f t="shared" si="727"/>
        <v>0</v>
      </c>
      <c r="C7809" t="str">
        <f t="shared" si="728"/>
        <v>ON</v>
      </c>
      <c r="D7809" s="4">
        <f t="shared" si="730"/>
        <v>43881.291666647732</v>
      </c>
      <c r="E7809" t="str">
        <f t="shared" si="731"/>
        <v>LRKPCIGS</v>
      </c>
      <c r="F7809" s="39">
        <v>9595.2470703125</v>
      </c>
      <c r="G7809">
        <f t="shared" si="729"/>
        <v>1.4555262497914199E-3</v>
      </c>
      <c r="H7809" s="38">
        <f>G7809*SUMIF('Manual Inputs'!$B$11:$B$22,'Expanded kW'!A7809,'Manual Inputs'!$C$11:$C$22)</f>
        <v>155188.74525509638</v>
      </c>
    </row>
    <row r="7810" spans="1:8" x14ac:dyDescent="0.2">
      <c r="A7810">
        <f t="shared" ref="A7810:A7873" si="732">MONTH(D7810)</f>
        <v>2</v>
      </c>
      <c r="B7810" t="b">
        <f t="shared" ref="B7810:B7873" si="733">IF(ISNA(VLOOKUP(DATE(YEAR(D7810),MONTH(D7810),DAY(D7810)),Holidays,1,FALSE)),FALSE,TRUE)</f>
        <v>0</v>
      </c>
      <c r="C7810" t="str">
        <f t="shared" ref="C7810:C7873" si="734">IF(OR(HOUR(D7810)&lt;PkStart,HOUR(D7810)&gt;OPkStart-1,WEEKDAY(D7810,2)&gt;5,B7810)=TRUE,"OFF","ON")</f>
        <v>ON</v>
      </c>
      <c r="D7810" s="4">
        <f t="shared" si="730"/>
        <v>43881.333333314396</v>
      </c>
      <c r="E7810" t="str">
        <f t="shared" si="731"/>
        <v>LRKPCIGS</v>
      </c>
      <c r="F7810" s="39">
        <v>9787.0859375</v>
      </c>
      <c r="G7810">
        <f t="shared" ref="G7810:G7873" si="735">IF(SUMIF($A$2:$A$8785,A7810,$F$2:$F$8785)=0,0,F7810/SUMIF($A$2:$A$8785,A7810,$F$2:$F$8785))</f>
        <v>1.4846267518290983E-3</v>
      </c>
      <c r="H7810" s="38">
        <f>G7810*SUMIF('Manual Inputs'!$B$11:$B$22,'Expanded kW'!A7810,'Manual Inputs'!$C$11:$C$22)</f>
        <v>158291.45150870591</v>
      </c>
    </row>
    <row r="7811" spans="1:8" x14ac:dyDescent="0.2">
      <c r="A7811">
        <f t="shared" si="732"/>
        <v>2</v>
      </c>
      <c r="B7811" t="b">
        <f t="shared" si="733"/>
        <v>0</v>
      </c>
      <c r="C7811" t="str">
        <f t="shared" si="734"/>
        <v>ON</v>
      </c>
      <c r="D7811" s="4">
        <f t="shared" si="730"/>
        <v>43881.374999981061</v>
      </c>
      <c r="E7811" t="str">
        <f t="shared" si="731"/>
        <v>LRKPCIGS</v>
      </c>
      <c r="F7811" s="39">
        <v>9806.5849609375</v>
      </c>
      <c r="G7811">
        <f t="shared" si="735"/>
        <v>1.4875846058844035E-3</v>
      </c>
      <c r="H7811" s="38">
        <f>G7811*SUMIF('Manual Inputs'!$B$11:$B$22,'Expanded kW'!A7811,'Manual Inputs'!$C$11:$C$22)</f>
        <v>158606.81899833813</v>
      </c>
    </row>
    <row r="7812" spans="1:8" x14ac:dyDescent="0.2">
      <c r="A7812">
        <f t="shared" si="732"/>
        <v>2</v>
      </c>
      <c r="B7812" t="b">
        <f t="shared" si="733"/>
        <v>0</v>
      </c>
      <c r="C7812" t="str">
        <f t="shared" si="734"/>
        <v>ON</v>
      </c>
      <c r="D7812" s="4">
        <f t="shared" ref="D7812:D7875" si="736">+D7811+1/24</f>
        <v>43881.416666647725</v>
      </c>
      <c r="E7812" t="str">
        <f t="shared" ref="E7812:E7875" si="737">+E7811</f>
        <v>LRKPCIGS</v>
      </c>
      <c r="F7812" s="39">
        <v>9880.60546875</v>
      </c>
      <c r="G7812">
        <f t="shared" si="735"/>
        <v>1.4988129558533509E-3</v>
      </c>
      <c r="H7812" s="38">
        <f>G7812*SUMIF('Manual Inputs'!$B$11:$B$22,'Expanded kW'!A7812,'Manual Inputs'!$C$11:$C$22)</f>
        <v>159803.9898107613</v>
      </c>
    </row>
    <row r="7813" spans="1:8" x14ac:dyDescent="0.2">
      <c r="A7813">
        <f t="shared" si="732"/>
        <v>2</v>
      </c>
      <c r="B7813" t="b">
        <f t="shared" si="733"/>
        <v>0</v>
      </c>
      <c r="C7813" t="str">
        <f t="shared" si="734"/>
        <v>ON</v>
      </c>
      <c r="D7813" s="4">
        <f t="shared" si="736"/>
        <v>43881.458333314389</v>
      </c>
      <c r="E7813" t="str">
        <f t="shared" si="737"/>
        <v>LRKPCIGS</v>
      </c>
      <c r="F7813" s="39">
        <v>9796.4130859375</v>
      </c>
      <c r="G7813">
        <f t="shared" si="735"/>
        <v>1.4860416095484462E-3</v>
      </c>
      <c r="H7813" s="38">
        <f>G7813*SUMIF('Manual Inputs'!$B$11:$B$22,'Expanded kW'!A7813,'Manual Inputs'!$C$11:$C$22)</f>
        <v>158442.30416025483</v>
      </c>
    </row>
    <row r="7814" spans="1:8" x14ac:dyDescent="0.2">
      <c r="A7814">
        <f t="shared" si="732"/>
        <v>2</v>
      </c>
      <c r="B7814" t="b">
        <f t="shared" si="733"/>
        <v>0</v>
      </c>
      <c r="C7814" t="str">
        <f t="shared" si="734"/>
        <v>ON</v>
      </c>
      <c r="D7814" s="4">
        <f t="shared" si="736"/>
        <v>43881.499999981053</v>
      </c>
      <c r="E7814" t="str">
        <f t="shared" si="737"/>
        <v>LRKPCIGS</v>
      </c>
      <c r="F7814" s="39">
        <v>9749.23828125</v>
      </c>
      <c r="G7814">
        <f t="shared" si="735"/>
        <v>1.4788855492564831E-3</v>
      </c>
      <c r="H7814" s="38">
        <f>G7814*SUMIF('Manual Inputs'!$B$11:$B$22,'Expanded kW'!A7814,'Manual Inputs'!$C$11:$C$22)</f>
        <v>157679.32237422472</v>
      </c>
    </row>
    <row r="7815" spans="1:8" x14ac:dyDescent="0.2">
      <c r="A7815">
        <f t="shared" si="732"/>
        <v>2</v>
      </c>
      <c r="B7815" t="b">
        <f t="shared" si="733"/>
        <v>0</v>
      </c>
      <c r="C7815" t="str">
        <f t="shared" si="734"/>
        <v>ON</v>
      </c>
      <c r="D7815" s="4">
        <f t="shared" si="736"/>
        <v>43881.541666647718</v>
      </c>
      <c r="E7815" t="str">
        <f t="shared" si="737"/>
        <v>LRKPCIGS</v>
      </c>
      <c r="F7815" s="39">
        <v>9750.4892578125</v>
      </c>
      <c r="G7815">
        <f t="shared" si="735"/>
        <v>1.4790753129187682E-3</v>
      </c>
      <c r="H7815" s="38">
        <f>G7815*SUMIF('Manual Inputs'!$B$11:$B$22,'Expanded kW'!A7815,'Manual Inputs'!$C$11:$C$22)</f>
        <v>157699.55504584385</v>
      </c>
    </row>
    <row r="7816" spans="1:8" x14ac:dyDescent="0.2">
      <c r="A7816">
        <f t="shared" si="732"/>
        <v>2</v>
      </c>
      <c r="B7816" t="b">
        <f t="shared" si="733"/>
        <v>0</v>
      </c>
      <c r="C7816" t="str">
        <f t="shared" si="734"/>
        <v>ON</v>
      </c>
      <c r="D7816" s="4">
        <f t="shared" si="736"/>
        <v>43881.583333314382</v>
      </c>
      <c r="E7816" t="str">
        <f t="shared" si="737"/>
        <v>LRKPCIGS</v>
      </c>
      <c r="F7816" s="39">
        <v>9743.841796875</v>
      </c>
      <c r="G7816">
        <f t="shared" si="735"/>
        <v>1.4780669434814734E-3</v>
      </c>
      <c r="H7816" s="38">
        <f>G7816*SUMIF('Manual Inputs'!$B$11:$B$22,'Expanded kW'!A7816,'Manual Inputs'!$C$11:$C$22)</f>
        <v>157592.0423247577</v>
      </c>
    </row>
    <row r="7817" spans="1:8" x14ac:dyDescent="0.2">
      <c r="A7817">
        <f t="shared" si="732"/>
        <v>2</v>
      </c>
      <c r="B7817" t="b">
        <f t="shared" si="733"/>
        <v>0</v>
      </c>
      <c r="C7817" t="str">
        <f t="shared" si="734"/>
        <v>ON</v>
      </c>
      <c r="D7817" s="4">
        <f t="shared" si="736"/>
        <v>43881.624999981046</v>
      </c>
      <c r="E7817" t="str">
        <f t="shared" si="737"/>
        <v>LRKPCIGS</v>
      </c>
      <c r="F7817" s="39">
        <v>9665.869140625</v>
      </c>
      <c r="G7817">
        <f t="shared" si="735"/>
        <v>1.4662390825513493E-3</v>
      </c>
      <c r="H7817" s="38">
        <f>G7817*SUMIF('Manual Inputs'!$B$11:$B$22,'Expanded kW'!A7817,'Manual Inputs'!$C$11:$C$22)</f>
        <v>156330.95143267605</v>
      </c>
    </row>
    <row r="7818" spans="1:8" x14ac:dyDescent="0.2">
      <c r="A7818">
        <f t="shared" si="732"/>
        <v>2</v>
      </c>
      <c r="B7818" t="b">
        <f t="shared" si="733"/>
        <v>0</v>
      </c>
      <c r="C7818" t="str">
        <f t="shared" si="734"/>
        <v>ON</v>
      </c>
      <c r="D7818" s="4">
        <f t="shared" si="736"/>
        <v>43881.66666664771</v>
      </c>
      <c r="E7818" t="str">
        <f t="shared" si="737"/>
        <v>LRKPCIGS</v>
      </c>
      <c r="F7818" s="39">
        <v>9635.8466796875</v>
      </c>
      <c r="G7818">
        <f t="shared" si="735"/>
        <v>1.4616849027936365E-3</v>
      </c>
      <c r="H7818" s="38">
        <f>G7818*SUMIF('Manual Inputs'!$B$11:$B$22,'Expanded kW'!A7818,'Manual Inputs'!$C$11:$C$22)</f>
        <v>155845.38310825257</v>
      </c>
    </row>
    <row r="7819" spans="1:8" x14ac:dyDescent="0.2">
      <c r="A7819">
        <f t="shared" si="732"/>
        <v>2</v>
      </c>
      <c r="B7819" t="b">
        <f t="shared" si="733"/>
        <v>0</v>
      </c>
      <c r="C7819" t="str">
        <f t="shared" si="734"/>
        <v>ON</v>
      </c>
      <c r="D7819" s="4">
        <f t="shared" si="736"/>
        <v>43881.708333314375</v>
      </c>
      <c r="E7819" t="str">
        <f t="shared" si="737"/>
        <v>LRKPCIGS</v>
      </c>
      <c r="F7819" s="39">
        <v>9692.3125</v>
      </c>
      <c r="G7819">
        <f t="shared" si="735"/>
        <v>1.4702503397311737E-3</v>
      </c>
      <c r="H7819" s="38">
        <f>G7819*SUMIF('Manual Inputs'!$B$11:$B$22,'Expanded kW'!A7819,'Manual Inputs'!$C$11:$C$22)</f>
        <v>156758.63315172555</v>
      </c>
    </row>
    <row r="7820" spans="1:8" x14ac:dyDescent="0.2">
      <c r="A7820">
        <f t="shared" si="732"/>
        <v>2</v>
      </c>
      <c r="B7820" t="b">
        <f t="shared" si="733"/>
        <v>0</v>
      </c>
      <c r="C7820" t="str">
        <f t="shared" si="734"/>
        <v>ON</v>
      </c>
      <c r="D7820" s="4">
        <f t="shared" si="736"/>
        <v>43881.749999981039</v>
      </c>
      <c r="E7820" t="str">
        <f t="shared" si="737"/>
        <v>LRKPCIGS</v>
      </c>
      <c r="F7820" s="39">
        <v>9655.0791015625</v>
      </c>
      <c r="G7820">
        <f t="shared" si="735"/>
        <v>1.4646023154127172E-3</v>
      </c>
      <c r="H7820" s="38">
        <f>G7820*SUMIF('Manual Inputs'!$B$11:$B$22,'Expanded kW'!A7820,'Manual Inputs'!$C$11:$C$22)</f>
        <v>156156.43871704795</v>
      </c>
    </row>
    <row r="7821" spans="1:8" x14ac:dyDescent="0.2">
      <c r="A7821">
        <f t="shared" si="732"/>
        <v>2</v>
      </c>
      <c r="B7821" t="b">
        <f t="shared" si="733"/>
        <v>0</v>
      </c>
      <c r="C7821" t="str">
        <f t="shared" si="734"/>
        <v>ON</v>
      </c>
      <c r="D7821" s="4">
        <f t="shared" si="736"/>
        <v>43881.791666647703</v>
      </c>
      <c r="E7821" t="str">
        <f t="shared" si="737"/>
        <v>LRKPCIGS</v>
      </c>
      <c r="F7821" s="39">
        <v>9656.201171875</v>
      </c>
      <c r="G7821">
        <f t="shared" si="735"/>
        <v>1.4647725249739704E-3</v>
      </c>
      <c r="H7821" s="38">
        <f>G7821*SUMIF('Manual Inputs'!$B$11:$B$22,'Expanded kW'!A7821,'Manual Inputs'!$C$11:$C$22)</f>
        <v>156174.58652320746</v>
      </c>
    </row>
    <row r="7822" spans="1:8" x14ac:dyDescent="0.2">
      <c r="A7822">
        <f t="shared" si="732"/>
        <v>2</v>
      </c>
      <c r="B7822" t="b">
        <f t="shared" si="733"/>
        <v>0</v>
      </c>
      <c r="C7822" t="str">
        <f t="shared" si="734"/>
        <v>ON</v>
      </c>
      <c r="D7822" s="4">
        <f t="shared" si="736"/>
        <v>43881.833333314367</v>
      </c>
      <c r="E7822" t="str">
        <f t="shared" si="737"/>
        <v>LRKPCIGS</v>
      </c>
      <c r="F7822" s="39">
        <v>9605.107421875</v>
      </c>
      <c r="G7822">
        <f t="shared" si="735"/>
        <v>1.4570219903832172E-3</v>
      </c>
      <c r="H7822" s="38">
        <f>G7822*SUMIF('Manual Inputs'!$B$11:$B$22,'Expanded kW'!A7822,'Manual Inputs'!$C$11:$C$22)</f>
        <v>155348.22166831902</v>
      </c>
    </row>
    <row r="7823" spans="1:8" x14ac:dyDescent="0.2">
      <c r="A7823">
        <f t="shared" si="732"/>
        <v>2</v>
      </c>
      <c r="B7823" t="b">
        <f t="shared" si="733"/>
        <v>0</v>
      </c>
      <c r="C7823" t="str">
        <f t="shared" si="734"/>
        <v>OFF</v>
      </c>
      <c r="D7823" s="4">
        <f t="shared" si="736"/>
        <v>43881.874999981032</v>
      </c>
      <c r="E7823" t="str">
        <f t="shared" si="737"/>
        <v>LRKPCIGS</v>
      </c>
      <c r="F7823" s="39">
        <v>9895.8447265625</v>
      </c>
      <c r="G7823">
        <f t="shared" si="735"/>
        <v>1.5011246357518352E-3</v>
      </c>
      <c r="H7823" s="38">
        <f>G7823*SUMIF('Manual Inputs'!$B$11:$B$22,'Expanded kW'!A7823,'Manual Inputs'!$C$11:$C$22)</f>
        <v>160050.46197361554</v>
      </c>
    </row>
    <row r="7824" spans="1:8" x14ac:dyDescent="0.2">
      <c r="A7824">
        <f t="shared" si="732"/>
        <v>2</v>
      </c>
      <c r="B7824" t="b">
        <f t="shared" si="733"/>
        <v>0</v>
      </c>
      <c r="C7824" t="str">
        <f t="shared" si="734"/>
        <v>OFF</v>
      </c>
      <c r="D7824" s="4">
        <f t="shared" si="736"/>
        <v>43881.916666647696</v>
      </c>
      <c r="E7824" t="str">
        <f t="shared" si="737"/>
        <v>LRKPCIGS</v>
      </c>
      <c r="F7824" s="39">
        <v>9943.763671875</v>
      </c>
      <c r="G7824">
        <f t="shared" si="735"/>
        <v>1.5083935765361179E-3</v>
      </c>
      <c r="H7824" s="38">
        <f>G7824*SUMIF('Manual Inputs'!$B$11:$B$22,'Expanded kW'!A7824,'Manual Inputs'!$C$11:$C$22)</f>
        <v>160825.47911934418</v>
      </c>
    </row>
    <row r="7825" spans="1:8" x14ac:dyDescent="0.2">
      <c r="A7825">
        <f t="shared" si="732"/>
        <v>2</v>
      </c>
      <c r="B7825" t="b">
        <f t="shared" si="733"/>
        <v>0</v>
      </c>
      <c r="C7825" t="str">
        <f t="shared" si="734"/>
        <v>OFF</v>
      </c>
      <c r="D7825" s="4">
        <f t="shared" si="736"/>
        <v>43881.95833331436</v>
      </c>
      <c r="E7825" t="str">
        <f t="shared" si="737"/>
        <v>LRKPCIGS</v>
      </c>
      <c r="F7825" s="39">
        <v>9949.2734375</v>
      </c>
      <c r="G7825">
        <f t="shared" si="735"/>
        <v>1.5092293662180946E-3</v>
      </c>
      <c r="H7825" s="38">
        <f>G7825*SUMIF('Manual Inputs'!$B$11:$B$22,'Expanded kW'!A7825,'Manual Inputs'!$C$11:$C$22)</f>
        <v>160914.59132330594</v>
      </c>
    </row>
    <row r="7826" spans="1:8" x14ac:dyDescent="0.2">
      <c r="A7826">
        <f t="shared" si="732"/>
        <v>2</v>
      </c>
      <c r="B7826" t="b">
        <f t="shared" si="733"/>
        <v>0</v>
      </c>
      <c r="C7826" t="str">
        <f t="shared" si="734"/>
        <v>OFF</v>
      </c>
      <c r="D7826" s="4">
        <f t="shared" si="736"/>
        <v>43881.999999981024</v>
      </c>
      <c r="E7826" t="str">
        <f t="shared" si="737"/>
        <v>LRKPCIGS</v>
      </c>
      <c r="F7826" s="39">
        <v>9980.115234375</v>
      </c>
      <c r="G7826">
        <f t="shared" si="735"/>
        <v>1.5139078330270619E-3</v>
      </c>
      <c r="H7826" s="38">
        <f>G7826*SUMIF('Manual Inputs'!$B$11:$B$22,'Expanded kW'!A7826,'Manual Inputs'!$C$11:$C$22)</f>
        <v>161413.41117894597</v>
      </c>
    </row>
    <row r="7827" spans="1:8" x14ac:dyDescent="0.2">
      <c r="A7827">
        <f t="shared" si="732"/>
        <v>2</v>
      </c>
      <c r="B7827" t="b">
        <f t="shared" si="733"/>
        <v>0</v>
      </c>
      <c r="C7827" t="str">
        <f t="shared" si="734"/>
        <v>OFF</v>
      </c>
      <c r="D7827" s="4">
        <f t="shared" si="736"/>
        <v>43882.041666647689</v>
      </c>
      <c r="E7827" t="str">
        <f t="shared" si="737"/>
        <v>LRKPCIGS</v>
      </c>
      <c r="F7827" s="39">
        <v>9986.4111328125</v>
      </c>
      <c r="G7827">
        <f t="shared" si="735"/>
        <v>1.5148628730979065E-3</v>
      </c>
      <c r="H7827" s="38">
        <f>G7827*SUMIF('Manual Inputs'!$B$11:$B$22,'Expanded kW'!A7827,'Manual Inputs'!$C$11:$C$22)</f>
        <v>161515.23790332416</v>
      </c>
    </row>
    <row r="7828" spans="1:8" x14ac:dyDescent="0.2">
      <c r="A7828">
        <f t="shared" si="732"/>
        <v>2</v>
      </c>
      <c r="B7828" t="b">
        <f t="shared" si="733"/>
        <v>0</v>
      </c>
      <c r="C7828" t="str">
        <f t="shared" si="734"/>
        <v>OFF</v>
      </c>
      <c r="D7828" s="4">
        <f t="shared" si="736"/>
        <v>43882.083333314353</v>
      </c>
      <c r="E7828" t="str">
        <f t="shared" si="737"/>
        <v>LRKPCIGS</v>
      </c>
      <c r="F7828" s="39">
        <v>9873.7890625</v>
      </c>
      <c r="G7828">
        <f t="shared" si="735"/>
        <v>1.4977789586927343E-3</v>
      </c>
      <c r="H7828" s="38">
        <f>G7828*SUMIF('Manual Inputs'!$B$11:$B$22,'Expanded kW'!A7828,'Manual Inputs'!$C$11:$C$22)</f>
        <v>159693.7446523683</v>
      </c>
    </row>
    <row r="7829" spans="1:8" x14ac:dyDescent="0.2">
      <c r="A7829">
        <f t="shared" si="732"/>
        <v>2</v>
      </c>
      <c r="B7829" t="b">
        <f t="shared" si="733"/>
        <v>0</v>
      </c>
      <c r="C7829" t="str">
        <f t="shared" si="734"/>
        <v>OFF</v>
      </c>
      <c r="D7829" s="4">
        <f t="shared" si="736"/>
        <v>43882.124999981017</v>
      </c>
      <c r="E7829" t="str">
        <f t="shared" si="737"/>
        <v>LRKPCIGS</v>
      </c>
      <c r="F7829" s="39">
        <v>9843.0478515625</v>
      </c>
      <c r="G7829">
        <f t="shared" si="735"/>
        <v>1.4931157500080569E-3</v>
      </c>
      <c r="H7829" s="38">
        <f>G7829*SUMIF('Manual Inputs'!$B$11:$B$22,'Expanded kW'!A7829,'Manual Inputs'!$C$11:$C$22)</f>
        <v>159196.55162356416</v>
      </c>
    </row>
    <row r="7830" spans="1:8" x14ac:dyDescent="0.2">
      <c r="A7830">
        <f t="shared" si="732"/>
        <v>2</v>
      </c>
      <c r="B7830" t="b">
        <f t="shared" si="733"/>
        <v>0</v>
      </c>
      <c r="C7830" t="str">
        <f t="shared" si="734"/>
        <v>OFF</v>
      </c>
      <c r="D7830" s="4">
        <f t="shared" si="736"/>
        <v>43882.166666647681</v>
      </c>
      <c r="E7830" t="str">
        <f t="shared" si="737"/>
        <v>LRKPCIGS</v>
      </c>
      <c r="F7830" s="39">
        <v>9864.5009765625</v>
      </c>
      <c r="G7830">
        <f t="shared" si="735"/>
        <v>1.4963700264585475E-3</v>
      </c>
      <c r="H7830" s="38">
        <f>G7830*SUMIF('Manual Inputs'!$B$11:$B$22,'Expanded kW'!A7830,'Manual Inputs'!$C$11:$C$22)</f>
        <v>159543.52377823138</v>
      </c>
    </row>
    <row r="7831" spans="1:8" x14ac:dyDescent="0.2">
      <c r="A7831">
        <f t="shared" si="732"/>
        <v>2</v>
      </c>
      <c r="B7831" t="b">
        <f t="shared" si="733"/>
        <v>0</v>
      </c>
      <c r="C7831" t="str">
        <f t="shared" si="734"/>
        <v>OFF</v>
      </c>
      <c r="D7831" s="4">
        <f t="shared" si="736"/>
        <v>43882.208333314346</v>
      </c>
      <c r="E7831" t="str">
        <f t="shared" si="737"/>
        <v>LRKPCIGS</v>
      </c>
      <c r="F7831" s="39">
        <v>9824.826171875</v>
      </c>
      <c r="G7831">
        <f t="shared" si="735"/>
        <v>1.4903516593175205E-3</v>
      </c>
      <c r="H7831" s="38">
        <f>G7831*SUMIF('Manual Inputs'!$B$11:$B$22,'Expanded kW'!A7831,'Manual Inputs'!$C$11:$C$22)</f>
        <v>158901.84325530415</v>
      </c>
    </row>
    <row r="7832" spans="1:8" x14ac:dyDescent="0.2">
      <c r="A7832">
        <f t="shared" si="732"/>
        <v>2</v>
      </c>
      <c r="B7832" t="b">
        <f t="shared" si="733"/>
        <v>0</v>
      </c>
      <c r="C7832" t="str">
        <f t="shared" si="734"/>
        <v>OFF</v>
      </c>
      <c r="D7832" s="4">
        <f t="shared" si="736"/>
        <v>43882.24999998101</v>
      </c>
      <c r="E7832" t="str">
        <f t="shared" si="737"/>
        <v>LRKPCIGS</v>
      </c>
      <c r="F7832" s="39">
        <v>9628.12890625</v>
      </c>
      <c r="G7832">
        <f t="shared" si="735"/>
        <v>1.460514175062927E-3</v>
      </c>
      <c r="H7832" s="38">
        <f>G7832*SUMIF('Manual Inputs'!$B$11:$B$22,'Expanded kW'!A7832,'Manual Inputs'!$C$11:$C$22)</f>
        <v>155720.55968607782</v>
      </c>
    </row>
    <row r="7833" spans="1:8" x14ac:dyDescent="0.2">
      <c r="A7833">
        <f t="shared" si="732"/>
        <v>2</v>
      </c>
      <c r="B7833" t="b">
        <f t="shared" si="733"/>
        <v>0</v>
      </c>
      <c r="C7833" t="str">
        <f t="shared" si="734"/>
        <v>ON</v>
      </c>
      <c r="D7833" s="4">
        <f t="shared" si="736"/>
        <v>43882.291666647674</v>
      </c>
      <c r="E7833" t="str">
        <f t="shared" si="737"/>
        <v>LRKPCIGS</v>
      </c>
      <c r="F7833" s="39">
        <v>9338.0546875</v>
      </c>
      <c r="G7833">
        <f t="shared" si="735"/>
        <v>1.4165121148049192E-3</v>
      </c>
      <c r="H7833" s="38">
        <f>G7833*SUMIF('Manual Inputs'!$B$11:$B$22,'Expanded kW'!A7833,'Manual Inputs'!$C$11:$C$22)</f>
        <v>151029.04380234992</v>
      </c>
    </row>
    <row r="7834" spans="1:8" x14ac:dyDescent="0.2">
      <c r="A7834">
        <f t="shared" si="732"/>
        <v>2</v>
      </c>
      <c r="B7834" t="b">
        <f t="shared" si="733"/>
        <v>0</v>
      </c>
      <c r="C7834" t="str">
        <f t="shared" si="734"/>
        <v>ON</v>
      </c>
      <c r="D7834" s="4">
        <f t="shared" si="736"/>
        <v>43882.333333314338</v>
      </c>
      <c r="E7834" t="str">
        <f t="shared" si="737"/>
        <v>LRKPCIGS</v>
      </c>
      <c r="F7834" s="39">
        <v>9348.6103515625</v>
      </c>
      <c r="G7834">
        <f t="shared" si="735"/>
        <v>1.4181133290325845E-3</v>
      </c>
      <c r="H7834" s="38">
        <f>G7834*SUMIF('Manual Inputs'!$B$11:$B$22,'Expanded kW'!A7834,'Manual Inputs'!$C$11:$C$22)</f>
        <v>151199.76585350605</v>
      </c>
    </row>
    <row r="7835" spans="1:8" x14ac:dyDescent="0.2">
      <c r="A7835">
        <f t="shared" si="732"/>
        <v>2</v>
      </c>
      <c r="B7835" t="b">
        <f t="shared" si="733"/>
        <v>0</v>
      </c>
      <c r="C7835" t="str">
        <f t="shared" si="734"/>
        <v>ON</v>
      </c>
      <c r="D7835" s="4">
        <f t="shared" si="736"/>
        <v>43882.374999981002</v>
      </c>
      <c r="E7835" t="str">
        <f t="shared" si="737"/>
        <v>LRKPCIGS</v>
      </c>
      <c r="F7835" s="39">
        <v>9338.3212890625</v>
      </c>
      <c r="G7835">
        <f t="shared" si="735"/>
        <v>1.416552556241144E-3</v>
      </c>
      <c r="H7835" s="38">
        <f>G7835*SUMIF('Manual Inputs'!$B$11:$B$22,'Expanded kW'!A7835,'Manual Inputs'!$C$11:$C$22)</f>
        <v>151033.35568318679</v>
      </c>
    </row>
    <row r="7836" spans="1:8" x14ac:dyDescent="0.2">
      <c r="A7836">
        <f t="shared" si="732"/>
        <v>2</v>
      </c>
      <c r="B7836" t="b">
        <f t="shared" si="733"/>
        <v>0</v>
      </c>
      <c r="C7836" t="str">
        <f t="shared" si="734"/>
        <v>ON</v>
      </c>
      <c r="D7836" s="4">
        <f t="shared" si="736"/>
        <v>43882.416666647667</v>
      </c>
      <c r="E7836" t="str">
        <f t="shared" si="737"/>
        <v>LRKPCIGS</v>
      </c>
      <c r="F7836" s="39">
        <v>9261.505859375</v>
      </c>
      <c r="G7836">
        <f t="shared" si="735"/>
        <v>1.4049002378089181E-3</v>
      </c>
      <c r="H7836" s="38">
        <f>G7836*SUMIF('Manual Inputs'!$B$11:$B$22,'Expanded kW'!A7836,'Manual Inputs'!$C$11:$C$22)</f>
        <v>149790.98119693543</v>
      </c>
    </row>
    <row r="7837" spans="1:8" x14ac:dyDescent="0.2">
      <c r="A7837">
        <f t="shared" si="732"/>
        <v>2</v>
      </c>
      <c r="B7837" t="b">
        <f t="shared" si="733"/>
        <v>0</v>
      </c>
      <c r="C7837" t="str">
        <f t="shared" si="734"/>
        <v>ON</v>
      </c>
      <c r="D7837" s="4">
        <f t="shared" si="736"/>
        <v>43882.458333314331</v>
      </c>
      <c r="E7837" t="str">
        <f t="shared" si="737"/>
        <v>LRKPCIGS</v>
      </c>
      <c r="F7837" s="39">
        <v>9221.6630859375</v>
      </c>
      <c r="G7837">
        <f t="shared" si="735"/>
        <v>1.3988563910816982E-3</v>
      </c>
      <c r="H7837" s="38">
        <f>G7837*SUMIF('Manual Inputs'!$B$11:$B$22,'Expanded kW'!A7837,'Manual Inputs'!$C$11:$C$22)</f>
        <v>149146.58403113662</v>
      </c>
    </row>
    <row r="7838" spans="1:8" x14ac:dyDescent="0.2">
      <c r="A7838">
        <f t="shared" si="732"/>
        <v>2</v>
      </c>
      <c r="B7838" t="b">
        <f t="shared" si="733"/>
        <v>0</v>
      </c>
      <c r="C7838" t="str">
        <f t="shared" si="734"/>
        <v>ON</v>
      </c>
      <c r="D7838" s="4">
        <f t="shared" si="736"/>
        <v>43882.499999980995</v>
      </c>
      <c r="E7838" t="str">
        <f t="shared" si="737"/>
        <v>LRKPCIGS</v>
      </c>
      <c r="F7838" s="39">
        <v>9184.49609375</v>
      </c>
      <c r="G7838">
        <f t="shared" si="735"/>
        <v>1.3932184400880156E-3</v>
      </c>
      <c r="H7838" s="38">
        <f>G7838*SUMIF('Manual Inputs'!$B$11:$B$22,'Expanded kW'!A7838,'Manual Inputs'!$C$11:$C$22)</f>
        <v>148545.46361805941</v>
      </c>
    </row>
    <row r="7839" spans="1:8" x14ac:dyDescent="0.2">
      <c r="A7839">
        <f t="shared" si="732"/>
        <v>2</v>
      </c>
      <c r="B7839" t="b">
        <f t="shared" si="733"/>
        <v>0</v>
      </c>
      <c r="C7839" t="str">
        <f t="shared" si="734"/>
        <v>ON</v>
      </c>
      <c r="D7839" s="4">
        <f t="shared" si="736"/>
        <v>43882.541666647659</v>
      </c>
      <c r="E7839" t="str">
        <f t="shared" si="737"/>
        <v>LRKPCIGS</v>
      </c>
      <c r="F7839" s="39">
        <v>9164.24609375</v>
      </c>
      <c r="G7839">
        <f t="shared" si="735"/>
        <v>1.3901466685804877E-3</v>
      </c>
      <c r="H7839" s="38">
        <f>G7839*SUMIF('Manual Inputs'!$B$11:$B$22,'Expanded kW'!A7839,'Manual Inputs'!$C$11:$C$22)</f>
        <v>148217.9502076816</v>
      </c>
    </row>
    <row r="7840" spans="1:8" x14ac:dyDescent="0.2">
      <c r="A7840">
        <f t="shared" si="732"/>
        <v>2</v>
      </c>
      <c r="B7840" t="b">
        <f t="shared" si="733"/>
        <v>0</v>
      </c>
      <c r="C7840" t="str">
        <f t="shared" si="734"/>
        <v>ON</v>
      </c>
      <c r="D7840" s="4">
        <f t="shared" si="736"/>
        <v>43882.583333314324</v>
      </c>
      <c r="E7840" t="str">
        <f t="shared" si="737"/>
        <v>LRKPCIGS</v>
      </c>
      <c r="F7840" s="39">
        <v>9175.36328125</v>
      </c>
      <c r="G7840">
        <f t="shared" si="735"/>
        <v>1.3918330616573443E-3</v>
      </c>
      <c r="H7840" s="38">
        <f>G7840*SUMIF('Manual Inputs'!$B$11:$B$22,'Expanded kW'!A7840,'Manual Inputs'!$C$11:$C$22)</f>
        <v>148397.75405913516</v>
      </c>
    </row>
    <row r="7841" spans="1:8" x14ac:dyDescent="0.2">
      <c r="A7841">
        <f t="shared" si="732"/>
        <v>2</v>
      </c>
      <c r="B7841" t="b">
        <f t="shared" si="733"/>
        <v>0</v>
      </c>
      <c r="C7841" t="str">
        <f t="shared" si="734"/>
        <v>ON</v>
      </c>
      <c r="D7841" s="4">
        <f t="shared" si="736"/>
        <v>43882.624999980988</v>
      </c>
      <c r="E7841" t="str">
        <f t="shared" si="737"/>
        <v>LRKPCIGS</v>
      </c>
      <c r="F7841" s="39">
        <v>9120.66796875</v>
      </c>
      <c r="G7841">
        <f t="shared" si="735"/>
        <v>1.3835361973347352E-3</v>
      </c>
      <c r="H7841" s="38">
        <f>G7841*SUMIF('Manual Inputs'!$B$11:$B$22,'Expanded kW'!A7841,'Manual Inputs'!$C$11:$C$22)</f>
        <v>147513.13932686084</v>
      </c>
    </row>
    <row r="7842" spans="1:8" x14ac:dyDescent="0.2">
      <c r="A7842">
        <f t="shared" si="732"/>
        <v>2</v>
      </c>
      <c r="B7842" t="b">
        <f t="shared" si="733"/>
        <v>0</v>
      </c>
      <c r="C7842" t="str">
        <f t="shared" si="734"/>
        <v>ON</v>
      </c>
      <c r="D7842" s="4">
        <f t="shared" si="736"/>
        <v>43882.666666647652</v>
      </c>
      <c r="E7842" t="str">
        <f t="shared" si="737"/>
        <v>LRKPCIGS</v>
      </c>
      <c r="F7842" s="39">
        <v>9150.4375</v>
      </c>
      <c r="G7842">
        <f t="shared" si="735"/>
        <v>1.3880520095760297E-3</v>
      </c>
      <c r="H7842" s="38">
        <f>G7842*SUMIF('Manual Inputs'!$B$11:$B$22,'Expanded kW'!A7842,'Manual Inputs'!$C$11:$C$22)</f>
        <v>147994.61689254164</v>
      </c>
    </row>
    <row r="7843" spans="1:8" x14ac:dyDescent="0.2">
      <c r="A7843">
        <f t="shared" si="732"/>
        <v>2</v>
      </c>
      <c r="B7843" t="b">
        <f t="shared" si="733"/>
        <v>0</v>
      </c>
      <c r="C7843" t="str">
        <f t="shared" si="734"/>
        <v>ON</v>
      </c>
      <c r="D7843" s="4">
        <f t="shared" si="736"/>
        <v>43882.708333314316</v>
      </c>
      <c r="E7843" t="str">
        <f t="shared" si="737"/>
        <v>LRKPCIGS</v>
      </c>
      <c r="F7843" s="39">
        <v>9132.583984375</v>
      </c>
      <c r="G7843">
        <f t="shared" si="735"/>
        <v>1.3853437665831368E-3</v>
      </c>
      <c r="H7843" s="38">
        <f>G7843*SUMIF('Manual Inputs'!$B$11:$B$22,'Expanded kW'!A7843,'Manual Inputs'!$C$11:$C$22)</f>
        <v>147705.86302638968</v>
      </c>
    </row>
    <row r="7844" spans="1:8" x14ac:dyDescent="0.2">
      <c r="A7844">
        <f t="shared" si="732"/>
        <v>2</v>
      </c>
      <c r="B7844" t="b">
        <f t="shared" si="733"/>
        <v>0</v>
      </c>
      <c r="C7844" t="str">
        <f t="shared" si="734"/>
        <v>ON</v>
      </c>
      <c r="D7844" s="4">
        <f t="shared" si="736"/>
        <v>43882.749999980981</v>
      </c>
      <c r="E7844" t="str">
        <f t="shared" si="737"/>
        <v>LRKPCIGS</v>
      </c>
      <c r="F7844" s="39">
        <v>9141.3203125</v>
      </c>
      <c r="G7844">
        <f t="shared" si="735"/>
        <v>1.3866690013394228E-3</v>
      </c>
      <c r="H7844" s="38">
        <f>G7844*SUMIF('Manual Inputs'!$B$11:$B$22,'Expanded kW'!A7844,'Manual Inputs'!$C$11:$C$22)</f>
        <v>147847.16004458221</v>
      </c>
    </row>
    <row r="7845" spans="1:8" x14ac:dyDescent="0.2">
      <c r="A7845">
        <f t="shared" si="732"/>
        <v>2</v>
      </c>
      <c r="B7845" t="b">
        <f t="shared" si="733"/>
        <v>0</v>
      </c>
      <c r="C7845" t="str">
        <f t="shared" si="734"/>
        <v>ON</v>
      </c>
      <c r="D7845" s="4">
        <f t="shared" si="736"/>
        <v>43882.791666647645</v>
      </c>
      <c r="E7845" t="str">
        <f t="shared" si="737"/>
        <v>LRKPCIGS</v>
      </c>
      <c r="F7845" s="39">
        <v>9192.6298828125</v>
      </c>
      <c r="G7845">
        <f t="shared" si="735"/>
        <v>1.3944522742356912E-3</v>
      </c>
      <c r="H7845" s="38">
        <f>G7845*SUMIF('Manual Inputs'!$B$11:$B$22,'Expanded kW'!A7845,'Manual Inputs'!$C$11:$C$22)</f>
        <v>148677.01546967193</v>
      </c>
    </row>
    <row r="7846" spans="1:8" x14ac:dyDescent="0.2">
      <c r="A7846">
        <f t="shared" si="732"/>
        <v>2</v>
      </c>
      <c r="B7846" t="b">
        <f t="shared" si="733"/>
        <v>0</v>
      </c>
      <c r="C7846" t="str">
        <f t="shared" si="734"/>
        <v>ON</v>
      </c>
      <c r="D7846" s="4">
        <f t="shared" si="736"/>
        <v>43882.833333314309</v>
      </c>
      <c r="E7846" t="str">
        <f t="shared" si="737"/>
        <v>LRKPCIGS</v>
      </c>
      <c r="F7846" s="39">
        <v>9277.4033203125</v>
      </c>
      <c r="G7846">
        <f t="shared" si="735"/>
        <v>1.4073117621323675E-3</v>
      </c>
      <c r="H7846" s="38">
        <f>G7846*SUMIF('Manual Inputs'!$B$11:$B$22,'Expanded kW'!A7846,'Manual Inputs'!$C$11:$C$22)</f>
        <v>150048.09880918177</v>
      </c>
    </row>
    <row r="7847" spans="1:8" x14ac:dyDescent="0.2">
      <c r="A7847">
        <f t="shared" si="732"/>
        <v>2</v>
      </c>
      <c r="B7847" t="b">
        <f t="shared" si="733"/>
        <v>0</v>
      </c>
      <c r="C7847" t="str">
        <f t="shared" si="734"/>
        <v>OFF</v>
      </c>
      <c r="D7847" s="4">
        <f t="shared" si="736"/>
        <v>43882.874999980973</v>
      </c>
      <c r="E7847" t="str">
        <f t="shared" si="737"/>
        <v>LRKPCIGS</v>
      </c>
      <c r="F7847" s="39">
        <v>9557.2744140625</v>
      </c>
      <c r="G7847">
        <f t="shared" si="735"/>
        <v>1.4497660856662891E-3</v>
      </c>
      <c r="H7847" s="38">
        <f>G7847*SUMIF('Manual Inputs'!$B$11:$B$22,'Expanded kW'!A7847,'Manual Inputs'!$C$11:$C$22)</f>
        <v>154574.59443289679</v>
      </c>
    </row>
    <row r="7848" spans="1:8" x14ac:dyDescent="0.2">
      <c r="A7848">
        <f t="shared" si="732"/>
        <v>2</v>
      </c>
      <c r="B7848" t="b">
        <f t="shared" si="733"/>
        <v>0</v>
      </c>
      <c r="C7848" t="str">
        <f t="shared" si="734"/>
        <v>OFF</v>
      </c>
      <c r="D7848" s="4">
        <f t="shared" si="736"/>
        <v>43882.916666647638</v>
      </c>
      <c r="E7848" t="str">
        <f t="shared" si="737"/>
        <v>LRKPCIGS</v>
      </c>
      <c r="F7848" s="39">
        <v>9789.546875</v>
      </c>
      <c r="G7848">
        <f t="shared" si="735"/>
        <v>1.4850000573942493E-3</v>
      </c>
      <c r="H7848" s="38">
        <f>G7848*SUMIF('Manual Inputs'!$B$11:$B$22,'Expanded kW'!A7848,'Manual Inputs'!$C$11:$C$22)</f>
        <v>158331.25348566155</v>
      </c>
    </row>
    <row r="7849" spans="1:8" x14ac:dyDescent="0.2">
      <c r="A7849">
        <f t="shared" si="732"/>
        <v>2</v>
      </c>
      <c r="B7849" t="b">
        <f t="shared" si="733"/>
        <v>0</v>
      </c>
      <c r="C7849" t="str">
        <f t="shared" si="734"/>
        <v>OFF</v>
      </c>
      <c r="D7849" s="4">
        <f t="shared" si="736"/>
        <v>43882.958333314302</v>
      </c>
      <c r="E7849" t="str">
        <f t="shared" si="737"/>
        <v>LRKPCIGS</v>
      </c>
      <c r="F7849" s="39">
        <v>9788.388671875</v>
      </c>
      <c r="G7849">
        <f t="shared" si="735"/>
        <v>1.4848243667592218E-3</v>
      </c>
      <c r="H7849" s="38">
        <f>G7849*SUMIF('Manual Inputs'!$B$11:$B$22,'Expanded kW'!A7849,'Manual Inputs'!$C$11:$C$22)</f>
        <v>158312.52128539592</v>
      </c>
    </row>
    <row r="7850" spans="1:8" x14ac:dyDescent="0.2">
      <c r="A7850">
        <f t="shared" si="732"/>
        <v>2</v>
      </c>
      <c r="B7850" t="b">
        <f t="shared" si="733"/>
        <v>0</v>
      </c>
      <c r="C7850" t="str">
        <f t="shared" si="734"/>
        <v>OFF</v>
      </c>
      <c r="D7850" s="4">
        <f t="shared" si="736"/>
        <v>43882.999999980966</v>
      </c>
      <c r="E7850" t="str">
        <f t="shared" si="737"/>
        <v>LRKPCIGS</v>
      </c>
      <c r="F7850" s="39">
        <v>9824.708984375</v>
      </c>
      <c r="G7850">
        <f t="shared" si="735"/>
        <v>1.4903338828620371E-3</v>
      </c>
      <c r="H7850" s="38">
        <f>G7850*SUMIF('Manual Inputs'!$B$11:$B$22,'Expanded kW'!A7850,'Manual Inputs'!$C$11:$C$22)</f>
        <v>158899.94792306816</v>
      </c>
    </row>
    <row r="7851" spans="1:8" x14ac:dyDescent="0.2">
      <c r="A7851">
        <f t="shared" si="732"/>
        <v>2</v>
      </c>
      <c r="B7851" t="b">
        <f t="shared" si="733"/>
        <v>0</v>
      </c>
      <c r="C7851" t="str">
        <f t="shared" si="734"/>
        <v>OFF</v>
      </c>
      <c r="D7851" s="4">
        <f t="shared" si="736"/>
        <v>43883.04166664763</v>
      </c>
      <c r="E7851" t="str">
        <f t="shared" si="737"/>
        <v>LRKPCIGS</v>
      </c>
      <c r="F7851" s="39">
        <v>9800.080078125</v>
      </c>
      <c r="G7851">
        <f t="shared" si="735"/>
        <v>1.486597864467947E-3</v>
      </c>
      <c r="H7851" s="38">
        <f>G7851*SUMIF('Manual Inputs'!$B$11:$B$22,'Expanded kW'!A7851,'Manual Inputs'!$C$11:$C$22)</f>
        <v>158501.61226480579</v>
      </c>
    </row>
    <row r="7852" spans="1:8" x14ac:dyDescent="0.2">
      <c r="A7852">
        <f t="shared" si="732"/>
        <v>2</v>
      </c>
      <c r="B7852" t="b">
        <f t="shared" si="733"/>
        <v>0</v>
      </c>
      <c r="C7852" t="str">
        <f t="shared" si="734"/>
        <v>OFF</v>
      </c>
      <c r="D7852" s="4">
        <f t="shared" si="736"/>
        <v>43883.083333314295</v>
      </c>
      <c r="E7852" t="str">
        <f t="shared" si="737"/>
        <v>LRKPCIGS</v>
      </c>
      <c r="F7852" s="39">
        <v>9642.056640625</v>
      </c>
      <c r="G7852">
        <f t="shared" si="735"/>
        <v>1.4626269067971266E-3</v>
      </c>
      <c r="H7852" s="38">
        <f>G7852*SUMIF('Manual Inputs'!$B$11:$B$22,'Expanded kW'!A7852,'Manual Inputs'!$C$11:$C$22)</f>
        <v>155945.81992232436</v>
      </c>
    </row>
    <row r="7853" spans="1:8" x14ac:dyDescent="0.2">
      <c r="A7853">
        <f t="shared" si="732"/>
        <v>2</v>
      </c>
      <c r="B7853" t="b">
        <f t="shared" si="733"/>
        <v>0</v>
      </c>
      <c r="C7853" t="str">
        <f t="shared" si="734"/>
        <v>OFF</v>
      </c>
      <c r="D7853" s="4">
        <f t="shared" si="736"/>
        <v>43883.124999980959</v>
      </c>
      <c r="E7853" t="str">
        <f t="shared" si="737"/>
        <v>LRKPCIGS</v>
      </c>
      <c r="F7853" s="39">
        <v>9627.5244140625</v>
      </c>
      <c r="G7853">
        <f t="shared" si="735"/>
        <v>1.4604224781800585E-3</v>
      </c>
      <c r="H7853" s="38">
        <f>G7853*SUMIF('Manual Inputs'!$B$11:$B$22,'Expanded kW'!A7853,'Manual Inputs'!$C$11:$C$22)</f>
        <v>155710.7829306272</v>
      </c>
    </row>
    <row r="7854" spans="1:8" x14ac:dyDescent="0.2">
      <c r="A7854">
        <f t="shared" si="732"/>
        <v>2</v>
      </c>
      <c r="B7854" t="b">
        <f t="shared" si="733"/>
        <v>0</v>
      </c>
      <c r="C7854" t="str">
        <f t="shared" si="734"/>
        <v>OFF</v>
      </c>
      <c r="D7854" s="4">
        <f t="shared" si="736"/>
        <v>43883.166666647623</v>
      </c>
      <c r="E7854" t="str">
        <f t="shared" si="737"/>
        <v>LRKPCIGS</v>
      </c>
      <c r="F7854" s="39">
        <v>9700.359375</v>
      </c>
      <c r="G7854">
        <f t="shared" si="735"/>
        <v>1.4714709896743658E-3</v>
      </c>
      <c r="H7854" s="38">
        <f>G7854*SUMIF('Manual Inputs'!$B$11:$B$22,'Expanded kW'!A7854,'Manual Inputs'!$C$11:$C$22)</f>
        <v>156888.77929859635</v>
      </c>
    </row>
    <row r="7855" spans="1:8" x14ac:dyDescent="0.2">
      <c r="A7855">
        <f t="shared" si="732"/>
        <v>2</v>
      </c>
      <c r="B7855" t="b">
        <f t="shared" si="733"/>
        <v>0</v>
      </c>
      <c r="C7855" t="str">
        <f t="shared" si="734"/>
        <v>OFF</v>
      </c>
      <c r="D7855" s="4">
        <f t="shared" si="736"/>
        <v>43883.208333314287</v>
      </c>
      <c r="E7855" t="str">
        <f t="shared" si="737"/>
        <v>LRKPCIGS</v>
      </c>
      <c r="F7855" s="39">
        <v>9799.30859375</v>
      </c>
      <c r="G7855">
        <f t="shared" si="735"/>
        <v>1.4864808361360147E-3</v>
      </c>
      <c r="H7855" s="38">
        <f>G7855*SUMIF('Manual Inputs'!$B$11:$B$22,'Expanded kW'!A7855,'Manual Inputs'!$C$11:$C$22)</f>
        <v>158489.13466091891</v>
      </c>
    </row>
    <row r="7856" spans="1:8" x14ac:dyDescent="0.2">
      <c r="A7856">
        <f t="shared" si="732"/>
        <v>2</v>
      </c>
      <c r="B7856" t="b">
        <f t="shared" si="733"/>
        <v>0</v>
      </c>
      <c r="C7856" t="str">
        <f t="shared" si="734"/>
        <v>OFF</v>
      </c>
      <c r="D7856" s="4">
        <f t="shared" si="736"/>
        <v>43883.249999980952</v>
      </c>
      <c r="E7856" t="str">
        <f t="shared" si="737"/>
        <v>LRKPCIGS</v>
      </c>
      <c r="F7856" s="39">
        <v>9784.978515625</v>
      </c>
      <c r="G7856">
        <f t="shared" si="735"/>
        <v>1.4843070719046557E-3</v>
      </c>
      <c r="H7856" s="38">
        <f>G7856*SUMIF('Manual Inputs'!$B$11:$B$22,'Expanded kW'!A7856,'Manual Inputs'!$C$11:$C$22)</f>
        <v>158257.36711732886</v>
      </c>
    </row>
    <row r="7857" spans="1:8" x14ac:dyDescent="0.2">
      <c r="A7857">
        <f t="shared" si="732"/>
        <v>2</v>
      </c>
      <c r="B7857" t="b">
        <f t="shared" si="733"/>
        <v>0</v>
      </c>
      <c r="C7857" t="str">
        <f t="shared" si="734"/>
        <v>OFF</v>
      </c>
      <c r="D7857" s="4">
        <f t="shared" si="736"/>
        <v>43883.291666647616</v>
      </c>
      <c r="E7857" t="str">
        <f t="shared" si="737"/>
        <v>LRKPCIGS</v>
      </c>
      <c r="F7857" s="39">
        <v>9742.54296875</v>
      </c>
      <c r="G7857">
        <f t="shared" si="735"/>
        <v>1.477869921099866E-3</v>
      </c>
      <c r="H7857" s="38">
        <f>G7857*SUMIF('Manual Inputs'!$B$11:$B$22,'Expanded kW'!A7857,'Manual Inputs'!$C$11:$C$22)</f>
        <v>157571.03572580891</v>
      </c>
    </row>
    <row r="7858" spans="1:8" x14ac:dyDescent="0.2">
      <c r="A7858">
        <f t="shared" si="732"/>
        <v>2</v>
      </c>
      <c r="B7858" t="b">
        <f t="shared" si="733"/>
        <v>0</v>
      </c>
      <c r="C7858" t="str">
        <f t="shared" si="734"/>
        <v>OFF</v>
      </c>
      <c r="D7858" s="4">
        <f t="shared" si="736"/>
        <v>43883.33333331428</v>
      </c>
      <c r="E7858" t="str">
        <f t="shared" si="737"/>
        <v>LRKPCIGS</v>
      </c>
      <c r="F7858" s="39">
        <v>9724.087890625</v>
      </c>
      <c r="G7858">
        <f t="shared" si="735"/>
        <v>1.4750704256354919E-3</v>
      </c>
      <c r="H7858" s="38">
        <f>G7858*SUMIF('Manual Inputs'!$B$11:$B$22,'Expanded kW'!A7858,'Manual Inputs'!$C$11:$C$22)</f>
        <v>157272.55248751224</v>
      </c>
    </row>
    <row r="7859" spans="1:8" x14ac:dyDescent="0.2">
      <c r="A7859">
        <f t="shared" si="732"/>
        <v>2</v>
      </c>
      <c r="B7859" t="b">
        <f t="shared" si="733"/>
        <v>0</v>
      </c>
      <c r="C7859" t="str">
        <f t="shared" si="734"/>
        <v>OFF</v>
      </c>
      <c r="D7859" s="4">
        <f t="shared" si="736"/>
        <v>43883.374999980944</v>
      </c>
      <c r="E7859" t="str">
        <f t="shared" si="737"/>
        <v>LRKPCIGS</v>
      </c>
      <c r="F7859" s="39">
        <v>9692.4921875</v>
      </c>
      <c r="G7859">
        <f t="shared" si="735"/>
        <v>1.470277596962915E-3</v>
      </c>
      <c r="H7859" s="38">
        <f>G7859*SUMIF('Manual Inputs'!$B$11:$B$22,'Expanded kW'!A7859,'Manual Inputs'!$C$11:$C$22)</f>
        <v>156761.5393278207</v>
      </c>
    </row>
    <row r="7860" spans="1:8" x14ac:dyDescent="0.2">
      <c r="A7860">
        <f t="shared" si="732"/>
        <v>2</v>
      </c>
      <c r="B7860" t="b">
        <f t="shared" si="733"/>
        <v>0</v>
      </c>
      <c r="C7860" t="str">
        <f t="shared" si="734"/>
        <v>OFF</v>
      </c>
      <c r="D7860" s="4">
        <f t="shared" si="736"/>
        <v>43883.416666647609</v>
      </c>
      <c r="E7860" t="str">
        <f t="shared" si="737"/>
        <v>LRKPCIGS</v>
      </c>
      <c r="F7860" s="39">
        <v>9654.1240234375</v>
      </c>
      <c r="G7860">
        <f t="shared" si="735"/>
        <v>1.4644574373005276E-3</v>
      </c>
      <c r="H7860" s="38">
        <f>G7860*SUMIF('Manual Inputs'!$B$11:$B$22,'Expanded kW'!A7860,'Manual Inputs'!$C$11:$C$22)</f>
        <v>156140.99175932468</v>
      </c>
    </row>
    <row r="7861" spans="1:8" x14ac:dyDescent="0.2">
      <c r="A7861">
        <f t="shared" si="732"/>
        <v>2</v>
      </c>
      <c r="B7861" t="b">
        <f t="shared" si="733"/>
        <v>0</v>
      </c>
      <c r="C7861" t="str">
        <f t="shared" si="734"/>
        <v>OFF</v>
      </c>
      <c r="D7861" s="4">
        <f t="shared" si="736"/>
        <v>43883.458333314273</v>
      </c>
      <c r="E7861" t="str">
        <f t="shared" si="737"/>
        <v>LRKPCIGS</v>
      </c>
      <c r="F7861" s="39">
        <v>9550.3935546875</v>
      </c>
      <c r="G7861">
        <f t="shared" si="735"/>
        <v>1.4487223114551567E-3</v>
      </c>
      <c r="H7861" s="38">
        <f>G7861*SUMIF('Manual Inputs'!$B$11:$B$22,'Expanded kW'!A7861,'Manual Inputs'!$C$11:$C$22)</f>
        <v>154463.30684177403</v>
      </c>
    </row>
    <row r="7862" spans="1:8" x14ac:dyDescent="0.2">
      <c r="A7862">
        <f t="shared" si="732"/>
        <v>2</v>
      </c>
      <c r="B7862" t="b">
        <f t="shared" si="733"/>
        <v>0</v>
      </c>
      <c r="C7862" t="str">
        <f t="shared" si="734"/>
        <v>OFF</v>
      </c>
      <c r="D7862" s="4">
        <f t="shared" si="736"/>
        <v>43883.499999980937</v>
      </c>
      <c r="E7862" t="str">
        <f t="shared" si="737"/>
        <v>LRKPCIGS</v>
      </c>
      <c r="F7862" s="39">
        <v>9477.5244140625</v>
      </c>
      <c r="G7862">
        <f t="shared" si="735"/>
        <v>1.4376686151613336E-3</v>
      </c>
      <c r="H7862" s="38">
        <f>G7862*SUMIF('Manual Inputs'!$B$11:$B$22,'Expanded kW'!A7862,'Manual Inputs'!$C$11:$C$22)</f>
        <v>153284.75766856939</v>
      </c>
    </row>
    <row r="7863" spans="1:8" x14ac:dyDescent="0.2">
      <c r="A7863">
        <f t="shared" si="732"/>
        <v>2</v>
      </c>
      <c r="B7863" t="b">
        <f t="shared" si="733"/>
        <v>0</v>
      </c>
      <c r="C7863" t="str">
        <f t="shared" si="734"/>
        <v>OFF</v>
      </c>
      <c r="D7863" s="4">
        <f t="shared" si="736"/>
        <v>43883.541666647601</v>
      </c>
      <c r="E7863" t="str">
        <f t="shared" si="737"/>
        <v>LRKPCIGS</v>
      </c>
      <c r="F7863" s="39">
        <v>9434.939453125</v>
      </c>
      <c r="G7863">
        <f t="shared" si="735"/>
        <v>1.4312087993758028E-3</v>
      </c>
      <c r="H7863" s="38">
        <f>G7863*SUMIF('Manual Inputs'!$B$11:$B$22,'Expanded kW'!A7863,'Manual Inputs'!$C$11:$C$22)</f>
        <v>152596.00972844858</v>
      </c>
    </row>
    <row r="7864" spans="1:8" x14ac:dyDescent="0.2">
      <c r="A7864">
        <f t="shared" si="732"/>
        <v>2</v>
      </c>
      <c r="B7864" t="b">
        <f t="shared" si="733"/>
        <v>0</v>
      </c>
      <c r="C7864" t="str">
        <f t="shared" si="734"/>
        <v>OFF</v>
      </c>
      <c r="D7864" s="4">
        <f t="shared" si="736"/>
        <v>43883.583333314265</v>
      </c>
      <c r="E7864" t="str">
        <f t="shared" si="737"/>
        <v>LRKPCIGS</v>
      </c>
      <c r="F7864" s="39">
        <v>9418.6083984375</v>
      </c>
      <c r="G7864">
        <f t="shared" si="735"/>
        <v>1.4287315021670648E-3</v>
      </c>
      <c r="H7864" s="38">
        <f>G7864*SUMIF('Manual Inputs'!$B$11:$B$22,'Expanded kW'!A7864,'Manual Inputs'!$C$11:$C$22)</f>
        <v>152331.8793869291</v>
      </c>
    </row>
    <row r="7865" spans="1:8" x14ac:dyDescent="0.2">
      <c r="A7865">
        <f t="shared" si="732"/>
        <v>2</v>
      </c>
      <c r="B7865" t="b">
        <f t="shared" si="733"/>
        <v>0</v>
      </c>
      <c r="C7865" t="str">
        <f t="shared" si="734"/>
        <v>OFF</v>
      </c>
      <c r="D7865" s="4">
        <f t="shared" si="736"/>
        <v>43883.62499998093</v>
      </c>
      <c r="E7865" t="str">
        <f t="shared" si="737"/>
        <v>LRKPCIGS</v>
      </c>
      <c r="F7865" s="39">
        <v>9421.86328125</v>
      </c>
      <c r="G7865">
        <f t="shared" si="735"/>
        <v>1.4292252432181157E-3</v>
      </c>
      <c r="H7865" s="38">
        <f>G7865*SUMIF('Manual Inputs'!$B$11:$B$22,'Expanded kW'!A7865,'Manual Inputs'!$C$11:$C$22)</f>
        <v>152384.52223978352</v>
      </c>
    </row>
    <row r="7866" spans="1:8" x14ac:dyDescent="0.2">
      <c r="A7866">
        <f t="shared" si="732"/>
        <v>2</v>
      </c>
      <c r="B7866" t="b">
        <f t="shared" si="733"/>
        <v>0</v>
      </c>
      <c r="C7866" t="str">
        <f t="shared" si="734"/>
        <v>OFF</v>
      </c>
      <c r="D7866" s="4">
        <f t="shared" si="736"/>
        <v>43883.666666647594</v>
      </c>
      <c r="E7866" t="str">
        <f t="shared" si="737"/>
        <v>LRKPCIGS</v>
      </c>
      <c r="F7866" s="39">
        <v>9473.9013671875</v>
      </c>
      <c r="G7866">
        <f t="shared" si="735"/>
        <v>1.4371190264126392E-3</v>
      </c>
      <c r="H7866" s="38">
        <f>G7866*SUMIF('Manual Inputs'!$B$11:$B$22,'Expanded kW'!A7866,'Manual Inputs'!$C$11:$C$22)</f>
        <v>153226.16031360693</v>
      </c>
    </row>
    <row r="7867" spans="1:8" x14ac:dyDescent="0.2">
      <c r="A7867">
        <f t="shared" si="732"/>
        <v>2</v>
      </c>
      <c r="B7867" t="b">
        <f t="shared" si="733"/>
        <v>0</v>
      </c>
      <c r="C7867" t="str">
        <f t="shared" si="734"/>
        <v>OFF</v>
      </c>
      <c r="D7867" s="4">
        <f t="shared" si="736"/>
        <v>43883.708333314258</v>
      </c>
      <c r="E7867" t="str">
        <f t="shared" si="737"/>
        <v>LRKPCIGS</v>
      </c>
      <c r="F7867" s="39">
        <v>9490.9677734375</v>
      </c>
      <c r="G7867">
        <f t="shared" si="735"/>
        <v>1.4397078708795353E-3</v>
      </c>
      <c r="H7867" s="38">
        <f>G7867*SUMIF('Manual Inputs'!$B$11:$B$22,'Expanded kW'!A7867,'Manual Inputs'!$C$11:$C$22)</f>
        <v>153502.18386490722</v>
      </c>
    </row>
    <row r="7868" spans="1:8" x14ac:dyDescent="0.2">
      <c r="A7868">
        <f t="shared" si="732"/>
        <v>2</v>
      </c>
      <c r="B7868" t="b">
        <f t="shared" si="733"/>
        <v>0</v>
      </c>
      <c r="C7868" t="str">
        <f t="shared" si="734"/>
        <v>OFF</v>
      </c>
      <c r="D7868" s="4">
        <f t="shared" si="736"/>
        <v>43883.749999980922</v>
      </c>
      <c r="E7868" t="str">
        <f t="shared" si="737"/>
        <v>LRKPCIGS</v>
      </c>
      <c r="F7868" s="39">
        <v>9548.0458984375</v>
      </c>
      <c r="G7868">
        <f t="shared" si="735"/>
        <v>1.448366189796973E-3</v>
      </c>
      <c r="H7868" s="38">
        <f>G7868*SUMIF('Manual Inputs'!$B$11:$B$22,'Expanded kW'!A7868,'Manual Inputs'!$C$11:$C$22)</f>
        <v>154425.33701931316</v>
      </c>
    </row>
    <row r="7869" spans="1:8" x14ac:dyDescent="0.2">
      <c r="A7869">
        <f t="shared" si="732"/>
        <v>2</v>
      </c>
      <c r="B7869" t="b">
        <f t="shared" si="733"/>
        <v>0</v>
      </c>
      <c r="C7869" t="str">
        <f t="shared" si="734"/>
        <v>OFF</v>
      </c>
      <c r="D7869" s="4">
        <f t="shared" si="736"/>
        <v>43883.791666647587</v>
      </c>
      <c r="E7869" t="str">
        <f t="shared" si="737"/>
        <v>LRKPCIGS</v>
      </c>
      <c r="F7869" s="39">
        <v>9593.1591796875</v>
      </c>
      <c r="G7869">
        <f t="shared" si="735"/>
        <v>1.4552095326095579E-3</v>
      </c>
      <c r="H7869" s="38">
        <f>G7869*SUMIF('Manual Inputs'!$B$11:$B$22,'Expanded kW'!A7869,'Manual Inputs'!$C$11:$C$22)</f>
        <v>155154.97675242531</v>
      </c>
    </row>
    <row r="7870" spans="1:8" x14ac:dyDescent="0.2">
      <c r="A7870">
        <f t="shared" si="732"/>
        <v>2</v>
      </c>
      <c r="B7870" t="b">
        <f t="shared" si="733"/>
        <v>0</v>
      </c>
      <c r="C7870" t="str">
        <f t="shared" si="734"/>
        <v>OFF</v>
      </c>
      <c r="D7870" s="4">
        <f t="shared" si="736"/>
        <v>43883.833333314251</v>
      </c>
      <c r="E7870" t="str">
        <f t="shared" si="737"/>
        <v>LRKPCIGS</v>
      </c>
      <c r="F7870" s="39">
        <v>9588.140625</v>
      </c>
      <c r="G7870">
        <f t="shared" si="735"/>
        <v>1.4544482559034821E-3</v>
      </c>
      <c r="H7870" s="38">
        <f>G7870*SUMIF('Manual Inputs'!$B$11:$B$22,'Expanded kW'!A7870,'Manual Inputs'!$C$11:$C$22)</f>
        <v>155073.80914941934</v>
      </c>
    </row>
    <row r="7871" spans="1:8" x14ac:dyDescent="0.2">
      <c r="A7871">
        <f t="shared" si="732"/>
        <v>2</v>
      </c>
      <c r="B7871" t="b">
        <f t="shared" si="733"/>
        <v>0</v>
      </c>
      <c r="C7871" t="str">
        <f t="shared" si="734"/>
        <v>OFF</v>
      </c>
      <c r="D7871" s="4">
        <f t="shared" si="736"/>
        <v>43883.874999980915</v>
      </c>
      <c r="E7871" t="str">
        <f t="shared" si="737"/>
        <v>LRKPCIGS</v>
      </c>
      <c r="F7871" s="39">
        <v>9589.267578125</v>
      </c>
      <c r="G7871">
        <f t="shared" si="735"/>
        <v>1.4546192061503805E-3</v>
      </c>
      <c r="H7871" s="38">
        <f>G7871*SUMIF('Manual Inputs'!$B$11:$B$22,'Expanded kW'!A7871,'Manual Inputs'!$C$11:$C$22)</f>
        <v>155092.03592775535</v>
      </c>
    </row>
    <row r="7872" spans="1:8" x14ac:dyDescent="0.2">
      <c r="A7872">
        <f t="shared" si="732"/>
        <v>2</v>
      </c>
      <c r="B7872" t="b">
        <f t="shared" si="733"/>
        <v>0</v>
      </c>
      <c r="C7872" t="str">
        <f t="shared" si="734"/>
        <v>OFF</v>
      </c>
      <c r="D7872" s="4">
        <f t="shared" si="736"/>
        <v>43883.916666647579</v>
      </c>
      <c r="E7872" t="str">
        <f t="shared" si="737"/>
        <v>LRKPCIGS</v>
      </c>
      <c r="F7872" s="39">
        <v>9620.1650390625</v>
      </c>
      <c r="G7872">
        <f t="shared" si="735"/>
        <v>1.4593061167757024E-3</v>
      </c>
      <c r="H7872" s="38">
        <f>G7872*SUMIF('Manual Inputs'!$B$11:$B$22,'Expanded kW'!A7872,'Manual Inputs'!$C$11:$C$22)</f>
        <v>155591.75606620751</v>
      </c>
    </row>
    <row r="7873" spans="1:8" x14ac:dyDescent="0.2">
      <c r="A7873">
        <f t="shared" si="732"/>
        <v>2</v>
      </c>
      <c r="B7873" t="b">
        <f t="shared" si="733"/>
        <v>0</v>
      </c>
      <c r="C7873" t="str">
        <f t="shared" si="734"/>
        <v>OFF</v>
      </c>
      <c r="D7873" s="4">
        <f t="shared" si="736"/>
        <v>43883.958333314244</v>
      </c>
      <c r="E7873" t="str">
        <f t="shared" si="737"/>
        <v>LRKPCIGS</v>
      </c>
      <c r="F7873" s="39">
        <v>9619.68359375</v>
      </c>
      <c r="G7873">
        <f t="shared" si="735"/>
        <v>1.4592330851710916E-3</v>
      </c>
      <c r="H7873" s="38">
        <f>G7873*SUMIF('Manual Inputs'!$B$11:$B$22,'Expanded kW'!A7873,'Manual Inputs'!$C$11:$C$22)</f>
        <v>155583.96940960467</v>
      </c>
    </row>
    <row r="7874" spans="1:8" x14ac:dyDescent="0.2">
      <c r="A7874">
        <f t="shared" ref="A7874:A7937" si="738">MONTH(D7874)</f>
        <v>2</v>
      </c>
      <c r="B7874" t="b">
        <f t="shared" ref="B7874:B7937" si="739">IF(ISNA(VLOOKUP(DATE(YEAR(D7874),MONTH(D7874),DAY(D7874)),Holidays,1,FALSE)),FALSE,TRUE)</f>
        <v>0</v>
      </c>
      <c r="C7874" t="str">
        <f t="shared" ref="C7874:C7937" si="740">IF(OR(HOUR(D7874)&lt;PkStart,HOUR(D7874)&gt;OPkStart-1,WEEKDAY(D7874,2)&gt;5,B7874)=TRUE,"OFF","ON")</f>
        <v>OFF</v>
      </c>
      <c r="D7874" s="4">
        <f t="shared" si="736"/>
        <v>43883.999999980908</v>
      </c>
      <c r="E7874" t="str">
        <f t="shared" si="737"/>
        <v>LRKPCIGS</v>
      </c>
      <c r="F7874" s="39">
        <v>9621.4267578125</v>
      </c>
      <c r="G7874">
        <f t="shared" ref="G7874:G7937" si="741">IF(SUMIF($A$2:$A$8785,A7874,$F$2:$F$8785)=0,0,F7874/SUMIF($A$2:$A$8785,A7874,$F$2:$F$8785))</f>
        <v>1.4594975099464069E-3</v>
      </c>
      <c r="H7874" s="38">
        <f>G7874*SUMIF('Manual Inputs'!$B$11:$B$22,'Expanded kW'!A7874,'Manual Inputs'!$C$11:$C$22)</f>
        <v>155612.16247661493</v>
      </c>
    </row>
    <row r="7875" spans="1:8" x14ac:dyDescent="0.2">
      <c r="A7875">
        <f t="shared" si="738"/>
        <v>2</v>
      </c>
      <c r="B7875" t="b">
        <f t="shared" si="739"/>
        <v>0</v>
      </c>
      <c r="C7875" t="str">
        <f t="shared" si="740"/>
        <v>OFF</v>
      </c>
      <c r="D7875" s="4">
        <f t="shared" si="736"/>
        <v>43884.041666647572</v>
      </c>
      <c r="E7875" t="str">
        <f t="shared" si="737"/>
        <v>LRKPCIGS</v>
      </c>
      <c r="F7875" s="39">
        <v>9604.693359375</v>
      </c>
      <c r="G7875">
        <f t="shared" si="741"/>
        <v>1.4569591802405092E-3</v>
      </c>
      <c r="H7875" s="38">
        <f>G7875*SUMIF('Manual Inputs'!$B$11:$B$22,'Expanded kW'!A7875,'Manual Inputs'!$C$11:$C$22)</f>
        <v>155341.52482775188</v>
      </c>
    </row>
    <row r="7876" spans="1:8" x14ac:dyDescent="0.2">
      <c r="A7876">
        <f t="shared" si="738"/>
        <v>2</v>
      </c>
      <c r="B7876" t="b">
        <f t="shared" si="739"/>
        <v>0</v>
      </c>
      <c r="C7876" t="str">
        <f t="shared" si="740"/>
        <v>OFF</v>
      </c>
      <c r="D7876" s="4">
        <f t="shared" ref="D7876:D7939" si="742">+D7875+1/24</f>
        <v>43884.083333314236</v>
      </c>
      <c r="E7876" t="str">
        <f t="shared" ref="E7876:E7939" si="743">+E7875</f>
        <v>LRKPCIGS</v>
      </c>
      <c r="F7876" s="39">
        <v>9644.6982421875</v>
      </c>
      <c r="G7876">
        <f t="shared" si="741"/>
        <v>1.4630276177311479E-3</v>
      </c>
      <c r="H7876" s="38">
        <f>G7876*SUMIF('Manual Inputs'!$B$11:$B$22,'Expanded kW'!A7876,'Manual Inputs'!$C$11:$C$22)</f>
        <v>155988.5438698105</v>
      </c>
    </row>
    <row r="7877" spans="1:8" x14ac:dyDescent="0.2">
      <c r="A7877">
        <f t="shared" si="738"/>
        <v>2</v>
      </c>
      <c r="B7877" t="b">
        <f t="shared" si="739"/>
        <v>0</v>
      </c>
      <c r="C7877" t="str">
        <f t="shared" si="740"/>
        <v>OFF</v>
      </c>
      <c r="D7877" s="4">
        <f t="shared" si="742"/>
        <v>43884.124999980901</v>
      </c>
      <c r="E7877" t="str">
        <f t="shared" si="743"/>
        <v>LRKPCIGS</v>
      </c>
      <c r="F7877" s="39">
        <v>9593.857421875</v>
      </c>
      <c r="G7877">
        <f t="shared" si="741"/>
        <v>1.4553154506568129E-3</v>
      </c>
      <c r="H7877" s="38">
        <f>G7877*SUMIF('Manual Inputs'!$B$11:$B$22,'Expanded kW'!A7877,'Manual Inputs'!$C$11:$C$22)</f>
        <v>155166.26977366468</v>
      </c>
    </row>
    <row r="7878" spans="1:8" x14ac:dyDescent="0.2">
      <c r="A7878">
        <f t="shared" si="738"/>
        <v>2</v>
      </c>
      <c r="B7878" t="b">
        <f t="shared" si="739"/>
        <v>0</v>
      </c>
      <c r="C7878" t="str">
        <f t="shared" si="740"/>
        <v>OFF</v>
      </c>
      <c r="D7878" s="4">
        <f t="shared" si="742"/>
        <v>43884.166666647565</v>
      </c>
      <c r="E7878" t="str">
        <f t="shared" si="743"/>
        <v>LRKPCIGS</v>
      </c>
      <c r="F7878" s="39">
        <v>9556.06640625</v>
      </c>
      <c r="G7878">
        <f t="shared" si="741"/>
        <v>1.4495828400376812E-3</v>
      </c>
      <c r="H7878" s="38">
        <f>G7878*SUMIF('Manual Inputs'!$B$11:$B$22,'Expanded kW'!A7878,'Manual Inputs'!$C$11:$C$22)</f>
        <v>154555.05671643087</v>
      </c>
    </row>
    <row r="7879" spans="1:8" x14ac:dyDescent="0.2">
      <c r="A7879">
        <f t="shared" si="738"/>
        <v>2</v>
      </c>
      <c r="B7879" t="b">
        <f t="shared" si="739"/>
        <v>0</v>
      </c>
      <c r="C7879" t="str">
        <f t="shared" si="740"/>
        <v>OFF</v>
      </c>
      <c r="D7879" s="4">
        <f t="shared" si="742"/>
        <v>43884.208333314229</v>
      </c>
      <c r="E7879" t="str">
        <f t="shared" si="743"/>
        <v>LRKPCIGS</v>
      </c>
      <c r="F7879" s="39">
        <v>9544.1943359375</v>
      </c>
      <c r="G7879">
        <f t="shared" si="741"/>
        <v>1.4477819369600859E-3</v>
      </c>
      <c r="H7879" s="38">
        <f>G7879*SUMIF('Manual Inputs'!$B$11:$B$22,'Expanded kW'!A7879,'Manual Inputs'!$C$11:$C$22)</f>
        <v>154363.04376649053</v>
      </c>
    </row>
    <row r="7880" spans="1:8" x14ac:dyDescent="0.2">
      <c r="A7880">
        <f t="shared" si="738"/>
        <v>2</v>
      </c>
      <c r="B7880" t="b">
        <f t="shared" si="739"/>
        <v>0</v>
      </c>
      <c r="C7880" t="str">
        <f t="shared" si="740"/>
        <v>OFF</v>
      </c>
      <c r="D7880" s="4">
        <f t="shared" si="742"/>
        <v>43884.249999980893</v>
      </c>
      <c r="E7880" t="str">
        <f t="shared" si="743"/>
        <v>LRKPCIGS</v>
      </c>
      <c r="F7880" s="39">
        <v>9573.6103515625</v>
      </c>
      <c r="G7880">
        <f t="shared" si="741"/>
        <v>1.452244123560672E-3</v>
      </c>
      <c r="H7880" s="38">
        <f>G7880*SUMIF('Manual Inputs'!$B$11:$B$22,'Expanded kW'!A7880,'Manual Inputs'!$C$11:$C$22)</f>
        <v>154838.80374659278</v>
      </c>
    </row>
    <row r="7881" spans="1:8" x14ac:dyDescent="0.2">
      <c r="A7881">
        <f t="shared" si="738"/>
        <v>2</v>
      </c>
      <c r="B7881" t="b">
        <f t="shared" si="739"/>
        <v>0</v>
      </c>
      <c r="C7881" t="str">
        <f t="shared" si="740"/>
        <v>OFF</v>
      </c>
      <c r="D7881" s="4">
        <f t="shared" si="742"/>
        <v>43884.291666647558</v>
      </c>
      <c r="E7881" t="str">
        <f t="shared" si="743"/>
        <v>LRKPCIGS</v>
      </c>
      <c r="F7881" s="39">
        <v>9547.130859375</v>
      </c>
      <c r="G7881">
        <f t="shared" si="741"/>
        <v>1.4482273853070736E-3</v>
      </c>
      <c r="H7881" s="38">
        <f>G7881*SUMIF('Manual Inputs'!$B$11:$B$22,'Expanded kW'!A7881,'Manual Inputs'!$C$11:$C$22)</f>
        <v>154410.5376334372</v>
      </c>
    </row>
    <row r="7882" spans="1:8" x14ac:dyDescent="0.2">
      <c r="A7882">
        <f t="shared" si="738"/>
        <v>2</v>
      </c>
      <c r="B7882" t="b">
        <f t="shared" si="739"/>
        <v>0</v>
      </c>
      <c r="C7882" t="str">
        <f t="shared" si="740"/>
        <v>OFF</v>
      </c>
      <c r="D7882" s="4">
        <f t="shared" si="742"/>
        <v>43884.333333314222</v>
      </c>
      <c r="E7882" t="str">
        <f t="shared" si="743"/>
        <v>LRKPCIGS</v>
      </c>
      <c r="F7882" s="39">
        <v>9448.8837890625</v>
      </c>
      <c r="G7882">
        <f t="shared" si="741"/>
        <v>1.4333240494411959E-3</v>
      </c>
      <c r="H7882" s="38">
        <f>G7882*SUMIF('Manual Inputs'!$B$11:$B$22,'Expanded kW'!A7882,'Manual Inputs'!$C$11:$C$22)</f>
        <v>152821.53847009523</v>
      </c>
    </row>
    <row r="7883" spans="1:8" x14ac:dyDescent="0.2">
      <c r="A7883">
        <f t="shared" si="738"/>
        <v>2</v>
      </c>
      <c r="B7883" t="b">
        <f t="shared" si="739"/>
        <v>0</v>
      </c>
      <c r="C7883" t="str">
        <f t="shared" si="740"/>
        <v>OFF</v>
      </c>
      <c r="D7883" s="4">
        <f t="shared" si="742"/>
        <v>43884.374999980886</v>
      </c>
      <c r="E7883" t="str">
        <f t="shared" si="743"/>
        <v>LRKPCIGS</v>
      </c>
      <c r="F7883" s="39">
        <v>9428.3427734375</v>
      </c>
      <c r="G7883">
        <f t="shared" si="741"/>
        <v>1.4302081330692176E-3</v>
      </c>
      <c r="H7883" s="38">
        <f>G7883*SUMIF('Manual Inputs'!$B$11:$B$22,'Expanded kW'!A7883,'Manual Inputs'!$C$11:$C$22)</f>
        <v>152489.31831799806</v>
      </c>
    </row>
    <row r="7884" spans="1:8" x14ac:dyDescent="0.2">
      <c r="A7884">
        <f t="shared" si="738"/>
        <v>2</v>
      </c>
      <c r="B7884" t="b">
        <f t="shared" si="739"/>
        <v>0</v>
      </c>
      <c r="C7884" t="str">
        <f t="shared" si="740"/>
        <v>OFF</v>
      </c>
      <c r="D7884" s="4">
        <f t="shared" si="742"/>
        <v>43884.41666664755</v>
      </c>
      <c r="E7884" t="str">
        <f t="shared" si="743"/>
        <v>LRKPCIGS</v>
      </c>
      <c r="F7884" s="39">
        <v>9433.681640625</v>
      </c>
      <c r="G7884">
        <f t="shared" si="741"/>
        <v>1.4310179987536145E-3</v>
      </c>
      <c r="H7884" s="38">
        <f>G7884*SUMIF('Manual Inputs'!$B$11:$B$22,'Expanded kW'!A7884,'Manual Inputs'!$C$11:$C$22)</f>
        <v>152575.66649578235</v>
      </c>
    </row>
    <row r="7885" spans="1:8" x14ac:dyDescent="0.2">
      <c r="A7885">
        <f t="shared" si="738"/>
        <v>2</v>
      </c>
      <c r="B7885" t="b">
        <f t="shared" si="739"/>
        <v>0</v>
      </c>
      <c r="C7885" t="str">
        <f t="shared" si="740"/>
        <v>OFF</v>
      </c>
      <c r="D7885" s="4">
        <f t="shared" si="742"/>
        <v>43884.458333314215</v>
      </c>
      <c r="E7885" t="str">
        <f t="shared" si="743"/>
        <v>LRKPCIGS</v>
      </c>
      <c r="F7885" s="39">
        <v>9378.619140625</v>
      </c>
      <c r="G7885">
        <f t="shared" si="741"/>
        <v>1.4226654348704908E-3</v>
      </c>
      <c r="H7885" s="38">
        <f>G7885*SUMIF('Manual Inputs'!$B$11:$B$22,'Expanded kW'!A7885,'Manual Inputs'!$C$11:$C$22)</f>
        <v>151685.1130558353</v>
      </c>
    </row>
    <row r="7886" spans="1:8" x14ac:dyDescent="0.2">
      <c r="A7886">
        <f t="shared" si="738"/>
        <v>2</v>
      </c>
      <c r="B7886" t="b">
        <f t="shared" si="739"/>
        <v>0</v>
      </c>
      <c r="C7886" t="str">
        <f t="shared" si="740"/>
        <v>OFF</v>
      </c>
      <c r="D7886" s="4">
        <f t="shared" si="742"/>
        <v>43884.499999980879</v>
      </c>
      <c r="E7886" t="str">
        <f t="shared" si="743"/>
        <v>LRKPCIGS</v>
      </c>
      <c r="F7886" s="39">
        <v>9343.0361328125</v>
      </c>
      <c r="G7886">
        <f t="shared" si="741"/>
        <v>1.4172677623000918E-3</v>
      </c>
      <c r="H7886" s="38">
        <f>G7886*SUMIF('Manual Inputs'!$B$11:$B$22,'Expanded kW'!A7886,'Manual Inputs'!$C$11:$C$22)</f>
        <v>151109.61121681446</v>
      </c>
    </row>
    <row r="7887" spans="1:8" x14ac:dyDescent="0.2">
      <c r="A7887">
        <f t="shared" si="738"/>
        <v>2</v>
      </c>
      <c r="B7887" t="b">
        <f t="shared" si="739"/>
        <v>0</v>
      </c>
      <c r="C7887" t="str">
        <f t="shared" si="740"/>
        <v>OFF</v>
      </c>
      <c r="D7887" s="4">
        <f t="shared" si="742"/>
        <v>43884.541666647543</v>
      </c>
      <c r="E7887" t="str">
        <f t="shared" si="743"/>
        <v>LRKPCIGS</v>
      </c>
      <c r="F7887" s="39">
        <v>9337.203125</v>
      </c>
      <c r="G7887">
        <f t="shared" si="741"/>
        <v>1.4163829392284067E-3</v>
      </c>
      <c r="H7887" s="38">
        <f>G7887*SUMIF('Manual Inputs'!$B$11:$B$22,'Expanded kW'!A7887,'Manual Inputs'!$C$11:$C$22)</f>
        <v>151015.27105476844</v>
      </c>
    </row>
    <row r="7888" spans="1:8" x14ac:dyDescent="0.2">
      <c r="A7888">
        <f t="shared" si="738"/>
        <v>2</v>
      </c>
      <c r="B7888" t="b">
        <f t="shared" si="739"/>
        <v>0</v>
      </c>
      <c r="C7888" t="str">
        <f t="shared" si="740"/>
        <v>OFF</v>
      </c>
      <c r="D7888" s="4">
        <f t="shared" si="742"/>
        <v>43884.583333314207</v>
      </c>
      <c r="E7888" t="str">
        <f t="shared" si="743"/>
        <v>LRKPCIGS</v>
      </c>
      <c r="F7888" s="39">
        <v>9431.4296875</v>
      </c>
      <c r="G7888">
        <f t="shared" si="741"/>
        <v>1.4306763945340756E-3</v>
      </c>
      <c r="H7888" s="38">
        <f>G7888*SUMIF('Manual Inputs'!$B$11:$B$22,'Expanded kW'!A7888,'Manual Inputs'!$C$11:$C$22)</f>
        <v>152539.24452798092</v>
      </c>
    </row>
    <row r="7889" spans="1:8" x14ac:dyDescent="0.2">
      <c r="A7889">
        <f t="shared" si="738"/>
        <v>2</v>
      </c>
      <c r="B7889" t="b">
        <f t="shared" si="739"/>
        <v>0</v>
      </c>
      <c r="C7889" t="str">
        <f t="shared" si="740"/>
        <v>OFF</v>
      </c>
      <c r="D7889" s="4">
        <f t="shared" si="742"/>
        <v>43884.624999980872</v>
      </c>
      <c r="E7889" t="str">
        <f t="shared" si="743"/>
        <v>LRKPCIGS</v>
      </c>
      <c r="F7889" s="39">
        <v>9399.5361328125</v>
      </c>
      <c r="G7889">
        <f t="shared" si="741"/>
        <v>1.425838384037145E-3</v>
      </c>
      <c r="H7889" s="38">
        <f>G7889*SUMIF('Manual Inputs'!$B$11:$B$22,'Expanded kW'!A7889,'Manual Inputs'!$C$11:$C$22)</f>
        <v>152023.41406552293</v>
      </c>
    </row>
    <row r="7890" spans="1:8" x14ac:dyDescent="0.2">
      <c r="A7890">
        <f t="shared" si="738"/>
        <v>2</v>
      </c>
      <c r="B7890" t="b">
        <f t="shared" si="739"/>
        <v>0</v>
      </c>
      <c r="C7890" t="str">
        <f t="shared" si="740"/>
        <v>OFF</v>
      </c>
      <c r="D7890" s="4">
        <f t="shared" si="742"/>
        <v>43884.666666647536</v>
      </c>
      <c r="E7890" t="str">
        <f t="shared" si="743"/>
        <v>LRKPCIGS</v>
      </c>
      <c r="F7890" s="39">
        <v>9385.400390625</v>
      </c>
      <c r="G7890">
        <f t="shared" si="741"/>
        <v>1.4236940990944623E-3</v>
      </c>
      <c r="H7890" s="38">
        <f>G7890*SUMIF('Manual Inputs'!$B$11:$B$22,'Expanded kW'!A7890,'Manual Inputs'!$C$11:$C$22)</f>
        <v>151794.78961455749</v>
      </c>
    </row>
    <row r="7891" spans="1:8" x14ac:dyDescent="0.2">
      <c r="A7891">
        <f t="shared" si="738"/>
        <v>2</v>
      </c>
      <c r="B7891" t="b">
        <f t="shared" si="739"/>
        <v>0</v>
      </c>
      <c r="C7891" t="str">
        <f t="shared" si="740"/>
        <v>OFF</v>
      </c>
      <c r="D7891" s="4">
        <f t="shared" si="742"/>
        <v>43884.7083333142</v>
      </c>
      <c r="E7891" t="str">
        <f t="shared" si="743"/>
        <v>LRKPCIGS</v>
      </c>
      <c r="F7891" s="39">
        <v>9361.5517578125</v>
      </c>
      <c r="G7891">
        <f t="shared" si="741"/>
        <v>1.4200764422664658E-3</v>
      </c>
      <c r="H7891" s="38">
        <f>G7891*SUMIF('Manual Inputs'!$B$11:$B$22,'Expanded kW'!A7891,'Manual Inputs'!$C$11:$C$22)</f>
        <v>151409.07371009974</v>
      </c>
    </row>
    <row r="7892" spans="1:8" x14ac:dyDescent="0.2">
      <c r="A7892">
        <f t="shared" si="738"/>
        <v>2</v>
      </c>
      <c r="B7892" t="b">
        <f t="shared" si="739"/>
        <v>0</v>
      </c>
      <c r="C7892" t="str">
        <f t="shared" si="740"/>
        <v>OFF</v>
      </c>
      <c r="D7892" s="4">
        <f t="shared" si="742"/>
        <v>43884.749999980864</v>
      </c>
      <c r="E7892" t="str">
        <f t="shared" si="743"/>
        <v>LRKPCIGS</v>
      </c>
      <c r="F7892" s="39">
        <v>9388.7373046875</v>
      </c>
      <c r="G7892">
        <f t="shared" si="741"/>
        <v>1.4242002836643516E-3</v>
      </c>
      <c r="H7892" s="38">
        <f>G7892*SUMIF('Manual Inputs'!$B$11:$B$22,'Expanded kW'!A7892,'Manual Inputs'!$C$11:$C$22)</f>
        <v>151848.75919997712</v>
      </c>
    </row>
    <row r="7893" spans="1:8" x14ac:dyDescent="0.2">
      <c r="A7893">
        <f t="shared" si="738"/>
        <v>2</v>
      </c>
      <c r="B7893" t="b">
        <f t="shared" si="739"/>
        <v>0</v>
      </c>
      <c r="C7893" t="str">
        <f t="shared" si="740"/>
        <v>OFF</v>
      </c>
      <c r="D7893" s="4">
        <f t="shared" si="742"/>
        <v>43884.791666647528</v>
      </c>
      <c r="E7893" t="str">
        <f t="shared" si="743"/>
        <v>LRKPCIGS</v>
      </c>
      <c r="F7893" s="39">
        <v>9389.8583984375</v>
      </c>
      <c r="G7893">
        <f t="shared" si="741"/>
        <v>1.4243703450884759E-3</v>
      </c>
      <c r="H7893" s="38">
        <f>G7893*SUMIF('Manual Inputs'!$B$11:$B$22,'Expanded kW'!A7893,'Manual Inputs'!$C$11:$C$22)</f>
        <v>151866.89121170135</v>
      </c>
    </row>
    <row r="7894" spans="1:8" x14ac:dyDescent="0.2">
      <c r="A7894">
        <f t="shared" si="738"/>
        <v>2</v>
      </c>
      <c r="B7894" t="b">
        <f t="shared" si="739"/>
        <v>0</v>
      </c>
      <c r="C7894" t="str">
        <f t="shared" si="740"/>
        <v>OFF</v>
      </c>
      <c r="D7894" s="4">
        <f t="shared" si="742"/>
        <v>43884.833333314193</v>
      </c>
      <c r="E7894" t="str">
        <f t="shared" si="743"/>
        <v>LRKPCIGS</v>
      </c>
      <c r="F7894" s="39">
        <v>9420.0751953125</v>
      </c>
      <c r="G7894">
        <f t="shared" si="741"/>
        <v>1.4289540041348653E-3</v>
      </c>
      <c r="H7894" s="38">
        <f>G7894*SUMIF('Manual Inputs'!$B$11:$B$22,'Expanded kW'!A7894,'Manual Inputs'!$C$11:$C$22)</f>
        <v>152355.6026287495</v>
      </c>
    </row>
    <row r="7895" spans="1:8" x14ac:dyDescent="0.2">
      <c r="A7895">
        <f t="shared" si="738"/>
        <v>2</v>
      </c>
      <c r="B7895" t="b">
        <f t="shared" si="739"/>
        <v>0</v>
      </c>
      <c r="C7895" t="str">
        <f t="shared" si="740"/>
        <v>OFF</v>
      </c>
      <c r="D7895" s="4">
        <f t="shared" si="742"/>
        <v>43884.874999980857</v>
      </c>
      <c r="E7895" t="str">
        <f t="shared" si="743"/>
        <v>LRKPCIGS</v>
      </c>
      <c r="F7895" s="39">
        <v>9511.943359375</v>
      </c>
      <c r="G7895">
        <f t="shared" si="741"/>
        <v>1.442889708273931E-3</v>
      </c>
      <c r="H7895" s="38">
        <f>G7895*SUMIF('Manual Inputs'!$B$11:$B$22,'Expanded kW'!A7895,'Manual Inputs'!$C$11:$C$22)</f>
        <v>153841.43254071279</v>
      </c>
    </row>
    <row r="7896" spans="1:8" x14ac:dyDescent="0.2">
      <c r="A7896">
        <f t="shared" si="738"/>
        <v>2</v>
      </c>
      <c r="B7896" t="b">
        <f t="shared" si="739"/>
        <v>0</v>
      </c>
      <c r="C7896" t="str">
        <f t="shared" si="740"/>
        <v>OFF</v>
      </c>
      <c r="D7896" s="4">
        <f t="shared" si="742"/>
        <v>43884.916666647521</v>
      </c>
      <c r="E7896" t="str">
        <f t="shared" si="743"/>
        <v>LRKPCIGS</v>
      </c>
      <c r="F7896" s="39">
        <v>9637.08984375</v>
      </c>
      <c r="G7896">
        <f t="shared" si="741"/>
        <v>1.4618734813588894E-3</v>
      </c>
      <c r="H7896" s="38">
        <f>G7896*SUMIF('Manual Inputs'!$B$11:$B$22,'Expanded kW'!A7896,'Manual Inputs'!$C$11:$C$22)</f>
        <v>155865.48942438929</v>
      </c>
    </row>
    <row r="7897" spans="1:8" x14ac:dyDescent="0.2">
      <c r="A7897">
        <f t="shared" si="738"/>
        <v>2</v>
      </c>
      <c r="B7897" t="b">
        <f t="shared" si="739"/>
        <v>0</v>
      </c>
      <c r="C7897" t="str">
        <f t="shared" si="740"/>
        <v>OFF</v>
      </c>
      <c r="D7897" s="4">
        <f t="shared" si="742"/>
        <v>43884.958333314185</v>
      </c>
      <c r="E7897" t="str">
        <f t="shared" si="743"/>
        <v>LRKPCIGS</v>
      </c>
      <c r="F7897" s="39">
        <v>9623.232421875</v>
      </c>
      <c r="G7897">
        <f t="shared" si="741"/>
        <v>1.4597714154979799E-3</v>
      </c>
      <c r="H7897" s="38">
        <f>G7897*SUMIF('Manual Inputs'!$B$11:$B$22,'Expanded kW'!A7897,'Manual Inputs'!$C$11:$C$22)</f>
        <v>155641.36638748436</v>
      </c>
    </row>
    <row r="7898" spans="1:8" x14ac:dyDescent="0.2">
      <c r="A7898">
        <f t="shared" si="738"/>
        <v>2</v>
      </c>
      <c r="B7898" t="b">
        <f t="shared" si="739"/>
        <v>0</v>
      </c>
      <c r="C7898" t="str">
        <f t="shared" si="740"/>
        <v>OFF</v>
      </c>
      <c r="D7898" s="4">
        <f t="shared" si="742"/>
        <v>43884.99999998085</v>
      </c>
      <c r="E7898" t="str">
        <f t="shared" si="743"/>
        <v>LRKPCIGS</v>
      </c>
      <c r="F7898" s="39">
        <v>9657.658203125</v>
      </c>
      <c r="G7898">
        <f t="shared" si="741"/>
        <v>1.4649935455704804E-3</v>
      </c>
      <c r="H7898" s="38">
        <f>G7898*SUMIF('Manual Inputs'!$B$11:$B$22,'Expanded kW'!A7898,'Manual Inputs'!$C$11:$C$22)</f>
        <v>156198.15182067486</v>
      </c>
    </row>
    <row r="7899" spans="1:8" x14ac:dyDescent="0.2">
      <c r="A7899">
        <f t="shared" si="738"/>
        <v>2</v>
      </c>
      <c r="B7899" t="b">
        <f t="shared" si="739"/>
        <v>0</v>
      </c>
      <c r="C7899" t="str">
        <f t="shared" si="740"/>
        <v>OFF</v>
      </c>
      <c r="D7899" s="4">
        <f t="shared" si="742"/>
        <v>43885.041666647514</v>
      </c>
      <c r="E7899" t="str">
        <f t="shared" si="743"/>
        <v>LRKPCIGS</v>
      </c>
      <c r="F7899" s="39">
        <v>9647.9931640625</v>
      </c>
      <c r="G7899">
        <f t="shared" si="741"/>
        <v>1.4635274324044888E-3</v>
      </c>
      <c r="H7899" s="38">
        <f>G7899*SUMIF('Manual Inputs'!$B$11:$B$22,'Expanded kW'!A7899,'Manual Inputs'!$C$11:$C$22)</f>
        <v>156041.8342945122</v>
      </c>
    </row>
    <row r="7900" spans="1:8" x14ac:dyDescent="0.2">
      <c r="A7900">
        <f t="shared" si="738"/>
        <v>2</v>
      </c>
      <c r="B7900" t="b">
        <f t="shared" si="739"/>
        <v>0</v>
      </c>
      <c r="C7900" t="str">
        <f t="shared" si="740"/>
        <v>OFF</v>
      </c>
      <c r="D7900" s="4">
        <f t="shared" si="742"/>
        <v>43885.083333314178</v>
      </c>
      <c r="E7900" t="str">
        <f t="shared" si="743"/>
        <v>LRKPCIGS</v>
      </c>
      <c r="F7900" s="39">
        <v>9609.27734375</v>
      </c>
      <c r="G7900">
        <f t="shared" si="741"/>
        <v>1.4576545359241675E-3</v>
      </c>
      <c r="H7900" s="38">
        <f>G7900*SUMIF('Manual Inputs'!$B$11:$B$22,'Expanded kW'!A7900,'Manual Inputs'!$C$11:$C$22)</f>
        <v>155415.6639070494</v>
      </c>
    </row>
    <row r="7901" spans="1:8" x14ac:dyDescent="0.2">
      <c r="A7901">
        <f t="shared" si="738"/>
        <v>2</v>
      </c>
      <c r="B7901" t="b">
        <f t="shared" si="739"/>
        <v>0</v>
      </c>
      <c r="C7901" t="str">
        <f t="shared" si="740"/>
        <v>OFF</v>
      </c>
      <c r="D7901" s="4">
        <f t="shared" si="742"/>
        <v>43885.124999980842</v>
      </c>
      <c r="E7901" t="str">
        <f t="shared" si="743"/>
        <v>LRKPCIGS</v>
      </c>
      <c r="F7901" s="39">
        <v>9555.1943359375</v>
      </c>
      <c r="G7901">
        <f t="shared" si="741"/>
        <v>1.449450553581459E-3</v>
      </c>
      <c r="H7901" s="38">
        <f>G7901*SUMIF('Manual Inputs'!$B$11:$B$22,'Expanded kW'!A7901,'Manual Inputs'!$C$11:$C$22)</f>
        <v>154540.9522857081</v>
      </c>
    </row>
    <row r="7902" spans="1:8" x14ac:dyDescent="0.2">
      <c r="A7902">
        <f t="shared" si="738"/>
        <v>2</v>
      </c>
      <c r="B7902" t="b">
        <f t="shared" si="739"/>
        <v>0</v>
      </c>
      <c r="C7902" t="str">
        <f t="shared" si="740"/>
        <v>OFF</v>
      </c>
      <c r="D7902" s="4">
        <f t="shared" si="742"/>
        <v>43885.166666647507</v>
      </c>
      <c r="E7902" t="str">
        <f t="shared" si="743"/>
        <v>LRKPCIGS</v>
      </c>
      <c r="F7902" s="39">
        <v>9514.4482421875</v>
      </c>
      <c r="G7902">
        <f t="shared" si="741"/>
        <v>1.4432696800098883E-3</v>
      </c>
      <c r="H7902" s="38">
        <f>G7902*SUMIF('Manual Inputs'!$B$11:$B$22,'Expanded kW'!A7902,'Manual Inputs'!$C$11:$C$22)</f>
        <v>153881.94526725693</v>
      </c>
    </row>
    <row r="7903" spans="1:8" x14ac:dyDescent="0.2">
      <c r="A7903">
        <f t="shared" si="738"/>
        <v>2</v>
      </c>
      <c r="B7903" t="b">
        <f t="shared" si="739"/>
        <v>0</v>
      </c>
      <c r="C7903" t="str">
        <f t="shared" si="740"/>
        <v>OFF</v>
      </c>
      <c r="D7903" s="4">
        <f t="shared" si="742"/>
        <v>43885.208333314171</v>
      </c>
      <c r="E7903" t="str">
        <f t="shared" si="743"/>
        <v>LRKPCIGS</v>
      </c>
      <c r="F7903" s="39">
        <v>9480.9287109375</v>
      </c>
      <c r="G7903">
        <f t="shared" si="741"/>
        <v>1.4381850211931258E-3</v>
      </c>
      <c r="H7903" s="38">
        <f>G7903*SUMIF('Manual Inputs'!$B$11:$B$22,'Expanded kW'!A7903,'Manual Inputs'!$C$11:$C$22)</f>
        <v>153339.8170700247</v>
      </c>
    </row>
    <row r="7904" spans="1:8" x14ac:dyDescent="0.2">
      <c r="A7904">
        <f t="shared" si="738"/>
        <v>2</v>
      </c>
      <c r="B7904" t="b">
        <f t="shared" si="739"/>
        <v>0</v>
      </c>
      <c r="C7904" t="str">
        <f t="shared" si="740"/>
        <v>OFF</v>
      </c>
      <c r="D7904" s="4">
        <f t="shared" si="742"/>
        <v>43885.249999980835</v>
      </c>
      <c r="E7904" t="str">
        <f t="shared" si="743"/>
        <v>LRKPCIGS</v>
      </c>
      <c r="F7904" s="39">
        <v>9467.9990234375</v>
      </c>
      <c r="G7904">
        <f t="shared" si="741"/>
        <v>1.4362236856047929E-3</v>
      </c>
      <c r="H7904" s="38">
        <f>G7904*SUMIF('Manual Inputs'!$B$11:$B$22,'Expanded kW'!A7904,'Manual Inputs'!$C$11:$C$22)</f>
        <v>153130.69874665458</v>
      </c>
    </row>
    <row r="7905" spans="1:8" x14ac:dyDescent="0.2">
      <c r="A7905">
        <f t="shared" si="738"/>
        <v>2</v>
      </c>
      <c r="B7905" t="b">
        <f t="shared" si="739"/>
        <v>0</v>
      </c>
      <c r="C7905" t="str">
        <f t="shared" si="740"/>
        <v>ON</v>
      </c>
      <c r="D7905" s="4">
        <f t="shared" si="742"/>
        <v>43885.291666647499</v>
      </c>
      <c r="E7905" t="str">
        <f t="shared" si="743"/>
        <v>LRKPCIGS</v>
      </c>
      <c r="F7905" s="39">
        <v>9429.537109375</v>
      </c>
      <c r="G7905">
        <f t="shared" si="741"/>
        <v>1.430389304778019E-3</v>
      </c>
      <c r="H7905" s="38">
        <f>G7905*SUMIF('Manual Inputs'!$B$11:$B$22,'Expanded kW'!A7905,'Manual Inputs'!$C$11:$C$22)</f>
        <v>152508.63491236977</v>
      </c>
    </row>
    <row r="7906" spans="1:8" x14ac:dyDescent="0.2">
      <c r="A7906">
        <f t="shared" si="738"/>
        <v>2</v>
      </c>
      <c r="B7906" t="b">
        <f t="shared" si="739"/>
        <v>0</v>
      </c>
      <c r="C7906" t="str">
        <f t="shared" si="740"/>
        <v>ON</v>
      </c>
      <c r="D7906" s="4">
        <f t="shared" si="742"/>
        <v>43885.333333314164</v>
      </c>
      <c r="E7906" t="str">
        <f t="shared" si="743"/>
        <v>LRKPCIGS</v>
      </c>
      <c r="F7906" s="39">
        <v>9541.3291015625</v>
      </c>
      <c r="G7906">
        <f t="shared" si="741"/>
        <v>1.4473473026235173E-3</v>
      </c>
      <c r="H7906" s="38">
        <f>G7906*SUMIF('Manual Inputs'!$B$11:$B$22,'Expanded kW'!A7906,'Manual Inputs'!$C$11:$C$22)</f>
        <v>154316.70289332076</v>
      </c>
    </row>
    <row r="7907" spans="1:8" x14ac:dyDescent="0.2">
      <c r="A7907">
        <f t="shared" si="738"/>
        <v>2</v>
      </c>
      <c r="B7907" t="b">
        <f t="shared" si="739"/>
        <v>0</v>
      </c>
      <c r="C7907" t="str">
        <f t="shared" si="740"/>
        <v>ON</v>
      </c>
      <c r="D7907" s="4">
        <f t="shared" si="742"/>
        <v>43885.374999980828</v>
      </c>
      <c r="E7907" t="str">
        <f t="shared" si="743"/>
        <v>LRKPCIGS</v>
      </c>
      <c r="F7907" s="39">
        <v>9585.18359375</v>
      </c>
      <c r="G7907">
        <f t="shared" si="741"/>
        <v>1.4539996966767847E-3</v>
      </c>
      <c r="H7907" s="38">
        <f>G7907*SUMIF('Manual Inputs'!$B$11:$B$22,'Expanded kW'!A7907,'Manual Inputs'!$C$11:$C$22)</f>
        <v>155025.98359933138</v>
      </c>
    </row>
    <row r="7908" spans="1:8" x14ac:dyDescent="0.2">
      <c r="A7908">
        <f t="shared" si="738"/>
        <v>2</v>
      </c>
      <c r="B7908" t="b">
        <f t="shared" si="739"/>
        <v>0</v>
      </c>
      <c r="C7908" t="str">
        <f t="shared" si="740"/>
        <v>ON</v>
      </c>
      <c r="D7908" s="4">
        <f t="shared" si="742"/>
        <v>43885.416666647492</v>
      </c>
      <c r="E7908" t="str">
        <f t="shared" si="743"/>
        <v>LRKPCIGS</v>
      </c>
      <c r="F7908" s="39">
        <v>9550.6494140625</v>
      </c>
      <c r="G7908">
        <f t="shared" si="741"/>
        <v>1.4487611233829621E-3</v>
      </c>
      <c r="H7908" s="38">
        <f>G7908*SUMIF('Manual Inputs'!$B$11:$B$22,'Expanded kW'!A7908,'Manual Inputs'!$C$11:$C$22)</f>
        <v>154467.44498382258</v>
      </c>
    </row>
    <row r="7909" spans="1:8" x14ac:dyDescent="0.2">
      <c r="A7909">
        <f t="shared" si="738"/>
        <v>2</v>
      </c>
      <c r="B7909" t="b">
        <f t="shared" si="739"/>
        <v>0</v>
      </c>
      <c r="C7909" t="str">
        <f t="shared" si="740"/>
        <v>ON</v>
      </c>
      <c r="D7909" s="4">
        <f t="shared" si="742"/>
        <v>43885.458333314156</v>
      </c>
      <c r="E7909" t="str">
        <f t="shared" si="743"/>
        <v>LRKPCIGS</v>
      </c>
      <c r="F7909" s="39">
        <v>9480.927734375</v>
      </c>
      <c r="G7909">
        <f t="shared" si="741"/>
        <v>1.4381848730559968E-3</v>
      </c>
      <c r="H7909" s="38">
        <f>G7909*SUMIF('Manual Inputs'!$B$11:$B$22,'Expanded kW'!A7909,'Manual Inputs'!$C$11:$C$22)</f>
        <v>153339.80127558939</v>
      </c>
    </row>
    <row r="7910" spans="1:8" x14ac:dyDescent="0.2">
      <c r="A7910">
        <f t="shared" si="738"/>
        <v>2</v>
      </c>
      <c r="B7910" t="b">
        <f t="shared" si="739"/>
        <v>0</v>
      </c>
      <c r="C7910" t="str">
        <f t="shared" si="740"/>
        <v>ON</v>
      </c>
      <c r="D7910" s="4">
        <f t="shared" si="742"/>
        <v>43885.499999980821</v>
      </c>
      <c r="E7910" t="str">
        <f t="shared" si="743"/>
        <v>LRKPCIGS</v>
      </c>
      <c r="F7910" s="39">
        <v>9401.283203125</v>
      </c>
      <c r="G7910">
        <f t="shared" si="741"/>
        <v>1.4261034013609763E-3</v>
      </c>
      <c r="H7910" s="38">
        <f>G7910*SUMIF('Manual Inputs'!$B$11:$B$22,'Expanded kW'!A7910,'Manual Inputs'!$C$11:$C$22)</f>
        <v>152051.67031027435</v>
      </c>
    </row>
    <row r="7911" spans="1:8" x14ac:dyDescent="0.2">
      <c r="A7911">
        <f t="shared" si="738"/>
        <v>2</v>
      </c>
      <c r="B7911" t="b">
        <f t="shared" si="739"/>
        <v>0</v>
      </c>
      <c r="C7911" t="str">
        <f t="shared" si="740"/>
        <v>ON</v>
      </c>
      <c r="D7911" s="4">
        <f t="shared" si="742"/>
        <v>43885.541666647485</v>
      </c>
      <c r="E7911" t="str">
        <f t="shared" si="743"/>
        <v>LRKPCIGS</v>
      </c>
      <c r="F7911" s="39">
        <v>9372.30859375</v>
      </c>
      <c r="G7911">
        <f t="shared" si="741"/>
        <v>1.4217081727427108E-3</v>
      </c>
      <c r="H7911" s="38">
        <f>G7911*SUMIF('Manual Inputs'!$B$11:$B$22,'Expanded kW'!A7911,'Manual Inputs'!$C$11:$C$22)</f>
        <v>151583.04941492763</v>
      </c>
    </row>
    <row r="7912" spans="1:8" x14ac:dyDescent="0.2">
      <c r="A7912">
        <f t="shared" si="738"/>
        <v>2</v>
      </c>
      <c r="B7912" t="b">
        <f t="shared" si="739"/>
        <v>0</v>
      </c>
      <c r="C7912" t="str">
        <f t="shared" si="740"/>
        <v>ON</v>
      </c>
      <c r="D7912" s="4">
        <f t="shared" si="742"/>
        <v>43885.583333314149</v>
      </c>
      <c r="E7912" t="str">
        <f t="shared" si="743"/>
        <v>LRKPCIGS</v>
      </c>
      <c r="F7912" s="39">
        <v>9301.6591796875</v>
      </c>
      <c r="G7912">
        <f t="shared" si="741"/>
        <v>1.4109911921431689E-3</v>
      </c>
      <c r="H7912" s="38">
        <f>G7912*SUMIF('Manual Inputs'!$B$11:$B$22,'Expanded kW'!A7912,'Manual Inputs'!$C$11:$C$22)</f>
        <v>150440.40099315959</v>
      </c>
    </row>
    <row r="7913" spans="1:8" x14ac:dyDescent="0.2">
      <c r="A7913">
        <f t="shared" si="738"/>
        <v>2</v>
      </c>
      <c r="B7913" t="b">
        <f t="shared" si="739"/>
        <v>0</v>
      </c>
      <c r="C7913" t="str">
        <f t="shared" si="740"/>
        <v>ON</v>
      </c>
      <c r="D7913" s="4">
        <f t="shared" si="742"/>
        <v>43885.624999980813</v>
      </c>
      <c r="E7913" t="str">
        <f t="shared" si="743"/>
        <v>LRKPCIGS</v>
      </c>
      <c r="F7913" s="39">
        <v>9297.2900390625</v>
      </c>
      <c r="G7913">
        <f t="shared" si="741"/>
        <v>1.4103284266278968E-3</v>
      </c>
      <c r="H7913" s="38">
        <f>G7913*SUMIF('Manual Inputs'!$B$11:$B$22,'Expanded kW'!A7913,'Manual Inputs'!$C$11:$C$22)</f>
        <v>150369.73668962801</v>
      </c>
    </row>
    <row r="7914" spans="1:8" x14ac:dyDescent="0.2">
      <c r="A7914">
        <f t="shared" si="738"/>
        <v>2</v>
      </c>
      <c r="B7914" t="b">
        <f t="shared" si="739"/>
        <v>0</v>
      </c>
      <c r="C7914" t="str">
        <f t="shared" si="740"/>
        <v>ON</v>
      </c>
      <c r="D7914" s="4">
        <f t="shared" si="742"/>
        <v>43885.666666647478</v>
      </c>
      <c r="E7914" t="str">
        <f t="shared" si="743"/>
        <v>LRKPCIGS</v>
      </c>
      <c r="F7914" s="39">
        <v>9323.6630859375</v>
      </c>
      <c r="G7914">
        <f t="shared" si="741"/>
        <v>1.4143290179344313E-3</v>
      </c>
      <c r="H7914" s="38">
        <f>G7914*SUMIF('Manual Inputs'!$B$11:$B$22,'Expanded kW'!A7914,'Manual Inputs'!$C$11:$C$22)</f>
        <v>150796.28120933592</v>
      </c>
    </row>
    <row r="7915" spans="1:8" x14ac:dyDescent="0.2">
      <c r="A7915">
        <f t="shared" si="738"/>
        <v>2</v>
      </c>
      <c r="B7915" t="b">
        <f t="shared" si="739"/>
        <v>0</v>
      </c>
      <c r="C7915" t="str">
        <f t="shared" si="740"/>
        <v>ON</v>
      </c>
      <c r="D7915" s="4">
        <f t="shared" si="742"/>
        <v>43885.708333314142</v>
      </c>
      <c r="E7915" t="str">
        <f t="shared" si="743"/>
        <v>LRKPCIGS</v>
      </c>
      <c r="F7915" s="39">
        <v>9327.5341796875</v>
      </c>
      <c r="G7915">
        <f t="shared" si="741"/>
        <v>1.414916233513899E-3</v>
      </c>
      <c r="H7915" s="38">
        <f>G7915*SUMIF('Manual Inputs'!$B$11:$B$22,'Expanded kW'!A7915,'Manual Inputs'!$C$11:$C$22)</f>
        <v>150858.89035086456</v>
      </c>
    </row>
    <row r="7916" spans="1:8" x14ac:dyDescent="0.2">
      <c r="A7916">
        <f t="shared" si="738"/>
        <v>2</v>
      </c>
      <c r="B7916" t="b">
        <f t="shared" si="739"/>
        <v>0</v>
      </c>
      <c r="C7916" t="str">
        <f t="shared" si="740"/>
        <v>ON</v>
      </c>
      <c r="D7916" s="4">
        <f t="shared" si="742"/>
        <v>43885.749999980806</v>
      </c>
      <c r="E7916" t="str">
        <f t="shared" si="743"/>
        <v>LRKPCIGS</v>
      </c>
      <c r="F7916" s="39">
        <v>9446.4228515625</v>
      </c>
      <c r="G7916">
        <f t="shared" si="741"/>
        <v>1.4329507438760449E-3</v>
      </c>
      <c r="H7916" s="38">
        <f>G7916*SUMIF('Manual Inputs'!$B$11:$B$22,'Expanded kW'!A7916,'Manual Inputs'!$C$11:$C$22)</f>
        <v>152781.73649313959</v>
      </c>
    </row>
    <row r="7917" spans="1:8" x14ac:dyDescent="0.2">
      <c r="A7917">
        <f t="shared" si="738"/>
        <v>2</v>
      </c>
      <c r="B7917" t="b">
        <f t="shared" si="739"/>
        <v>0</v>
      </c>
      <c r="C7917" t="str">
        <f t="shared" si="740"/>
        <v>ON</v>
      </c>
      <c r="D7917" s="4">
        <f t="shared" si="742"/>
        <v>43885.79166664747</v>
      </c>
      <c r="E7917" t="str">
        <f t="shared" si="743"/>
        <v>LRKPCIGS</v>
      </c>
      <c r="F7917" s="39">
        <v>9409.91796875</v>
      </c>
      <c r="G7917">
        <f t="shared" si="741"/>
        <v>1.4274132298558433E-3</v>
      </c>
      <c r="H7917" s="38">
        <f>G7917*SUMIF('Manual Inputs'!$B$11:$B$22,'Expanded kW'!A7917,'Manual Inputs'!$C$11:$C$22)</f>
        <v>152191.32470719569</v>
      </c>
    </row>
    <row r="7918" spans="1:8" x14ac:dyDescent="0.2">
      <c r="A7918">
        <f t="shared" si="738"/>
        <v>2</v>
      </c>
      <c r="B7918" t="b">
        <f t="shared" si="739"/>
        <v>0</v>
      </c>
      <c r="C7918" t="str">
        <f t="shared" si="740"/>
        <v>ON</v>
      </c>
      <c r="D7918" s="4">
        <f t="shared" si="742"/>
        <v>43885.833333314135</v>
      </c>
      <c r="E7918" t="str">
        <f t="shared" si="743"/>
        <v>LRKPCIGS</v>
      </c>
      <c r="F7918" s="39">
        <v>9380.4716796875</v>
      </c>
      <c r="G7918">
        <f t="shared" si="741"/>
        <v>1.4229464510042572E-3</v>
      </c>
      <c r="H7918" s="38">
        <f>G7918*SUMIF('Manual Inputs'!$B$11:$B$22,'Expanded kW'!A7918,'Manual Inputs'!$C$11:$C$22)</f>
        <v>151715.07509959914</v>
      </c>
    </row>
    <row r="7919" spans="1:8" x14ac:dyDescent="0.2">
      <c r="A7919">
        <f t="shared" si="738"/>
        <v>2</v>
      </c>
      <c r="B7919" t="b">
        <f t="shared" si="739"/>
        <v>0</v>
      </c>
      <c r="C7919" t="str">
        <f t="shared" si="740"/>
        <v>OFF</v>
      </c>
      <c r="D7919" s="4">
        <f t="shared" si="742"/>
        <v>43885.874999980799</v>
      </c>
      <c r="E7919" t="str">
        <f t="shared" si="743"/>
        <v>LRKPCIGS</v>
      </c>
      <c r="F7919" s="39">
        <v>9619.259765625</v>
      </c>
      <c r="G7919">
        <f t="shared" si="741"/>
        <v>1.4591687936570932E-3</v>
      </c>
      <c r="H7919" s="38">
        <f>G7919*SUMIF('Manual Inputs'!$B$11:$B$22,'Expanded kW'!A7919,'Manual Inputs'!$C$11:$C$22)</f>
        <v>155577.11462468453</v>
      </c>
    </row>
    <row r="7920" spans="1:8" x14ac:dyDescent="0.2">
      <c r="A7920">
        <f t="shared" si="738"/>
        <v>2</v>
      </c>
      <c r="B7920" t="b">
        <f t="shared" si="739"/>
        <v>0</v>
      </c>
      <c r="C7920" t="str">
        <f t="shared" si="740"/>
        <v>OFF</v>
      </c>
      <c r="D7920" s="4">
        <f t="shared" si="742"/>
        <v>43885.916666647463</v>
      </c>
      <c r="E7920" t="str">
        <f t="shared" si="743"/>
        <v>LRKPCIGS</v>
      </c>
      <c r="F7920" s="39">
        <v>9861.228515625</v>
      </c>
      <c r="G7920">
        <f t="shared" si="741"/>
        <v>1.495873618939174E-3</v>
      </c>
      <c r="H7920" s="38">
        <f>G7920*SUMIF('Manual Inputs'!$B$11:$B$22,'Expanded kW'!A7920,'Manual Inputs'!$C$11:$C$22)</f>
        <v>159490.59662554154</v>
      </c>
    </row>
    <row r="7921" spans="1:8" x14ac:dyDescent="0.2">
      <c r="A7921">
        <f t="shared" si="738"/>
        <v>2</v>
      </c>
      <c r="B7921" t="b">
        <f t="shared" si="739"/>
        <v>0</v>
      </c>
      <c r="C7921" t="str">
        <f t="shared" si="740"/>
        <v>OFF</v>
      </c>
      <c r="D7921" s="4">
        <f t="shared" si="742"/>
        <v>43885.958333314127</v>
      </c>
      <c r="E7921" t="str">
        <f t="shared" si="743"/>
        <v>LRKPCIGS</v>
      </c>
      <c r="F7921" s="39">
        <v>9879.26171875</v>
      </c>
      <c r="G7921">
        <f t="shared" si="741"/>
        <v>1.4986091191638081E-3</v>
      </c>
      <c r="H7921" s="38">
        <f>G7921*SUMIF('Manual Inputs'!$B$11:$B$22,'Expanded kW'!A7921,'Manual Inputs'!$C$11:$C$22)</f>
        <v>159782.25666778869</v>
      </c>
    </row>
    <row r="7922" spans="1:8" x14ac:dyDescent="0.2">
      <c r="A7922">
        <f t="shared" si="738"/>
        <v>2</v>
      </c>
      <c r="B7922" t="b">
        <f t="shared" si="739"/>
        <v>0</v>
      </c>
      <c r="C7922" t="str">
        <f t="shared" si="740"/>
        <v>OFF</v>
      </c>
      <c r="D7922" s="4">
        <f t="shared" si="742"/>
        <v>43885.999999980791</v>
      </c>
      <c r="E7922" t="str">
        <f t="shared" si="743"/>
        <v>LRKPCIGS</v>
      </c>
      <c r="F7922" s="39">
        <v>9876.591796875</v>
      </c>
      <c r="G7922">
        <f t="shared" si="741"/>
        <v>1.4982041122530451E-3</v>
      </c>
      <c r="H7922" s="38">
        <f>G7922*SUMIF('Manual Inputs'!$B$11:$B$22,'Expanded kW'!A7922,'Manual Inputs'!$C$11:$C$22)</f>
        <v>159739.0746816789</v>
      </c>
    </row>
    <row r="7923" spans="1:8" x14ac:dyDescent="0.2">
      <c r="A7923">
        <f t="shared" si="738"/>
        <v>2</v>
      </c>
      <c r="B7923" t="b">
        <f t="shared" si="739"/>
        <v>0</v>
      </c>
      <c r="C7923" t="str">
        <f t="shared" si="740"/>
        <v>OFF</v>
      </c>
      <c r="D7923" s="4">
        <f t="shared" si="742"/>
        <v>43886.041666647456</v>
      </c>
      <c r="E7923" t="str">
        <f t="shared" si="743"/>
        <v>LRKPCIGS</v>
      </c>
      <c r="F7923" s="39">
        <v>9899.3310546875</v>
      </c>
      <c r="G7923">
        <f t="shared" si="741"/>
        <v>1.5016534853024657E-3</v>
      </c>
      <c r="H7923" s="38">
        <f>G7923*SUMIF('Manual Inputs'!$B$11:$B$22,'Expanded kW'!A7923,'Manual Inputs'!$C$11:$C$22)</f>
        <v>160106.84810763603</v>
      </c>
    </row>
    <row r="7924" spans="1:8" x14ac:dyDescent="0.2">
      <c r="A7924">
        <f t="shared" si="738"/>
        <v>2</v>
      </c>
      <c r="B7924" t="b">
        <f t="shared" si="739"/>
        <v>0</v>
      </c>
      <c r="C7924" t="str">
        <f t="shared" si="740"/>
        <v>OFF</v>
      </c>
      <c r="D7924" s="4">
        <f t="shared" si="742"/>
        <v>43886.08333331412</v>
      </c>
      <c r="E7924" t="str">
        <f t="shared" si="743"/>
        <v>LRKPCIGS</v>
      </c>
      <c r="F7924" s="39">
        <v>9692.19140625</v>
      </c>
      <c r="G7924">
        <f t="shared" si="741"/>
        <v>1.4702319707271742E-3</v>
      </c>
      <c r="H7924" s="38">
        <f>G7924*SUMIF('Manual Inputs'!$B$11:$B$22,'Expanded kW'!A7924,'Manual Inputs'!$C$11:$C$22)</f>
        <v>156756.67464174837</v>
      </c>
    </row>
    <row r="7925" spans="1:8" x14ac:dyDescent="0.2">
      <c r="A7925">
        <f t="shared" si="738"/>
        <v>2</v>
      </c>
      <c r="B7925" t="b">
        <f t="shared" si="739"/>
        <v>0</v>
      </c>
      <c r="C7925" t="str">
        <f t="shared" si="740"/>
        <v>OFF</v>
      </c>
      <c r="D7925" s="4">
        <f t="shared" si="742"/>
        <v>43886.124999980784</v>
      </c>
      <c r="E7925" t="str">
        <f t="shared" si="743"/>
        <v>LRKPCIGS</v>
      </c>
      <c r="F7925" s="39">
        <v>9710.8740234375</v>
      </c>
      <c r="G7925">
        <f t="shared" si="741"/>
        <v>1.4730659821426118E-3</v>
      </c>
      <c r="H7925" s="38">
        <f>G7925*SUMIF('Manual Inputs'!$B$11:$B$22,'Expanded kW'!A7925,'Manual Inputs'!$C$11:$C$22)</f>
        <v>157058.83798346989</v>
      </c>
    </row>
    <row r="7926" spans="1:8" x14ac:dyDescent="0.2">
      <c r="A7926">
        <f t="shared" si="738"/>
        <v>2</v>
      </c>
      <c r="B7926" t="b">
        <f t="shared" si="739"/>
        <v>0</v>
      </c>
      <c r="C7926" t="str">
        <f t="shared" si="740"/>
        <v>OFF</v>
      </c>
      <c r="D7926" s="4">
        <f t="shared" si="742"/>
        <v>43886.166666647448</v>
      </c>
      <c r="E7926" t="str">
        <f t="shared" si="743"/>
        <v>LRKPCIGS</v>
      </c>
      <c r="F7926" s="39">
        <v>9581.427734375</v>
      </c>
      <c r="G7926">
        <f t="shared" si="741"/>
        <v>1.4534299612785424E-3</v>
      </c>
      <c r="H7926" s="38">
        <f>G7926*SUMIF('Manual Inputs'!$B$11:$B$22,'Expanded kW'!A7926,'Manual Inputs'!$C$11:$C$22)</f>
        <v>154965.23820116813</v>
      </c>
    </row>
    <row r="7927" spans="1:8" x14ac:dyDescent="0.2">
      <c r="A7927">
        <f t="shared" si="738"/>
        <v>2</v>
      </c>
      <c r="B7927" t="b">
        <f t="shared" si="739"/>
        <v>0</v>
      </c>
      <c r="C7927" t="str">
        <f t="shared" si="740"/>
        <v>OFF</v>
      </c>
      <c r="D7927" s="4">
        <f t="shared" si="742"/>
        <v>43886.208333314113</v>
      </c>
      <c r="E7927" t="str">
        <f t="shared" si="743"/>
        <v>LRKPCIGS</v>
      </c>
      <c r="F7927" s="39">
        <v>9457.482421875</v>
      </c>
      <c r="G7927">
        <f t="shared" si="741"/>
        <v>1.4346283968622888E-3</v>
      </c>
      <c r="H7927" s="38">
        <f>G7927*SUMIF('Manual Inputs'!$B$11:$B$22,'Expanded kW'!A7927,'Manual Inputs'!$C$11:$C$22)</f>
        <v>152960.60847291045</v>
      </c>
    </row>
    <row r="7928" spans="1:8" x14ac:dyDescent="0.2">
      <c r="A7928">
        <f t="shared" si="738"/>
        <v>2</v>
      </c>
      <c r="B7928" t="b">
        <f t="shared" si="739"/>
        <v>0</v>
      </c>
      <c r="C7928" t="str">
        <f t="shared" si="740"/>
        <v>OFF</v>
      </c>
      <c r="D7928" s="4">
        <f t="shared" si="742"/>
        <v>43886.249999980777</v>
      </c>
      <c r="E7928" t="str">
        <f t="shared" si="743"/>
        <v>LRKPCIGS</v>
      </c>
      <c r="F7928" s="39">
        <v>9558.6396484375</v>
      </c>
      <c r="G7928">
        <f t="shared" si="741"/>
        <v>1.4499731813726704E-3</v>
      </c>
      <c r="H7928" s="38">
        <f>G7928*SUMIF('Manual Inputs'!$B$11:$B$22,'Expanded kW'!A7928,'Manual Inputs'!$C$11:$C$22)</f>
        <v>154596.675053446</v>
      </c>
    </row>
    <row r="7929" spans="1:8" x14ac:dyDescent="0.2">
      <c r="A7929">
        <f t="shared" si="738"/>
        <v>2</v>
      </c>
      <c r="B7929" t="b">
        <f t="shared" si="739"/>
        <v>0</v>
      </c>
      <c r="C7929" t="str">
        <f t="shared" si="740"/>
        <v>ON</v>
      </c>
      <c r="D7929" s="4">
        <f t="shared" si="742"/>
        <v>43886.291666647441</v>
      </c>
      <c r="E7929" t="str">
        <f t="shared" si="743"/>
        <v>LRKPCIGS</v>
      </c>
      <c r="F7929" s="39">
        <v>9396.7109375</v>
      </c>
      <c r="G7929">
        <f t="shared" si="741"/>
        <v>1.4254098233228666E-3</v>
      </c>
      <c r="H7929" s="38">
        <f>G7929*SUMIF('Manual Inputs'!$B$11:$B$22,'Expanded kW'!A7929,'Manual Inputs'!$C$11:$C$22)</f>
        <v>151977.72076420044</v>
      </c>
    </row>
    <row r="7930" spans="1:8" x14ac:dyDescent="0.2">
      <c r="A7930">
        <f t="shared" si="738"/>
        <v>2</v>
      </c>
      <c r="B7930" t="b">
        <f t="shared" si="739"/>
        <v>0</v>
      </c>
      <c r="C7930" t="str">
        <f t="shared" si="740"/>
        <v>ON</v>
      </c>
      <c r="D7930" s="4">
        <f t="shared" si="742"/>
        <v>43886.333333314105</v>
      </c>
      <c r="E7930" t="str">
        <f t="shared" si="743"/>
        <v>LRKPCIGS</v>
      </c>
      <c r="F7930" s="39">
        <v>9443.826171875</v>
      </c>
      <c r="G7930">
        <f t="shared" si="741"/>
        <v>1.432556847249959E-3</v>
      </c>
      <c r="H7930" s="38">
        <f>G7930*SUMIF('Manual Inputs'!$B$11:$B$22,'Expanded kW'!A7930,'Manual Inputs'!$C$11:$C$22)</f>
        <v>152739.73908967726</v>
      </c>
    </row>
    <row r="7931" spans="1:8" x14ac:dyDescent="0.2">
      <c r="A7931">
        <f t="shared" si="738"/>
        <v>2</v>
      </c>
      <c r="B7931" t="b">
        <f t="shared" si="739"/>
        <v>0</v>
      </c>
      <c r="C7931" t="str">
        <f t="shared" si="740"/>
        <v>ON</v>
      </c>
      <c r="D7931" s="4">
        <f t="shared" si="742"/>
        <v>43886.37499998077</v>
      </c>
      <c r="E7931" t="str">
        <f t="shared" si="743"/>
        <v>LRKPCIGS</v>
      </c>
      <c r="F7931" s="39">
        <v>9489.01953125</v>
      </c>
      <c r="G7931">
        <f t="shared" si="741"/>
        <v>1.439412337307124E-3</v>
      </c>
      <c r="H7931" s="38">
        <f>G7931*SUMIF('Manual Inputs'!$B$11:$B$22,'Expanded kW'!A7931,'Manual Inputs'!$C$11:$C$22)</f>
        <v>153470.67396648397</v>
      </c>
    </row>
    <row r="7932" spans="1:8" x14ac:dyDescent="0.2">
      <c r="A7932">
        <f t="shared" si="738"/>
        <v>2</v>
      </c>
      <c r="B7932" t="b">
        <f t="shared" si="739"/>
        <v>0</v>
      </c>
      <c r="C7932" t="str">
        <f t="shared" si="740"/>
        <v>ON</v>
      </c>
      <c r="D7932" s="4">
        <f t="shared" si="742"/>
        <v>43886.416666647434</v>
      </c>
      <c r="E7932" t="str">
        <f t="shared" si="743"/>
        <v>LRKPCIGS</v>
      </c>
      <c r="F7932" s="39">
        <v>9426.390625</v>
      </c>
      <c r="G7932">
        <f t="shared" si="741"/>
        <v>1.4299120069482902E-3</v>
      </c>
      <c r="H7932" s="38">
        <f>G7932*SUMIF('Manual Inputs'!$B$11:$B$22,'Expanded kW'!A7932,'Manual Inputs'!$C$11:$C$22)</f>
        <v>152457.74524183365</v>
      </c>
    </row>
    <row r="7933" spans="1:8" x14ac:dyDescent="0.2">
      <c r="A7933">
        <f t="shared" si="738"/>
        <v>2</v>
      </c>
      <c r="B7933" t="b">
        <f t="shared" si="739"/>
        <v>0</v>
      </c>
      <c r="C7933" t="str">
        <f t="shared" si="740"/>
        <v>ON</v>
      </c>
      <c r="D7933" s="4">
        <f t="shared" si="742"/>
        <v>43886.458333314098</v>
      </c>
      <c r="E7933" t="str">
        <f t="shared" si="743"/>
        <v>LRKPCIGS</v>
      </c>
      <c r="F7933" s="39">
        <v>9415.1533203125</v>
      </c>
      <c r="G7933">
        <f t="shared" si="741"/>
        <v>1.4282073930045633E-3</v>
      </c>
      <c r="H7933" s="38">
        <f>G7933*SUMIF('Manual Inputs'!$B$11:$B$22,'Expanded kW'!A7933,'Manual Inputs'!$C$11:$C$22)</f>
        <v>152275.99867483822</v>
      </c>
    </row>
    <row r="7934" spans="1:8" x14ac:dyDescent="0.2">
      <c r="A7934">
        <f t="shared" si="738"/>
        <v>2</v>
      </c>
      <c r="B7934" t="b">
        <f t="shared" si="739"/>
        <v>0</v>
      </c>
      <c r="C7934" t="str">
        <f t="shared" si="740"/>
        <v>ON</v>
      </c>
      <c r="D7934" s="4">
        <f t="shared" si="742"/>
        <v>43886.499999980762</v>
      </c>
      <c r="E7934" t="str">
        <f t="shared" si="743"/>
        <v>LRKPCIGS</v>
      </c>
      <c r="F7934" s="39">
        <v>9427.818359375</v>
      </c>
      <c r="G7934">
        <f t="shared" si="741"/>
        <v>1.4301285834309293E-3</v>
      </c>
      <c r="H7934" s="38">
        <f>G7934*SUMIF('Manual Inputs'!$B$11:$B$22,'Expanded kW'!A7934,'Manual Inputs'!$C$11:$C$22)</f>
        <v>152480.83670624203</v>
      </c>
    </row>
    <row r="7935" spans="1:8" x14ac:dyDescent="0.2">
      <c r="A7935">
        <f t="shared" si="738"/>
        <v>2</v>
      </c>
      <c r="B7935" t="b">
        <f t="shared" si="739"/>
        <v>0</v>
      </c>
      <c r="C7935" t="str">
        <f t="shared" si="740"/>
        <v>ON</v>
      </c>
      <c r="D7935" s="4">
        <f t="shared" si="742"/>
        <v>43886.541666647427</v>
      </c>
      <c r="E7935" t="str">
        <f t="shared" si="743"/>
        <v>LRKPCIGS</v>
      </c>
      <c r="F7935" s="39">
        <v>9459.3291015625</v>
      </c>
      <c r="G7935">
        <f t="shared" si="741"/>
        <v>1.4349085241732811E-3</v>
      </c>
      <c r="H7935" s="38">
        <f>G7935*SUMIF('Manual Inputs'!$B$11:$B$22,'Expanded kW'!A7935,'Manual Inputs'!$C$11:$C$22)</f>
        <v>152990.4757500625</v>
      </c>
    </row>
    <row r="7936" spans="1:8" x14ac:dyDescent="0.2">
      <c r="A7936">
        <f t="shared" si="738"/>
        <v>2</v>
      </c>
      <c r="B7936" t="b">
        <f t="shared" si="739"/>
        <v>0</v>
      </c>
      <c r="C7936" t="str">
        <f t="shared" si="740"/>
        <v>ON</v>
      </c>
      <c r="D7936" s="4">
        <f t="shared" si="742"/>
        <v>43886.583333314091</v>
      </c>
      <c r="E7936" t="str">
        <f t="shared" si="743"/>
        <v>LRKPCIGS</v>
      </c>
      <c r="F7936" s="39">
        <v>9439.9775390625</v>
      </c>
      <c r="G7936">
        <f t="shared" si="741"/>
        <v>1.4319730388244591E-3</v>
      </c>
      <c r="H7936" s="38">
        <f>G7936*SUMIF('Manual Inputs'!$B$11:$B$22,'Expanded kW'!A7936,'Manual Inputs'!$C$11:$C$22)</f>
        <v>152677.49322016054</v>
      </c>
    </row>
    <row r="7937" spans="1:8" x14ac:dyDescent="0.2">
      <c r="A7937">
        <f t="shared" si="738"/>
        <v>2</v>
      </c>
      <c r="B7937" t="b">
        <f t="shared" si="739"/>
        <v>0</v>
      </c>
      <c r="C7937" t="str">
        <f t="shared" si="740"/>
        <v>ON</v>
      </c>
      <c r="D7937" s="4">
        <f t="shared" si="742"/>
        <v>43886.624999980755</v>
      </c>
      <c r="E7937" t="str">
        <f t="shared" si="743"/>
        <v>LRKPCIGS</v>
      </c>
      <c r="F7937" s="39">
        <v>9427.875</v>
      </c>
      <c r="G7937">
        <f t="shared" si="741"/>
        <v>1.4301371753844131E-3</v>
      </c>
      <c r="H7937" s="38">
        <f>G7937*SUMIF('Manual Inputs'!$B$11:$B$22,'Expanded kW'!A7937,'Manual Inputs'!$C$11:$C$22)</f>
        <v>152481.75278348944</v>
      </c>
    </row>
    <row r="7938" spans="1:8" x14ac:dyDescent="0.2">
      <c r="A7938">
        <f t="shared" ref="A7938:A8001" si="744">MONTH(D7938)</f>
        <v>2</v>
      </c>
      <c r="B7938" t="b">
        <f t="shared" ref="B7938:B8001" si="745">IF(ISNA(VLOOKUP(DATE(YEAR(D7938),MONTH(D7938),DAY(D7938)),Holidays,1,FALSE)),FALSE,TRUE)</f>
        <v>0</v>
      </c>
      <c r="C7938" t="str">
        <f t="shared" ref="C7938:C8001" si="746">IF(OR(HOUR(D7938)&lt;PkStart,HOUR(D7938)&gt;OPkStart-1,WEEKDAY(D7938,2)&gt;5,B7938)=TRUE,"OFF","ON")</f>
        <v>ON</v>
      </c>
      <c r="D7938" s="4">
        <f t="shared" si="742"/>
        <v>43886.666666647419</v>
      </c>
      <c r="E7938" t="str">
        <f t="shared" si="743"/>
        <v>LRKPCIGS</v>
      </c>
      <c r="F7938" s="39">
        <v>9295.2529296875</v>
      </c>
      <c r="G7938">
        <f t="shared" ref="G7938:G8001" si="747">IF(SUMIF($A$2:$A$8785,A7938,$F$2:$F$8785)=0,0,F7938/SUMIF($A$2:$A$8785,A7938,$F$2:$F$8785))</f>
        <v>1.410019412576744E-3</v>
      </c>
      <c r="H7938" s="38">
        <f>G7938*SUMIF('Manual Inputs'!$B$11:$B$22,'Expanded kW'!A7938,'Manual Inputs'!$C$11:$C$22)</f>
        <v>150336.78949759252</v>
      </c>
    </row>
    <row r="7939" spans="1:8" x14ac:dyDescent="0.2">
      <c r="A7939">
        <f t="shared" si="744"/>
        <v>2</v>
      </c>
      <c r="B7939" t="b">
        <f t="shared" si="745"/>
        <v>0</v>
      </c>
      <c r="C7939" t="str">
        <f t="shared" si="746"/>
        <v>ON</v>
      </c>
      <c r="D7939" s="4">
        <f t="shared" si="742"/>
        <v>43886.708333314084</v>
      </c>
      <c r="E7939" t="str">
        <f t="shared" si="743"/>
        <v>LRKPCIGS</v>
      </c>
      <c r="F7939" s="39">
        <v>9365.5771484375</v>
      </c>
      <c r="G7939">
        <f t="shared" si="747"/>
        <v>1.4206870635123199E-3</v>
      </c>
      <c r="H7939" s="38">
        <f>G7939*SUMIF('Manual Inputs'!$B$11:$B$22,'Expanded kW'!A7939,'Manual Inputs'!$C$11:$C$22)</f>
        <v>151474.17837240573</v>
      </c>
    </row>
    <row r="7940" spans="1:8" x14ac:dyDescent="0.2">
      <c r="A7940">
        <f t="shared" si="744"/>
        <v>2</v>
      </c>
      <c r="B7940" t="b">
        <f t="shared" si="745"/>
        <v>0</v>
      </c>
      <c r="C7940" t="str">
        <f t="shared" si="746"/>
        <v>ON</v>
      </c>
      <c r="D7940" s="4">
        <f t="shared" ref="D7940:D8003" si="748">+D7939+1/24</f>
        <v>43886.749999980748</v>
      </c>
      <c r="E7940" t="str">
        <f t="shared" ref="E7940:E8003" si="749">+E7939</f>
        <v>LRKPCIGS</v>
      </c>
      <c r="F7940" s="39">
        <v>9342.5400390625</v>
      </c>
      <c r="G7940">
        <f t="shared" si="747"/>
        <v>1.4171925086385456E-3</v>
      </c>
      <c r="H7940" s="38">
        <f>G7940*SUMIF('Manual Inputs'!$B$11:$B$22,'Expanded kW'!A7940,'Manual Inputs'!$C$11:$C$22)</f>
        <v>151101.58764368214</v>
      </c>
    </row>
    <row r="7941" spans="1:8" x14ac:dyDescent="0.2">
      <c r="A7941">
        <f t="shared" si="744"/>
        <v>2</v>
      </c>
      <c r="B7941" t="b">
        <f t="shared" si="745"/>
        <v>0</v>
      </c>
      <c r="C7941" t="str">
        <f t="shared" si="746"/>
        <v>ON</v>
      </c>
      <c r="D7941" s="4">
        <f t="shared" si="748"/>
        <v>43886.791666647412</v>
      </c>
      <c r="E7941" t="str">
        <f t="shared" si="749"/>
        <v>LRKPCIGS</v>
      </c>
      <c r="F7941" s="39">
        <v>9324.75</v>
      </c>
      <c r="G7941">
        <f t="shared" si="747"/>
        <v>1.4144938945590396E-3</v>
      </c>
      <c r="H7941" s="38">
        <f>G7941*SUMIF('Manual Inputs'!$B$11:$B$22,'Expanded kW'!A7941,'Manual Inputs'!$C$11:$C$22)</f>
        <v>150813.86041582469</v>
      </c>
    </row>
    <row r="7942" spans="1:8" x14ac:dyDescent="0.2">
      <c r="A7942">
        <f t="shared" si="744"/>
        <v>2</v>
      </c>
      <c r="B7942" t="b">
        <f t="shared" si="745"/>
        <v>0</v>
      </c>
      <c r="C7942" t="str">
        <f t="shared" si="746"/>
        <v>ON</v>
      </c>
      <c r="D7942" s="4">
        <f t="shared" si="748"/>
        <v>43886.833333314076</v>
      </c>
      <c r="E7942" t="str">
        <f t="shared" si="749"/>
        <v>LRKPCIGS</v>
      </c>
      <c r="F7942" s="39">
        <v>9302.833984375</v>
      </c>
      <c r="G7942">
        <f t="shared" si="747"/>
        <v>1.4111694011093897E-3</v>
      </c>
      <c r="H7942" s="38">
        <f>G7942*SUMIF('Manual Inputs'!$B$11:$B$22,'Expanded kW'!A7942,'Manual Inputs'!$C$11:$C$22)</f>
        <v>150459.40169882533</v>
      </c>
    </row>
    <row r="7943" spans="1:8" x14ac:dyDescent="0.2">
      <c r="A7943">
        <f t="shared" si="744"/>
        <v>2</v>
      </c>
      <c r="B7943" t="b">
        <f t="shared" si="745"/>
        <v>0</v>
      </c>
      <c r="C7943" t="str">
        <f t="shared" si="746"/>
        <v>OFF</v>
      </c>
      <c r="D7943" s="4">
        <f t="shared" si="748"/>
        <v>43886.874999980741</v>
      </c>
      <c r="E7943" t="str">
        <f t="shared" si="749"/>
        <v>LRKPCIGS</v>
      </c>
      <c r="F7943" s="39">
        <v>9370.173828125</v>
      </c>
      <c r="G7943">
        <f t="shared" si="747"/>
        <v>1.4213843449786554E-3</v>
      </c>
      <c r="H7943" s="38">
        <f>G7943*SUMIF('Manual Inputs'!$B$11:$B$22,'Expanded kW'!A7943,'Manual Inputs'!$C$11:$C$22)</f>
        <v>151548.52277936216</v>
      </c>
    </row>
    <row r="7944" spans="1:8" x14ac:dyDescent="0.2">
      <c r="A7944">
        <f t="shared" si="744"/>
        <v>2</v>
      </c>
      <c r="B7944" t="b">
        <f t="shared" si="745"/>
        <v>0</v>
      </c>
      <c r="C7944" t="str">
        <f t="shared" si="746"/>
        <v>OFF</v>
      </c>
      <c r="D7944" s="4">
        <f t="shared" si="748"/>
        <v>43886.916666647405</v>
      </c>
      <c r="E7944" t="str">
        <f t="shared" si="749"/>
        <v>LRKPCIGS</v>
      </c>
      <c r="F7944" s="39">
        <v>9623.7177734375</v>
      </c>
      <c r="G7944">
        <f t="shared" si="747"/>
        <v>1.4598450396511068E-3</v>
      </c>
      <c r="H7944" s="38">
        <f>G7944*SUMIF('Manual Inputs'!$B$11:$B$22,'Expanded kW'!A7944,'Manual Inputs'!$C$11:$C$22)</f>
        <v>155649.21622182836</v>
      </c>
    </row>
    <row r="7945" spans="1:8" x14ac:dyDescent="0.2">
      <c r="A7945">
        <f t="shared" si="744"/>
        <v>2</v>
      </c>
      <c r="B7945" t="b">
        <f t="shared" si="745"/>
        <v>0</v>
      </c>
      <c r="C7945" t="str">
        <f t="shared" si="746"/>
        <v>OFF</v>
      </c>
      <c r="D7945" s="4">
        <f t="shared" si="748"/>
        <v>43886.958333314069</v>
      </c>
      <c r="E7945" t="str">
        <f t="shared" si="749"/>
        <v>LRKPCIGS</v>
      </c>
      <c r="F7945" s="39">
        <v>9657.8984375</v>
      </c>
      <c r="G7945">
        <f t="shared" si="747"/>
        <v>1.4650299873042213E-3</v>
      </c>
      <c r="H7945" s="38">
        <f>G7945*SUMIF('Manual Inputs'!$B$11:$B$22,'Expanded kW'!A7945,'Manual Inputs'!$C$11:$C$22)</f>
        <v>156202.03725175862</v>
      </c>
    </row>
    <row r="7946" spans="1:8" x14ac:dyDescent="0.2">
      <c r="A7946">
        <f t="shared" si="744"/>
        <v>2</v>
      </c>
      <c r="B7946" t="b">
        <f t="shared" si="745"/>
        <v>0</v>
      </c>
      <c r="C7946" t="str">
        <f t="shared" si="746"/>
        <v>OFF</v>
      </c>
      <c r="D7946" s="4">
        <f t="shared" si="748"/>
        <v>43886.999999980733</v>
      </c>
      <c r="E7946" t="str">
        <f t="shared" si="749"/>
        <v>LRKPCIGS</v>
      </c>
      <c r="F7946" s="39">
        <v>9686.5634765625</v>
      </c>
      <c r="G7946">
        <f t="shared" si="747"/>
        <v>1.469378256452585E-3</v>
      </c>
      <c r="H7946" s="38">
        <f>G7946*SUMIF('Manual Inputs'!$B$11:$B$22,'Expanded kW'!A7946,'Manual Inputs'!$C$11:$C$22)</f>
        <v>156665.6513111153</v>
      </c>
    </row>
    <row r="7947" spans="1:8" x14ac:dyDescent="0.2">
      <c r="A7947">
        <f t="shared" si="744"/>
        <v>2</v>
      </c>
      <c r="B7947" t="b">
        <f t="shared" si="745"/>
        <v>0</v>
      </c>
      <c r="C7947" t="str">
        <f t="shared" si="746"/>
        <v>OFF</v>
      </c>
      <c r="D7947" s="4">
        <f t="shared" si="748"/>
        <v>43887.041666647398</v>
      </c>
      <c r="E7947" t="str">
        <f t="shared" si="749"/>
        <v>LRKPCIGS</v>
      </c>
      <c r="F7947" s="39">
        <v>9603.0361328125</v>
      </c>
      <c r="G7947">
        <f t="shared" si="747"/>
        <v>1.4567077915325485E-3</v>
      </c>
      <c r="H7947" s="38">
        <f>G7947*SUMIF('Manual Inputs'!$B$11:$B$22,'Expanded kW'!A7947,'Manual Inputs'!$C$11:$C$22)</f>
        <v>155314.72167104803</v>
      </c>
    </row>
    <row r="7948" spans="1:8" x14ac:dyDescent="0.2">
      <c r="A7948">
        <f t="shared" si="744"/>
        <v>2</v>
      </c>
      <c r="B7948" t="b">
        <f t="shared" si="745"/>
        <v>0</v>
      </c>
      <c r="C7948" t="str">
        <f t="shared" si="746"/>
        <v>OFF</v>
      </c>
      <c r="D7948" s="4">
        <f t="shared" si="748"/>
        <v>43887.083333314062</v>
      </c>
      <c r="E7948" t="str">
        <f t="shared" si="749"/>
        <v>LRKPCIGS</v>
      </c>
      <c r="F7948" s="39">
        <v>9554.4365234375</v>
      </c>
      <c r="G7948">
        <f t="shared" si="747"/>
        <v>1.4493355991693332E-3</v>
      </c>
      <c r="H7948" s="38">
        <f>G7948*SUMIF('Manual Inputs'!$B$11:$B$22,'Expanded kW'!A7948,'Manual Inputs'!$C$11:$C$22)</f>
        <v>154528.69580391541</v>
      </c>
    </row>
    <row r="7949" spans="1:8" x14ac:dyDescent="0.2">
      <c r="A7949">
        <f t="shared" si="744"/>
        <v>2</v>
      </c>
      <c r="B7949" t="b">
        <f t="shared" si="745"/>
        <v>0</v>
      </c>
      <c r="C7949" t="str">
        <f t="shared" si="746"/>
        <v>OFF</v>
      </c>
      <c r="D7949" s="4">
        <f t="shared" si="748"/>
        <v>43887.124999980726</v>
      </c>
      <c r="E7949" t="str">
        <f t="shared" si="749"/>
        <v>LRKPCIGS</v>
      </c>
      <c r="F7949" s="39">
        <v>9469.115234375</v>
      </c>
      <c r="G7949">
        <f t="shared" si="747"/>
        <v>1.4363930063432723E-3</v>
      </c>
      <c r="H7949" s="38">
        <f>G7949*SUMIF('Manual Inputs'!$B$11:$B$22,'Expanded kW'!A7949,'Manual Inputs'!$C$11:$C$22)</f>
        <v>153148.75178620234</v>
      </c>
    </row>
    <row r="7950" spans="1:8" x14ac:dyDescent="0.2">
      <c r="A7950">
        <f t="shared" si="744"/>
        <v>2</v>
      </c>
      <c r="B7950" t="b">
        <f t="shared" si="745"/>
        <v>0</v>
      </c>
      <c r="C7950" t="str">
        <f t="shared" si="746"/>
        <v>OFF</v>
      </c>
      <c r="D7950" s="4">
        <f t="shared" si="748"/>
        <v>43887.16666664739</v>
      </c>
      <c r="E7950" t="str">
        <f t="shared" si="749"/>
        <v>LRKPCIGS</v>
      </c>
      <c r="F7950" s="39">
        <v>9403.80859375</v>
      </c>
      <c r="G7950">
        <f t="shared" si="747"/>
        <v>1.4264864839766431E-3</v>
      </c>
      <c r="H7950" s="38">
        <f>G7950*SUMIF('Manual Inputs'!$B$11:$B$22,'Expanded kW'!A7950,'Manual Inputs'!$C$11:$C$22)</f>
        <v>152092.51471995978</v>
      </c>
    </row>
    <row r="7951" spans="1:8" x14ac:dyDescent="0.2">
      <c r="A7951">
        <f t="shared" si="744"/>
        <v>2</v>
      </c>
      <c r="B7951" t="b">
        <f t="shared" si="745"/>
        <v>0</v>
      </c>
      <c r="C7951" t="str">
        <f t="shared" si="746"/>
        <v>OFF</v>
      </c>
      <c r="D7951" s="4">
        <f t="shared" si="748"/>
        <v>43887.208333314054</v>
      </c>
      <c r="E7951" t="str">
        <f t="shared" si="749"/>
        <v>LRKPCIGS</v>
      </c>
      <c r="F7951" s="39">
        <v>9469.8759765625</v>
      </c>
      <c r="G7951">
        <f t="shared" si="747"/>
        <v>1.4365084051667851E-3</v>
      </c>
      <c r="H7951" s="38">
        <f>G7951*SUMIF('Manual Inputs'!$B$11:$B$22,'Expanded kW'!A7951,'Manual Inputs'!$C$11:$C$22)</f>
        <v>153161.05565130091</v>
      </c>
    </row>
    <row r="7952" spans="1:8" x14ac:dyDescent="0.2">
      <c r="A7952">
        <f t="shared" si="744"/>
        <v>2</v>
      </c>
      <c r="B7952" t="b">
        <f t="shared" si="745"/>
        <v>0</v>
      </c>
      <c r="C7952" t="str">
        <f t="shared" si="746"/>
        <v>OFF</v>
      </c>
      <c r="D7952" s="4">
        <f t="shared" si="748"/>
        <v>43887.249999980719</v>
      </c>
      <c r="E7952" t="str">
        <f t="shared" si="749"/>
        <v>LRKPCIGS</v>
      </c>
      <c r="F7952" s="39">
        <v>9657.7099609375</v>
      </c>
      <c r="G7952">
        <f t="shared" si="747"/>
        <v>1.465001396838319E-3</v>
      </c>
      <c r="H7952" s="38">
        <f>G7952*SUMIF('Manual Inputs'!$B$11:$B$22,'Expanded kW'!A7952,'Manual Inputs'!$C$11:$C$22)</f>
        <v>156198.98892574574</v>
      </c>
    </row>
    <row r="7953" spans="1:8" x14ac:dyDescent="0.2">
      <c r="A7953">
        <f t="shared" si="744"/>
        <v>2</v>
      </c>
      <c r="B7953" t="b">
        <f t="shared" si="745"/>
        <v>0</v>
      </c>
      <c r="C7953" t="str">
        <f t="shared" si="746"/>
        <v>ON</v>
      </c>
      <c r="D7953" s="4">
        <f t="shared" si="748"/>
        <v>43887.291666647383</v>
      </c>
      <c r="E7953" t="str">
        <f t="shared" si="749"/>
        <v>LRKPCIGS</v>
      </c>
      <c r="F7953" s="39">
        <v>9529.9873046875</v>
      </c>
      <c r="G7953">
        <f t="shared" si="747"/>
        <v>1.4456268380069843E-3</v>
      </c>
      <c r="H7953" s="38">
        <f>G7953*SUMIF('Manual Inputs'!$B$11:$B$22,'Expanded kW'!A7953,'Manual Inputs'!$C$11:$C$22)</f>
        <v>154133.26632174823</v>
      </c>
    </row>
    <row r="7954" spans="1:8" x14ac:dyDescent="0.2">
      <c r="A7954">
        <f t="shared" si="744"/>
        <v>2</v>
      </c>
      <c r="B7954" t="b">
        <f t="shared" si="745"/>
        <v>0</v>
      </c>
      <c r="C7954" t="str">
        <f t="shared" si="746"/>
        <v>ON</v>
      </c>
      <c r="D7954" s="4">
        <f t="shared" si="748"/>
        <v>43887.333333314047</v>
      </c>
      <c r="E7954" t="str">
        <f t="shared" si="749"/>
        <v>LRKPCIGS</v>
      </c>
      <c r="F7954" s="39">
        <v>9570.5849609375</v>
      </c>
      <c r="G7954">
        <f t="shared" si="747"/>
        <v>1.4517851947349429E-3</v>
      </c>
      <c r="H7954" s="38">
        <f>G7954*SUMIF('Manual Inputs'!$B$11:$B$22,'Expanded kW'!A7954,'Manual Inputs'!$C$11:$C$22)</f>
        <v>154789.87258603383</v>
      </c>
    </row>
    <row r="7955" spans="1:8" x14ac:dyDescent="0.2">
      <c r="A7955">
        <f t="shared" si="744"/>
        <v>2</v>
      </c>
      <c r="B7955" t="b">
        <f t="shared" si="745"/>
        <v>0</v>
      </c>
      <c r="C7955" t="str">
        <f t="shared" si="746"/>
        <v>ON</v>
      </c>
      <c r="D7955" s="4">
        <f t="shared" si="748"/>
        <v>43887.374999980711</v>
      </c>
      <c r="E7955" t="str">
        <f t="shared" si="749"/>
        <v>LRKPCIGS</v>
      </c>
      <c r="F7955" s="39">
        <v>9636.0546875</v>
      </c>
      <c r="G7955">
        <f t="shared" si="747"/>
        <v>1.4617164560021196E-3</v>
      </c>
      <c r="H7955" s="38">
        <f>G7955*SUMIF('Manual Inputs'!$B$11:$B$22,'Expanded kW'!A7955,'Manual Inputs'!$C$11:$C$22)</f>
        <v>155848.74732297144</v>
      </c>
    </row>
    <row r="7956" spans="1:8" x14ac:dyDescent="0.2">
      <c r="A7956">
        <f t="shared" si="744"/>
        <v>2</v>
      </c>
      <c r="B7956" t="b">
        <f t="shared" si="745"/>
        <v>0</v>
      </c>
      <c r="C7956" t="str">
        <f t="shared" si="746"/>
        <v>ON</v>
      </c>
      <c r="D7956" s="4">
        <f t="shared" si="748"/>
        <v>43887.416666647376</v>
      </c>
      <c r="E7956" t="str">
        <f t="shared" si="749"/>
        <v>LRKPCIGS</v>
      </c>
      <c r="F7956" s="39">
        <v>9601.4580078125</v>
      </c>
      <c r="G7956">
        <f t="shared" si="747"/>
        <v>1.4564684019320391E-3</v>
      </c>
      <c r="H7956" s="38">
        <f>G7956*SUMIF('Manual Inputs'!$B$11:$B$22,'Expanded kW'!A7956,'Manual Inputs'!$C$11:$C$22)</f>
        <v>155289.19786360348</v>
      </c>
    </row>
    <row r="7957" spans="1:8" x14ac:dyDescent="0.2">
      <c r="A7957">
        <f t="shared" si="744"/>
        <v>2</v>
      </c>
      <c r="B7957" t="b">
        <f t="shared" si="745"/>
        <v>0</v>
      </c>
      <c r="C7957" t="str">
        <f t="shared" si="746"/>
        <v>ON</v>
      </c>
      <c r="D7957" s="4">
        <f t="shared" si="748"/>
        <v>43887.45833331404</v>
      </c>
      <c r="E7957" t="str">
        <f t="shared" si="749"/>
        <v>LRKPCIGS</v>
      </c>
      <c r="F7957" s="39">
        <v>9523.4912109375</v>
      </c>
      <c r="G7957">
        <f t="shared" si="747"/>
        <v>1.4446414298246891E-3</v>
      </c>
      <c r="H7957" s="38">
        <f>G7957*SUMIF('Manual Inputs'!$B$11:$B$22,'Expanded kW'!A7957,'Manual Inputs'!$C$11:$C$22)</f>
        <v>154028.20173813359</v>
      </c>
    </row>
    <row r="7958" spans="1:8" x14ac:dyDescent="0.2">
      <c r="A7958">
        <f t="shared" si="744"/>
        <v>2</v>
      </c>
      <c r="B7958" t="b">
        <f t="shared" si="745"/>
        <v>0</v>
      </c>
      <c r="C7958" t="str">
        <f t="shared" si="746"/>
        <v>ON</v>
      </c>
      <c r="D7958" s="4">
        <f t="shared" si="748"/>
        <v>43887.499999980704</v>
      </c>
      <c r="E7958" t="str">
        <f t="shared" si="749"/>
        <v>LRKPCIGS</v>
      </c>
      <c r="F7958" s="39">
        <v>9406.236328125</v>
      </c>
      <c r="G7958">
        <f t="shared" si="747"/>
        <v>1.4268547528794072E-3</v>
      </c>
      <c r="H7958" s="38">
        <f>G7958*SUMIF('Manual Inputs'!$B$11:$B$22,'Expanded kW'!A7958,'Manual Inputs'!$C$11:$C$22)</f>
        <v>152131.77968611525</v>
      </c>
    </row>
    <row r="7959" spans="1:8" x14ac:dyDescent="0.2">
      <c r="A7959">
        <f t="shared" si="744"/>
        <v>2</v>
      </c>
      <c r="B7959" t="b">
        <f t="shared" si="745"/>
        <v>0</v>
      </c>
      <c r="C7959" t="str">
        <f t="shared" si="746"/>
        <v>ON</v>
      </c>
      <c r="D7959" s="4">
        <f t="shared" si="748"/>
        <v>43887.541666647368</v>
      </c>
      <c r="E7959" t="str">
        <f t="shared" si="749"/>
        <v>LRKPCIGS</v>
      </c>
      <c r="F7959" s="39">
        <v>9389.5556640625</v>
      </c>
      <c r="G7959">
        <f t="shared" si="747"/>
        <v>1.4243244225784772E-3</v>
      </c>
      <c r="H7959" s="38">
        <f>G7959*SUMIF('Manual Inputs'!$B$11:$B$22,'Expanded kW'!A7959,'Manual Inputs'!$C$11:$C$22)</f>
        <v>151861.99493675839</v>
      </c>
    </row>
    <row r="7960" spans="1:8" x14ac:dyDescent="0.2">
      <c r="A7960">
        <f t="shared" si="744"/>
        <v>2</v>
      </c>
      <c r="B7960" t="b">
        <f t="shared" si="745"/>
        <v>0</v>
      </c>
      <c r="C7960" t="str">
        <f t="shared" si="746"/>
        <v>ON</v>
      </c>
      <c r="D7960" s="4">
        <f t="shared" si="748"/>
        <v>43887.583333314033</v>
      </c>
      <c r="E7960" t="str">
        <f t="shared" si="749"/>
        <v>LRKPCIGS</v>
      </c>
      <c r="F7960" s="39">
        <v>9469.15234375</v>
      </c>
      <c r="G7960">
        <f t="shared" si="747"/>
        <v>1.4363986355541752E-3</v>
      </c>
      <c r="H7960" s="38">
        <f>G7960*SUMIF('Manual Inputs'!$B$11:$B$22,'Expanded kW'!A7960,'Manual Inputs'!$C$11:$C$22)</f>
        <v>153149.35197474374</v>
      </c>
    </row>
    <row r="7961" spans="1:8" x14ac:dyDescent="0.2">
      <c r="A7961">
        <f t="shared" si="744"/>
        <v>2</v>
      </c>
      <c r="B7961" t="b">
        <f t="shared" si="745"/>
        <v>0</v>
      </c>
      <c r="C7961" t="str">
        <f t="shared" si="746"/>
        <v>ON</v>
      </c>
      <c r="D7961" s="4">
        <f t="shared" si="748"/>
        <v>43887.624999980697</v>
      </c>
      <c r="E7961" t="str">
        <f t="shared" si="749"/>
        <v>LRKPCIGS</v>
      </c>
      <c r="F7961" s="39">
        <v>9505.6982421875</v>
      </c>
      <c r="G7961">
        <f t="shared" si="747"/>
        <v>1.4419423713337961E-3</v>
      </c>
      <c r="H7961" s="38">
        <f>G7961*SUMIF('Manual Inputs'!$B$11:$B$22,'Expanded kW'!A7961,'Manual Inputs'!$C$11:$C$22)</f>
        <v>153740.42712697023</v>
      </c>
    </row>
    <row r="7962" spans="1:8" x14ac:dyDescent="0.2">
      <c r="A7962">
        <f t="shared" si="744"/>
        <v>2</v>
      </c>
      <c r="B7962" t="b">
        <f t="shared" si="745"/>
        <v>0</v>
      </c>
      <c r="C7962" t="str">
        <f t="shared" si="746"/>
        <v>ON</v>
      </c>
      <c r="D7962" s="4">
        <f t="shared" si="748"/>
        <v>43887.666666647361</v>
      </c>
      <c r="E7962" t="str">
        <f t="shared" si="749"/>
        <v>LRKPCIGS</v>
      </c>
      <c r="F7962" s="39">
        <v>9513.3427734375</v>
      </c>
      <c r="G7962">
        <f t="shared" si="747"/>
        <v>1.4431019887798284E-3</v>
      </c>
      <c r="H7962" s="38">
        <f>G7962*SUMIF('Manual Inputs'!$B$11:$B$22,'Expanded kW'!A7962,'Manual Inputs'!$C$11:$C$22)</f>
        <v>153864.0659664975</v>
      </c>
    </row>
    <row r="7963" spans="1:8" x14ac:dyDescent="0.2">
      <c r="A7963">
        <f t="shared" si="744"/>
        <v>2</v>
      </c>
      <c r="B7963" t="b">
        <f t="shared" si="745"/>
        <v>0</v>
      </c>
      <c r="C7963" t="str">
        <f t="shared" si="746"/>
        <v>ON</v>
      </c>
      <c r="D7963" s="4">
        <f t="shared" si="748"/>
        <v>43887.708333314025</v>
      </c>
      <c r="E7963" t="str">
        <f t="shared" si="749"/>
        <v>LRKPCIGS</v>
      </c>
      <c r="F7963" s="39">
        <v>9478.255859375</v>
      </c>
      <c r="G7963">
        <f t="shared" si="747"/>
        <v>1.4377795698709756E-3</v>
      </c>
      <c r="H7963" s="38">
        <f>G7963*SUMIF('Manual Inputs'!$B$11:$B$22,'Expanded kW'!A7963,'Manual Inputs'!$C$11:$C$22)</f>
        <v>153296.58770060897</v>
      </c>
    </row>
    <row r="7964" spans="1:8" x14ac:dyDescent="0.2">
      <c r="A7964">
        <f t="shared" si="744"/>
        <v>2</v>
      </c>
      <c r="B7964" t="b">
        <f t="shared" si="745"/>
        <v>0</v>
      </c>
      <c r="C7964" t="str">
        <f t="shared" si="746"/>
        <v>ON</v>
      </c>
      <c r="D7964" s="4">
        <f t="shared" si="748"/>
        <v>43887.74999998069</v>
      </c>
      <c r="E7964" t="str">
        <f t="shared" si="749"/>
        <v>LRKPCIGS</v>
      </c>
      <c r="F7964" s="39">
        <v>9455.728515625</v>
      </c>
      <c r="G7964">
        <f t="shared" si="747"/>
        <v>1.4343623425785541E-3</v>
      </c>
      <c r="H7964" s="38">
        <f>G7964*SUMIF('Manual Inputs'!$B$11:$B$22,'Expanded kW'!A7964,'Manual Inputs'!$C$11:$C$22)</f>
        <v>152932.2416671119</v>
      </c>
    </row>
    <row r="7965" spans="1:8" x14ac:dyDescent="0.2">
      <c r="A7965">
        <f t="shared" si="744"/>
        <v>2</v>
      </c>
      <c r="B7965" t="b">
        <f t="shared" si="745"/>
        <v>0</v>
      </c>
      <c r="C7965" t="str">
        <f t="shared" si="746"/>
        <v>ON</v>
      </c>
      <c r="D7965" s="4">
        <f t="shared" si="748"/>
        <v>43887.791666647354</v>
      </c>
      <c r="E7965" t="str">
        <f t="shared" si="749"/>
        <v>LRKPCIGS</v>
      </c>
      <c r="F7965" s="39">
        <v>9493.9052734375</v>
      </c>
      <c r="G7965">
        <f t="shared" si="747"/>
        <v>1.4401534673636519E-3</v>
      </c>
      <c r="H7965" s="38">
        <f>G7965*SUMIF('Manual Inputs'!$B$11:$B$22,'Expanded kW'!A7965,'Manual Inputs'!$C$11:$C$22)</f>
        <v>153549.69352628916</v>
      </c>
    </row>
    <row r="7966" spans="1:8" x14ac:dyDescent="0.2">
      <c r="A7966">
        <f t="shared" si="744"/>
        <v>2</v>
      </c>
      <c r="B7966" t="b">
        <f t="shared" si="745"/>
        <v>0</v>
      </c>
      <c r="C7966" t="str">
        <f t="shared" si="746"/>
        <v>ON</v>
      </c>
      <c r="D7966" s="4">
        <f t="shared" si="748"/>
        <v>43887.833333314018</v>
      </c>
      <c r="E7966" t="str">
        <f t="shared" si="749"/>
        <v>LRKPCIGS</v>
      </c>
      <c r="F7966" s="39">
        <v>9540.5625</v>
      </c>
      <c r="G7966">
        <f t="shared" si="747"/>
        <v>1.4472310149772302E-3</v>
      </c>
      <c r="H7966" s="38">
        <f>G7966*SUMIF('Manual Inputs'!$B$11:$B$22,'Expanded kW'!A7966,'Manual Inputs'!$C$11:$C$22)</f>
        <v>154304.30426161035</v>
      </c>
    </row>
    <row r="7967" spans="1:8" x14ac:dyDescent="0.2">
      <c r="A7967">
        <f t="shared" si="744"/>
        <v>2</v>
      </c>
      <c r="B7967" t="b">
        <f t="shared" si="745"/>
        <v>0</v>
      </c>
      <c r="C7967" t="str">
        <f t="shared" si="746"/>
        <v>OFF</v>
      </c>
      <c r="D7967" s="4">
        <f t="shared" si="748"/>
        <v>43887.874999980682</v>
      </c>
      <c r="E7967" t="str">
        <f t="shared" si="749"/>
        <v>LRKPCIGS</v>
      </c>
      <c r="F7967" s="39">
        <v>9623.181640625</v>
      </c>
      <c r="G7967">
        <f t="shared" si="747"/>
        <v>1.4597637123672704E-3</v>
      </c>
      <c r="H7967" s="38">
        <f>G7967*SUMIF('Manual Inputs'!$B$11:$B$22,'Expanded kW'!A7967,'Manual Inputs'!$C$11:$C$22)</f>
        <v>155640.54507684876</v>
      </c>
    </row>
    <row r="7968" spans="1:8" x14ac:dyDescent="0.2">
      <c r="A7968">
        <f t="shared" si="744"/>
        <v>2</v>
      </c>
      <c r="B7968" t="b">
        <f t="shared" si="745"/>
        <v>0</v>
      </c>
      <c r="C7968" t="str">
        <f t="shared" si="746"/>
        <v>OFF</v>
      </c>
      <c r="D7968" s="4">
        <f t="shared" si="748"/>
        <v>43887.916666647347</v>
      </c>
      <c r="E7968" t="str">
        <f t="shared" si="749"/>
        <v>LRKPCIGS</v>
      </c>
      <c r="F7968" s="39">
        <v>9683.9794921875</v>
      </c>
      <c r="G7968">
        <f t="shared" si="747"/>
        <v>1.4689862856091763E-3</v>
      </c>
      <c r="H7968" s="38">
        <f>G7968*SUMIF('Manual Inputs'!$B$11:$B$22,'Expanded kW'!A7968,'Manual Inputs'!$C$11:$C$22)</f>
        <v>156623.85923531186</v>
      </c>
    </row>
    <row r="7969" spans="1:8" x14ac:dyDescent="0.2">
      <c r="A7969">
        <f t="shared" si="744"/>
        <v>2</v>
      </c>
      <c r="B7969" t="b">
        <f t="shared" si="745"/>
        <v>0</v>
      </c>
      <c r="C7969" t="str">
        <f t="shared" si="746"/>
        <v>OFF</v>
      </c>
      <c r="D7969" s="4">
        <f t="shared" si="748"/>
        <v>43887.958333314011</v>
      </c>
      <c r="E7969" t="str">
        <f t="shared" si="749"/>
        <v>LRKPCIGS</v>
      </c>
      <c r="F7969" s="39">
        <v>9611.810546875</v>
      </c>
      <c r="G7969">
        <f t="shared" si="747"/>
        <v>1.4580388036368665E-3</v>
      </c>
      <c r="H7969" s="38">
        <f>G7969*SUMIF('Manual Inputs'!$B$11:$B$22,'Expanded kW'!A7969,'Manual Inputs'!$C$11:$C$22)</f>
        <v>155456.63467221725</v>
      </c>
    </row>
    <row r="7970" spans="1:8" x14ac:dyDescent="0.2">
      <c r="A7970">
        <f t="shared" si="744"/>
        <v>2</v>
      </c>
      <c r="B7970" t="b">
        <f t="shared" si="745"/>
        <v>0</v>
      </c>
      <c r="C7970" t="str">
        <f t="shared" si="746"/>
        <v>OFF</v>
      </c>
      <c r="D7970" s="4">
        <f t="shared" si="748"/>
        <v>43887.999999980675</v>
      </c>
      <c r="E7970" t="str">
        <f t="shared" si="749"/>
        <v>LRKPCIGS</v>
      </c>
      <c r="F7970" s="39">
        <v>9603.779296875</v>
      </c>
      <c r="G7970">
        <f t="shared" si="747"/>
        <v>1.4568205238877389E-3</v>
      </c>
      <c r="H7970" s="38">
        <f>G7970*SUMIF('Manual Inputs'!$B$11:$B$22,'Expanded kW'!A7970,'Manual Inputs'!$C$11:$C$22)</f>
        <v>155326.74123631121</v>
      </c>
    </row>
    <row r="7971" spans="1:8" x14ac:dyDescent="0.2">
      <c r="A7971">
        <f t="shared" si="744"/>
        <v>2</v>
      </c>
      <c r="B7971" t="b">
        <f t="shared" si="745"/>
        <v>0</v>
      </c>
      <c r="C7971" t="str">
        <f t="shared" si="746"/>
        <v>OFF</v>
      </c>
      <c r="D7971" s="4">
        <f t="shared" si="748"/>
        <v>43888.041666647339</v>
      </c>
      <c r="E7971" t="str">
        <f t="shared" si="749"/>
        <v>LRKPCIGS</v>
      </c>
      <c r="F7971" s="39">
        <v>9531.6396484375</v>
      </c>
      <c r="G7971">
        <f t="shared" si="747"/>
        <v>1.4458774860292998E-3</v>
      </c>
      <c r="H7971" s="38">
        <f>G7971*SUMIF('Manual Inputs'!$B$11:$B$22,'Expanded kW'!A7971,'Manual Inputs'!$C$11:$C$22)</f>
        <v>154159.99050627559</v>
      </c>
    </row>
    <row r="7972" spans="1:8" x14ac:dyDescent="0.2">
      <c r="A7972">
        <f t="shared" si="744"/>
        <v>2</v>
      </c>
      <c r="B7972" t="b">
        <f t="shared" si="745"/>
        <v>0</v>
      </c>
      <c r="C7972" t="str">
        <f t="shared" si="746"/>
        <v>OFF</v>
      </c>
      <c r="D7972" s="4">
        <f t="shared" si="748"/>
        <v>43888.083333314004</v>
      </c>
      <c r="E7972" t="str">
        <f t="shared" si="749"/>
        <v>LRKPCIGS</v>
      </c>
      <c r="F7972" s="39">
        <v>9506.5712890625</v>
      </c>
      <c r="G7972">
        <f t="shared" si="747"/>
        <v>1.4420748059271471E-3</v>
      </c>
      <c r="H7972" s="38">
        <f>G7972*SUMIF('Manual Inputs'!$B$11:$B$22,'Expanded kW'!A7972,'Manual Inputs'!$C$11:$C$22)</f>
        <v>153754.54735212828</v>
      </c>
    </row>
    <row r="7973" spans="1:8" x14ac:dyDescent="0.2">
      <c r="A7973">
        <f t="shared" si="744"/>
        <v>2</v>
      </c>
      <c r="B7973" t="b">
        <f t="shared" si="745"/>
        <v>0</v>
      </c>
      <c r="C7973" t="str">
        <f t="shared" si="746"/>
        <v>OFF</v>
      </c>
      <c r="D7973" s="4">
        <f t="shared" si="748"/>
        <v>43888.124999980668</v>
      </c>
      <c r="E7973" t="str">
        <f t="shared" si="749"/>
        <v>LRKPCIGS</v>
      </c>
      <c r="F7973" s="39">
        <v>9346.236328125</v>
      </c>
      <c r="G7973">
        <f t="shared" si="747"/>
        <v>1.4177532076719171E-3</v>
      </c>
      <c r="H7973" s="38">
        <f>G7973*SUMIF('Manual Inputs'!$B$11:$B$22,'Expanded kW'!A7973,'Manual Inputs'!$C$11:$C$22)</f>
        <v>151161.36958129209</v>
      </c>
    </row>
    <row r="7974" spans="1:8" x14ac:dyDescent="0.2">
      <c r="A7974">
        <f t="shared" si="744"/>
        <v>2</v>
      </c>
      <c r="B7974" t="b">
        <f t="shared" si="745"/>
        <v>0</v>
      </c>
      <c r="C7974" t="str">
        <f t="shared" si="746"/>
        <v>OFF</v>
      </c>
      <c r="D7974" s="4">
        <f t="shared" si="748"/>
        <v>43888.166666647332</v>
      </c>
      <c r="E7974" t="str">
        <f t="shared" si="749"/>
        <v>LRKPCIGS</v>
      </c>
      <c r="F7974" s="39">
        <v>9452.8828125</v>
      </c>
      <c r="G7974">
        <f t="shared" si="747"/>
        <v>1.4339306709845662E-3</v>
      </c>
      <c r="H7974" s="38">
        <f>G7974*SUMIF('Manual Inputs'!$B$11:$B$22,'Expanded kW'!A7974,'Manual Inputs'!$C$11:$C$22)</f>
        <v>152886.21668264814</v>
      </c>
    </row>
    <row r="7975" spans="1:8" x14ac:dyDescent="0.2">
      <c r="A7975">
        <f t="shared" si="744"/>
        <v>2</v>
      </c>
      <c r="B7975" t="b">
        <f t="shared" si="745"/>
        <v>0</v>
      </c>
      <c r="C7975" t="str">
        <f t="shared" si="746"/>
        <v>OFF</v>
      </c>
      <c r="D7975" s="4">
        <f t="shared" si="748"/>
        <v>43888.208333313996</v>
      </c>
      <c r="E7975" t="str">
        <f t="shared" si="749"/>
        <v>LRKPCIGS</v>
      </c>
      <c r="F7975" s="39">
        <v>9452.82421875</v>
      </c>
      <c r="G7975">
        <f t="shared" si="747"/>
        <v>1.4339217827568245E-3</v>
      </c>
      <c r="H7975" s="38">
        <f>G7975*SUMIF('Manual Inputs'!$B$11:$B$22,'Expanded kW'!A7975,'Manual Inputs'!$C$11:$C$22)</f>
        <v>152885.26901653016</v>
      </c>
    </row>
    <row r="7976" spans="1:8" x14ac:dyDescent="0.2">
      <c r="A7976">
        <f t="shared" si="744"/>
        <v>2</v>
      </c>
      <c r="B7976" t="b">
        <f t="shared" si="745"/>
        <v>0</v>
      </c>
      <c r="C7976" t="str">
        <f t="shared" si="746"/>
        <v>OFF</v>
      </c>
      <c r="D7976" s="4">
        <f t="shared" si="748"/>
        <v>43888.249999980661</v>
      </c>
      <c r="E7976" t="str">
        <f t="shared" si="749"/>
        <v>LRKPCIGS</v>
      </c>
      <c r="F7976" s="39">
        <v>9300.2275390625</v>
      </c>
      <c r="G7976">
        <f t="shared" si="747"/>
        <v>1.4107740231120137E-3</v>
      </c>
      <c r="H7976" s="38">
        <f>G7976*SUMIF('Manual Inputs'!$B$11:$B$22,'Expanded kW'!A7976,'Manual Inputs'!$C$11:$C$22)</f>
        <v>150417.24635101002</v>
      </c>
    </row>
    <row r="7977" spans="1:8" x14ac:dyDescent="0.2">
      <c r="A7977">
        <f t="shared" si="744"/>
        <v>2</v>
      </c>
      <c r="B7977" t="b">
        <f t="shared" si="745"/>
        <v>0</v>
      </c>
      <c r="C7977" t="str">
        <f t="shared" si="746"/>
        <v>ON</v>
      </c>
      <c r="D7977" s="4">
        <f t="shared" si="748"/>
        <v>43888.291666647325</v>
      </c>
      <c r="E7977" t="str">
        <f t="shared" si="749"/>
        <v>LRKPCIGS</v>
      </c>
      <c r="F7977" s="39">
        <v>9581.6259765625</v>
      </c>
      <c r="G7977">
        <f t="shared" si="747"/>
        <v>1.4534600331157351E-3</v>
      </c>
      <c r="H7977" s="38">
        <f>G7977*SUMIF('Manual Inputs'!$B$11:$B$22,'Expanded kW'!A7977,'Manual Inputs'!$C$11:$C$22)</f>
        <v>154968.44447153399</v>
      </c>
    </row>
    <row r="7978" spans="1:8" x14ac:dyDescent="0.2">
      <c r="A7978">
        <f t="shared" si="744"/>
        <v>2</v>
      </c>
      <c r="B7978" t="b">
        <f t="shared" si="745"/>
        <v>0</v>
      </c>
      <c r="C7978" t="str">
        <f t="shared" si="746"/>
        <v>ON</v>
      </c>
      <c r="D7978" s="4">
        <f t="shared" si="748"/>
        <v>43888.333333313989</v>
      </c>
      <c r="E7978" t="str">
        <f t="shared" si="749"/>
        <v>LRKPCIGS</v>
      </c>
      <c r="F7978" s="39">
        <v>9703.54296875</v>
      </c>
      <c r="G7978">
        <f t="shared" si="747"/>
        <v>1.4719539167149976E-3</v>
      </c>
      <c r="H7978" s="38">
        <f>G7978*SUMIF('Manual Inputs'!$B$11:$B$22,'Expanded kW'!A7978,'Manual Inputs'!$C$11:$C$22)</f>
        <v>156940.26915767387</v>
      </c>
    </row>
    <row r="7979" spans="1:8" x14ac:dyDescent="0.2">
      <c r="A7979">
        <f t="shared" si="744"/>
        <v>2</v>
      </c>
      <c r="B7979" t="b">
        <f t="shared" si="745"/>
        <v>0</v>
      </c>
      <c r="C7979" t="str">
        <f t="shared" si="746"/>
        <v>ON</v>
      </c>
      <c r="D7979" s="4">
        <f t="shared" si="748"/>
        <v>43888.374999980653</v>
      </c>
      <c r="E7979" t="str">
        <f t="shared" si="749"/>
        <v>LRKPCIGS</v>
      </c>
      <c r="F7979" s="39">
        <v>9615.3916015625</v>
      </c>
      <c r="G7979">
        <f t="shared" si="747"/>
        <v>1.4585820224890128E-3</v>
      </c>
      <c r="H7979" s="38">
        <f>G7979*SUMIF('Manual Inputs'!$B$11:$B$22,'Expanded kW'!A7979,'Manual Inputs'!$C$11:$C$22)</f>
        <v>155514.5528664618</v>
      </c>
    </row>
    <row r="7980" spans="1:8" x14ac:dyDescent="0.2">
      <c r="A7980">
        <f t="shared" si="744"/>
        <v>2</v>
      </c>
      <c r="B7980" t="b">
        <f t="shared" si="745"/>
        <v>0</v>
      </c>
      <c r="C7980" t="str">
        <f t="shared" si="746"/>
        <v>ON</v>
      </c>
      <c r="D7980" s="4">
        <f t="shared" si="748"/>
        <v>43888.416666647317</v>
      </c>
      <c r="E7980" t="str">
        <f t="shared" si="749"/>
        <v>LRKPCIGS</v>
      </c>
      <c r="F7980" s="39">
        <v>9641.716796875</v>
      </c>
      <c r="G7980">
        <f t="shared" si="747"/>
        <v>1.4625753550762247E-3</v>
      </c>
      <c r="H7980" s="38">
        <f>G7980*SUMIF('Manual Inputs'!$B$11:$B$22,'Expanded kW'!A7980,'Manual Inputs'!$C$11:$C$22)</f>
        <v>155940.32345883999</v>
      </c>
    </row>
    <row r="7981" spans="1:8" x14ac:dyDescent="0.2">
      <c r="A7981">
        <f t="shared" si="744"/>
        <v>2</v>
      </c>
      <c r="B7981" t="b">
        <f t="shared" si="745"/>
        <v>0</v>
      </c>
      <c r="C7981" t="str">
        <f t="shared" si="746"/>
        <v>ON</v>
      </c>
      <c r="D7981" s="4">
        <f t="shared" si="748"/>
        <v>43888.458333313982</v>
      </c>
      <c r="E7981" t="str">
        <f t="shared" si="749"/>
        <v>LRKPCIGS</v>
      </c>
      <c r="F7981" s="39">
        <v>9651.9970703125</v>
      </c>
      <c r="G7981">
        <f t="shared" si="747"/>
        <v>1.4641347946335041E-3</v>
      </c>
      <c r="H7981" s="38">
        <f>G7981*SUMIF('Manual Inputs'!$B$11:$B$22,'Expanded kW'!A7981,'Manual Inputs'!$C$11:$C$22)</f>
        <v>156106.59147924159</v>
      </c>
    </row>
    <row r="7982" spans="1:8" x14ac:dyDescent="0.2">
      <c r="A7982">
        <f t="shared" si="744"/>
        <v>2</v>
      </c>
      <c r="B7982" t="b">
        <f t="shared" si="745"/>
        <v>0</v>
      </c>
      <c r="C7982" t="str">
        <f t="shared" si="746"/>
        <v>ON</v>
      </c>
      <c r="D7982" s="4">
        <f t="shared" si="748"/>
        <v>43888.499999980646</v>
      </c>
      <c r="E7982" t="str">
        <f t="shared" si="749"/>
        <v>LRKPCIGS</v>
      </c>
      <c r="F7982" s="39">
        <v>9601.974609375</v>
      </c>
      <c r="G7982">
        <f t="shared" si="747"/>
        <v>1.456546766473295E-3</v>
      </c>
      <c r="H7982" s="38">
        <f>G7982*SUMIF('Manual Inputs'!$B$11:$B$22,'Expanded kW'!A7982,'Manual Inputs'!$C$11:$C$22)</f>
        <v>155297.55311987709</v>
      </c>
    </row>
    <row r="7983" spans="1:8" x14ac:dyDescent="0.2">
      <c r="A7983">
        <f t="shared" si="744"/>
        <v>2</v>
      </c>
      <c r="B7983" t="b">
        <f t="shared" si="745"/>
        <v>0</v>
      </c>
      <c r="C7983" t="str">
        <f t="shared" si="746"/>
        <v>ON</v>
      </c>
      <c r="D7983" s="4">
        <f t="shared" si="748"/>
        <v>43888.54166664731</v>
      </c>
      <c r="E7983" t="str">
        <f t="shared" si="749"/>
        <v>LRKPCIGS</v>
      </c>
      <c r="F7983" s="39">
        <v>9699.7939453125</v>
      </c>
      <c r="G7983">
        <f t="shared" si="747"/>
        <v>1.4713852182766584E-3</v>
      </c>
      <c r="H7983" s="38">
        <f>G7983*SUMIF('Manual Inputs'!$B$11:$B$22,'Expanded kW'!A7983,'Manual Inputs'!$C$11:$C$22)</f>
        <v>156879.63432055773</v>
      </c>
    </row>
    <row r="7984" spans="1:8" x14ac:dyDescent="0.2">
      <c r="A7984">
        <f t="shared" si="744"/>
        <v>2</v>
      </c>
      <c r="B7984" t="b">
        <f t="shared" si="745"/>
        <v>0</v>
      </c>
      <c r="C7984" t="str">
        <f t="shared" si="746"/>
        <v>ON</v>
      </c>
      <c r="D7984" s="4">
        <f t="shared" si="748"/>
        <v>43888.583333313974</v>
      </c>
      <c r="E7984" t="str">
        <f t="shared" si="749"/>
        <v>LRKPCIGS</v>
      </c>
      <c r="F7984" s="39">
        <v>9803.04296875</v>
      </c>
      <c r="G7984">
        <f t="shared" si="747"/>
        <v>1.4870473125174184E-3</v>
      </c>
      <c r="H7984" s="38">
        <f>G7984*SUMIF('Manual Inputs'!$B$11:$B$22,'Expanded kW'!A7984,'Manual Inputs'!$C$11:$C$22)</f>
        <v>158549.53258150557</v>
      </c>
    </row>
    <row r="7985" spans="1:8" x14ac:dyDescent="0.2">
      <c r="A7985">
        <f t="shared" si="744"/>
        <v>2</v>
      </c>
      <c r="B7985" t="b">
        <f t="shared" si="745"/>
        <v>0</v>
      </c>
      <c r="C7985" t="str">
        <f t="shared" si="746"/>
        <v>ON</v>
      </c>
      <c r="D7985" s="4">
        <f t="shared" si="748"/>
        <v>43888.624999980639</v>
      </c>
      <c r="E7985" t="str">
        <f t="shared" si="749"/>
        <v>LRKPCIGS</v>
      </c>
      <c r="F7985" s="39">
        <v>9760.923828125</v>
      </c>
      <c r="G7985">
        <f t="shared" si="747"/>
        <v>1.480658158142434E-3</v>
      </c>
      <c r="H7985" s="38">
        <f>G7985*SUMIF('Manual Inputs'!$B$11:$B$22,'Expanded kW'!A7985,'Manual Inputs'!$C$11:$C$22)</f>
        <v>157868.3185870228</v>
      </c>
    </row>
    <row r="7986" spans="1:8" x14ac:dyDescent="0.2">
      <c r="A7986">
        <f t="shared" si="744"/>
        <v>2</v>
      </c>
      <c r="B7986" t="b">
        <f t="shared" si="745"/>
        <v>0</v>
      </c>
      <c r="C7986" t="str">
        <f t="shared" si="746"/>
        <v>ON</v>
      </c>
      <c r="D7986" s="4">
        <f t="shared" si="748"/>
        <v>43888.666666647303</v>
      </c>
      <c r="E7986" t="str">
        <f t="shared" si="749"/>
        <v>LRKPCIGS</v>
      </c>
      <c r="F7986" s="39">
        <v>9643.716796875</v>
      </c>
      <c r="G7986">
        <f t="shared" si="747"/>
        <v>1.4628787399164746E-3</v>
      </c>
      <c r="H7986" s="38">
        <f>G7986*SUMIF('Manual Inputs'!$B$11:$B$22,'Expanded kW'!A7986,'Manual Inputs'!$C$11:$C$22)</f>
        <v>155972.67046233412</v>
      </c>
    </row>
    <row r="7987" spans="1:8" x14ac:dyDescent="0.2">
      <c r="A7987">
        <f t="shared" si="744"/>
        <v>2</v>
      </c>
      <c r="B7987" t="b">
        <f t="shared" si="745"/>
        <v>0</v>
      </c>
      <c r="C7987" t="str">
        <f t="shared" si="746"/>
        <v>ON</v>
      </c>
      <c r="D7987" s="4">
        <f t="shared" si="748"/>
        <v>43888.708333313967</v>
      </c>
      <c r="E7987" t="str">
        <f t="shared" si="749"/>
        <v>LRKPCIGS</v>
      </c>
      <c r="F7987" s="39">
        <v>9567.6953125</v>
      </c>
      <c r="G7987">
        <f t="shared" si="747"/>
        <v>1.4513468569701485E-3</v>
      </c>
      <c r="H7987" s="38">
        <f>G7987*SUMIF('Manual Inputs'!$B$11:$B$22,'Expanded kW'!A7987,'Manual Inputs'!$C$11:$C$22)</f>
        <v>154743.13685198154</v>
      </c>
    </row>
    <row r="7988" spans="1:8" x14ac:dyDescent="0.2">
      <c r="A7988">
        <f t="shared" si="744"/>
        <v>2</v>
      </c>
      <c r="B7988" t="b">
        <f t="shared" si="745"/>
        <v>0</v>
      </c>
      <c r="C7988" t="str">
        <f t="shared" si="746"/>
        <v>ON</v>
      </c>
      <c r="D7988" s="4">
        <f t="shared" si="748"/>
        <v>43888.749999980631</v>
      </c>
      <c r="E7988" t="str">
        <f t="shared" si="749"/>
        <v>LRKPCIGS</v>
      </c>
      <c r="F7988" s="39">
        <v>9481.560546875</v>
      </c>
      <c r="G7988">
        <f t="shared" si="747"/>
        <v>1.4382808659156069E-3</v>
      </c>
      <c r="H7988" s="38">
        <f>G7988*SUMIF('Manual Inputs'!$B$11:$B$22,'Expanded kW'!A7988,'Manual Inputs'!$C$11:$C$22)</f>
        <v>153350.03606966368</v>
      </c>
    </row>
    <row r="7989" spans="1:8" x14ac:dyDescent="0.2">
      <c r="A7989">
        <f t="shared" si="744"/>
        <v>2</v>
      </c>
      <c r="B7989" t="b">
        <f t="shared" si="745"/>
        <v>0</v>
      </c>
      <c r="C7989" t="str">
        <f t="shared" si="746"/>
        <v>ON</v>
      </c>
      <c r="D7989" s="4">
        <f t="shared" si="748"/>
        <v>43888.791666647296</v>
      </c>
      <c r="E7989" t="str">
        <f t="shared" si="749"/>
        <v>LRKPCIGS</v>
      </c>
      <c r="F7989" s="39">
        <v>9491.4482421875</v>
      </c>
      <c r="G7989">
        <f t="shared" si="747"/>
        <v>1.439780754347017E-3</v>
      </c>
      <c r="H7989" s="38">
        <f>G7989*SUMIF('Manual Inputs'!$B$11:$B$22,'Expanded kW'!A7989,'Manual Inputs'!$C$11:$C$22)</f>
        <v>153509.95472707471</v>
      </c>
    </row>
    <row r="7990" spans="1:8" x14ac:dyDescent="0.2">
      <c r="A7990">
        <f t="shared" si="744"/>
        <v>2</v>
      </c>
      <c r="B7990" t="b">
        <f t="shared" si="745"/>
        <v>0</v>
      </c>
      <c r="C7990" t="str">
        <f t="shared" si="746"/>
        <v>ON</v>
      </c>
      <c r="D7990" s="4">
        <f t="shared" si="748"/>
        <v>43888.83333331396</v>
      </c>
      <c r="E7990" t="str">
        <f t="shared" si="749"/>
        <v>LRKPCIGS</v>
      </c>
      <c r="F7990" s="39">
        <v>9604.22265625</v>
      </c>
      <c r="G7990">
        <f t="shared" si="747"/>
        <v>1.4568877781443177E-3</v>
      </c>
      <c r="H7990" s="38">
        <f>G7990*SUMIF('Manual Inputs'!$B$11:$B$22,'Expanded kW'!A7990,'Manual Inputs'!$C$11:$C$22)</f>
        <v>155333.91190993733</v>
      </c>
    </row>
    <row r="7991" spans="1:8" x14ac:dyDescent="0.2">
      <c r="A7991">
        <f t="shared" si="744"/>
        <v>2</v>
      </c>
      <c r="B7991" t="b">
        <f t="shared" si="745"/>
        <v>0</v>
      </c>
      <c r="C7991" t="str">
        <f t="shared" si="746"/>
        <v>OFF</v>
      </c>
      <c r="D7991" s="4">
        <f t="shared" si="748"/>
        <v>43888.874999980624</v>
      </c>
      <c r="E7991" t="str">
        <f t="shared" si="749"/>
        <v>LRKPCIGS</v>
      </c>
      <c r="F7991" s="39">
        <v>9831.73046875</v>
      </c>
      <c r="G7991">
        <f t="shared" si="747"/>
        <v>1.4913989888197495E-3</v>
      </c>
      <c r="H7991" s="38">
        <f>G7991*SUMIF('Manual Inputs'!$B$11:$B$22,'Expanded kW'!A7991,'Manual Inputs'!$C$11:$C$22)</f>
        <v>159013.50991287411</v>
      </c>
    </row>
    <row r="7992" spans="1:8" x14ac:dyDescent="0.2">
      <c r="A7992">
        <f t="shared" si="744"/>
        <v>2</v>
      </c>
      <c r="B7992" t="b">
        <f t="shared" si="745"/>
        <v>0</v>
      </c>
      <c r="C7992" t="str">
        <f t="shared" si="746"/>
        <v>OFF</v>
      </c>
      <c r="D7992" s="4">
        <f t="shared" si="748"/>
        <v>43888.916666647288</v>
      </c>
      <c r="E7992" t="str">
        <f t="shared" si="749"/>
        <v>LRKPCIGS</v>
      </c>
      <c r="F7992" s="39">
        <v>9980.357421875</v>
      </c>
      <c r="G7992">
        <f t="shared" si="747"/>
        <v>1.513944571035061E-3</v>
      </c>
      <c r="H7992" s="38">
        <f>G7992*SUMIF('Manual Inputs'!$B$11:$B$22,'Expanded kW'!A7992,'Manual Inputs'!$C$11:$C$22)</f>
        <v>161417.32819890036</v>
      </c>
    </row>
    <row r="7993" spans="1:8" x14ac:dyDescent="0.2">
      <c r="A7993">
        <f t="shared" si="744"/>
        <v>2</v>
      </c>
      <c r="B7993" t="b">
        <f t="shared" si="745"/>
        <v>0</v>
      </c>
      <c r="C7993" t="str">
        <f t="shared" si="746"/>
        <v>OFF</v>
      </c>
      <c r="D7993" s="4">
        <f t="shared" si="748"/>
        <v>43888.958333313953</v>
      </c>
      <c r="E7993" t="str">
        <f t="shared" si="749"/>
        <v>LRKPCIGS</v>
      </c>
      <c r="F7993" s="39">
        <v>9891.0107421875</v>
      </c>
      <c r="G7993">
        <f t="shared" si="747"/>
        <v>1.5003913569631459E-3</v>
      </c>
      <c r="H7993" s="38">
        <f>G7993*SUMIF('Manual Inputs'!$B$11:$B$22,'Expanded kW'!A7993,'Manual Inputs'!$C$11:$C$22)</f>
        <v>159972.27951888126</v>
      </c>
    </row>
    <row r="7994" spans="1:8" x14ac:dyDescent="0.2">
      <c r="A7994">
        <f t="shared" si="744"/>
        <v>2</v>
      </c>
      <c r="B7994" t="b">
        <f t="shared" si="745"/>
        <v>0</v>
      </c>
      <c r="C7994" t="str">
        <f t="shared" si="746"/>
        <v>OFF</v>
      </c>
      <c r="D7994" s="4">
        <f t="shared" si="748"/>
        <v>43888.999999980617</v>
      </c>
      <c r="E7994" t="str">
        <f t="shared" si="749"/>
        <v>LRKPCIGS</v>
      </c>
      <c r="F7994" s="39">
        <v>9917.0791015625</v>
      </c>
      <c r="G7994">
        <f t="shared" si="747"/>
        <v>1.5043457294854235E-3</v>
      </c>
      <c r="H7994" s="38">
        <f>G7994*SUMIF('Manual Inputs'!$B$11:$B$22,'Expanded kW'!A7994,'Manual Inputs'!$C$11:$C$22)</f>
        <v>160393.89617477561</v>
      </c>
    </row>
    <row r="7995" spans="1:8" x14ac:dyDescent="0.2">
      <c r="A7995">
        <f t="shared" si="744"/>
        <v>2</v>
      </c>
      <c r="B7995" t="b">
        <f t="shared" si="745"/>
        <v>0</v>
      </c>
      <c r="C7995" t="str">
        <f t="shared" si="746"/>
        <v>OFF</v>
      </c>
      <c r="D7995" s="4">
        <f t="shared" si="748"/>
        <v>43889.041666647281</v>
      </c>
      <c r="E7995" t="str">
        <f t="shared" si="749"/>
        <v>LRKPCIGS</v>
      </c>
      <c r="F7995" s="39">
        <v>9882.81640625</v>
      </c>
      <c r="G7995">
        <f t="shared" si="747"/>
        <v>1.4991483383134706E-3</v>
      </c>
      <c r="H7995" s="38">
        <f>G7995*SUMIF('Manual Inputs'!$B$11:$B$22,'Expanded kW'!A7995,'Manual Inputs'!$C$11:$C$22)</f>
        <v>159839.74841228017</v>
      </c>
    </row>
    <row r="7996" spans="1:8" x14ac:dyDescent="0.2">
      <c r="A7996">
        <f t="shared" si="744"/>
        <v>2</v>
      </c>
      <c r="B7996" t="b">
        <f t="shared" si="745"/>
        <v>0</v>
      </c>
      <c r="C7996" t="str">
        <f t="shared" si="746"/>
        <v>OFF</v>
      </c>
      <c r="D7996" s="4">
        <f t="shared" si="748"/>
        <v>43889.083333313945</v>
      </c>
      <c r="E7996" t="str">
        <f t="shared" si="749"/>
        <v>LRKPCIGS</v>
      </c>
      <c r="F7996" s="39">
        <v>9747.931640625</v>
      </c>
      <c r="G7996">
        <f t="shared" si="747"/>
        <v>1.4786873417778435E-3</v>
      </c>
      <c r="H7996" s="38">
        <f>G7996*SUMIF('Manual Inputs'!$B$11:$B$22,'Expanded kW'!A7996,'Manual Inputs'!$C$11:$C$22)</f>
        <v>157658.18941979352</v>
      </c>
    </row>
    <row r="7997" spans="1:8" x14ac:dyDescent="0.2">
      <c r="A7997">
        <f t="shared" si="744"/>
        <v>2</v>
      </c>
      <c r="B7997" t="b">
        <f t="shared" si="745"/>
        <v>0</v>
      </c>
      <c r="C7997" t="str">
        <f t="shared" si="746"/>
        <v>OFF</v>
      </c>
      <c r="D7997" s="4">
        <f t="shared" si="748"/>
        <v>43889.12499998061</v>
      </c>
      <c r="E7997" t="str">
        <f t="shared" si="749"/>
        <v>LRKPCIGS</v>
      </c>
      <c r="F7997" s="39">
        <v>9677.19921875</v>
      </c>
      <c r="G7997">
        <f t="shared" si="747"/>
        <v>1.4679577695223339E-3</v>
      </c>
      <c r="H7997" s="38">
        <f>G7997*SUMIF('Manual Inputs'!$B$11:$B$22,'Expanded kW'!A7997,'Manual Inputs'!$C$11:$C$22)</f>
        <v>156514.19847102495</v>
      </c>
    </row>
    <row r="7998" spans="1:8" x14ac:dyDescent="0.2">
      <c r="A7998">
        <f t="shared" si="744"/>
        <v>2</v>
      </c>
      <c r="B7998" t="b">
        <f t="shared" si="745"/>
        <v>0</v>
      </c>
      <c r="C7998" t="str">
        <f t="shared" si="746"/>
        <v>OFF</v>
      </c>
      <c r="D7998" s="4">
        <f t="shared" si="748"/>
        <v>43889.166666647274</v>
      </c>
      <c r="E7998" t="str">
        <f t="shared" si="749"/>
        <v>LRKPCIGS</v>
      </c>
      <c r="F7998" s="39">
        <v>9672.4765625</v>
      </c>
      <c r="G7998">
        <f t="shared" si="747"/>
        <v>1.4672413783663536E-3</v>
      </c>
      <c r="H7998" s="38">
        <f>G7998*SUMIF('Manual Inputs'!$B$11:$B$22,'Expanded kW'!A7998,'Manual Inputs'!$C$11:$C$22)</f>
        <v>156437.81658191484</v>
      </c>
    </row>
    <row r="7999" spans="1:8" x14ac:dyDescent="0.2">
      <c r="A7999">
        <f t="shared" si="744"/>
        <v>2</v>
      </c>
      <c r="B7999" t="b">
        <f t="shared" si="745"/>
        <v>0</v>
      </c>
      <c r="C7999" t="str">
        <f t="shared" si="746"/>
        <v>OFF</v>
      </c>
      <c r="D7999" s="4">
        <f t="shared" si="748"/>
        <v>43889.208333313938</v>
      </c>
      <c r="E7999" t="str">
        <f t="shared" si="749"/>
        <v>LRKPCIGS</v>
      </c>
      <c r="F7999" s="39">
        <v>9700.2265625</v>
      </c>
      <c r="G7999">
        <f t="shared" si="747"/>
        <v>1.4714508430248179E-3</v>
      </c>
      <c r="H7999" s="38">
        <f>G7999*SUMIF('Manual Inputs'!$B$11:$B$22,'Expanded kW'!A7999,'Manual Inputs'!$C$11:$C$22)</f>
        <v>156886.63125539556</v>
      </c>
    </row>
    <row r="8000" spans="1:8" x14ac:dyDescent="0.2">
      <c r="A8000">
        <f t="shared" si="744"/>
        <v>2</v>
      </c>
      <c r="B8000" t="b">
        <f t="shared" si="745"/>
        <v>0</v>
      </c>
      <c r="C8000" t="str">
        <f t="shared" si="746"/>
        <v>OFF</v>
      </c>
      <c r="D8000" s="4">
        <f t="shared" si="748"/>
        <v>43889.249999980602</v>
      </c>
      <c r="E8000" t="str">
        <f t="shared" si="749"/>
        <v>LRKPCIGS</v>
      </c>
      <c r="F8000" s="39">
        <v>9669.53125</v>
      </c>
      <c r="G8000">
        <f t="shared" si="747"/>
        <v>1.4667945967852048E-3</v>
      </c>
      <c r="H8000" s="38">
        <f>G8000*SUMIF('Manual Inputs'!$B$11:$B$22,'Expanded kW'!A8000,'Manual Inputs'!$C$11:$C$22)</f>
        <v>156390.18056505051</v>
      </c>
    </row>
    <row r="8001" spans="1:8" x14ac:dyDescent="0.2">
      <c r="A8001">
        <f t="shared" si="744"/>
        <v>2</v>
      </c>
      <c r="B8001" t="b">
        <f t="shared" si="745"/>
        <v>0</v>
      </c>
      <c r="C8001" t="str">
        <f t="shared" si="746"/>
        <v>ON</v>
      </c>
      <c r="D8001" s="4">
        <f t="shared" si="748"/>
        <v>43889.291666647267</v>
      </c>
      <c r="E8001" t="str">
        <f t="shared" si="749"/>
        <v>LRKPCIGS</v>
      </c>
      <c r="F8001" s="39">
        <v>9551.251953125</v>
      </c>
      <c r="G8001">
        <f t="shared" si="747"/>
        <v>1.4488525239915724E-3</v>
      </c>
      <c r="H8001" s="38">
        <f>G8001*SUMIF('Manual Inputs'!$B$11:$B$22,'Expanded kW'!A8001,'Manual Inputs'!$C$11:$C$22)</f>
        <v>154477.19015040257</v>
      </c>
    </row>
    <row r="8002" spans="1:8" x14ac:dyDescent="0.2">
      <c r="A8002">
        <f t="shared" ref="A8002:A8065" si="750">MONTH(D8002)</f>
        <v>2</v>
      </c>
      <c r="B8002" t="b">
        <f t="shared" ref="B8002:B8065" si="751">IF(ISNA(VLOOKUP(DATE(YEAR(D8002),MONTH(D8002),DAY(D8002)),Holidays,1,FALSE)),FALSE,TRUE)</f>
        <v>0</v>
      </c>
      <c r="C8002" t="str">
        <f t="shared" ref="C8002:C8065" si="752">IF(OR(HOUR(D8002)&lt;PkStart,HOUR(D8002)&gt;OPkStart-1,WEEKDAY(D8002,2)&gt;5,B8002)=TRUE,"OFF","ON")</f>
        <v>ON</v>
      </c>
      <c r="D8002" s="4">
        <f t="shared" si="748"/>
        <v>43889.333333313931</v>
      </c>
      <c r="E8002" t="str">
        <f t="shared" si="749"/>
        <v>LRKPCIGS</v>
      </c>
      <c r="F8002" s="39">
        <v>9653.22265625</v>
      </c>
      <c r="G8002">
        <f t="shared" ref="G8002:G8065" si="753">IF(SUMIF($A$2:$A$8785,A8002,$F$2:$F$8785)=0,0,F8002/SUMIF($A$2:$A$8785,A8002,$F$2:$F$8785))</f>
        <v>1.4643207067304347E-3</v>
      </c>
      <c r="H8002" s="38">
        <f>G8002*SUMIF('Manual Inputs'!$B$11:$B$22,'Expanded kW'!A8002,'Manual Inputs'!$C$11:$C$22)</f>
        <v>156126.41349554292</v>
      </c>
    </row>
    <row r="8003" spans="1:8" x14ac:dyDescent="0.2">
      <c r="A8003">
        <f t="shared" si="750"/>
        <v>2</v>
      </c>
      <c r="B8003" t="b">
        <f t="shared" si="751"/>
        <v>0</v>
      </c>
      <c r="C8003" t="str">
        <f t="shared" si="752"/>
        <v>ON</v>
      </c>
      <c r="D8003" s="4">
        <f t="shared" si="748"/>
        <v>43889.374999980595</v>
      </c>
      <c r="E8003" t="str">
        <f t="shared" si="749"/>
        <v>LRKPCIGS</v>
      </c>
      <c r="F8003" s="39">
        <v>9667.94140625</v>
      </c>
      <c r="G8003">
        <f t="shared" si="753"/>
        <v>1.4665534295391471E-3</v>
      </c>
      <c r="H8003" s="38">
        <f>G8003*SUMIF('Manual Inputs'!$B$11:$B$22,'Expanded kW'!A8003,'Manual Inputs'!$C$11:$C$22)</f>
        <v>156364.46722438236</v>
      </c>
    </row>
    <row r="8004" spans="1:8" x14ac:dyDescent="0.2">
      <c r="A8004">
        <f t="shared" si="750"/>
        <v>2</v>
      </c>
      <c r="B8004" t="b">
        <f t="shared" si="751"/>
        <v>0</v>
      </c>
      <c r="C8004" t="str">
        <f t="shared" si="752"/>
        <v>ON</v>
      </c>
      <c r="D8004" s="4">
        <f t="shared" ref="D8004:D8067" si="754">+D8003+1/24</f>
        <v>43889.416666647259</v>
      </c>
      <c r="E8004" t="str">
        <f t="shared" ref="E8004:E8067" si="755">+E8003</f>
        <v>LRKPCIGS</v>
      </c>
      <c r="F8004" s="39">
        <v>9686.953125</v>
      </c>
      <c r="G8004">
        <f t="shared" si="753"/>
        <v>1.4694373631670673E-3</v>
      </c>
      <c r="H8004" s="38">
        <f>G8004*SUMIF('Manual Inputs'!$B$11:$B$22,'Expanded kW'!A8004,'Manual Inputs'!$C$11:$C$22)</f>
        <v>156671.95329079992</v>
      </c>
    </row>
    <row r="8005" spans="1:8" x14ac:dyDescent="0.2">
      <c r="A8005">
        <f t="shared" si="750"/>
        <v>2</v>
      </c>
      <c r="B8005" t="b">
        <f t="shared" si="751"/>
        <v>0</v>
      </c>
      <c r="C8005" t="str">
        <f t="shared" si="752"/>
        <v>ON</v>
      </c>
      <c r="D8005" s="4">
        <f t="shared" si="754"/>
        <v>43889.458333313924</v>
      </c>
      <c r="E8005" t="str">
        <f t="shared" si="755"/>
        <v>LRKPCIGS</v>
      </c>
      <c r="F8005" s="39">
        <v>9628.8330078125</v>
      </c>
      <c r="G8005">
        <f t="shared" si="753"/>
        <v>1.4606209819329563E-3</v>
      </c>
      <c r="H8005" s="38">
        <f>G8005*SUMIF('Manual Inputs'!$B$11:$B$22,'Expanded kW'!A8005,'Manual Inputs'!$C$11:$C$22)</f>
        <v>155731.947473929</v>
      </c>
    </row>
    <row r="8006" spans="1:8" x14ac:dyDescent="0.2">
      <c r="A8006">
        <f t="shared" si="750"/>
        <v>2</v>
      </c>
      <c r="B8006" t="b">
        <f t="shared" si="751"/>
        <v>0</v>
      </c>
      <c r="C8006" t="str">
        <f t="shared" si="752"/>
        <v>ON</v>
      </c>
      <c r="D8006" s="4">
        <f t="shared" si="754"/>
        <v>43889.499999980588</v>
      </c>
      <c r="E8006" t="str">
        <f t="shared" si="755"/>
        <v>LRKPCIGS</v>
      </c>
      <c r="F8006" s="39">
        <v>9563.162109375</v>
      </c>
      <c r="G8006">
        <f t="shared" si="753"/>
        <v>1.4506592044171999E-3</v>
      </c>
      <c r="H8006" s="38">
        <f>G8006*SUMIF('Manual Inputs'!$B$11:$B$22,'Expanded kW'!A8006,'Manual Inputs'!$C$11:$C$22)</f>
        <v>154669.81908331963</v>
      </c>
    </row>
    <row r="8007" spans="1:8" x14ac:dyDescent="0.2">
      <c r="A8007">
        <f t="shared" si="750"/>
        <v>2</v>
      </c>
      <c r="B8007" t="b">
        <f t="shared" si="751"/>
        <v>0</v>
      </c>
      <c r="C8007" t="str">
        <f t="shared" si="752"/>
        <v>ON</v>
      </c>
      <c r="D8007" s="4">
        <f t="shared" si="754"/>
        <v>43889.541666647252</v>
      </c>
      <c r="E8007" t="str">
        <f t="shared" si="755"/>
        <v>LRKPCIGS</v>
      </c>
      <c r="F8007" s="39">
        <v>9593.1572265625</v>
      </c>
      <c r="G8007">
        <f t="shared" si="753"/>
        <v>1.4552092363352997E-3</v>
      </c>
      <c r="H8007" s="38">
        <f>G8007*SUMIF('Manual Inputs'!$B$11:$B$22,'Expanded kW'!A8007,'Manual Inputs'!$C$11:$C$22)</f>
        <v>155154.94516355469</v>
      </c>
    </row>
    <row r="8008" spans="1:8" x14ac:dyDescent="0.2">
      <c r="A8008">
        <f t="shared" si="750"/>
        <v>2</v>
      </c>
      <c r="B8008" t="b">
        <f t="shared" si="751"/>
        <v>0</v>
      </c>
      <c r="C8008" t="str">
        <f t="shared" si="752"/>
        <v>ON</v>
      </c>
      <c r="D8008" s="4">
        <f t="shared" si="754"/>
        <v>43889.583333313916</v>
      </c>
      <c r="E8008" t="str">
        <f t="shared" si="755"/>
        <v>LRKPCIGS</v>
      </c>
      <c r="F8008" s="39">
        <v>9556.1318359375</v>
      </c>
      <c r="G8008">
        <f t="shared" si="753"/>
        <v>1.4495927652253262E-3</v>
      </c>
      <c r="H8008" s="38">
        <f>G8008*SUMIF('Manual Inputs'!$B$11:$B$22,'Expanded kW'!A8008,'Manual Inputs'!$C$11:$C$22)</f>
        <v>154556.11494359598</v>
      </c>
    </row>
    <row r="8009" spans="1:8" x14ac:dyDescent="0.2">
      <c r="A8009">
        <f t="shared" si="750"/>
        <v>2</v>
      </c>
      <c r="B8009" t="b">
        <f t="shared" si="751"/>
        <v>0</v>
      </c>
      <c r="C8009" t="str">
        <f t="shared" si="752"/>
        <v>ON</v>
      </c>
      <c r="D8009" s="4">
        <f t="shared" si="754"/>
        <v>43889.62499998058</v>
      </c>
      <c r="E8009" t="str">
        <f t="shared" si="755"/>
        <v>LRKPCIGS</v>
      </c>
      <c r="F8009" s="39">
        <v>9370.091796875</v>
      </c>
      <c r="G8009">
        <f t="shared" si="753"/>
        <v>1.421371901459817E-3</v>
      </c>
      <c r="H8009" s="38">
        <f>G8009*SUMIF('Manual Inputs'!$B$11:$B$22,'Expanded kW'!A8009,'Manual Inputs'!$C$11:$C$22)</f>
        <v>151547.19604679698</v>
      </c>
    </row>
    <row r="8010" spans="1:8" x14ac:dyDescent="0.2">
      <c r="A8010">
        <f t="shared" si="750"/>
        <v>2</v>
      </c>
      <c r="B8010" t="b">
        <f t="shared" si="751"/>
        <v>0</v>
      </c>
      <c r="C8010" t="str">
        <f t="shared" si="752"/>
        <v>ON</v>
      </c>
      <c r="D8010" s="4">
        <f t="shared" si="754"/>
        <v>43889.666666647245</v>
      </c>
      <c r="E8010" t="str">
        <f t="shared" si="755"/>
        <v>LRKPCIGS</v>
      </c>
      <c r="F8010" s="39">
        <v>9466.7392578125</v>
      </c>
      <c r="G8010">
        <f t="shared" si="753"/>
        <v>1.4360325887083467E-3</v>
      </c>
      <c r="H8010" s="38">
        <f>G8010*SUMIF('Manual Inputs'!$B$11:$B$22,'Expanded kW'!A8010,'Manual Inputs'!$C$11:$C$22)</f>
        <v>153110.32392511779</v>
      </c>
    </row>
    <row r="8011" spans="1:8" x14ac:dyDescent="0.2">
      <c r="A8011">
        <f t="shared" si="750"/>
        <v>2</v>
      </c>
      <c r="B8011" t="b">
        <f t="shared" si="751"/>
        <v>0</v>
      </c>
      <c r="C8011" t="str">
        <f t="shared" si="752"/>
        <v>ON</v>
      </c>
      <c r="D8011" s="4">
        <f t="shared" si="754"/>
        <v>43889.708333313909</v>
      </c>
      <c r="E8011" t="str">
        <f t="shared" si="755"/>
        <v>LRKPCIGS</v>
      </c>
      <c r="F8011" s="39">
        <v>9484.40625</v>
      </c>
      <c r="G8011">
        <f t="shared" si="753"/>
        <v>1.438712537509595E-3</v>
      </c>
      <c r="H8011" s="38">
        <f>G8011*SUMIF('Manual Inputs'!$B$11:$B$22,'Expanded kW'!A8011,'Manual Inputs'!$C$11:$C$22)</f>
        <v>153396.06105412747</v>
      </c>
    </row>
    <row r="8012" spans="1:8" x14ac:dyDescent="0.2">
      <c r="A8012">
        <f t="shared" si="750"/>
        <v>2</v>
      </c>
      <c r="B8012" t="b">
        <f t="shared" si="751"/>
        <v>0</v>
      </c>
      <c r="C8012" t="str">
        <f t="shared" si="752"/>
        <v>ON</v>
      </c>
      <c r="D8012" s="4">
        <f t="shared" si="754"/>
        <v>43889.749999980573</v>
      </c>
      <c r="E8012" t="str">
        <f t="shared" si="755"/>
        <v>LRKPCIGS</v>
      </c>
      <c r="F8012" s="39">
        <v>9489.767578125</v>
      </c>
      <c r="G8012">
        <f t="shared" si="753"/>
        <v>1.4395258103479596E-3</v>
      </c>
      <c r="H8012" s="38">
        <f>G8012*SUMIF('Manual Inputs'!$B$11:$B$22,'Expanded kW'!A8012,'Manual Inputs'!$C$11:$C$22)</f>
        <v>153482.77250392368</v>
      </c>
    </row>
    <row r="8013" spans="1:8" x14ac:dyDescent="0.2">
      <c r="A8013">
        <f t="shared" si="750"/>
        <v>2</v>
      </c>
      <c r="B8013" t="b">
        <f t="shared" si="751"/>
        <v>0</v>
      </c>
      <c r="C8013" t="str">
        <f t="shared" si="752"/>
        <v>ON</v>
      </c>
      <c r="D8013" s="4">
        <f t="shared" si="754"/>
        <v>43889.791666647237</v>
      </c>
      <c r="E8013" t="str">
        <f t="shared" si="755"/>
        <v>LRKPCIGS</v>
      </c>
      <c r="F8013" s="39">
        <v>9490.7822265625</v>
      </c>
      <c r="G8013">
        <f t="shared" si="753"/>
        <v>1.4396797248250198E-3</v>
      </c>
      <c r="H8013" s="38">
        <f>G8013*SUMIF('Manual Inputs'!$B$11:$B$22,'Expanded kW'!A8013,'Manual Inputs'!$C$11:$C$22)</f>
        <v>153499.18292220021</v>
      </c>
    </row>
    <row r="8014" spans="1:8" x14ac:dyDescent="0.2">
      <c r="A8014">
        <f t="shared" si="750"/>
        <v>2</v>
      </c>
      <c r="B8014" t="b">
        <f t="shared" si="751"/>
        <v>0</v>
      </c>
      <c r="C8014" t="str">
        <f t="shared" si="752"/>
        <v>ON</v>
      </c>
      <c r="D8014" s="4">
        <f t="shared" si="754"/>
        <v>43889.833333313902</v>
      </c>
      <c r="E8014" t="str">
        <f t="shared" si="755"/>
        <v>LRKPCIGS</v>
      </c>
      <c r="F8014" s="39">
        <v>9570.6650390625</v>
      </c>
      <c r="G8014">
        <f t="shared" si="753"/>
        <v>1.4517973419795232E-3</v>
      </c>
      <c r="H8014" s="38">
        <f>G8014*SUMIF('Manual Inputs'!$B$11:$B$22,'Expanded kW'!A8014,'Manual Inputs'!$C$11:$C$22)</f>
        <v>154791.16772972842</v>
      </c>
    </row>
    <row r="8015" spans="1:8" x14ac:dyDescent="0.2">
      <c r="A8015">
        <f t="shared" si="750"/>
        <v>2</v>
      </c>
      <c r="B8015" t="b">
        <f t="shared" si="751"/>
        <v>0</v>
      </c>
      <c r="C8015" t="str">
        <f t="shared" si="752"/>
        <v>OFF</v>
      </c>
      <c r="D8015" s="4">
        <f t="shared" si="754"/>
        <v>43889.874999980566</v>
      </c>
      <c r="E8015" t="str">
        <f t="shared" si="755"/>
        <v>LRKPCIGS</v>
      </c>
      <c r="F8015" s="39">
        <v>9757.6064453125</v>
      </c>
      <c r="G8015">
        <f t="shared" si="753"/>
        <v>1.4801549363151253E-3</v>
      </c>
      <c r="H8015" s="38">
        <f>G8015*SUMIF('Manual Inputs'!$B$11:$B$22,'Expanded kW'!A8015,'Manual Inputs'!$C$11:$C$22)</f>
        <v>157814.66489030918</v>
      </c>
    </row>
    <row r="8016" spans="1:8" x14ac:dyDescent="0.2">
      <c r="A8016">
        <f t="shared" si="750"/>
        <v>2</v>
      </c>
      <c r="B8016" t="b">
        <f t="shared" si="751"/>
        <v>0</v>
      </c>
      <c r="C8016" t="str">
        <f t="shared" si="752"/>
        <v>OFF</v>
      </c>
      <c r="D8016" s="4">
        <f t="shared" si="754"/>
        <v>43889.91666664723</v>
      </c>
      <c r="E8016" t="str">
        <f t="shared" si="755"/>
        <v>LRKPCIGS</v>
      </c>
      <c r="F8016" s="39">
        <v>9726.884765625</v>
      </c>
      <c r="G8016">
        <f t="shared" si="753"/>
        <v>1.4754946903730284E-3</v>
      </c>
      <c r="H8016" s="38">
        <f>G8016*SUMIF('Manual Inputs'!$B$11:$B$22,'Expanded kW'!A8016,'Manual Inputs'!$C$11:$C$22)</f>
        <v>157317.78775021102</v>
      </c>
    </row>
    <row r="8017" spans="1:8" x14ac:dyDescent="0.2">
      <c r="A8017">
        <f t="shared" si="750"/>
        <v>2</v>
      </c>
      <c r="B8017" t="b">
        <f t="shared" si="751"/>
        <v>0</v>
      </c>
      <c r="C8017" t="str">
        <f t="shared" si="752"/>
        <v>OFF</v>
      </c>
      <c r="D8017" s="4">
        <f t="shared" si="754"/>
        <v>43889.958333313894</v>
      </c>
      <c r="E8017" t="str">
        <f t="shared" si="755"/>
        <v>LRKPCIGS</v>
      </c>
      <c r="F8017" s="39">
        <v>9749.8818359375</v>
      </c>
      <c r="G8017">
        <f t="shared" si="753"/>
        <v>1.4789831716245127E-3</v>
      </c>
      <c r="H8017" s="38">
        <f>G8017*SUMIF('Manual Inputs'!$B$11:$B$22,'Expanded kW'!A8017,'Manual Inputs'!$C$11:$C$22)</f>
        <v>157689.73090708733</v>
      </c>
    </row>
    <row r="8018" spans="1:8" x14ac:dyDescent="0.2">
      <c r="A8018">
        <f t="shared" si="750"/>
        <v>2</v>
      </c>
      <c r="B8018" t="b">
        <f t="shared" si="751"/>
        <v>0</v>
      </c>
      <c r="C8018" t="str">
        <f t="shared" si="752"/>
        <v>OFF</v>
      </c>
      <c r="D8018" s="4">
        <f t="shared" si="754"/>
        <v>43889.999999980559</v>
      </c>
      <c r="E8018" t="str">
        <f t="shared" si="755"/>
        <v>LRKPCIGS</v>
      </c>
      <c r="F8018" s="39">
        <v>9785.36328125</v>
      </c>
      <c r="G8018">
        <f t="shared" si="753"/>
        <v>1.4843654379334927E-3</v>
      </c>
      <c r="H8018" s="38">
        <f>G8018*SUMIF('Manual Inputs'!$B$11:$B$22,'Expanded kW'!A8018,'Manual Inputs'!$C$11:$C$22)</f>
        <v>158263.59012483698</v>
      </c>
    </row>
    <row r="8019" spans="1:8" x14ac:dyDescent="0.2">
      <c r="A8019">
        <f t="shared" si="750"/>
        <v>2</v>
      </c>
      <c r="B8019" t="b">
        <f t="shared" si="751"/>
        <v>0</v>
      </c>
      <c r="C8019" t="str">
        <f t="shared" si="752"/>
        <v>OFF</v>
      </c>
      <c r="D8019" s="4">
        <f t="shared" si="754"/>
        <v>43890.041666647223</v>
      </c>
      <c r="E8019" t="str">
        <f t="shared" si="755"/>
        <v>LRKPCIGS</v>
      </c>
      <c r="F8019" s="39">
        <v>9670.2353515625</v>
      </c>
      <c r="G8019">
        <f t="shared" si="753"/>
        <v>1.4669014036552341E-3</v>
      </c>
      <c r="H8019" s="38">
        <f>G8019*SUMIF('Manual Inputs'!$B$11:$B$22,'Expanded kW'!A8019,'Manual Inputs'!$C$11:$C$22)</f>
        <v>156401.5683529017</v>
      </c>
    </row>
    <row r="8020" spans="1:8" x14ac:dyDescent="0.2">
      <c r="A8020">
        <f t="shared" si="750"/>
        <v>2</v>
      </c>
      <c r="B8020" t="b">
        <f t="shared" si="751"/>
        <v>0</v>
      </c>
      <c r="C8020" t="str">
        <f t="shared" si="752"/>
        <v>OFF</v>
      </c>
      <c r="D8020" s="4">
        <f t="shared" si="754"/>
        <v>43890.083333313887</v>
      </c>
      <c r="E8020" t="str">
        <f t="shared" si="755"/>
        <v>LRKPCIGS</v>
      </c>
      <c r="F8020" s="39">
        <v>9679.74609375</v>
      </c>
      <c r="G8020">
        <f t="shared" si="753"/>
        <v>1.4683441111548394E-3</v>
      </c>
      <c r="H8020" s="38">
        <f>G8020*SUMIF('Manual Inputs'!$B$11:$B$22,'Expanded kW'!A8020,'Manual Inputs'!$C$11:$C$22)</f>
        <v>156555.390358287</v>
      </c>
    </row>
    <row r="8021" spans="1:8" x14ac:dyDescent="0.2">
      <c r="A8021">
        <f t="shared" si="750"/>
        <v>2</v>
      </c>
      <c r="B8021" t="b">
        <f t="shared" si="751"/>
        <v>0</v>
      </c>
      <c r="C8021" t="str">
        <f t="shared" si="752"/>
        <v>OFF</v>
      </c>
      <c r="D8021" s="4">
        <f t="shared" si="754"/>
        <v>43890.124999980551</v>
      </c>
      <c r="E8021" t="str">
        <f t="shared" si="755"/>
        <v>LRKPCIGS</v>
      </c>
      <c r="F8021" s="39">
        <v>9593.69140625</v>
      </c>
      <c r="G8021">
        <f t="shared" si="753"/>
        <v>1.4552902673448781E-3</v>
      </c>
      <c r="H8021" s="38">
        <f>G8021*SUMIF('Manual Inputs'!$B$11:$B$22,'Expanded kW'!A8021,'Manual Inputs'!$C$11:$C$22)</f>
        <v>155163.58471966372</v>
      </c>
    </row>
    <row r="8022" spans="1:8" x14ac:dyDescent="0.2">
      <c r="A8022">
        <f t="shared" si="750"/>
        <v>2</v>
      </c>
      <c r="B8022" t="b">
        <f t="shared" si="751"/>
        <v>0</v>
      </c>
      <c r="C8022" t="str">
        <f t="shared" si="752"/>
        <v>OFF</v>
      </c>
      <c r="D8022" s="4">
        <f t="shared" si="754"/>
        <v>43890.166666647216</v>
      </c>
      <c r="E8022" t="str">
        <f t="shared" si="755"/>
        <v>LRKPCIGS</v>
      </c>
      <c r="F8022" s="39">
        <v>9458.208984375</v>
      </c>
      <c r="G8022">
        <f t="shared" si="753"/>
        <v>1.4347386108862856E-3</v>
      </c>
      <c r="H8022" s="38">
        <f>G8022*SUMIF('Manual Inputs'!$B$11:$B$22,'Expanded kW'!A8022,'Manual Inputs'!$C$11:$C$22)</f>
        <v>152972.35953277352</v>
      </c>
    </row>
    <row r="8023" spans="1:8" x14ac:dyDescent="0.2">
      <c r="A8023">
        <f t="shared" si="750"/>
        <v>2</v>
      </c>
      <c r="B8023" t="b">
        <f t="shared" si="751"/>
        <v>0</v>
      </c>
      <c r="C8023" t="str">
        <f t="shared" si="752"/>
        <v>OFF</v>
      </c>
      <c r="D8023" s="4">
        <f t="shared" si="754"/>
        <v>43890.20833331388</v>
      </c>
      <c r="E8023" t="str">
        <f t="shared" si="755"/>
        <v>LRKPCIGS</v>
      </c>
      <c r="F8023" s="39">
        <v>9577.5146484375</v>
      </c>
      <c r="G8023">
        <f t="shared" si="753"/>
        <v>1.4528363758025266E-3</v>
      </c>
      <c r="H8023" s="38">
        <f>G8023*SUMIF('Manual Inputs'!$B$11:$B$22,'Expanded kW'!A8023,'Manual Inputs'!$C$11:$C$22)</f>
        <v>154901.94989892159</v>
      </c>
    </row>
    <row r="8024" spans="1:8" x14ac:dyDescent="0.2">
      <c r="A8024">
        <f t="shared" si="750"/>
        <v>2</v>
      </c>
      <c r="B8024" t="b">
        <f t="shared" si="751"/>
        <v>0</v>
      </c>
      <c r="C8024" t="str">
        <f t="shared" si="752"/>
        <v>OFF</v>
      </c>
      <c r="D8024" s="4">
        <f t="shared" si="754"/>
        <v>43890.249999980544</v>
      </c>
      <c r="E8024" t="str">
        <f t="shared" si="755"/>
        <v>LRKPCIGS</v>
      </c>
      <c r="F8024" s="39">
        <v>9647.06640625</v>
      </c>
      <c r="G8024">
        <f t="shared" si="753"/>
        <v>1.4633868502690411E-3</v>
      </c>
      <c r="H8024" s="38">
        <f>G8024*SUMIF('Manual Inputs'!$B$11:$B$22,'Expanded kW'!A8024,'Manual Inputs'!$C$11:$C$22)</f>
        <v>156026.84537541261</v>
      </c>
    </row>
    <row r="8025" spans="1:8" x14ac:dyDescent="0.2">
      <c r="A8025">
        <f t="shared" si="750"/>
        <v>2</v>
      </c>
      <c r="B8025" t="b">
        <f t="shared" si="751"/>
        <v>0</v>
      </c>
      <c r="C8025" t="str">
        <f t="shared" si="752"/>
        <v>OFF</v>
      </c>
      <c r="D8025" s="4">
        <f t="shared" si="754"/>
        <v>43890.291666647208</v>
      </c>
      <c r="E8025" t="str">
        <f t="shared" si="755"/>
        <v>LRKPCIGS</v>
      </c>
      <c r="F8025" s="39">
        <v>9524.4736328125</v>
      </c>
      <c r="G8025">
        <f t="shared" si="753"/>
        <v>1.4447904557764913E-3</v>
      </c>
      <c r="H8025" s="38">
        <f>G8025*SUMIF('Manual Inputs'!$B$11:$B$22,'Expanded kW'!A8025,'Manual Inputs'!$C$11:$C$22)</f>
        <v>154044.09094004525</v>
      </c>
    </row>
    <row r="8026" spans="1:8" x14ac:dyDescent="0.2">
      <c r="A8026">
        <f t="shared" si="750"/>
        <v>2</v>
      </c>
      <c r="B8026" t="b">
        <f t="shared" si="751"/>
        <v>0</v>
      </c>
      <c r="C8026" t="str">
        <f t="shared" si="752"/>
        <v>OFF</v>
      </c>
      <c r="D8026" s="4">
        <f t="shared" si="754"/>
        <v>43890.333333313873</v>
      </c>
      <c r="E8026" t="str">
        <f t="shared" si="755"/>
        <v>LRKPCIGS</v>
      </c>
      <c r="F8026" s="39">
        <v>9382.548828125</v>
      </c>
      <c r="G8026">
        <f t="shared" si="753"/>
        <v>1.4232615386777002E-3</v>
      </c>
      <c r="H8026" s="38">
        <f>G8026*SUMIF('Manual Inputs'!$B$11:$B$22,'Expanded kW'!A8026,'Manual Inputs'!$C$11:$C$22)</f>
        <v>151748.66986348192</v>
      </c>
    </row>
    <row r="8027" spans="1:8" x14ac:dyDescent="0.2">
      <c r="A8027">
        <f t="shared" si="750"/>
        <v>2</v>
      </c>
      <c r="B8027" t="b">
        <f t="shared" si="751"/>
        <v>0</v>
      </c>
      <c r="C8027" t="str">
        <f t="shared" si="752"/>
        <v>OFF</v>
      </c>
      <c r="D8027" s="4">
        <f t="shared" si="754"/>
        <v>43890.374999980537</v>
      </c>
      <c r="E8027" t="str">
        <f t="shared" si="755"/>
        <v>LRKPCIGS</v>
      </c>
      <c r="F8027" s="39">
        <v>9411.052734375</v>
      </c>
      <c r="G8027">
        <f t="shared" si="753"/>
        <v>1.4275853651997739E-3</v>
      </c>
      <c r="H8027" s="38">
        <f>G8027*SUMIF('Manual Inputs'!$B$11:$B$22,'Expanded kW'!A8027,'Manual Inputs'!$C$11:$C$22)</f>
        <v>152209.67784101411</v>
      </c>
    </row>
    <row r="8028" spans="1:8" x14ac:dyDescent="0.2">
      <c r="A8028">
        <f t="shared" si="750"/>
        <v>2</v>
      </c>
      <c r="B8028" t="b">
        <f t="shared" si="751"/>
        <v>0</v>
      </c>
      <c r="C8028" t="str">
        <f t="shared" si="752"/>
        <v>OFF</v>
      </c>
      <c r="D8028" s="4">
        <f t="shared" si="754"/>
        <v>43890.416666647201</v>
      </c>
      <c r="E8028" t="str">
        <f t="shared" si="755"/>
        <v>LRKPCIGS</v>
      </c>
      <c r="F8028" s="39">
        <v>9337.181640625</v>
      </c>
      <c r="G8028">
        <f t="shared" si="753"/>
        <v>1.416379680211568E-3</v>
      </c>
      <c r="H8028" s="38">
        <f>G8028*SUMIF('Manual Inputs'!$B$11:$B$22,'Expanded kW'!A8028,'Manual Inputs'!$C$11:$C$22)</f>
        <v>151014.92357719183</v>
      </c>
    </row>
    <row r="8029" spans="1:8" x14ac:dyDescent="0.2">
      <c r="A8029">
        <f t="shared" si="750"/>
        <v>2</v>
      </c>
      <c r="B8029" t="b">
        <f t="shared" si="751"/>
        <v>0</v>
      </c>
      <c r="C8029" t="str">
        <f t="shared" si="752"/>
        <v>OFF</v>
      </c>
      <c r="D8029" s="4">
        <f t="shared" si="754"/>
        <v>43890.458333313865</v>
      </c>
      <c r="E8029" t="str">
        <f t="shared" si="755"/>
        <v>LRKPCIGS</v>
      </c>
      <c r="F8029" s="39">
        <v>9300.44140625</v>
      </c>
      <c r="G8029">
        <f t="shared" si="753"/>
        <v>1.4108064651432708E-3</v>
      </c>
      <c r="H8029" s="38">
        <f>G8029*SUMIF('Manual Inputs'!$B$11:$B$22,'Expanded kW'!A8029,'Manual Inputs'!$C$11:$C$22)</f>
        <v>150420.70533234067</v>
      </c>
    </row>
    <row r="8030" spans="1:8" x14ac:dyDescent="0.2">
      <c r="A8030">
        <f t="shared" si="750"/>
        <v>2</v>
      </c>
      <c r="B8030" t="b">
        <f t="shared" si="751"/>
        <v>0</v>
      </c>
      <c r="C8030" t="str">
        <f t="shared" si="752"/>
        <v>OFF</v>
      </c>
      <c r="D8030" s="4">
        <f t="shared" si="754"/>
        <v>43890.49999998053</v>
      </c>
      <c r="E8030" t="str">
        <f t="shared" si="755"/>
        <v>LRKPCIGS</v>
      </c>
      <c r="F8030" s="39">
        <v>9318.1220703125</v>
      </c>
      <c r="G8030">
        <f t="shared" si="753"/>
        <v>1.4134884878643256E-3</v>
      </c>
      <c r="H8030" s="38">
        <f>G8030*SUMIF('Manual Inputs'!$B$11:$B$22,'Expanded kW'!A8030,'Manual Inputs'!$C$11:$C$22)</f>
        <v>150706.66358344458</v>
      </c>
    </row>
    <row r="8031" spans="1:8" x14ac:dyDescent="0.2">
      <c r="A8031">
        <f t="shared" si="750"/>
        <v>2</v>
      </c>
      <c r="B8031" t="b">
        <f t="shared" si="751"/>
        <v>0</v>
      </c>
      <c r="C8031" t="str">
        <f t="shared" si="752"/>
        <v>OFF</v>
      </c>
      <c r="D8031" s="4">
        <f t="shared" si="754"/>
        <v>43890.541666647194</v>
      </c>
      <c r="E8031" t="str">
        <f t="shared" si="755"/>
        <v>LRKPCIGS</v>
      </c>
      <c r="F8031" s="39">
        <v>9293.2333984375</v>
      </c>
      <c r="G8031">
        <f t="shared" si="753"/>
        <v>1.4097130649939138E-3</v>
      </c>
      <c r="H8031" s="38">
        <f>G8031*SUMIF('Manual Inputs'!$B$11:$B$22,'Expanded kW'!A8031,'Manual Inputs'!$C$11:$C$22)</f>
        <v>150304.12660539243</v>
      </c>
    </row>
    <row r="8032" spans="1:8" x14ac:dyDescent="0.2">
      <c r="A8032">
        <f t="shared" si="750"/>
        <v>2</v>
      </c>
      <c r="B8032" t="b">
        <f t="shared" si="751"/>
        <v>0</v>
      </c>
      <c r="C8032" t="str">
        <f t="shared" si="752"/>
        <v>OFF</v>
      </c>
      <c r="D8032" s="4">
        <f t="shared" si="754"/>
        <v>43890.583333313858</v>
      </c>
      <c r="E8032" t="str">
        <f t="shared" si="755"/>
        <v>LRKPCIGS</v>
      </c>
      <c r="F8032" s="39">
        <v>9273.6689453125</v>
      </c>
      <c r="G8032">
        <f t="shared" si="753"/>
        <v>1.4067452857509637E-3</v>
      </c>
      <c r="H8032" s="38">
        <f>G8032*SUMIF('Manual Inputs'!$B$11:$B$22,'Expanded kW'!A8032,'Manual Inputs'!$C$11:$C$22)</f>
        <v>149987.70088859511</v>
      </c>
    </row>
    <row r="8033" spans="1:8" x14ac:dyDescent="0.2">
      <c r="A8033">
        <f t="shared" si="750"/>
        <v>2</v>
      </c>
      <c r="B8033" t="b">
        <f t="shared" si="751"/>
        <v>0</v>
      </c>
      <c r="C8033" t="str">
        <f t="shared" si="752"/>
        <v>OFF</v>
      </c>
      <c r="D8033" s="4">
        <f t="shared" si="754"/>
        <v>43890.624999980522</v>
      </c>
      <c r="E8033" t="str">
        <f t="shared" si="755"/>
        <v>LRKPCIGS</v>
      </c>
      <c r="F8033" s="39">
        <v>9255.541015625</v>
      </c>
      <c r="G8033">
        <f t="shared" si="753"/>
        <v>1.4039954162248141E-3</v>
      </c>
      <c r="H8033" s="38">
        <f>G8033*SUMIF('Manual Inputs'!$B$11:$B$22,'Expanded kW'!A8033,'Manual Inputs'!$C$11:$C$22)</f>
        <v>149694.50878612389</v>
      </c>
    </row>
    <row r="8034" spans="1:8" x14ac:dyDescent="0.2">
      <c r="A8034">
        <f t="shared" si="750"/>
        <v>2</v>
      </c>
      <c r="B8034" t="b">
        <f t="shared" si="751"/>
        <v>0</v>
      </c>
      <c r="C8034" t="str">
        <f t="shared" si="752"/>
        <v>OFF</v>
      </c>
      <c r="D8034" s="4">
        <f t="shared" si="754"/>
        <v>43890.666666647187</v>
      </c>
      <c r="E8034" t="str">
        <f t="shared" si="755"/>
        <v>LRKPCIGS</v>
      </c>
      <c r="F8034" s="39">
        <v>9278.5947265625</v>
      </c>
      <c r="G8034">
        <f t="shared" si="753"/>
        <v>1.4074924894297818E-3</v>
      </c>
      <c r="H8034" s="38">
        <f>G8034*SUMIF('Manual Inputs'!$B$11:$B$22,'Expanded kW'!A8034,'Manual Inputs'!$C$11:$C$22)</f>
        <v>150067.36802024761</v>
      </c>
    </row>
    <row r="8035" spans="1:8" x14ac:dyDescent="0.2">
      <c r="A8035">
        <f t="shared" si="750"/>
        <v>2</v>
      </c>
      <c r="B8035" t="b">
        <f t="shared" si="751"/>
        <v>0</v>
      </c>
      <c r="C8035" t="str">
        <f t="shared" si="752"/>
        <v>OFF</v>
      </c>
      <c r="D8035" s="4">
        <f t="shared" si="754"/>
        <v>43890.708333313851</v>
      </c>
      <c r="E8035" t="str">
        <f t="shared" si="755"/>
        <v>LRKPCIGS</v>
      </c>
      <c r="F8035" s="39">
        <v>9262.5087890625</v>
      </c>
      <c r="G8035">
        <f t="shared" si="753"/>
        <v>1.40505237464043E-3</v>
      </c>
      <c r="H8035" s="38">
        <f>G8035*SUMIF('Manual Inputs'!$B$11:$B$22,'Expanded kW'!A8035,'Manual Inputs'!$C$11:$C$22)</f>
        <v>149807.20208198836</v>
      </c>
    </row>
    <row r="8036" spans="1:8" x14ac:dyDescent="0.2">
      <c r="A8036">
        <f t="shared" si="750"/>
        <v>2</v>
      </c>
      <c r="B8036" t="b">
        <f t="shared" si="751"/>
        <v>0</v>
      </c>
      <c r="C8036" t="str">
        <f t="shared" si="752"/>
        <v>OFF</v>
      </c>
      <c r="D8036" s="4">
        <f t="shared" si="754"/>
        <v>43890.749999980515</v>
      </c>
      <c r="E8036" t="str">
        <f t="shared" si="755"/>
        <v>LRKPCIGS</v>
      </c>
      <c r="F8036" s="39">
        <v>9271.8955078125</v>
      </c>
      <c r="G8036">
        <f t="shared" si="753"/>
        <v>1.4064762687246487E-3</v>
      </c>
      <c r="H8036" s="38">
        <f>G8036*SUMIF('Manual Inputs'!$B$11:$B$22,'Expanded kW'!A8036,'Manual Inputs'!$C$11:$C$22)</f>
        <v>149959.0181940906</v>
      </c>
    </row>
    <row r="8037" spans="1:8" x14ac:dyDescent="0.2">
      <c r="A8037">
        <f t="shared" si="750"/>
        <v>2</v>
      </c>
      <c r="B8037" t="b">
        <f t="shared" si="751"/>
        <v>0</v>
      </c>
      <c r="C8037" t="str">
        <f t="shared" si="752"/>
        <v>OFF</v>
      </c>
      <c r="D8037" s="4">
        <f t="shared" si="754"/>
        <v>43890.791666647179</v>
      </c>
      <c r="E8037" t="str">
        <f t="shared" si="755"/>
        <v>LRKPCIGS</v>
      </c>
      <c r="F8037" s="39">
        <v>9316.40625</v>
      </c>
      <c r="G8037">
        <f t="shared" si="753"/>
        <v>1.413228210928623E-3</v>
      </c>
      <c r="H8037" s="38">
        <f>G8037*SUMIF('Manual Inputs'!$B$11:$B$22,'Expanded kW'!A8037,'Manual Inputs'!$C$11:$C$22)</f>
        <v>150678.91276062271</v>
      </c>
    </row>
    <row r="8038" spans="1:8" x14ac:dyDescent="0.2">
      <c r="A8038">
        <f t="shared" si="750"/>
        <v>2</v>
      </c>
      <c r="B8038" t="b">
        <f t="shared" si="751"/>
        <v>0</v>
      </c>
      <c r="C8038" t="str">
        <f t="shared" si="752"/>
        <v>OFF</v>
      </c>
      <c r="D8038" s="4">
        <f t="shared" si="754"/>
        <v>43890.833333313843</v>
      </c>
      <c r="E8038" t="str">
        <f t="shared" si="755"/>
        <v>LRKPCIGS</v>
      </c>
      <c r="F8038" s="39">
        <v>9326.1494140625</v>
      </c>
      <c r="G8038">
        <f t="shared" si="753"/>
        <v>1.4147061750649369E-3</v>
      </c>
      <c r="H8038" s="38">
        <f>G8038*SUMIF('Manual Inputs'!$B$11:$B$22,'Expanded kW'!A8038,'Manual Inputs'!$C$11:$C$22)</f>
        <v>150836.49384160936</v>
      </c>
    </row>
    <row r="8039" spans="1:8" x14ac:dyDescent="0.2">
      <c r="A8039">
        <f t="shared" si="750"/>
        <v>2</v>
      </c>
      <c r="B8039" t="b">
        <f t="shared" si="751"/>
        <v>0</v>
      </c>
      <c r="C8039" t="str">
        <f t="shared" si="752"/>
        <v>OFF</v>
      </c>
      <c r="D8039" s="4">
        <f t="shared" si="754"/>
        <v>43890.874999980508</v>
      </c>
      <c r="E8039" t="str">
        <f t="shared" si="755"/>
        <v>LRKPCIGS</v>
      </c>
      <c r="F8039" s="39">
        <v>9318.80859375</v>
      </c>
      <c r="G8039">
        <f t="shared" si="753"/>
        <v>1.4135926282660323E-3</v>
      </c>
      <c r="H8039" s="38">
        <f>G8039*SUMIF('Manual Inputs'!$B$11:$B$22,'Expanded kW'!A8039,'Manual Inputs'!$C$11:$C$22)</f>
        <v>150717.76707146034</v>
      </c>
    </row>
    <row r="8040" spans="1:8" x14ac:dyDescent="0.2">
      <c r="A8040">
        <f t="shared" si="750"/>
        <v>2</v>
      </c>
      <c r="B8040" t="b">
        <f t="shared" si="751"/>
        <v>0</v>
      </c>
      <c r="C8040" t="str">
        <f t="shared" si="752"/>
        <v>OFF</v>
      </c>
      <c r="D8040" s="4">
        <f t="shared" si="754"/>
        <v>43890.916666647172</v>
      </c>
      <c r="E8040" t="str">
        <f t="shared" si="755"/>
        <v>LRKPCIGS</v>
      </c>
      <c r="F8040" s="39">
        <v>9390.5380859375</v>
      </c>
      <c r="G8040">
        <f t="shared" si="753"/>
        <v>1.4244734485302794E-3</v>
      </c>
      <c r="H8040" s="38">
        <f>G8040*SUMIF('Manual Inputs'!$B$11:$B$22,'Expanded kW'!A8040,'Manual Inputs'!$C$11:$C$22)</f>
        <v>151877.88413867005</v>
      </c>
    </row>
    <row r="8041" spans="1:8" x14ac:dyDescent="0.2">
      <c r="A8041">
        <f t="shared" si="750"/>
        <v>2</v>
      </c>
      <c r="B8041" t="b">
        <f t="shared" si="751"/>
        <v>0</v>
      </c>
      <c r="C8041" t="str">
        <f t="shared" si="752"/>
        <v>OFF</v>
      </c>
      <c r="D8041" s="4">
        <f t="shared" si="754"/>
        <v>43890.958333313836</v>
      </c>
      <c r="E8041" t="str">
        <f t="shared" si="755"/>
        <v>LRKPCIGS</v>
      </c>
      <c r="F8041" s="39">
        <v>9379.0341796875</v>
      </c>
      <c r="G8041">
        <f t="shared" si="753"/>
        <v>1.4227283931503279E-3</v>
      </c>
      <c r="H8041" s="38">
        <f>G8041*SUMIF('Manual Inputs'!$B$11:$B$22,'Expanded kW'!A8041,'Manual Inputs'!$C$11:$C$22)</f>
        <v>151691.82569083775</v>
      </c>
    </row>
    <row r="8042" spans="1:8" x14ac:dyDescent="0.2">
      <c r="A8042">
        <f t="shared" si="750"/>
        <v>3</v>
      </c>
      <c r="B8042" t="b">
        <f t="shared" si="751"/>
        <v>0</v>
      </c>
      <c r="C8042" t="str">
        <f t="shared" si="752"/>
        <v>OFF</v>
      </c>
      <c r="D8042" s="4">
        <f t="shared" si="754"/>
        <v>43890.9999999805</v>
      </c>
      <c r="E8042" t="str">
        <f t="shared" si="755"/>
        <v>LRKPCIGS</v>
      </c>
      <c r="F8042" s="39">
        <v>9458.720703125</v>
      </c>
      <c r="G8042">
        <f t="shared" si="753"/>
        <v>1.4500244017046091E-3</v>
      </c>
      <c r="H8042" s="38">
        <f>G8042*SUMIF('Manual Inputs'!$B$11:$B$22,'Expanded kW'!A8042,'Manual Inputs'!$C$11:$C$22)</f>
        <v>155839.88343122308</v>
      </c>
    </row>
    <row r="8043" spans="1:8" x14ac:dyDescent="0.2">
      <c r="A8043">
        <f t="shared" si="750"/>
        <v>3</v>
      </c>
      <c r="B8043" t="b">
        <f t="shared" si="751"/>
        <v>0</v>
      </c>
      <c r="C8043" t="str">
        <f t="shared" si="752"/>
        <v>OFF</v>
      </c>
      <c r="D8043" s="4">
        <f t="shared" si="754"/>
        <v>43891.041666647165</v>
      </c>
      <c r="E8043" t="str">
        <f t="shared" si="755"/>
        <v>LRKPCIGS</v>
      </c>
      <c r="F8043" s="39">
        <v>9455.31640625</v>
      </c>
      <c r="G8043">
        <f t="shared" si="753"/>
        <v>1.4495025220874463E-3</v>
      </c>
      <c r="H8043" s="38">
        <f>G8043*SUMIF('Manual Inputs'!$B$11:$B$22,'Expanded kW'!A8043,'Manual Inputs'!$C$11:$C$22)</f>
        <v>155783.79495532694</v>
      </c>
    </row>
    <row r="8044" spans="1:8" x14ac:dyDescent="0.2">
      <c r="A8044">
        <f t="shared" si="750"/>
        <v>3</v>
      </c>
      <c r="B8044" t="b">
        <f t="shared" si="751"/>
        <v>0</v>
      </c>
      <c r="C8044" t="str">
        <f t="shared" si="752"/>
        <v>OFF</v>
      </c>
      <c r="D8044" s="4">
        <f t="shared" si="754"/>
        <v>43891.083333313829</v>
      </c>
      <c r="E8044" t="str">
        <f t="shared" si="755"/>
        <v>LRKPCIGS</v>
      </c>
      <c r="F8044" s="39">
        <v>9405.18359375</v>
      </c>
      <c r="G8044">
        <f t="shared" si="753"/>
        <v>1.4418171485858198E-3</v>
      </c>
      <c r="H8044" s="38">
        <f>G8044*SUMIF('Manual Inputs'!$B$11:$B$22,'Expanded kW'!A8044,'Manual Inputs'!$C$11:$C$22)</f>
        <v>154957.8173309429</v>
      </c>
    </row>
    <row r="8045" spans="1:8" x14ac:dyDescent="0.2">
      <c r="A8045">
        <f t="shared" si="750"/>
        <v>3</v>
      </c>
      <c r="B8045" t="b">
        <f t="shared" si="751"/>
        <v>0</v>
      </c>
      <c r="C8045" t="str">
        <f t="shared" si="752"/>
        <v>OFF</v>
      </c>
      <c r="D8045" s="4">
        <f t="shared" si="754"/>
        <v>43891.124999980493</v>
      </c>
      <c r="E8045" t="str">
        <f t="shared" si="755"/>
        <v>LRKPCIGS</v>
      </c>
      <c r="F8045" s="39">
        <v>9441.6865234375</v>
      </c>
      <c r="G8045">
        <f t="shared" si="753"/>
        <v>1.4474130574240092E-3</v>
      </c>
      <c r="H8045" s="38">
        <f>G8045*SUMIF('Manual Inputs'!$B$11:$B$22,'Expanded kW'!A8045,'Manual Inputs'!$C$11:$C$22)</f>
        <v>155559.2318864566</v>
      </c>
    </row>
    <row r="8046" spans="1:8" x14ac:dyDescent="0.2">
      <c r="A8046">
        <f t="shared" si="750"/>
        <v>3</v>
      </c>
      <c r="B8046" t="b">
        <f t="shared" si="751"/>
        <v>0</v>
      </c>
      <c r="C8046" t="str">
        <f t="shared" si="752"/>
        <v>OFF</v>
      </c>
      <c r="D8046" s="4">
        <f t="shared" si="754"/>
        <v>43891.166666647157</v>
      </c>
      <c r="E8046" t="str">
        <f t="shared" si="755"/>
        <v>LRKPCIGS</v>
      </c>
      <c r="F8046" s="39">
        <v>9415.7626953125</v>
      </c>
      <c r="G8046">
        <f t="shared" si="753"/>
        <v>1.4434389276715125E-3</v>
      </c>
      <c r="H8046" s="38">
        <f>G8046*SUMIF('Manual Inputs'!$B$11:$B$22,'Expanded kW'!A8046,'Manual Inputs'!$C$11:$C$22)</f>
        <v>155132.11637264761</v>
      </c>
    </row>
    <row r="8047" spans="1:8" x14ac:dyDescent="0.2">
      <c r="A8047">
        <f t="shared" si="750"/>
        <v>3</v>
      </c>
      <c r="B8047" t="b">
        <f t="shared" si="751"/>
        <v>0</v>
      </c>
      <c r="C8047" t="str">
        <f t="shared" si="752"/>
        <v>OFF</v>
      </c>
      <c r="D8047" s="4">
        <f t="shared" si="754"/>
        <v>43891.208333313822</v>
      </c>
      <c r="E8047" t="str">
        <f t="shared" si="755"/>
        <v>LRKPCIGS</v>
      </c>
      <c r="F8047" s="39">
        <v>9474.2998046875</v>
      </c>
      <c r="G8047">
        <f t="shared" si="753"/>
        <v>1.4524126821213038E-3</v>
      </c>
      <c r="H8047" s="38">
        <f>G8047*SUMIF('Manual Inputs'!$B$11:$B$22,'Expanded kW'!A8047,'Manual Inputs'!$C$11:$C$22)</f>
        <v>156096.56141629783</v>
      </c>
    </row>
    <row r="8048" spans="1:8" x14ac:dyDescent="0.2">
      <c r="A8048">
        <f t="shared" si="750"/>
        <v>3</v>
      </c>
      <c r="B8048" t="b">
        <f t="shared" si="751"/>
        <v>0</v>
      </c>
      <c r="C8048" t="str">
        <f t="shared" si="752"/>
        <v>OFF</v>
      </c>
      <c r="D8048" s="4">
        <f t="shared" si="754"/>
        <v>43891.249999980486</v>
      </c>
      <c r="E8048" t="str">
        <f t="shared" si="755"/>
        <v>LRKPCIGS</v>
      </c>
      <c r="F8048" s="39">
        <v>9464.1640625</v>
      </c>
      <c r="G8048">
        <f t="shared" si="753"/>
        <v>1.450858870145821E-3</v>
      </c>
      <c r="H8048" s="38">
        <f>G8048*SUMIF('Manual Inputs'!$B$11:$B$22,'Expanded kW'!A8048,'Manual Inputs'!$C$11:$C$22)</f>
        <v>155929.56706996227</v>
      </c>
    </row>
    <row r="8049" spans="1:8" x14ac:dyDescent="0.2">
      <c r="A8049">
        <f t="shared" si="750"/>
        <v>3</v>
      </c>
      <c r="B8049" t="b">
        <f t="shared" si="751"/>
        <v>0</v>
      </c>
      <c r="C8049" t="str">
        <f t="shared" si="752"/>
        <v>OFF</v>
      </c>
      <c r="D8049" s="4">
        <f t="shared" si="754"/>
        <v>43891.29166664715</v>
      </c>
      <c r="E8049" t="str">
        <f t="shared" si="755"/>
        <v>LRKPCIGS</v>
      </c>
      <c r="F8049" s="39">
        <v>9395.4833984375</v>
      </c>
      <c r="G8049">
        <f t="shared" si="753"/>
        <v>1.4403301060622175E-3</v>
      </c>
      <c r="H8049" s="38">
        <f>G8049*SUMIF('Manual Inputs'!$B$11:$B$22,'Expanded kW'!A8049,'Manual Inputs'!$C$11:$C$22)</f>
        <v>154797.99896287749</v>
      </c>
    </row>
    <row r="8050" spans="1:8" x14ac:dyDescent="0.2">
      <c r="A8050">
        <f t="shared" si="750"/>
        <v>3</v>
      </c>
      <c r="B8050" t="b">
        <f t="shared" si="751"/>
        <v>0</v>
      </c>
      <c r="C8050" t="str">
        <f t="shared" si="752"/>
        <v>OFF</v>
      </c>
      <c r="D8050" s="4">
        <f t="shared" si="754"/>
        <v>43891.333333313814</v>
      </c>
      <c r="E8050" t="str">
        <f t="shared" si="755"/>
        <v>LRKPCIGS</v>
      </c>
      <c r="F8050" s="39">
        <v>9396.59375</v>
      </c>
      <c r="G8050">
        <f t="shared" si="753"/>
        <v>1.4405003232523246E-3</v>
      </c>
      <c r="H8050" s="38">
        <f>G8050*SUMIF('Manual Inputs'!$B$11:$B$22,'Expanded kW'!A8050,'Manual Inputs'!$C$11:$C$22)</f>
        <v>154816.29288057509</v>
      </c>
    </row>
    <row r="8051" spans="1:8" x14ac:dyDescent="0.2">
      <c r="A8051">
        <f t="shared" si="750"/>
        <v>3</v>
      </c>
      <c r="B8051" t="b">
        <f t="shared" si="751"/>
        <v>0</v>
      </c>
      <c r="C8051" t="str">
        <f t="shared" si="752"/>
        <v>OFF</v>
      </c>
      <c r="D8051" s="4">
        <f t="shared" si="754"/>
        <v>43891.374999980479</v>
      </c>
      <c r="E8051" t="str">
        <f t="shared" si="755"/>
        <v>LRKPCIGS</v>
      </c>
      <c r="F8051" s="39">
        <v>9363.2294921875</v>
      </c>
      <c r="G8051">
        <f t="shared" si="753"/>
        <v>1.4353855736480886E-3</v>
      </c>
      <c r="H8051" s="38">
        <f>G8051*SUMIF('Manual Inputs'!$B$11:$B$22,'Expanded kW'!A8051,'Manual Inputs'!$C$11:$C$22)</f>
        <v>154266.59041959097</v>
      </c>
    </row>
    <row r="8052" spans="1:8" x14ac:dyDescent="0.2">
      <c r="A8052">
        <f t="shared" si="750"/>
        <v>3</v>
      </c>
      <c r="B8052" t="b">
        <f t="shared" si="751"/>
        <v>0</v>
      </c>
      <c r="C8052" t="str">
        <f t="shared" si="752"/>
        <v>OFF</v>
      </c>
      <c r="D8052" s="4">
        <f t="shared" si="754"/>
        <v>43891.416666647143</v>
      </c>
      <c r="E8052" t="str">
        <f t="shared" si="755"/>
        <v>LRKPCIGS</v>
      </c>
      <c r="F8052" s="39">
        <v>9245.8740234375</v>
      </c>
      <c r="G8052">
        <f t="shared" si="753"/>
        <v>1.417394949048637E-3</v>
      </c>
      <c r="H8052" s="38">
        <f>G8052*SUMIF('Manual Inputs'!$B$11:$B$22,'Expanded kW'!A8052,'Manual Inputs'!$C$11:$C$22)</f>
        <v>152333.06651672593</v>
      </c>
    </row>
    <row r="8053" spans="1:8" x14ac:dyDescent="0.2">
      <c r="A8053">
        <f t="shared" si="750"/>
        <v>3</v>
      </c>
      <c r="B8053" t="b">
        <f t="shared" si="751"/>
        <v>0</v>
      </c>
      <c r="C8053" t="str">
        <f t="shared" si="752"/>
        <v>OFF</v>
      </c>
      <c r="D8053" s="4">
        <f t="shared" si="754"/>
        <v>43891.458333313807</v>
      </c>
      <c r="E8053" t="str">
        <f t="shared" si="755"/>
        <v>LRKPCIGS</v>
      </c>
      <c r="F8053" s="39">
        <v>9203.47265625</v>
      </c>
      <c r="G8053">
        <f t="shared" si="753"/>
        <v>1.410894808171531E-3</v>
      </c>
      <c r="H8053" s="38">
        <f>G8053*SUMIF('Manual Inputs'!$B$11:$B$22,'Expanded kW'!A8053,'Manual Inputs'!$C$11:$C$22)</f>
        <v>151634.47055145536</v>
      </c>
    </row>
    <row r="8054" spans="1:8" x14ac:dyDescent="0.2">
      <c r="A8054">
        <f t="shared" si="750"/>
        <v>3</v>
      </c>
      <c r="B8054" t="b">
        <f t="shared" si="751"/>
        <v>0</v>
      </c>
      <c r="C8054" t="str">
        <f t="shared" si="752"/>
        <v>OFF</v>
      </c>
      <c r="D8054" s="4">
        <f t="shared" si="754"/>
        <v>43891.499999980471</v>
      </c>
      <c r="E8054" t="str">
        <f t="shared" si="755"/>
        <v>LRKPCIGS</v>
      </c>
      <c r="F8054" s="39">
        <v>9209.9111328125</v>
      </c>
      <c r="G8054">
        <f t="shared" si="753"/>
        <v>1.4118818283424875E-3</v>
      </c>
      <c r="H8054" s="38">
        <f>G8054*SUMIF('Manual Inputs'!$B$11:$B$22,'Expanded kW'!A8054,'Manual Inputs'!$C$11:$C$22)</f>
        <v>151740.54953068172</v>
      </c>
    </row>
    <row r="8055" spans="1:8" x14ac:dyDescent="0.2">
      <c r="A8055">
        <f t="shared" si="750"/>
        <v>3</v>
      </c>
      <c r="B8055" t="b">
        <f t="shared" si="751"/>
        <v>0</v>
      </c>
      <c r="C8055" t="str">
        <f t="shared" si="752"/>
        <v>OFF</v>
      </c>
      <c r="D8055" s="4">
        <f t="shared" si="754"/>
        <v>43891.541666647136</v>
      </c>
      <c r="E8055" t="str">
        <f t="shared" si="755"/>
        <v>LRKPCIGS</v>
      </c>
      <c r="F8055" s="39">
        <v>9213.3994140625</v>
      </c>
      <c r="G8055">
        <f t="shared" si="753"/>
        <v>1.4124165827866944E-3</v>
      </c>
      <c r="H8055" s="38">
        <f>G8055*SUMIF('Manual Inputs'!$B$11:$B$22,'Expanded kW'!A8055,'Manual Inputs'!$C$11:$C$22)</f>
        <v>151798.02171539224</v>
      </c>
    </row>
    <row r="8056" spans="1:8" x14ac:dyDescent="0.2">
      <c r="A8056">
        <f t="shared" si="750"/>
        <v>3</v>
      </c>
      <c r="B8056" t="b">
        <f t="shared" si="751"/>
        <v>0</v>
      </c>
      <c r="C8056" t="str">
        <f t="shared" si="752"/>
        <v>OFF</v>
      </c>
      <c r="D8056" s="4">
        <f t="shared" si="754"/>
        <v>43891.5833333138</v>
      </c>
      <c r="E8056" t="str">
        <f t="shared" si="755"/>
        <v>LRKPCIGS</v>
      </c>
      <c r="F8056" s="39">
        <v>9118.85546875</v>
      </c>
      <c r="G8056">
        <f t="shared" si="753"/>
        <v>1.397922970802649E-3</v>
      </c>
      <c r="H8056" s="38">
        <f>G8056*SUMIF('Manual Inputs'!$B$11:$B$22,'Expanded kW'!A8056,'Manual Inputs'!$C$11:$C$22)</f>
        <v>150240.33565201581</v>
      </c>
    </row>
    <row r="8057" spans="1:8" x14ac:dyDescent="0.2">
      <c r="A8057">
        <f t="shared" si="750"/>
        <v>3</v>
      </c>
      <c r="B8057" t="b">
        <f t="shared" si="751"/>
        <v>0</v>
      </c>
      <c r="C8057" t="str">
        <f t="shared" si="752"/>
        <v>OFF</v>
      </c>
      <c r="D8057" s="4">
        <f t="shared" si="754"/>
        <v>43891.624999980464</v>
      </c>
      <c r="E8057" t="str">
        <f t="shared" si="755"/>
        <v>LRKPCIGS</v>
      </c>
      <c r="F8057" s="39">
        <v>9055.2548828125</v>
      </c>
      <c r="G8057">
        <f t="shared" si="753"/>
        <v>1.3881729840479267E-3</v>
      </c>
      <c r="H8057" s="38">
        <f>G8057*SUMIF('Manual Inputs'!$B$11:$B$22,'Expanded kW'!A8057,'Manual Inputs'!$C$11:$C$22)</f>
        <v>149192.46583856599</v>
      </c>
    </row>
    <row r="8058" spans="1:8" x14ac:dyDescent="0.2">
      <c r="A8058">
        <f t="shared" si="750"/>
        <v>3</v>
      </c>
      <c r="B8058" t="b">
        <f t="shared" si="751"/>
        <v>0</v>
      </c>
      <c r="C8058" t="str">
        <f t="shared" si="752"/>
        <v>OFF</v>
      </c>
      <c r="D8058" s="4">
        <f t="shared" si="754"/>
        <v>43891.666666647128</v>
      </c>
      <c r="E8058" t="str">
        <f t="shared" si="755"/>
        <v>LRKPCIGS</v>
      </c>
      <c r="F8058" s="39">
        <v>9067.1162109375</v>
      </c>
      <c r="G8058">
        <f t="shared" si="753"/>
        <v>1.3899913288069798E-3</v>
      </c>
      <c r="H8058" s="38">
        <f>G8058*SUMIF('Manual Inputs'!$B$11:$B$22,'Expanded kW'!A8058,'Manual Inputs'!$C$11:$C$22)</f>
        <v>149387.89057414664</v>
      </c>
    </row>
    <row r="8059" spans="1:8" x14ac:dyDescent="0.2">
      <c r="A8059">
        <f t="shared" si="750"/>
        <v>3</v>
      </c>
      <c r="B8059" t="b">
        <f t="shared" si="751"/>
        <v>0</v>
      </c>
      <c r="C8059" t="str">
        <f t="shared" si="752"/>
        <v>OFF</v>
      </c>
      <c r="D8059" s="4">
        <f t="shared" si="754"/>
        <v>43891.708333313793</v>
      </c>
      <c r="E8059" t="str">
        <f t="shared" si="755"/>
        <v>LRKPCIGS</v>
      </c>
      <c r="F8059" s="39">
        <v>9082.3232421875</v>
      </c>
      <c r="G8059">
        <f t="shared" si="753"/>
        <v>1.3923225707457231E-3</v>
      </c>
      <c r="H8059" s="38">
        <f>G8059*SUMIF('Manual Inputs'!$B$11:$B$22,'Expanded kW'!A8059,'Manual Inputs'!$C$11:$C$22)</f>
        <v>149638.43840738077</v>
      </c>
    </row>
    <row r="8060" spans="1:8" x14ac:dyDescent="0.2">
      <c r="A8060">
        <f t="shared" si="750"/>
        <v>3</v>
      </c>
      <c r="B8060" t="b">
        <f t="shared" si="751"/>
        <v>0</v>
      </c>
      <c r="C8060" t="str">
        <f t="shared" si="752"/>
        <v>OFF</v>
      </c>
      <c r="D8060" s="4">
        <f t="shared" si="754"/>
        <v>43891.749999980457</v>
      </c>
      <c r="E8060" t="str">
        <f t="shared" si="755"/>
        <v>LRKPCIGS</v>
      </c>
      <c r="F8060" s="39">
        <v>9101.916015625</v>
      </c>
      <c r="G8060">
        <f t="shared" si="753"/>
        <v>1.3953261481292967E-3</v>
      </c>
      <c r="H8060" s="38">
        <f>G8060*SUMIF('Manual Inputs'!$B$11:$B$22,'Expanded kW'!A8060,'Manual Inputs'!$C$11:$C$22)</f>
        <v>149961.24480207491</v>
      </c>
    </row>
    <row r="8061" spans="1:8" x14ac:dyDescent="0.2">
      <c r="A8061">
        <f t="shared" si="750"/>
        <v>3</v>
      </c>
      <c r="B8061" t="b">
        <f t="shared" si="751"/>
        <v>0</v>
      </c>
      <c r="C8061" t="str">
        <f t="shared" si="752"/>
        <v>OFF</v>
      </c>
      <c r="D8061" s="4">
        <f t="shared" si="754"/>
        <v>43891.791666647121</v>
      </c>
      <c r="E8061" t="str">
        <f t="shared" si="755"/>
        <v>LRKPCIGS</v>
      </c>
      <c r="F8061" s="39">
        <v>9094.5009765625</v>
      </c>
      <c r="G8061">
        <f t="shared" si="753"/>
        <v>1.3941894206671288E-3</v>
      </c>
      <c r="H8061" s="38">
        <f>G8061*SUMIF('Manual Inputs'!$B$11:$B$22,'Expanded kW'!A8061,'Manual Inputs'!$C$11:$C$22)</f>
        <v>149839.07618547158</v>
      </c>
    </row>
    <row r="8062" spans="1:8" x14ac:dyDescent="0.2">
      <c r="A8062">
        <f t="shared" si="750"/>
        <v>3</v>
      </c>
      <c r="B8062" t="b">
        <f t="shared" si="751"/>
        <v>0</v>
      </c>
      <c r="C8062" t="str">
        <f t="shared" si="752"/>
        <v>OFF</v>
      </c>
      <c r="D8062" s="4">
        <f t="shared" si="754"/>
        <v>43891.833333313785</v>
      </c>
      <c r="E8062" t="str">
        <f t="shared" si="755"/>
        <v>LRKPCIGS</v>
      </c>
      <c r="F8062" s="39">
        <v>9114.5498046875</v>
      </c>
      <c r="G8062">
        <f t="shared" si="753"/>
        <v>1.3972629113556982E-3</v>
      </c>
      <c r="H8062" s="38">
        <f>G8062*SUMIF('Manual Inputs'!$B$11:$B$22,'Expanded kW'!A8062,'Manual Inputs'!$C$11:$C$22)</f>
        <v>150169.39644082077</v>
      </c>
    </row>
    <row r="8063" spans="1:8" x14ac:dyDescent="0.2">
      <c r="A8063">
        <f t="shared" si="750"/>
        <v>3</v>
      </c>
      <c r="B8063" t="b">
        <f t="shared" si="751"/>
        <v>0</v>
      </c>
      <c r="C8063" t="str">
        <f t="shared" si="752"/>
        <v>OFF</v>
      </c>
      <c r="D8063" s="4">
        <f t="shared" si="754"/>
        <v>43891.87499998045</v>
      </c>
      <c r="E8063" t="str">
        <f t="shared" si="755"/>
        <v>LRKPCIGS</v>
      </c>
      <c r="F8063" s="39">
        <v>9116.751953125</v>
      </c>
      <c r="G8063">
        <f t="shared" si="753"/>
        <v>1.3976005012973796E-3</v>
      </c>
      <c r="H8063" s="38">
        <f>G8063*SUMIF('Manual Inputs'!$B$11:$B$22,'Expanded kW'!A8063,'Manual Inputs'!$C$11:$C$22)</f>
        <v>150205.6785731058</v>
      </c>
    </row>
    <row r="8064" spans="1:8" x14ac:dyDescent="0.2">
      <c r="A8064">
        <f t="shared" si="750"/>
        <v>3</v>
      </c>
      <c r="B8064" t="b">
        <f t="shared" si="751"/>
        <v>0</v>
      </c>
      <c r="C8064" t="str">
        <f t="shared" si="752"/>
        <v>OFF</v>
      </c>
      <c r="D8064" s="4">
        <f t="shared" si="754"/>
        <v>43891.916666647114</v>
      </c>
      <c r="E8064" t="str">
        <f t="shared" si="755"/>
        <v>LRKPCIGS</v>
      </c>
      <c r="F8064" s="39">
        <v>9006.66796875</v>
      </c>
      <c r="G8064">
        <f t="shared" si="753"/>
        <v>1.3807245971882878E-3</v>
      </c>
      <c r="H8064" s="38">
        <f>G8064*SUMIF('Manual Inputs'!$B$11:$B$22,'Expanded kW'!A8064,'Manual Inputs'!$C$11:$C$22)</f>
        <v>148391.95811014969</v>
      </c>
    </row>
    <row r="8065" spans="1:8" x14ac:dyDescent="0.2">
      <c r="A8065">
        <f t="shared" si="750"/>
        <v>3</v>
      </c>
      <c r="B8065" t="b">
        <f t="shared" si="751"/>
        <v>0</v>
      </c>
      <c r="C8065" t="str">
        <f t="shared" si="752"/>
        <v>OFF</v>
      </c>
      <c r="D8065" s="4">
        <f t="shared" si="754"/>
        <v>43891.958333313778</v>
      </c>
      <c r="E8065" t="str">
        <f t="shared" si="755"/>
        <v>LRKPCIGS</v>
      </c>
      <c r="F8065" s="39">
        <v>9016.2890625</v>
      </c>
      <c r="G8065">
        <f t="shared" si="753"/>
        <v>1.3821995134213022E-3</v>
      </c>
      <c r="H8065" s="38">
        <f>G8065*SUMIF('Manual Inputs'!$B$11:$B$22,'Expanded kW'!A8065,'Manual Inputs'!$C$11:$C$22)</f>
        <v>148550.47321758757</v>
      </c>
    </row>
    <row r="8066" spans="1:8" x14ac:dyDescent="0.2">
      <c r="A8066">
        <f t="shared" ref="A8066:A8129" si="756">MONTH(D8066)</f>
        <v>3</v>
      </c>
      <c r="B8066" t="b">
        <f t="shared" ref="B8066:B8129" si="757">IF(ISNA(VLOOKUP(DATE(YEAR(D8066),MONTH(D8066),DAY(D8066)),Holidays,1,FALSE)),FALSE,TRUE)</f>
        <v>0</v>
      </c>
      <c r="C8066" t="str">
        <f t="shared" ref="C8066:C8129" si="758">IF(OR(HOUR(D8066)&lt;PkStart,HOUR(D8066)&gt;OPkStart-1,WEEKDAY(D8066,2)&gt;5,B8066)=TRUE,"OFF","ON")</f>
        <v>OFF</v>
      </c>
      <c r="D8066" s="4">
        <f t="shared" si="754"/>
        <v>43891.999999980442</v>
      </c>
      <c r="E8066" t="str">
        <f t="shared" si="755"/>
        <v>LRKPCIGS</v>
      </c>
      <c r="F8066" s="39">
        <v>8901.806640625</v>
      </c>
      <c r="G8066">
        <f t="shared" ref="G8066:G8129" si="759">IF(SUMIF($A$2:$A$8785,A8066,$F$2:$F$8785)=0,0,F8066/SUMIF($A$2:$A$8785,A8066,$F$2:$F$8785))</f>
        <v>1.3646493276725945E-3</v>
      </c>
      <c r="H8066" s="38">
        <f>G8066*SUMIF('Manual Inputs'!$B$11:$B$22,'Expanded kW'!A8066,'Manual Inputs'!$C$11:$C$22)</f>
        <v>146664.28502788558</v>
      </c>
    </row>
    <row r="8067" spans="1:8" x14ac:dyDescent="0.2">
      <c r="A8067">
        <f t="shared" si="756"/>
        <v>3</v>
      </c>
      <c r="B8067" t="b">
        <f t="shared" si="757"/>
        <v>0</v>
      </c>
      <c r="C8067" t="str">
        <f t="shared" si="758"/>
        <v>OFF</v>
      </c>
      <c r="D8067" s="4">
        <f t="shared" si="754"/>
        <v>43892.041666647106</v>
      </c>
      <c r="E8067" t="str">
        <f t="shared" si="755"/>
        <v>LRKPCIGS</v>
      </c>
      <c r="F8067" s="39">
        <v>8884.9794921875</v>
      </c>
      <c r="G8067">
        <f t="shared" si="759"/>
        <v>1.3620697213377316E-3</v>
      </c>
      <c r="H8067" s="38">
        <f>G8067*SUMIF('Manual Inputs'!$B$11:$B$22,'Expanded kW'!A8067,'Manual Inputs'!$C$11:$C$22)</f>
        <v>146387.04448624304</v>
      </c>
    </row>
    <row r="8068" spans="1:8" x14ac:dyDescent="0.2">
      <c r="A8068">
        <f t="shared" si="756"/>
        <v>3</v>
      </c>
      <c r="B8068" t="b">
        <f t="shared" si="757"/>
        <v>0</v>
      </c>
      <c r="C8068" t="str">
        <f t="shared" si="758"/>
        <v>OFF</v>
      </c>
      <c r="D8068" s="4">
        <f t="shared" ref="D8068:D8131" si="760">+D8067+1/24</f>
        <v>43892.083333313771</v>
      </c>
      <c r="E8068" t="str">
        <f t="shared" ref="E8068:E8131" si="761">+E8067</f>
        <v>LRKPCIGS</v>
      </c>
      <c r="F8068" s="39">
        <v>8803.4580078125</v>
      </c>
      <c r="G8068">
        <f t="shared" si="759"/>
        <v>1.3495724560819895E-3</v>
      </c>
      <c r="H8068" s="38">
        <f>G8068*SUMIF('Manual Inputs'!$B$11:$B$22,'Expanded kW'!A8068,'Manual Inputs'!$C$11:$C$22)</f>
        <v>145043.91373728847</v>
      </c>
    </row>
    <row r="8069" spans="1:8" x14ac:dyDescent="0.2">
      <c r="A8069">
        <f t="shared" si="756"/>
        <v>3</v>
      </c>
      <c r="B8069" t="b">
        <f t="shared" si="757"/>
        <v>0</v>
      </c>
      <c r="C8069" t="str">
        <f t="shared" si="758"/>
        <v>OFF</v>
      </c>
      <c r="D8069" s="4">
        <f t="shared" si="760"/>
        <v>43892.124999980435</v>
      </c>
      <c r="E8069" t="str">
        <f t="shared" si="761"/>
        <v>LRKPCIGS</v>
      </c>
      <c r="F8069" s="39">
        <v>8777.0078125</v>
      </c>
      <c r="G8069">
        <f t="shared" si="759"/>
        <v>1.3455176340995299E-3</v>
      </c>
      <c r="H8069" s="38">
        <f>G8069*SUMIF('Manual Inputs'!$B$11:$B$22,'Expanded kW'!A8069,'Manual Inputs'!$C$11:$C$22)</f>
        <v>144608.12590893329</v>
      </c>
    </row>
    <row r="8070" spans="1:8" x14ac:dyDescent="0.2">
      <c r="A8070">
        <f t="shared" si="756"/>
        <v>3</v>
      </c>
      <c r="B8070" t="b">
        <f t="shared" si="757"/>
        <v>0</v>
      </c>
      <c r="C8070" t="str">
        <f t="shared" si="758"/>
        <v>OFF</v>
      </c>
      <c r="D8070" s="4">
        <f t="shared" si="760"/>
        <v>43892.166666647099</v>
      </c>
      <c r="E8070" t="str">
        <f t="shared" si="761"/>
        <v>LRKPCIGS</v>
      </c>
      <c r="F8070" s="39">
        <v>8759.57421875</v>
      </c>
      <c r="G8070">
        <f t="shared" si="759"/>
        <v>1.3428450595368248E-3</v>
      </c>
      <c r="H8070" s="38">
        <f>G8070*SUMIF('Manual Inputs'!$B$11:$B$22,'Expanded kW'!A8070,'Manual Inputs'!$C$11:$C$22)</f>
        <v>144320.89370247966</v>
      </c>
    </row>
    <row r="8071" spans="1:8" x14ac:dyDescent="0.2">
      <c r="A8071">
        <f t="shared" si="756"/>
        <v>3</v>
      </c>
      <c r="B8071" t="b">
        <f t="shared" si="757"/>
        <v>0</v>
      </c>
      <c r="C8071" t="str">
        <f t="shared" si="758"/>
        <v>OFF</v>
      </c>
      <c r="D8071" s="4">
        <f t="shared" si="760"/>
        <v>43892.208333313763</v>
      </c>
      <c r="E8071" t="str">
        <f t="shared" si="761"/>
        <v>LRKPCIGS</v>
      </c>
      <c r="F8071" s="39">
        <v>8624.171875</v>
      </c>
      <c r="G8071">
        <f t="shared" si="759"/>
        <v>1.3220878441957871E-3</v>
      </c>
      <c r="H8071" s="38">
        <f>G8071*SUMIF('Manual Inputs'!$B$11:$B$22,'Expanded kW'!A8071,'Manual Inputs'!$C$11:$C$22)</f>
        <v>142090.03330088826</v>
      </c>
    </row>
    <row r="8072" spans="1:8" x14ac:dyDescent="0.2">
      <c r="A8072">
        <f t="shared" si="756"/>
        <v>3</v>
      </c>
      <c r="B8072" t="b">
        <f t="shared" si="757"/>
        <v>0</v>
      </c>
      <c r="C8072" t="str">
        <f t="shared" si="758"/>
        <v>OFF</v>
      </c>
      <c r="D8072" s="4">
        <f t="shared" si="760"/>
        <v>43892.249999980428</v>
      </c>
      <c r="E8072" t="str">
        <f t="shared" si="761"/>
        <v>LRKPCIGS</v>
      </c>
      <c r="F8072" s="39">
        <v>8564.7578125</v>
      </c>
      <c r="G8072">
        <f t="shared" si="759"/>
        <v>1.312979652598488E-3</v>
      </c>
      <c r="H8072" s="38">
        <f>G8072*SUMIF('Manual Inputs'!$B$11:$B$22,'Expanded kW'!A8072,'Manual Inputs'!$C$11:$C$22)</f>
        <v>141111.1397628735</v>
      </c>
    </row>
    <row r="8073" spans="1:8" x14ac:dyDescent="0.2">
      <c r="A8073">
        <f t="shared" si="756"/>
        <v>3</v>
      </c>
      <c r="B8073" t="b">
        <f t="shared" si="757"/>
        <v>0</v>
      </c>
      <c r="C8073" t="str">
        <f t="shared" si="758"/>
        <v>ON</v>
      </c>
      <c r="D8073" s="4">
        <f t="shared" si="760"/>
        <v>43892.291666647092</v>
      </c>
      <c r="E8073" t="str">
        <f t="shared" si="761"/>
        <v>LRKPCIGS</v>
      </c>
      <c r="F8073" s="39">
        <v>8712.98046875</v>
      </c>
      <c r="G8073">
        <f t="shared" si="759"/>
        <v>1.3357022252585482E-3</v>
      </c>
      <c r="H8073" s="38">
        <f>G8073*SUMIF('Manual Inputs'!$B$11:$B$22,'Expanded kW'!A8073,'Manual Inputs'!$C$11:$C$22)</f>
        <v>143553.22492394975</v>
      </c>
    </row>
    <row r="8074" spans="1:8" x14ac:dyDescent="0.2">
      <c r="A8074">
        <f t="shared" si="756"/>
        <v>3</v>
      </c>
      <c r="B8074" t="b">
        <f t="shared" si="757"/>
        <v>0</v>
      </c>
      <c r="C8074" t="str">
        <f t="shared" si="758"/>
        <v>ON</v>
      </c>
      <c r="D8074" s="4">
        <f t="shared" si="760"/>
        <v>43892.333333313756</v>
      </c>
      <c r="E8074" t="str">
        <f t="shared" si="761"/>
        <v>LRKPCIGS</v>
      </c>
      <c r="F8074" s="39">
        <v>8763.3740234375</v>
      </c>
      <c r="G8074">
        <f t="shared" si="759"/>
        <v>1.3434275706069281E-3</v>
      </c>
      <c r="H8074" s="38">
        <f>G8074*SUMIF('Manual Inputs'!$B$11:$B$22,'Expanded kW'!A8074,'Manual Inputs'!$C$11:$C$22)</f>
        <v>144383.49848151347</v>
      </c>
    </row>
    <row r="8075" spans="1:8" x14ac:dyDescent="0.2">
      <c r="A8075">
        <f t="shared" si="756"/>
        <v>3</v>
      </c>
      <c r="B8075" t="b">
        <f t="shared" si="757"/>
        <v>0</v>
      </c>
      <c r="C8075" t="str">
        <f t="shared" si="758"/>
        <v>ON</v>
      </c>
      <c r="D8075" s="4">
        <f t="shared" si="760"/>
        <v>43892.37499998042</v>
      </c>
      <c r="E8075" t="str">
        <f t="shared" si="761"/>
        <v>LRKPCIGS</v>
      </c>
      <c r="F8075" s="39">
        <v>8783.1904296875</v>
      </c>
      <c r="G8075">
        <f t="shared" si="759"/>
        <v>1.346465430960189E-3</v>
      </c>
      <c r="H8075" s="38">
        <f>G8075*SUMIF('Manual Inputs'!$B$11:$B$22,'Expanded kW'!A8075,'Manual Inputs'!$C$11:$C$22)</f>
        <v>144709.9894031669</v>
      </c>
    </row>
    <row r="8076" spans="1:8" x14ac:dyDescent="0.2">
      <c r="A8076">
        <f t="shared" si="756"/>
        <v>3</v>
      </c>
      <c r="B8076" t="b">
        <f t="shared" si="757"/>
        <v>0</v>
      </c>
      <c r="C8076" t="str">
        <f t="shared" si="758"/>
        <v>ON</v>
      </c>
      <c r="D8076" s="4">
        <f t="shared" si="760"/>
        <v>43892.416666647085</v>
      </c>
      <c r="E8076" t="str">
        <f t="shared" si="761"/>
        <v>LRKPCIGS</v>
      </c>
      <c r="F8076" s="39">
        <v>8730.36328125</v>
      </c>
      <c r="G8076">
        <f t="shared" si="759"/>
        <v>1.3383670150421104E-3</v>
      </c>
      <c r="H8076" s="38">
        <f>G8076*SUMIF('Manual Inputs'!$B$11:$B$22,'Expanded kW'!A8076,'Manual Inputs'!$C$11:$C$22)</f>
        <v>143839.62046925977</v>
      </c>
    </row>
    <row r="8077" spans="1:8" x14ac:dyDescent="0.2">
      <c r="A8077">
        <f t="shared" si="756"/>
        <v>3</v>
      </c>
      <c r="B8077" t="b">
        <f t="shared" si="757"/>
        <v>0</v>
      </c>
      <c r="C8077" t="str">
        <f t="shared" si="758"/>
        <v>ON</v>
      </c>
      <c r="D8077" s="4">
        <f t="shared" si="760"/>
        <v>43892.458333313749</v>
      </c>
      <c r="E8077" t="str">
        <f t="shared" si="761"/>
        <v>LRKPCIGS</v>
      </c>
      <c r="F8077" s="39">
        <v>8700.396484375</v>
      </c>
      <c r="G8077">
        <f t="shared" si="759"/>
        <v>1.3337730971039986E-3</v>
      </c>
      <c r="H8077" s="38">
        <f>G8077*SUMIF('Manual Inputs'!$B$11:$B$22,'Expanded kW'!A8077,'Manual Inputs'!$C$11:$C$22)</f>
        <v>143345.89385671011</v>
      </c>
    </row>
    <row r="8078" spans="1:8" x14ac:dyDescent="0.2">
      <c r="A8078">
        <f t="shared" si="756"/>
        <v>3</v>
      </c>
      <c r="B8078" t="b">
        <f t="shared" si="757"/>
        <v>0</v>
      </c>
      <c r="C8078" t="str">
        <f t="shared" si="758"/>
        <v>ON</v>
      </c>
      <c r="D8078" s="4">
        <f t="shared" si="760"/>
        <v>43892.499999980413</v>
      </c>
      <c r="E8078" t="str">
        <f t="shared" si="761"/>
        <v>LRKPCIGS</v>
      </c>
      <c r="F8078" s="39">
        <v>8756.25390625</v>
      </c>
      <c r="G8078">
        <f t="shared" si="759"/>
        <v>1.342336054746706E-3</v>
      </c>
      <c r="H8078" s="38">
        <f>G8078*SUMIF('Manual Inputs'!$B$11:$B$22,'Expanded kW'!A8078,'Manual Inputs'!$C$11:$C$22)</f>
        <v>144266.18893539798</v>
      </c>
    </row>
    <row r="8079" spans="1:8" x14ac:dyDescent="0.2">
      <c r="A8079">
        <f t="shared" si="756"/>
        <v>3</v>
      </c>
      <c r="B8079" t="b">
        <f t="shared" si="757"/>
        <v>0</v>
      </c>
      <c r="C8079" t="str">
        <f t="shared" si="758"/>
        <v>ON</v>
      </c>
      <c r="D8079" s="4">
        <f t="shared" si="760"/>
        <v>43892.541666647077</v>
      </c>
      <c r="E8079" t="str">
        <f t="shared" si="761"/>
        <v>LRKPCIGS</v>
      </c>
      <c r="F8079" s="39">
        <v>8777.462890625</v>
      </c>
      <c r="G8079">
        <f t="shared" si="759"/>
        <v>1.3455873976972344E-3</v>
      </c>
      <c r="H8079" s="38">
        <f>G8079*SUMIF('Manual Inputs'!$B$11:$B$22,'Expanded kW'!A8079,'Manual Inputs'!$C$11:$C$22)</f>
        <v>144615.62367995098</v>
      </c>
    </row>
    <row r="8080" spans="1:8" x14ac:dyDescent="0.2">
      <c r="A8080">
        <f t="shared" si="756"/>
        <v>3</v>
      </c>
      <c r="B8080" t="b">
        <f t="shared" si="757"/>
        <v>0</v>
      </c>
      <c r="C8080" t="str">
        <f t="shared" si="758"/>
        <v>ON</v>
      </c>
      <c r="D8080" s="4">
        <f t="shared" si="760"/>
        <v>43892.583333313742</v>
      </c>
      <c r="E8080" t="str">
        <f t="shared" si="761"/>
        <v>LRKPCIGS</v>
      </c>
      <c r="F8080" s="39">
        <v>8739.556640625</v>
      </c>
      <c r="G8080">
        <f t="shared" si="759"/>
        <v>1.3397763594815743E-3</v>
      </c>
      <c r="H8080" s="38">
        <f>G8080*SUMIF('Manual Inputs'!$B$11:$B$22,'Expanded kW'!A8080,'Manual Inputs'!$C$11:$C$22)</f>
        <v>143991.08831552658</v>
      </c>
    </row>
    <row r="8081" spans="1:8" x14ac:dyDescent="0.2">
      <c r="A8081">
        <f t="shared" si="756"/>
        <v>3</v>
      </c>
      <c r="B8081" t="b">
        <f t="shared" si="757"/>
        <v>0</v>
      </c>
      <c r="C8081" t="str">
        <f t="shared" si="758"/>
        <v>ON</v>
      </c>
      <c r="D8081" s="4">
        <f t="shared" si="760"/>
        <v>43892.624999980406</v>
      </c>
      <c r="E8081" t="str">
        <f t="shared" si="761"/>
        <v>LRKPCIGS</v>
      </c>
      <c r="F8081" s="39">
        <v>8662.732421875</v>
      </c>
      <c r="G8081">
        <f t="shared" si="759"/>
        <v>1.327999186296559E-3</v>
      </c>
      <c r="H8081" s="38">
        <f>G8081*SUMIF('Manual Inputs'!$B$11:$B$22,'Expanded kW'!A8081,'Manual Inputs'!$C$11:$C$22)</f>
        <v>142725.34872235524</v>
      </c>
    </row>
    <row r="8082" spans="1:8" x14ac:dyDescent="0.2">
      <c r="A8082">
        <f t="shared" si="756"/>
        <v>3</v>
      </c>
      <c r="B8082" t="b">
        <f t="shared" si="757"/>
        <v>0</v>
      </c>
      <c r="C8082" t="str">
        <f t="shared" si="758"/>
        <v>ON</v>
      </c>
      <c r="D8082" s="4">
        <f t="shared" si="760"/>
        <v>43892.66666664707</v>
      </c>
      <c r="E8082" t="str">
        <f t="shared" si="761"/>
        <v>LRKPCIGS</v>
      </c>
      <c r="F8082" s="39">
        <v>8576.6376953125</v>
      </c>
      <c r="G8082">
        <f t="shared" si="759"/>
        <v>1.3148008417960741E-3</v>
      </c>
      <c r="H8082" s="38">
        <f>G8082*SUMIF('Manual Inputs'!$B$11:$B$22,'Expanded kW'!A8082,'Manual Inputs'!$C$11:$C$22)</f>
        <v>141306.87020156431</v>
      </c>
    </row>
    <row r="8083" spans="1:8" x14ac:dyDescent="0.2">
      <c r="A8083">
        <f t="shared" si="756"/>
        <v>3</v>
      </c>
      <c r="B8083" t="b">
        <f t="shared" si="757"/>
        <v>0</v>
      </c>
      <c r="C8083" t="str">
        <f t="shared" si="758"/>
        <v>ON</v>
      </c>
      <c r="D8083" s="4">
        <f t="shared" si="760"/>
        <v>43892.708333313734</v>
      </c>
      <c r="E8083" t="str">
        <f t="shared" si="761"/>
        <v>LRKPCIGS</v>
      </c>
      <c r="F8083" s="39">
        <v>8586.537109375</v>
      </c>
      <c r="G8083">
        <f t="shared" si="759"/>
        <v>1.3163184246070838E-3</v>
      </c>
      <c r="H8083" s="38">
        <f>G8083*SUMIF('Manual Inputs'!$B$11:$B$22,'Expanded kW'!A8083,'Manual Inputs'!$C$11:$C$22)</f>
        <v>141469.97085565465</v>
      </c>
    </row>
    <row r="8084" spans="1:8" x14ac:dyDescent="0.2">
      <c r="A8084">
        <f t="shared" si="756"/>
        <v>3</v>
      </c>
      <c r="B8084" t="b">
        <f t="shared" si="757"/>
        <v>0</v>
      </c>
      <c r="C8084" t="str">
        <f t="shared" si="758"/>
        <v>ON</v>
      </c>
      <c r="D8084" s="4">
        <f t="shared" si="760"/>
        <v>43892.749999980399</v>
      </c>
      <c r="E8084" t="str">
        <f t="shared" si="761"/>
        <v>LRKPCIGS</v>
      </c>
      <c r="F8084" s="39">
        <v>8581.66015625</v>
      </c>
      <c r="G8084">
        <f t="shared" si="759"/>
        <v>1.3155707863947742E-3</v>
      </c>
      <c r="H8084" s="38">
        <f>G8084*SUMIF('Manual Inputs'!$B$11:$B$22,'Expanded kW'!A8084,'Manual Inputs'!$C$11:$C$22)</f>
        <v>141389.61920659407</v>
      </c>
    </row>
    <row r="8085" spans="1:8" x14ac:dyDescent="0.2">
      <c r="A8085">
        <f t="shared" si="756"/>
        <v>3</v>
      </c>
      <c r="B8085" t="b">
        <f t="shared" si="757"/>
        <v>0</v>
      </c>
      <c r="C8085" t="str">
        <f t="shared" si="758"/>
        <v>ON</v>
      </c>
      <c r="D8085" s="4">
        <f t="shared" si="760"/>
        <v>43892.791666647063</v>
      </c>
      <c r="E8085" t="str">
        <f t="shared" si="761"/>
        <v>LRKPCIGS</v>
      </c>
      <c r="F8085" s="39">
        <v>8649.7021484375</v>
      </c>
      <c r="G8085">
        <f t="shared" si="759"/>
        <v>1.3260016419099257E-3</v>
      </c>
      <c r="H8085" s="38">
        <f>G8085*SUMIF('Manual Inputs'!$B$11:$B$22,'Expanded kW'!A8085,'Manual Inputs'!$C$11:$C$22)</f>
        <v>142510.66469083432</v>
      </c>
    </row>
    <row r="8086" spans="1:8" x14ac:dyDescent="0.2">
      <c r="A8086">
        <f t="shared" si="756"/>
        <v>3</v>
      </c>
      <c r="B8086" t="b">
        <f t="shared" si="757"/>
        <v>0</v>
      </c>
      <c r="C8086" t="str">
        <f t="shared" si="758"/>
        <v>ON</v>
      </c>
      <c r="D8086" s="4">
        <f t="shared" si="760"/>
        <v>43892.833333313727</v>
      </c>
      <c r="E8086" t="str">
        <f t="shared" si="761"/>
        <v>LRKPCIGS</v>
      </c>
      <c r="F8086" s="39">
        <v>8555.93359375</v>
      </c>
      <c r="G8086">
        <f t="shared" si="759"/>
        <v>1.3116268975151022E-3</v>
      </c>
      <c r="H8086" s="38">
        <f>G8086*SUMIF('Manual Inputs'!$B$11:$B$22,'Expanded kW'!A8086,'Manual Inputs'!$C$11:$C$22)</f>
        <v>140965.75379953522</v>
      </c>
    </row>
    <row r="8087" spans="1:8" x14ac:dyDescent="0.2">
      <c r="A8087">
        <f t="shared" si="756"/>
        <v>3</v>
      </c>
      <c r="B8087" t="b">
        <f t="shared" si="757"/>
        <v>0</v>
      </c>
      <c r="C8087" t="str">
        <f t="shared" si="758"/>
        <v>OFF</v>
      </c>
      <c r="D8087" s="4">
        <f t="shared" si="760"/>
        <v>43892.874999980391</v>
      </c>
      <c r="E8087" t="str">
        <f t="shared" si="761"/>
        <v>LRKPCIGS</v>
      </c>
      <c r="F8087" s="39">
        <v>8766.548828125</v>
      </c>
      <c r="G8087">
        <f t="shared" si="759"/>
        <v>1.3439142690106563E-3</v>
      </c>
      <c r="H8087" s="38">
        <f>G8087*SUMIF('Manual Inputs'!$B$11:$B$22,'Expanded kW'!A8087,'Manual Inputs'!$C$11:$C$22)</f>
        <v>144435.80589262597</v>
      </c>
    </row>
    <row r="8088" spans="1:8" x14ac:dyDescent="0.2">
      <c r="A8088">
        <f t="shared" si="756"/>
        <v>3</v>
      </c>
      <c r="B8088" t="b">
        <f t="shared" si="757"/>
        <v>0</v>
      </c>
      <c r="C8088" t="str">
        <f t="shared" si="758"/>
        <v>OFF</v>
      </c>
      <c r="D8088" s="4">
        <f t="shared" si="760"/>
        <v>43892.916666647056</v>
      </c>
      <c r="E8088" t="str">
        <f t="shared" si="761"/>
        <v>LRKPCIGS</v>
      </c>
      <c r="F8088" s="39">
        <v>9089.1455078125</v>
      </c>
      <c r="G8088">
        <f t="shared" si="759"/>
        <v>1.3933684258821257E-3</v>
      </c>
      <c r="H8088" s="38">
        <f>G8088*SUMIF('Manual Inputs'!$B$11:$B$22,'Expanded kW'!A8088,'Manual Inputs'!$C$11:$C$22)</f>
        <v>149750.84061409629</v>
      </c>
    </row>
    <row r="8089" spans="1:8" x14ac:dyDescent="0.2">
      <c r="A8089">
        <f t="shared" si="756"/>
        <v>3</v>
      </c>
      <c r="B8089" t="b">
        <f t="shared" si="757"/>
        <v>0</v>
      </c>
      <c r="C8089" t="str">
        <f t="shared" si="758"/>
        <v>OFF</v>
      </c>
      <c r="D8089" s="4">
        <f t="shared" si="760"/>
        <v>43892.95833331372</v>
      </c>
      <c r="E8089" t="str">
        <f t="shared" si="761"/>
        <v>LRKPCIGS</v>
      </c>
      <c r="F8089" s="39">
        <v>9106.0771484375</v>
      </c>
      <c r="G8089">
        <f t="shared" si="759"/>
        <v>1.3959640508971482E-3</v>
      </c>
      <c r="H8089" s="38">
        <f>G8089*SUMIF('Manual Inputs'!$B$11:$B$22,'Expanded kW'!A8089,'Manual Inputs'!$C$11:$C$22)</f>
        <v>150029.80274693816</v>
      </c>
    </row>
    <row r="8090" spans="1:8" x14ac:dyDescent="0.2">
      <c r="A8090">
        <f t="shared" si="756"/>
        <v>3</v>
      </c>
      <c r="B8090" t="b">
        <f t="shared" si="757"/>
        <v>0</v>
      </c>
      <c r="C8090" t="str">
        <f t="shared" si="758"/>
        <v>OFF</v>
      </c>
      <c r="D8090" s="4">
        <f t="shared" si="760"/>
        <v>43892.999999980384</v>
      </c>
      <c r="E8090" t="str">
        <f t="shared" si="761"/>
        <v>LRKPCIGS</v>
      </c>
      <c r="F8090" s="39">
        <v>9053.0537109375</v>
      </c>
      <c r="G8090">
        <f t="shared" si="759"/>
        <v>1.3878355438135363E-3</v>
      </c>
      <c r="H8090" s="38">
        <f>G8090*SUMIF('Manual Inputs'!$B$11:$B$22,'Expanded kW'!A8090,'Manual Inputs'!$C$11:$C$22)</f>
        <v>149156.19979591831</v>
      </c>
    </row>
    <row r="8091" spans="1:8" x14ac:dyDescent="0.2">
      <c r="A8091">
        <f t="shared" si="756"/>
        <v>3</v>
      </c>
      <c r="B8091" t="b">
        <f t="shared" si="757"/>
        <v>0</v>
      </c>
      <c r="C8091" t="str">
        <f t="shared" si="758"/>
        <v>OFF</v>
      </c>
      <c r="D8091" s="4">
        <f t="shared" si="760"/>
        <v>43893.041666647048</v>
      </c>
      <c r="E8091" t="str">
        <f t="shared" si="761"/>
        <v>LRKPCIGS</v>
      </c>
      <c r="F8091" s="39">
        <v>8838.4697265625</v>
      </c>
      <c r="G8091">
        <f t="shared" si="759"/>
        <v>1.3549397618864993E-3</v>
      </c>
      <c r="H8091" s="38">
        <f>G8091*SUMIF('Manual Inputs'!$B$11:$B$22,'Expanded kW'!A8091,'Manual Inputs'!$C$11:$C$22)</f>
        <v>145620.75941652755</v>
      </c>
    </row>
    <row r="8092" spans="1:8" x14ac:dyDescent="0.2">
      <c r="A8092">
        <f t="shared" si="756"/>
        <v>3</v>
      </c>
      <c r="B8092" t="b">
        <f t="shared" si="757"/>
        <v>0</v>
      </c>
      <c r="C8092" t="str">
        <f t="shared" si="758"/>
        <v>OFF</v>
      </c>
      <c r="D8092" s="4">
        <f t="shared" si="760"/>
        <v>43893.083333313713</v>
      </c>
      <c r="E8092" t="str">
        <f t="shared" si="761"/>
        <v>LRKPCIGS</v>
      </c>
      <c r="F8092" s="39">
        <v>8773.744140625</v>
      </c>
      <c r="G8092">
        <f t="shared" si="759"/>
        <v>1.3450173123323015E-3</v>
      </c>
      <c r="H8092" s="38">
        <f>G8092*SUMIF('Manual Inputs'!$B$11:$B$22,'Expanded kW'!A8092,'Manual Inputs'!$C$11:$C$22)</f>
        <v>144554.35434081947</v>
      </c>
    </row>
    <row r="8093" spans="1:8" x14ac:dyDescent="0.2">
      <c r="A8093">
        <f t="shared" si="756"/>
        <v>3</v>
      </c>
      <c r="B8093" t="b">
        <f t="shared" si="757"/>
        <v>0</v>
      </c>
      <c r="C8093" t="str">
        <f t="shared" si="758"/>
        <v>OFF</v>
      </c>
      <c r="D8093" s="4">
        <f t="shared" si="760"/>
        <v>43893.124999980377</v>
      </c>
      <c r="E8093" t="str">
        <f t="shared" si="761"/>
        <v>LRKPCIGS</v>
      </c>
      <c r="F8093" s="39">
        <v>8725.5751953125</v>
      </c>
      <c r="G8093">
        <f t="shared" si="759"/>
        <v>1.3376330001933011E-3</v>
      </c>
      <c r="H8093" s="38">
        <f>G8093*SUMIF('Manual Inputs'!$B$11:$B$22,'Expanded kW'!A8093,'Manual Inputs'!$C$11:$C$22)</f>
        <v>143760.7329772005</v>
      </c>
    </row>
    <row r="8094" spans="1:8" x14ac:dyDescent="0.2">
      <c r="A8094">
        <f t="shared" si="756"/>
        <v>3</v>
      </c>
      <c r="B8094" t="b">
        <f t="shared" si="757"/>
        <v>0</v>
      </c>
      <c r="C8094" t="str">
        <f t="shared" si="758"/>
        <v>OFF</v>
      </c>
      <c r="D8094" s="4">
        <f t="shared" si="760"/>
        <v>43893.166666647041</v>
      </c>
      <c r="E8094" t="str">
        <f t="shared" si="761"/>
        <v>LRKPCIGS</v>
      </c>
      <c r="F8094" s="39">
        <v>8697.4423828125</v>
      </c>
      <c r="G8094">
        <f t="shared" si="759"/>
        <v>1.3333202325480843E-3</v>
      </c>
      <c r="H8094" s="38">
        <f>G8094*SUMIF('Manual Inputs'!$B$11:$B$22,'Expanded kW'!A8094,'Manual Inputs'!$C$11:$C$22)</f>
        <v>143297.2227036448</v>
      </c>
    </row>
    <row r="8095" spans="1:8" x14ac:dyDescent="0.2">
      <c r="A8095">
        <f t="shared" si="756"/>
        <v>3</v>
      </c>
      <c r="B8095" t="b">
        <f t="shared" si="757"/>
        <v>0</v>
      </c>
      <c r="C8095" t="str">
        <f t="shared" si="758"/>
        <v>OFF</v>
      </c>
      <c r="D8095" s="4">
        <f t="shared" si="760"/>
        <v>43893.208333313705</v>
      </c>
      <c r="E8095" t="str">
        <f t="shared" si="761"/>
        <v>LRKPCIGS</v>
      </c>
      <c r="F8095" s="39">
        <v>8880.1005859375</v>
      </c>
      <c r="G8095">
        <f t="shared" si="759"/>
        <v>1.3613217837108395E-3</v>
      </c>
      <c r="H8095" s="38">
        <f>G8095*SUMIF('Manual Inputs'!$B$11:$B$22,'Expanded kW'!A8095,'Manual Inputs'!$C$11:$C$22)</f>
        <v>146306.66065790769</v>
      </c>
    </row>
    <row r="8096" spans="1:8" x14ac:dyDescent="0.2">
      <c r="A8096">
        <f t="shared" si="756"/>
        <v>3</v>
      </c>
      <c r="B8096" t="b">
        <f t="shared" si="757"/>
        <v>0</v>
      </c>
      <c r="C8096" t="str">
        <f t="shared" si="758"/>
        <v>OFF</v>
      </c>
      <c r="D8096" s="4">
        <f t="shared" si="760"/>
        <v>43893.249999980369</v>
      </c>
      <c r="E8096" t="str">
        <f t="shared" si="761"/>
        <v>LRKPCIGS</v>
      </c>
      <c r="F8096" s="39">
        <v>8997.8154296875</v>
      </c>
      <c r="G8096">
        <f t="shared" si="759"/>
        <v>1.3793675005934569E-3</v>
      </c>
      <c r="H8096" s="38">
        <f>G8096*SUMIF('Manual Inputs'!$B$11:$B$22,'Expanded kW'!A8096,'Manual Inputs'!$C$11:$C$22)</f>
        <v>148246.10554732746</v>
      </c>
    </row>
    <row r="8097" spans="1:8" x14ac:dyDescent="0.2">
      <c r="A8097">
        <f t="shared" si="756"/>
        <v>3</v>
      </c>
      <c r="B8097" t="b">
        <f t="shared" si="757"/>
        <v>0</v>
      </c>
      <c r="C8097" t="str">
        <f t="shared" si="758"/>
        <v>ON</v>
      </c>
      <c r="D8097" s="4">
        <f t="shared" si="760"/>
        <v>43893.291666647034</v>
      </c>
      <c r="E8097" t="str">
        <f t="shared" si="761"/>
        <v>LRKPCIGS</v>
      </c>
      <c r="F8097" s="39">
        <v>8935.5908203125</v>
      </c>
      <c r="G8097">
        <f t="shared" si="759"/>
        <v>1.3698284514120514E-3</v>
      </c>
      <c r="H8097" s="38">
        <f>G8097*SUMIF('Manual Inputs'!$B$11:$B$22,'Expanded kW'!A8097,'Manual Inputs'!$C$11:$C$22)</f>
        <v>147220.9060329418</v>
      </c>
    </row>
    <row r="8098" spans="1:8" x14ac:dyDescent="0.2">
      <c r="A8098">
        <f t="shared" si="756"/>
        <v>3</v>
      </c>
      <c r="B8098" t="b">
        <f t="shared" si="757"/>
        <v>0</v>
      </c>
      <c r="C8098" t="str">
        <f t="shared" si="758"/>
        <v>ON</v>
      </c>
      <c r="D8098" s="4">
        <f t="shared" si="760"/>
        <v>43893.333333313698</v>
      </c>
      <c r="E8098" t="str">
        <f t="shared" si="761"/>
        <v>LRKPCIGS</v>
      </c>
      <c r="F8098" s="39">
        <v>9092.9140625</v>
      </c>
      <c r="G8098">
        <f t="shared" si="759"/>
        <v>1.3939461463189104E-3</v>
      </c>
      <c r="H8098" s="38">
        <f>G8098*SUMIF('Manual Inputs'!$B$11:$B$22,'Expanded kW'!A8098,'Manual Inputs'!$C$11:$C$22)</f>
        <v>149812.93052473402</v>
      </c>
    </row>
    <row r="8099" spans="1:8" x14ac:dyDescent="0.2">
      <c r="A8099">
        <f t="shared" si="756"/>
        <v>3</v>
      </c>
      <c r="B8099" t="b">
        <f t="shared" si="757"/>
        <v>0</v>
      </c>
      <c r="C8099" t="str">
        <f t="shared" si="758"/>
        <v>ON</v>
      </c>
      <c r="D8099" s="4">
        <f t="shared" si="760"/>
        <v>43893.374999980362</v>
      </c>
      <c r="E8099" t="str">
        <f t="shared" si="761"/>
        <v>LRKPCIGS</v>
      </c>
      <c r="F8099" s="39">
        <v>9088.396484375</v>
      </c>
      <c r="G8099">
        <f t="shared" si="759"/>
        <v>1.3932536003897667E-3</v>
      </c>
      <c r="H8099" s="38">
        <f>G8099*SUMIF('Manual Inputs'!$B$11:$B$22,'Expanded kW'!A8099,'Manual Inputs'!$C$11:$C$22)</f>
        <v>149738.49986222817</v>
      </c>
    </row>
    <row r="8100" spans="1:8" x14ac:dyDescent="0.2">
      <c r="A8100">
        <f t="shared" si="756"/>
        <v>3</v>
      </c>
      <c r="B8100" t="b">
        <f t="shared" si="757"/>
        <v>0</v>
      </c>
      <c r="C8100" t="str">
        <f t="shared" si="758"/>
        <v>ON</v>
      </c>
      <c r="D8100" s="4">
        <f t="shared" si="760"/>
        <v>43893.416666647026</v>
      </c>
      <c r="E8100" t="str">
        <f t="shared" si="761"/>
        <v>LRKPCIGS</v>
      </c>
      <c r="F8100" s="39">
        <v>8961.748046875</v>
      </c>
      <c r="G8100">
        <f t="shared" si="759"/>
        <v>1.3738383612071478E-3</v>
      </c>
      <c r="H8100" s="38">
        <f>G8100*SUMIF('Manual Inputs'!$B$11:$B$22,'Expanded kW'!A8100,'Manual Inputs'!$C$11:$C$22)</f>
        <v>147651.86697008391</v>
      </c>
    </row>
    <row r="8101" spans="1:8" x14ac:dyDescent="0.2">
      <c r="A8101">
        <f t="shared" si="756"/>
        <v>3</v>
      </c>
      <c r="B8101" t="b">
        <f t="shared" si="757"/>
        <v>0</v>
      </c>
      <c r="C8101" t="str">
        <f t="shared" si="758"/>
        <v>ON</v>
      </c>
      <c r="D8101" s="4">
        <f t="shared" si="760"/>
        <v>43893.458333313691</v>
      </c>
      <c r="E8101" t="str">
        <f t="shared" si="761"/>
        <v>LRKPCIGS</v>
      </c>
      <c r="F8101" s="39">
        <v>9074.0390625</v>
      </c>
      <c r="G8101">
        <f t="shared" si="759"/>
        <v>1.3910526037943772E-3</v>
      </c>
      <c r="H8101" s="38">
        <f>G8101*SUMIF('Manual Inputs'!$B$11:$B$22,'Expanded kW'!A8101,'Manual Inputs'!$C$11:$C$22)</f>
        <v>149501.95001351196</v>
      </c>
    </row>
    <row r="8102" spans="1:8" x14ac:dyDescent="0.2">
      <c r="A8102">
        <f t="shared" si="756"/>
        <v>3</v>
      </c>
      <c r="B8102" t="b">
        <f t="shared" si="757"/>
        <v>0</v>
      </c>
      <c r="C8102" t="str">
        <f t="shared" si="758"/>
        <v>ON</v>
      </c>
      <c r="D8102" s="4">
        <f t="shared" si="760"/>
        <v>43893.499999980355</v>
      </c>
      <c r="E8102" t="str">
        <f t="shared" si="761"/>
        <v>LRKPCIGS</v>
      </c>
      <c r="F8102" s="39">
        <v>8970.1396484375</v>
      </c>
      <c r="G8102">
        <f t="shared" si="759"/>
        <v>1.375124795960527E-3</v>
      </c>
      <c r="H8102" s="38">
        <f>G8102*SUMIF('Manual Inputs'!$B$11:$B$22,'Expanded kW'!A8102,'Manual Inputs'!$C$11:$C$22)</f>
        <v>147790.12522406419</v>
      </c>
    </row>
    <row r="8103" spans="1:8" x14ac:dyDescent="0.2">
      <c r="A8103">
        <f t="shared" si="756"/>
        <v>3</v>
      </c>
      <c r="B8103" t="b">
        <f t="shared" si="757"/>
        <v>0</v>
      </c>
      <c r="C8103" t="str">
        <f t="shared" si="758"/>
        <v>ON</v>
      </c>
      <c r="D8103" s="4">
        <f t="shared" si="760"/>
        <v>43893.541666647019</v>
      </c>
      <c r="E8103" t="str">
        <f t="shared" si="761"/>
        <v>LRKPCIGS</v>
      </c>
      <c r="F8103" s="39">
        <v>9031.54296875</v>
      </c>
      <c r="G8103">
        <f t="shared" si="759"/>
        <v>1.3845379413100238E-3</v>
      </c>
      <c r="H8103" s="38">
        <f>G8103*SUMIF('Manual Inputs'!$B$11:$B$22,'Expanded kW'!A8103,'Manual Inputs'!$C$11:$C$22)</f>
        <v>148801.79335341582</v>
      </c>
    </row>
    <row r="8104" spans="1:8" x14ac:dyDescent="0.2">
      <c r="A8104">
        <f t="shared" si="756"/>
        <v>3</v>
      </c>
      <c r="B8104" t="b">
        <f t="shared" si="757"/>
        <v>0</v>
      </c>
      <c r="C8104" t="str">
        <f t="shared" si="758"/>
        <v>ON</v>
      </c>
      <c r="D8104" s="4">
        <f t="shared" si="760"/>
        <v>43893.583333313683</v>
      </c>
      <c r="E8104" t="str">
        <f t="shared" si="761"/>
        <v>LRKPCIGS</v>
      </c>
      <c r="F8104" s="39">
        <v>9017.59375</v>
      </c>
      <c r="G8104">
        <f t="shared" si="759"/>
        <v>1.3823995223623607E-3</v>
      </c>
      <c r="H8104" s="38">
        <f>G8104*SUMIF('Manual Inputs'!$B$11:$B$22,'Expanded kW'!A8104,'Manual Inputs'!$C$11:$C$22)</f>
        <v>148571.96897312321</v>
      </c>
    </row>
    <row r="8105" spans="1:8" x14ac:dyDescent="0.2">
      <c r="A8105">
        <f t="shared" si="756"/>
        <v>3</v>
      </c>
      <c r="B8105" t="b">
        <f t="shared" si="757"/>
        <v>0</v>
      </c>
      <c r="C8105" t="str">
        <f t="shared" si="758"/>
        <v>ON</v>
      </c>
      <c r="D8105" s="4">
        <f t="shared" si="760"/>
        <v>43893.624999980348</v>
      </c>
      <c r="E8105" t="str">
        <f t="shared" si="761"/>
        <v>LRKPCIGS</v>
      </c>
      <c r="F8105" s="39">
        <v>8925.0458984375</v>
      </c>
      <c r="G8105">
        <f t="shared" si="759"/>
        <v>1.3682119120815512E-3</v>
      </c>
      <c r="H8105" s="38">
        <f>G8105*SUMIF('Manual Inputs'!$B$11:$B$22,'Expanded kW'!A8105,'Manual Inputs'!$C$11:$C$22)</f>
        <v>147047.17012854529</v>
      </c>
    </row>
    <row r="8106" spans="1:8" x14ac:dyDescent="0.2">
      <c r="A8106">
        <f t="shared" si="756"/>
        <v>3</v>
      </c>
      <c r="B8106" t="b">
        <f t="shared" si="757"/>
        <v>0</v>
      </c>
      <c r="C8106" t="str">
        <f t="shared" si="758"/>
        <v>ON</v>
      </c>
      <c r="D8106" s="4">
        <f t="shared" si="760"/>
        <v>43893.666666647012</v>
      </c>
      <c r="E8106" t="str">
        <f t="shared" si="761"/>
        <v>LRKPCIGS</v>
      </c>
      <c r="F8106" s="39">
        <v>8772.66015625</v>
      </c>
      <c r="G8106">
        <f t="shared" si="759"/>
        <v>1.3448511372390569E-3</v>
      </c>
      <c r="H8106" s="38">
        <f>G8106*SUMIF('Manual Inputs'!$B$11:$B$22,'Expanded kW'!A8106,'Manual Inputs'!$C$11:$C$22)</f>
        <v>144536.49484333105</v>
      </c>
    </row>
    <row r="8107" spans="1:8" x14ac:dyDescent="0.2">
      <c r="A8107">
        <f t="shared" si="756"/>
        <v>3</v>
      </c>
      <c r="B8107" t="b">
        <f t="shared" si="757"/>
        <v>0</v>
      </c>
      <c r="C8107" t="str">
        <f t="shared" si="758"/>
        <v>ON</v>
      </c>
      <c r="D8107" s="4">
        <f t="shared" si="760"/>
        <v>43893.708333313676</v>
      </c>
      <c r="E8107" t="str">
        <f t="shared" si="761"/>
        <v>LRKPCIGS</v>
      </c>
      <c r="F8107" s="39">
        <v>8839.8251953125</v>
      </c>
      <c r="G8107">
        <f t="shared" si="759"/>
        <v>1.3551475556067005E-3</v>
      </c>
      <c r="H8107" s="38">
        <f>G8107*SUMIF('Manual Inputs'!$B$11:$B$22,'Expanded kW'!A8107,'Manual Inputs'!$C$11:$C$22)</f>
        <v>145643.09183320677</v>
      </c>
    </row>
    <row r="8108" spans="1:8" x14ac:dyDescent="0.2">
      <c r="A8108">
        <f t="shared" si="756"/>
        <v>3</v>
      </c>
      <c r="B8108" t="b">
        <f t="shared" si="757"/>
        <v>0</v>
      </c>
      <c r="C8108" t="str">
        <f t="shared" si="758"/>
        <v>ON</v>
      </c>
      <c r="D8108" s="4">
        <f t="shared" si="760"/>
        <v>43893.74999998034</v>
      </c>
      <c r="E8108" t="str">
        <f t="shared" si="761"/>
        <v>LRKPCIGS</v>
      </c>
      <c r="F8108" s="39">
        <v>8926.0537109375</v>
      </c>
      <c r="G8108">
        <f t="shared" si="759"/>
        <v>1.3683664100060814E-3</v>
      </c>
      <c r="H8108" s="38">
        <f>G8108*SUMIF('Manual Inputs'!$B$11:$B$22,'Expanded kW'!A8108,'Manual Inputs'!$C$11:$C$22)</f>
        <v>147063.77463431834</v>
      </c>
    </row>
    <row r="8109" spans="1:8" x14ac:dyDescent="0.2">
      <c r="A8109">
        <f t="shared" si="756"/>
        <v>3</v>
      </c>
      <c r="B8109" t="b">
        <f t="shared" si="757"/>
        <v>0</v>
      </c>
      <c r="C8109" t="str">
        <f t="shared" si="758"/>
        <v>ON</v>
      </c>
      <c r="D8109" s="4">
        <f t="shared" si="760"/>
        <v>43893.791666647005</v>
      </c>
      <c r="E8109" t="str">
        <f t="shared" si="761"/>
        <v>LRKPCIGS</v>
      </c>
      <c r="F8109" s="39">
        <v>8994.3544921875</v>
      </c>
      <c r="G8109">
        <f t="shared" si="759"/>
        <v>1.3788369379534038E-3</v>
      </c>
      <c r="H8109" s="38">
        <f>G8109*SUMIF('Manual Inputs'!$B$11:$B$22,'Expanded kW'!A8109,'Manual Inputs'!$C$11:$C$22)</f>
        <v>148189.0838724635</v>
      </c>
    </row>
    <row r="8110" spans="1:8" x14ac:dyDescent="0.2">
      <c r="A8110">
        <f t="shared" si="756"/>
        <v>3</v>
      </c>
      <c r="B8110" t="b">
        <f t="shared" si="757"/>
        <v>0</v>
      </c>
      <c r="C8110" t="str">
        <f t="shared" si="758"/>
        <v>ON</v>
      </c>
      <c r="D8110" s="4">
        <f t="shared" si="760"/>
        <v>43893.833333313669</v>
      </c>
      <c r="E8110" t="str">
        <f t="shared" si="761"/>
        <v>LRKPCIGS</v>
      </c>
      <c r="F8110" s="39">
        <v>8823.12890625</v>
      </c>
      <c r="G8110">
        <f t="shared" si="759"/>
        <v>1.35258801004886E-3</v>
      </c>
      <c r="H8110" s="38">
        <f>G8110*SUMIF('Manual Inputs'!$B$11:$B$22,'Expanded kW'!A8110,'Manual Inputs'!$C$11:$C$22)</f>
        <v>145368.00730297275</v>
      </c>
    </row>
    <row r="8111" spans="1:8" x14ac:dyDescent="0.2">
      <c r="A8111">
        <f t="shared" si="756"/>
        <v>3</v>
      </c>
      <c r="B8111" t="b">
        <f t="shared" si="757"/>
        <v>0</v>
      </c>
      <c r="C8111" t="str">
        <f t="shared" si="758"/>
        <v>OFF</v>
      </c>
      <c r="D8111" s="4">
        <f t="shared" si="760"/>
        <v>43893.874999980333</v>
      </c>
      <c r="E8111" t="str">
        <f t="shared" si="761"/>
        <v>LRKPCIGS</v>
      </c>
      <c r="F8111" s="39">
        <v>9023.474609375</v>
      </c>
      <c r="G8111">
        <f t="shared" si="759"/>
        <v>1.3833010596700354E-3</v>
      </c>
      <c r="H8111" s="38">
        <f>G8111*SUMIF('Manual Inputs'!$B$11:$B$22,'Expanded kW'!A8111,'Manual Inputs'!$C$11:$C$22)</f>
        <v>148668.8607694073</v>
      </c>
    </row>
    <row r="8112" spans="1:8" x14ac:dyDescent="0.2">
      <c r="A8112">
        <f t="shared" si="756"/>
        <v>3</v>
      </c>
      <c r="B8112" t="b">
        <f t="shared" si="757"/>
        <v>0</v>
      </c>
      <c r="C8112" t="str">
        <f t="shared" si="758"/>
        <v>OFF</v>
      </c>
      <c r="D8112" s="4">
        <f t="shared" si="760"/>
        <v>43893.916666646997</v>
      </c>
      <c r="E8112" t="str">
        <f t="shared" si="761"/>
        <v>LRKPCIGS</v>
      </c>
      <c r="F8112" s="39">
        <v>9190.2373046875</v>
      </c>
      <c r="G8112">
        <f t="shared" si="759"/>
        <v>1.4088658252537434E-3</v>
      </c>
      <c r="H8112" s="38">
        <f>G8112*SUMIF('Manual Inputs'!$B$11:$B$22,'Expanded kW'!A8112,'Manual Inputs'!$C$11:$C$22)</f>
        <v>151416.40769608531</v>
      </c>
    </row>
    <row r="8113" spans="1:8" x14ac:dyDescent="0.2">
      <c r="A8113">
        <f t="shared" si="756"/>
        <v>3</v>
      </c>
      <c r="B8113" t="b">
        <f t="shared" si="757"/>
        <v>0</v>
      </c>
      <c r="C8113" t="str">
        <f t="shared" si="758"/>
        <v>OFF</v>
      </c>
      <c r="D8113" s="4">
        <f t="shared" si="760"/>
        <v>43893.958333313662</v>
      </c>
      <c r="E8113" t="str">
        <f t="shared" si="761"/>
        <v>LRKPCIGS</v>
      </c>
      <c r="F8113" s="39">
        <v>9220.2607421875</v>
      </c>
      <c r="G8113">
        <f t="shared" si="759"/>
        <v>1.4134684262147453E-3</v>
      </c>
      <c r="H8113" s="38">
        <f>G8113*SUMIF('Manual Inputs'!$B$11:$B$22,'Expanded kW'!A8113,'Manual Inputs'!$C$11:$C$22)</f>
        <v>151911.0675076028</v>
      </c>
    </row>
    <row r="8114" spans="1:8" x14ac:dyDescent="0.2">
      <c r="A8114">
        <f t="shared" si="756"/>
        <v>3</v>
      </c>
      <c r="B8114" t="b">
        <f t="shared" si="757"/>
        <v>0</v>
      </c>
      <c r="C8114" t="str">
        <f t="shared" si="758"/>
        <v>OFF</v>
      </c>
      <c r="D8114" s="4">
        <f t="shared" si="760"/>
        <v>43893.999999980326</v>
      </c>
      <c r="E8114" t="str">
        <f t="shared" si="761"/>
        <v>LRKPCIGS</v>
      </c>
      <c r="F8114" s="39">
        <v>9275.1865234375</v>
      </c>
      <c r="G8114">
        <f t="shared" si="759"/>
        <v>1.4218885631016372E-3</v>
      </c>
      <c r="H8114" s="38">
        <f>G8114*SUMIF('Manual Inputs'!$B$11:$B$22,'Expanded kW'!A8114,'Manual Inputs'!$C$11:$C$22)</f>
        <v>152816.01307223301</v>
      </c>
    </row>
    <row r="8115" spans="1:8" x14ac:dyDescent="0.2">
      <c r="A8115">
        <f t="shared" si="756"/>
        <v>3</v>
      </c>
      <c r="B8115" t="b">
        <f t="shared" si="757"/>
        <v>0</v>
      </c>
      <c r="C8115" t="str">
        <f t="shared" si="758"/>
        <v>OFF</v>
      </c>
      <c r="D8115" s="4">
        <f t="shared" si="760"/>
        <v>43894.04166664699</v>
      </c>
      <c r="E8115" t="str">
        <f t="shared" si="761"/>
        <v>LRKPCIGS</v>
      </c>
      <c r="F8115" s="39">
        <v>9115.458984375</v>
      </c>
      <c r="G8115">
        <f t="shared" si="759"/>
        <v>1.3974022888438159E-3</v>
      </c>
      <c r="H8115" s="38">
        <f>G8115*SUMIF('Manual Inputs'!$B$11:$B$22,'Expanded kW'!A8115,'Manual Inputs'!$C$11:$C$22)</f>
        <v>150184.3758932187</v>
      </c>
    </row>
    <row r="8116" spans="1:8" x14ac:dyDescent="0.2">
      <c r="A8116">
        <f t="shared" si="756"/>
        <v>3</v>
      </c>
      <c r="B8116" t="b">
        <f t="shared" si="757"/>
        <v>0</v>
      </c>
      <c r="C8116" t="str">
        <f t="shared" si="758"/>
        <v>OFF</v>
      </c>
      <c r="D8116" s="4">
        <f t="shared" si="760"/>
        <v>43894.083333313654</v>
      </c>
      <c r="E8116" t="str">
        <f t="shared" si="761"/>
        <v>LRKPCIGS</v>
      </c>
      <c r="F8116" s="39">
        <v>9139.513671875</v>
      </c>
      <c r="G8116">
        <f t="shared" si="759"/>
        <v>1.4010898788409342E-3</v>
      </c>
      <c r="H8116" s="38">
        <f>G8116*SUMIF('Manual Inputs'!$B$11:$B$22,'Expanded kW'!A8116,'Manual Inputs'!$C$11:$C$22)</f>
        <v>150580.69584108819</v>
      </c>
    </row>
    <row r="8117" spans="1:8" x14ac:dyDescent="0.2">
      <c r="A8117">
        <f t="shared" si="756"/>
        <v>3</v>
      </c>
      <c r="B8117" t="b">
        <f t="shared" si="757"/>
        <v>0</v>
      </c>
      <c r="C8117" t="str">
        <f t="shared" si="758"/>
        <v>OFF</v>
      </c>
      <c r="D8117" s="4">
        <f t="shared" si="760"/>
        <v>43894.124999980319</v>
      </c>
      <c r="E8117" t="str">
        <f t="shared" si="761"/>
        <v>LRKPCIGS</v>
      </c>
      <c r="F8117" s="39">
        <v>9107.5615234375</v>
      </c>
      <c r="G8117">
        <f t="shared" si="759"/>
        <v>1.3961916059797895E-3</v>
      </c>
      <c r="H8117" s="38">
        <f>G8117*SUMIF('Manual Inputs'!$B$11:$B$22,'Expanded kW'!A8117,'Manual Inputs'!$C$11:$C$22)</f>
        <v>150054.25899575115</v>
      </c>
    </row>
    <row r="8118" spans="1:8" x14ac:dyDescent="0.2">
      <c r="A8118">
        <f t="shared" si="756"/>
        <v>3</v>
      </c>
      <c r="B8118" t="b">
        <f t="shared" si="757"/>
        <v>0</v>
      </c>
      <c r="C8118" t="str">
        <f t="shared" si="758"/>
        <v>OFF</v>
      </c>
      <c r="D8118" s="4">
        <f t="shared" si="760"/>
        <v>43894.166666646983</v>
      </c>
      <c r="E8118" t="str">
        <f t="shared" si="761"/>
        <v>LRKPCIGS</v>
      </c>
      <c r="F8118" s="39">
        <v>9082.7412109375</v>
      </c>
      <c r="G8118">
        <f t="shared" si="759"/>
        <v>1.3923866454663616E-3</v>
      </c>
      <c r="H8118" s="38">
        <f>G8118*SUMIF('Manual Inputs'!$B$11:$B$22,'Expanded kW'!A8118,'Manual Inputs'!$C$11:$C$22)</f>
        <v>149645.32477217814</v>
      </c>
    </row>
    <row r="8119" spans="1:8" x14ac:dyDescent="0.2">
      <c r="A8119">
        <f t="shared" si="756"/>
        <v>3</v>
      </c>
      <c r="B8119" t="b">
        <f t="shared" si="757"/>
        <v>0</v>
      </c>
      <c r="C8119" t="str">
        <f t="shared" si="758"/>
        <v>OFF</v>
      </c>
      <c r="D8119" s="4">
        <f t="shared" si="760"/>
        <v>43894.208333313647</v>
      </c>
      <c r="E8119" t="str">
        <f t="shared" si="761"/>
        <v>LRKPCIGS</v>
      </c>
      <c r="F8119" s="39">
        <v>9088.7548828125</v>
      </c>
      <c r="G8119">
        <f t="shared" si="759"/>
        <v>1.3933085429656412E-3</v>
      </c>
      <c r="H8119" s="38">
        <f>G8119*SUMIF('Manual Inputs'!$B$11:$B$22,'Expanded kW'!A8119,'Manual Inputs'!$C$11:$C$22)</f>
        <v>149744.40475914552</v>
      </c>
    </row>
    <row r="8120" spans="1:8" x14ac:dyDescent="0.2">
      <c r="A8120">
        <f t="shared" si="756"/>
        <v>3</v>
      </c>
      <c r="B8120" t="b">
        <f t="shared" si="757"/>
        <v>0</v>
      </c>
      <c r="C8120" t="str">
        <f t="shared" si="758"/>
        <v>OFF</v>
      </c>
      <c r="D8120" s="4">
        <f t="shared" si="760"/>
        <v>43894.249999980311</v>
      </c>
      <c r="E8120" t="str">
        <f t="shared" si="761"/>
        <v>LRKPCIGS</v>
      </c>
      <c r="F8120" s="39">
        <v>9095.955078125</v>
      </c>
      <c r="G8120">
        <f t="shared" si="759"/>
        <v>1.3944123348237426E-3</v>
      </c>
      <c r="H8120" s="38">
        <f>G8120*SUMIF('Manual Inputs'!$B$11:$B$22,'Expanded kW'!A8120,'Manual Inputs'!$C$11:$C$22)</f>
        <v>149863.03365552588</v>
      </c>
    </row>
    <row r="8121" spans="1:8" x14ac:dyDescent="0.2">
      <c r="A8121">
        <f t="shared" si="756"/>
        <v>3</v>
      </c>
      <c r="B8121" t="b">
        <f t="shared" si="757"/>
        <v>0</v>
      </c>
      <c r="C8121" t="str">
        <f t="shared" si="758"/>
        <v>ON</v>
      </c>
      <c r="D8121" s="4">
        <f t="shared" si="760"/>
        <v>43894.291666646976</v>
      </c>
      <c r="E8121" t="str">
        <f t="shared" si="761"/>
        <v>LRKPCIGS</v>
      </c>
      <c r="F8121" s="39">
        <v>8970.7197265625</v>
      </c>
      <c r="G8121">
        <f t="shared" si="759"/>
        <v>1.3752137220915065E-3</v>
      </c>
      <c r="H8121" s="38">
        <f>G8121*SUMIF('Manual Inputs'!$B$11:$B$22,'Expanded kW'!A8121,'Manual Inputs'!$C$11:$C$22)</f>
        <v>147799.68246866611</v>
      </c>
    </row>
    <row r="8122" spans="1:8" x14ac:dyDescent="0.2">
      <c r="A8122">
        <f t="shared" si="756"/>
        <v>3</v>
      </c>
      <c r="B8122" t="b">
        <f t="shared" si="757"/>
        <v>0</v>
      </c>
      <c r="C8122" t="str">
        <f t="shared" si="758"/>
        <v>ON</v>
      </c>
      <c r="D8122" s="4">
        <f t="shared" si="760"/>
        <v>43894.33333331364</v>
      </c>
      <c r="E8122" t="str">
        <f t="shared" si="761"/>
        <v>LRKPCIGS</v>
      </c>
      <c r="F8122" s="39">
        <v>8972.4482421875</v>
      </c>
      <c r="G8122">
        <f t="shared" si="759"/>
        <v>1.3754787039969507E-3</v>
      </c>
      <c r="H8122" s="38">
        <f>G8122*SUMIF('Manual Inputs'!$B$11:$B$22,'Expanded kW'!A8122,'Manual Inputs'!$C$11:$C$22)</f>
        <v>147828.16112682334</v>
      </c>
    </row>
    <row r="8123" spans="1:8" x14ac:dyDescent="0.2">
      <c r="A8123">
        <f t="shared" si="756"/>
        <v>3</v>
      </c>
      <c r="B8123" t="b">
        <f t="shared" si="757"/>
        <v>0</v>
      </c>
      <c r="C8123" t="str">
        <f t="shared" si="758"/>
        <v>ON</v>
      </c>
      <c r="D8123" s="4">
        <f t="shared" si="760"/>
        <v>43894.374999980304</v>
      </c>
      <c r="E8123" t="str">
        <f t="shared" si="761"/>
        <v>LRKPCIGS</v>
      </c>
      <c r="F8123" s="39">
        <v>8924.4873046875</v>
      </c>
      <c r="G8123">
        <f t="shared" si="759"/>
        <v>1.3681262795109783E-3</v>
      </c>
      <c r="H8123" s="38">
        <f>G8123*SUMIF('Manual Inputs'!$B$11:$B$22,'Expanded kW'!A8123,'Manual Inputs'!$C$11:$C$22)</f>
        <v>147037.96685596567</v>
      </c>
    </row>
    <row r="8124" spans="1:8" x14ac:dyDescent="0.2">
      <c r="A8124">
        <f t="shared" si="756"/>
        <v>3</v>
      </c>
      <c r="B8124" t="b">
        <f t="shared" si="757"/>
        <v>0</v>
      </c>
      <c r="C8124" t="str">
        <f t="shared" si="758"/>
        <v>ON</v>
      </c>
      <c r="D8124" s="4">
        <f t="shared" si="760"/>
        <v>43894.416666646968</v>
      </c>
      <c r="E8124" t="str">
        <f t="shared" si="761"/>
        <v>LRKPCIGS</v>
      </c>
      <c r="F8124" s="39">
        <v>8864.98046875</v>
      </c>
      <c r="G8124">
        <f t="shared" si="759"/>
        <v>1.3590038657210141E-3</v>
      </c>
      <c r="H8124" s="38">
        <f>G8124*SUMIF('Manual Inputs'!$B$11:$B$22,'Expanded kW'!A8124,'Manual Inputs'!$C$11:$C$22)</f>
        <v>146057.54480240011</v>
      </c>
    </row>
    <row r="8125" spans="1:8" x14ac:dyDescent="0.2">
      <c r="A8125">
        <f t="shared" si="756"/>
        <v>3</v>
      </c>
      <c r="B8125" t="b">
        <f t="shared" si="757"/>
        <v>0</v>
      </c>
      <c r="C8125" t="str">
        <f t="shared" si="758"/>
        <v>ON</v>
      </c>
      <c r="D8125" s="4">
        <f t="shared" si="760"/>
        <v>43894.458333313632</v>
      </c>
      <c r="E8125" t="str">
        <f t="shared" si="761"/>
        <v>LRKPCIGS</v>
      </c>
      <c r="F8125" s="39">
        <v>8823.9296875</v>
      </c>
      <c r="G8125">
        <f t="shared" si="759"/>
        <v>1.3527107700276532E-3</v>
      </c>
      <c r="H8125" s="38">
        <f>G8125*SUMIF('Manual Inputs'!$B$11:$B$22,'Expanded kW'!A8125,'Manual Inputs'!$C$11:$C$22)</f>
        <v>145381.20080562186</v>
      </c>
    </row>
    <row r="8126" spans="1:8" x14ac:dyDescent="0.2">
      <c r="A8126">
        <f t="shared" si="756"/>
        <v>3</v>
      </c>
      <c r="B8126" t="b">
        <f t="shared" si="757"/>
        <v>0</v>
      </c>
      <c r="C8126" t="str">
        <f t="shared" si="758"/>
        <v>ON</v>
      </c>
      <c r="D8126" s="4">
        <f t="shared" si="760"/>
        <v>43894.499999980297</v>
      </c>
      <c r="E8126" t="str">
        <f t="shared" si="761"/>
        <v>LRKPCIGS</v>
      </c>
      <c r="F8126" s="39">
        <v>8813.5556640625</v>
      </c>
      <c r="G8126">
        <f t="shared" si="759"/>
        <v>1.351120429473115E-3</v>
      </c>
      <c r="H8126" s="38">
        <f>G8126*SUMIF('Manual Inputs'!$B$11:$B$22,'Expanded kW'!A8126,'Manual Inputs'!$C$11:$C$22)</f>
        <v>145210.28058776632</v>
      </c>
    </row>
    <row r="8127" spans="1:8" x14ac:dyDescent="0.2">
      <c r="A8127">
        <f t="shared" si="756"/>
        <v>3</v>
      </c>
      <c r="B8127" t="b">
        <f t="shared" si="757"/>
        <v>0</v>
      </c>
      <c r="C8127" t="str">
        <f t="shared" si="758"/>
        <v>ON</v>
      </c>
      <c r="D8127" s="4">
        <f t="shared" si="760"/>
        <v>43894.541666646961</v>
      </c>
      <c r="E8127" t="str">
        <f t="shared" si="761"/>
        <v>LRKPCIGS</v>
      </c>
      <c r="F8127" s="39">
        <v>8771.1513671875</v>
      </c>
      <c r="G8127">
        <f t="shared" si="759"/>
        <v>1.3446198394741354E-3</v>
      </c>
      <c r="H8127" s="38">
        <f>G8127*SUMIF('Manual Inputs'!$B$11:$B$22,'Expanded kW'!A8127,'Manual Inputs'!$C$11:$C$22)</f>
        <v>144511.63635358363</v>
      </c>
    </row>
    <row r="8128" spans="1:8" x14ac:dyDescent="0.2">
      <c r="A8128">
        <f t="shared" si="756"/>
        <v>3</v>
      </c>
      <c r="B8128" t="b">
        <f t="shared" si="757"/>
        <v>0</v>
      </c>
      <c r="C8128" t="str">
        <f t="shared" si="758"/>
        <v>ON</v>
      </c>
      <c r="D8128" s="4">
        <f t="shared" si="760"/>
        <v>43894.583333313625</v>
      </c>
      <c r="E8128" t="str">
        <f t="shared" si="761"/>
        <v>LRKPCIGS</v>
      </c>
      <c r="F8128" s="39">
        <v>8766.9833984375</v>
      </c>
      <c r="G8128">
        <f t="shared" si="759"/>
        <v>1.3439808887552452E-3</v>
      </c>
      <c r="H8128" s="38">
        <f>G8128*SUMIF('Manual Inputs'!$B$11:$B$22,'Expanded kW'!A8128,'Manual Inputs'!$C$11:$C$22)</f>
        <v>144442.96578125871</v>
      </c>
    </row>
    <row r="8129" spans="1:8" x14ac:dyDescent="0.2">
      <c r="A8129">
        <f t="shared" si="756"/>
        <v>3</v>
      </c>
      <c r="B8129" t="b">
        <f t="shared" si="757"/>
        <v>0</v>
      </c>
      <c r="C8129" t="str">
        <f t="shared" si="758"/>
        <v>ON</v>
      </c>
      <c r="D8129" s="4">
        <f t="shared" si="760"/>
        <v>43894.624999980289</v>
      </c>
      <c r="E8129" t="str">
        <f t="shared" si="761"/>
        <v>LRKPCIGS</v>
      </c>
      <c r="F8129" s="39">
        <v>8692.12109375</v>
      </c>
      <c r="G8129">
        <f t="shared" si="759"/>
        <v>1.3325044775182736E-3</v>
      </c>
      <c r="H8129" s="38">
        <f>G8129*SUMIF('Manual Inputs'!$B$11:$B$22,'Expanded kW'!A8129,'Manual Inputs'!$C$11:$C$22)</f>
        <v>143209.55026957771</v>
      </c>
    </row>
    <row r="8130" spans="1:8" x14ac:dyDescent="0.2">
      <c r="A8130">
        <f t="shared" ref="A8130:A8193" si="762">MONTH(D8130)</f>
        <v>3</v>
      </c>
      <c r="B8130" t="b">
        <f t="shared" ref="B8130:B8193" si="763">IF(ISNA(VLOOKUP(DATE(YEAR(D8130),MONTH(D8130),DAY(D8130)),Holidays,1,FALSE)),FALSE,TRUE)</f>
        <v>0</v>
      </c>
      <c r="C8130" t="str">
        <f t="shared" ref="C8130:C8193" si="764">IF(OR(HOUR(D8130)&lt;PkStart,HOUR(D8130)&gt;OPkStart-1,WEEKDAY(D8130,2)&gt;5,B8130)=TRUE,"OFF","ON")</f>
        <v>ON</v>
      </c>
      <c r="D8130" s="4">
        <f t="shared" si="760"/>
        <v>43894.666666646954</v>
      </c>
      <c r="E8130" t="str">
        <f t="shared" si="761"/>
        <v>LRKPCIGS</v>
      </c>
      <c r="F8130" s="39">
        <v>8700.4521484375</v>
      </c>
      <c r="G8130">
        <f t="shared" ref="G8130:G8193" si="765">IF(SUMIF($A$2:$A$8785,A8130,$F$2:$F$8785)=0,0,F8130/SUMIF($A$2:$A$8785,A8130,$F$2:$F$8785))</f>
        <v>1.3337816304195976E-3</v>
      </c>
      <c r="H8130" s="38">
        <f>G8130*SUMIF('Manual Inputs'!$B$11:$B$22,'Expanded kW'!A8130,'Manual Inputs'!$C$11:$C$22)</f>
        <v>143346.81096604062</v>
      </c>
    </row>
    <row r="8131" spans="1:8" x14ac:dyDescent="0.2">
      <c r="A8131">
        <f t="shared" si="762"/>
        <v>3</v>
      </c>
      <c r="B8131" t="b">
        <f t="shared" si="763"/>
        <v>0</v>
      </c>
      <c r="C8131" t="str">
        <f t="shared" si="764"/>
        <v>ON</v>
      </c>
      <c r="D8131" s="4">
        <f t="shared" si="760"/>
        <v>43894.708333313618</v>
      </c>
      <c r="E8131" t="str">
        <f t="shared" si="761"/>
        <v>LRKPCIGS</v>
      </c>
      <c r="F8131" s="39">
        <v>8838.5390625</v>
      </c>
      <c r="G8131">
        <f t="shared" si="765"/>
        <v>1.3549503911041753E-3</v>
      </c>
      <c r="H8131" s="38">
        <f>G8131*SUMIF('Manual Inputs'!$B$11:$B$22,'Expanded kW'!A8131,'Manual Inputs'!$C$11:$C$22)</f>
        <v>145621.90178078131</v>
      </c>
    </row>
    <row r="8132" spans="1:8" x14ac:dyDescent="0.2">
      <c r="A8132">
        <f t="shared" si="762"/>
        <v>3</v>
      </c>
      <c r="B8132" t="b">
        <f t="shared" si="763"/>
        <v>0</v>
      </c>
      <c r="C8132" t="str">
        <f t="shared" si="764"/>
        <v>ON</v>
      </c>
      <c r="D8132" s="4">
        <f t="shared" ref="D8132:D8195" si="766">+D8131+1/24</f>
        <v>43894.749999980282</v>
      </c>
      <c r="E8132" t="str">
        <f t="shared" ref="E8132:E8195" si="767">+E8131</f>
        <v>LRKPCIGS</v>
      </c>
      <c r="F8132" s="39">
        <v>8846.90234375</v>
      </c>
      <c r="G8132">
        <f t="shared" si="765"/>
        <v>1.3562324843461094E-3</v>
      </c>
      <c r="H8132" s="38">
        <f>G8132*SUMIF('Manual Inputs'!$B$11:$B$22,'Expanded kW'!A8132,'Manual Inputs'!$C$11:$C$22)</f>
        <v>145759.69343527767</v>
      </c>
    </row>
    <row r="8133" spans="1:8" x14ac:dyDescent="0.2">
      <c r="A8133">
        <f t="shared" si="762"/>
        <v>3</v>
      </c>
      <c r="B8133" t="b">
        <f t="shared" si="763"/>
        <v>0</v>
      </c>
      <c r="C8133" t="str">
        <f t="shared" si="764"/>
        <v>ON</v>
      </c>
      <c r="D8133" s="4">
        <f t="shared" si="766"/>
        <v>43894.791666646946</v>
      </c>
      <c r="E8133" t="str">
        <f t="shared" si="767"/>
        <v>LRKPCIGS</v>
      </c>
      <c r="F8133" s="39">
        <v>8853.591796875</v>
      </c>
      <c r="G8133">
        <f t="shared" si="765"/>
        <v>1.3572579792909072E-3</v>
      </c>
      <c r="H8133" s="38">
        <f>G8133*SUMIF('Manual Inputs'!$B$11:$B$22,'Expanded kW'!A8133,'Manual Inputs'!$C$11:$C$22)</f>
        <v>145869.9074513099</v>
      </c>
    </row>
    <row r="8134" spans="1:8" x14ac:dyDescent="0.2">
      <c r="A8134">
        <f t="shared" si="762"/>
        <v>3</v>
      </c>
      <c r="B8134" t="b">
        <f t="shared" si="763"/>
        <v>0</v>
      </c>
      <c r="C8134" t="str">
        <f t="shared" si="764"/>
        <v>ON</v>
      </c>
      <c r="D8134" s="4">
        <f t="shared" si="766"/>
        <v>43894.833333313611</v>
      </c>
      <c r="E8134" t="str">
        <f t="shared" si="767"/>
        <v>LRKPCIGS</v>
      </c>
      <c r="F8134" s="39">
        <v>8920.0673828125</v>
      </c>
      <c r="G8134">
        <f t="shared" si="765"/>
        <v>1.3674487043109558E-3</v>
      </c>
      <c r="H8134" s="38">
        <f>G8134*SUMIF('Manual Inputs'!$B$11:$B$22,'Expanded kW'!A8134,'Manual Inputs'!$C$11:$C$22)</f>
        <v>146965.14515719752</v>
      </c>
    </row>
    <row r="8135" spans="1:8" x14ac:dyDescent="0.2">
      <c r="A8135">
        <f t="shared" si="762"/>
        <v>3</v>
      </c>
      <c r="B8135" t="b">
        <f t="shared" si="763"/>
        <v>0</v>
      </c>
      <c r="C8135" t="str">
        <f t="shared" si="764"/>
        <v>OFF</v>
      </c>
      <c r="D8135" s="4">
        <f t="shared" si="766"/>
        <v>43894.874999980275</v>
      </c>
      <c r="E8135" t="str">
        <f t="shared" si="767"/>
        <v>LRKPCIGS</v>
      </c>
      <c r="F8135" s="39">
        <v>8800.5185546875</v>
      </c>
      <c r="G8135">
        <f t="shared" si="765"/>
        <v>1.3491218371354434E-3</v>
      </c>
      <c r="H8135" s="38">
        <f>G8135*SUMIF('Manual Inputs'!$B$11:$B$22,'Expanded kW'!A8135,'Manual Inputs'!$C$11:$C$22)</f>
        <v>144995.48392878383</v>
      </c>
    </row>
    <row r="8136" spans="1:8" x14ac:dyDescent="0.2">
      <c r="A8136">
        <f t="shared" si="762"/>
        <v>3</v>
      </c>
      <c r="B8136" t="b">
        <f t="shared" si="763"/>
        <v>0</v>
      </c>
      <c r="C8136" t="str">
        <f t="shared" si="764"/>
        <v>OFF</v>
      </c>
      <c r="D8136" s="4">
        <f t="shared" si="766"/>
        <v>43894.916666646939</v>
      </c>
      <c r="E8136" t="str">
        <f t="shared" si="767"/>
        <v>LRKPCIGS</v>
      </c>
      <c r="F8136" s="39">
        <v>8745.0498046875</v>
      </c>
      <c r="G8136">
        <f t="shared" si="765"/>
        <v>1.3406184629946381E-3</v>
      </c>
      <c r="H8136" s="38">
        <f>G8136*SUMIF('Manual Inputs'!$B$11:$B$22,'Expanded kW'!A8136,'Manual Inputs'!$C$11:$C$22)</f>
        <v>144081.59252577202</v>
      </c>
    </row>
    <row r="8137" spans="1:8" x14ac:dyDescent="0.2">
      <c r="A8137">
        <f t="shared" si="762"/>
        <v>3</v>
      </c>
      <c r="B8137" t="b">
        <f t="shared" si="763"/>
        <v>0</v>
      </c>
      <c r="C8137" t="str">
        <f t="shared" si="764"/>
        <v>OFF</v>
      </c>
      <c r="D8137" s="4">
        <f t="shared" si="766"/>
        <v>43894.958333313603</v>
      </c>
      <c r="E8137" t="str">
        <f t="shared" si="767"/>
        <v>LRKPCIGS</v>
      </c>
      <c r="F8137" s="39">
        <v>8709.6083984375</v>
      </c>
      <c r="G8137">
        <f t="shared" si="765"/>
        <v>1.3351852859819955E-3</v>
      </c>
      <c r="H8137" s="38">
        <f>G8137*SUMIF('Manual Inputs'!$B$11:$B$22,'Expanded kW'!A8137,'Manual Inputs'!$C$11:$C$22)</f>
        <v>143497.66740608707</v>
      </c>
    </row>
    <row r="8138" spans="1:8" x14ac:dyDescent="0.2">
      <c r="A8138">
        <f t="shared" si="762"/>
        <v>3</v>
      </c>
      <c r="B8138" t="b">
        <f t="shared" si="763"/>
        <v>0</v>
      </c>
      <c r="C8138" t="str">
        <f t="shared" si="764"/>
        <v>OFF</v>
      </c>
      <c r="D8138" s="4">
        <f t="shared" si="766"/>
        <v>43894.999999980268</v>
      </c>
      <c r="E8138" t="str">
        <f t="shared" si="767"/>
        <v>LRKPCIGS</v>
      </c>
      <c r="F8138" s="39">
        <v>8723.3408203125</v>
      </c>
      <c r="G8138">
        <f t="shared" si="765"/>
        <v>1.3372904699110095E-3</v>
      </c>
      <c r="H8138" s="38">
        <f>G8138*SUMIF('Manual Inputs'!$B$11:$B$22,'Expanded kW'!A8138,'Manual Inputs'!$C$11:$C$22)</f>
        <v>143723.91988688201</v>
      </c>
    </row>
    <row r="8139" spans="1:8" x14ac:dyDescent="0.2">
      <c r="A8139">
        <f t="shared" si="762"/>
        <v>3</v>
      </c>
      <c r="B8139" t="b">
        <f t="shared" si="763"/>
        <v>0</v>
      </c>
      <c r="C8139" t="str">
        <f t="shared" si="764"/>
        <v>OFF</v>
      </c>
      <c r="D8139" s="4">
        <f t="shared" si="766"/>
        <v>43895.041666646932</v>
      </c>
      <c r="E8139" t="str">
        <f t="shared" si="767"/>
        <v>LRKPCIGS</v>
      </c>
      <c r="F8139" s="39">
        <v>8642.35546875</v>
      </c>
      <c r="G8139">
        <f t="shared" si="765"/>
        <v>1.3248753939581427E-3</v>
      </c>
      <c r="H8139" s="38">
        <f>G8139*SUMIF('Manual Inputs'!$B$11:$B$22,'Expanded kW'!A8139,'Manual Inputs'!$C$11:$C$22)</f>
        <v>142389.62234884739</v>
      </c>
    </row>
    <row r="8140" spans="1:8" x14ac:dyDescent="0.2">
      <c r="A8140">
        <f t="shared" si="762"/>
        <v>3</v>
      </c>
      <c r="B8140" t="b">
        <f t="shared" si="763"/>
        <v>0</v>
      </c>
      <c r="C8140" t="str">
        <f t="shared" si="764"/>
        <v>OFF</v>
      </c>
      <c r="D8140" s="4">
        <f t="shared" si="766"/>
        <v>43895.083333313596</v>
      </c>
      <c r="E8140" t="str">
        <f t="shared" si="767"/>
        <v>LRKPCIGS</v>
      </c>
      <c r="F8140" s="39">
        <v>8460.501953125</v>
      </c>
      <c r="G8140">
        <f t="shared" si="765"/>
        <v>1.2969972016033456E-3</v>
      </c>
      <c r="H8140" s="38">
        <f>G8140*SUMIF('Manual Inputs'!$B$11:$B$22,'Expanded kW'!A8140,'Manual Inputs'!$C$11:$C$22)</f>
        <v>139393.44225578313</v>
      </c>
    </row>
    <row r="8141" spans="1:8" x14ac:dyDescent="0.2">
      <c r="A8141">
        <f t="shared" si="762"/>
        <v>3</v>
      </c>
      <c r="B8141" t="b">
        <f t="shared" si="763"/>
        <v>0</v>
      </c>
      <c r="C8141" t="str">
        <f t="shared" si="764"/>
        <v>OFF</v>
      </c>
      <c r="D8141" s="4">
        <f t="shared" si="766"/>
        <v>43895.12499998026</v>
      </c>
      <c r="E8141" t="str">
        <f t="shared" si="767"/>
        <v>LRKPCIGS</v>
      </c>
      <c r="F8141" s="39">
        <v>8452.1220703125</v>
      </c>
      <c r="G8141">
        <f t="shared" si="765"/>
        <v>1.295712563337461E-3</v>
      </c>
      <c r="H8141" s="38">
        <f>G8141*SUMIF('Manual Inputs'!$B$11:$B$22,'Expanded kW'!A8141,'Manual Inputs'!$C$11:$C$22)</f>
        <v>139255.37707745135</v>
      </c>
    </row>
    <row r="8142" spans="1:8" x14ac:dyDescent="0.2">
      <c r="A8142">
        <f t="shared" si="762"/>
        <v>3</v>
      </c>
      <c r="B8142" t="b">
        <f t="shared" si="763"/>
        <v>0</v>
      </c>
      <c r="C8142" t="str">
        <f t="shared" si="764"/>
        <v>OFF</v>
      </c>
      <c r="D8142" s="4">
        <f t="shared" si="766"/>
        <v>43895.166666646925</v>
      </c>
      <c r="E8142" t="str">
        <f t="shared" si="767"/>
        <v>LRKPCIGS</v>
      </c>
      <c r="F8142" s="39">
        <v>8592.84765625</v>
      </c>
      <c r="G8142">
        <f t="shared" si="765"/>
        <v>1.3172858331228915E-3</v>
      </c>
      <c r="H8142" s="38">
        <f>G8142*SUMIF('Manual Inputs'!$B$11:$B$22,'Expanded kW'!A8142,'Manual Inputs'!$C$11:$C$22)</f>
        <v>141573.94209238462</v>
      </c>
    </row>
    <row r="8143" spans="1:8" x14ac:dyDescent="0.2">
      <c r="A8143">
        <f t="shared" si="762"/>
        <v>3</v>
      </c>
      <c r="B8143" t="b">
        <f t="shared" si="763"/>
        <v>0</v>
      </c>
      <c r="C8143" t="str">
        <f t="shared" si="764"/>
        <v>OFF</v>
      </c>
      <c r="D8143" s="4">
        <f t="shared" si="766"/>
        <v>43895.208333313589</v>
      </c>
      <c r="E8143" t="str">
        <f t="shared" si="767"/>
        <v>LRKPCIGS</v>
      </c>
      <c r="F8143" s="39">
        <v>8580.2001953125</v>
      </c>
      <c r="G8143">
        <f t="shared" si="765"/>
        <v>1.3153469739944131E-3</v>
      </c>
      <c r="H8143" s="38">
        <f>G8143*SUMIF('Manual Inputs'!$B$11:$B$22,'Expanded kW'!A8143,'Manual Inputs'!$C$11:$C$22)</f>
        <v>141365.56519871549</v>
      </c>
    </row>
    <row r="8144" spans="1:8" x14ac:dyDescent="0.2">
      <c r="A8144">
        <f t="shared" si="762"/>
        <v>3</v>
      </c>
      <c r="B8144" t="b">
        <f t="shared" si="763"/>
        <v>0</v>
      </c>
      <c r="C8144" t="str">
        <f t="shared" si="764"/>
        <v>OFF</v>
      </c>
      <c r="D8144" s="4">
        <f t="shared" si="766"/>
        <v>43895.249999980253</v>
      </c>
      <c r="E8144" t="str">
        <f t="shared" si="767"/>
        <v>LRKPCIGS</v>
      </c>
      <c r="F8144" s="39">
        <v>8728.8994140625</v>
      </c>
      <c r="G8144">
        <f t="shared" si="765"/>
        <v>1.3381426038125846E-3</v>
      </c>
      <c r="H8144" s="38">
        <f>G8144*SUMIF('Manual Inputs'!$B$11:$B$22,'Expanded kW'!A8144,'Manual Inputs'!$C$11:$C$22)</f>
        <v>143815.5021028317</v>
      </c>
    </row>
    <row r="8145" spans="1:8" x14ac:dyDescent="0.2">
      <c r="A8145">
        <f t="shared" si="762"/>
        <v>3</v>
      </c>
      <c r="B8145" t="b">
        <f t="shared" si="763"/>
        <v>0</v>
      </c>
      <c r="C8145" t="str">
        <f t="shared" si="764"/>
        <v>ON</v>
      </c>
      <c r="D8145" s="4">
        <f t="shared" si="766"/>
        <v>43895.291666646917</v>
      </c>
      <c r="E8145" t="str">
        <f t="shared" si="767"/>
        <v>LRKPCIGS</v>
      </c>
      <c r="F8145" s="39">
        <v>8998.19921875</v>
      </c>
      <c r="G8145">
        <f t="shared" si="765"/>
        <v>1.3794263355589029E-3</v>
      </c>
      <c r="H8145" s="38">
        <f>G8145*SUMIF('Manual Inputs'!$B$11:$B$22,'Expanded kW'!A8145,'Manual Inputs'!$C$11:$C$22)</f>
        <v>148252.42877481662</v>
      </c>
    </row>
    <row r="8146" spans="1:8" x14ac:dyDescent="0.2">
      <c r="A8146">
        <f t="shared" si="762"/>
        <v>3</v>
      </c>
      <c r="B8146" t="b">
        <f t="shared" si="763"/>
        <v>0</v>
      </c>
      <c r="C8146" t="str">
        <f t="shared" si="764"/>
        <v>ON</v>
      </c>
      <c r="D8146" s="4">
        <f t="shared" si="766"/>
        <v>43895.333333313582</v>
      </c>
      <c r="E8146" t="str">
        <f t="shared" si="767"/>
        <v>LRKPCIGS</v>
      </c>
      <c r="F8146" s="39">
        <v>9124.71875</v>
      </c>
      <c r="G8146">
        <f t="shared" si="765"/>
        <v>1.3988218133790819E-3</v>
      </c>
      <c r="H8146" s="38">
        <f>G8146*SUMIF('Manual Inputs'!$B$11:$B$22,'Expanded kW'!A8146,'Manual Inputs'!$C$11:$C$22)</f>
        <v>150336.93783482711</v>
      </c>
    </row>
    <row r="8147" spans="1:8" x14ac:dyDescent="0.2">
      <c r="A8147">
        <f t="shared" si="762"/>
        <v>3</v>
      </c>
      <c r="B8147" t="b">
        <f t="shared" si="763"/>
        <v>0</v>
      </c>
      <c r="C8147" t="str">
        <f t="shared" si="764"/>
        <v>ON</v>
      </c>
      <c r="D8147" s="4">
        <f t="shared" si="766"/>
        <v>43895.374999980246</v>
      </c>
      <c r="E8147" t="str">
        <f t="shared" si="767"/>
        <v>LRKPCIGS</v>
      </c>
      <c r="F8147" s="39">
        <v>9038.0693359375</v>
      </c>
      <c r="G8147">
        <f t="shared" si="765"/>
        <v>1.3855384351371893E-3</v>
      </c>
      <c r="H8147" s="38">
        <f>G8147*SUMIF('Manual Inputs'!$B$11:$B$22,'Expanded kW'!A8147,'Manual Inputs'!$C$11:$C$22)</f>
        <v>148909.32040000611</v>
      </c>
    </row>
    <row r="8148" spans="1:8" x14ac:dyDescent="0.2">
      <c r="A8148">
        <f t="shared" si="762"/>
        <v>3</v>
      </c>
      <c r="B8148" t="b">
        <f t="shared" si="763"/>
        <v>0</v>
      </c>
      <c r="C8148" t="str">
        <f t="shared" si="764"/>
        <v>ON</v>
      </c>
      <c r="D8148" s="4">
        <f t="shared" si="766"/>
        <v>43895.41666664691</v>
      </c>
      <c r="E8148" t="str">
        <f t="shared" si="767"/>
        <v>LRKPCIGS</v>
      </c>
      <c r="F8148" s="39">
        <v>9085.796875</v>
      </c>
      <c r="G8148">
        <f t="shared" si="765"/>
        <v>1.3928550795805621E-3</v>
      </c>
      <c r="H8148" s="38">
        <f>G8148*SUMIF('Manual Inputs'!$B$11:$B$22,'Expanded kW'!A8148,'Manual Inputs'!$C$11:$C$22)</f>
        <v>149695.66924753069</v>
      </c>
    </row>
    <row r="8149" spans="1:8" x14ac:dyDescent="0.2">
      <c r="A8149">
        <f t="shared" si="762"/>
        <v>3</v>
      </c>
      <c r="B8149" t="b">
        <f t="shared" si="763"/>
        <v>0</v>
      </c>
      <c r="C8149" t="str">
        <f t="shared" si="764"/>
        <v>ON</v>
      </c>
      <c r="D8149" s="4">
        <f t="shared" si="766"/>
        <v>43895.458333313574</v>
      </c>
      <c r="E8149" t="str">
        <f t="shared" si="767"/>
        <v>LRKPCIGS</v>
      </c>
      <c r="F8149" s="39">
        <v>8981.3046875</v>
      </c>
      <c r="G8149">
        <f t="shared" si="765"/>
        <v>1.3768363994209464E-3</v>
      </c>
      <c r="H8149" s="38">
        <f>G8149*SUMIF('Manual Inputs'!$B$11:$B$22,'Expanded kW'!A8149,'Manual Inputs'!$C$11:$C$22)</f>
        <v>147974.07804819505</v>
      </c>
    </row>
    <row r="8150" spans="1:8" x14ac:dyDescent="0.2">
      <c r="A8150">
        <f t="shared" si="762"/>
        <v>3</v>
      </c>
      <c r="B8150" t="b">
        <f t="shared" si="763"/>
        <v>0</v>
      </c>
      <c r="C8150" t="str">
        <f t="shared" si="764"/>
        <v>ON</v>
      </c>
      <c r="D8150" s="4">
        <f t="shared" si="766"/>
        <v>43895.499999980238</v>
      </c>
      <c r="E8150" t="str">
        <f t="shared" si="767"/>
        <v>LRKPCIGS</v>
      </c>
      <c r="F8150" s="39">
        <v>8891.9404296875</v>
      </c>
      <c r="G8150">
        <f t="shared" si="765"/>
        <v>1.363136834909486E-3</v>
      </c>
      <c r="H8150" s="38">
        <f>G8150*SUMIF('Manual Inputs'!$B$11:$B$22,'Expanded kW'!A8150,'Manual Inputs'!$C$11:$C$22)</f>
        <v>146501.73142146607</v>
      </c>
    </row>
    <row r="8151" spans="1:8" x14ac:dyDescent="0.2">
      <c r="A8151">
        <f t="shared" si="762"/>
        <v>3</v>
      </c>
      <c r="B8151" t="b">
        <f t="shared" si="763"/>
        <v>0</v>
      </c>
      <c r="C8151" t="str">
        <f t="shared" si="764"/>
        <v>ON</v>
      </c>
      <c r="D8151" s="4">
        <f t="shared" si="766"/>
        <v>43895.541666646903</v>
      </c>
      <c r="E8151" t="str">
        <f t="shared" si="767"/>
        <v>LRKPCIGS</v>
      </c>
      <c r="F8151" s="39">
        <v>8927.529296875</v>
      </c>
      <c r="G8151">
        <f t="shared" si="765"/>
        <v>1.3685926177231017E-3</v>
      </c>
      <c r="H8151" s="38">
        <f>G8151*SUMIF('Manual Inputs'!$B$11:$B$22,'Expanded kW'!A8151,'Manual Inputs'!$C$11:$C$22)</f>
        <v>147088.08607639492</v>
      </c>
    </row>
    <row r="8152" spans="1:8" x14ac:dyDescent="0.2">
      <c r="A8152">
        <f t="shared" si="762"/>
        <v>3</v>
      </c>
      <c r="B8152" t="b">
        <f t="shared" si="763"/>
        <v>0</v>
      </c>
      <c r="C8152" t="str">
        <f t="shared" si="764"/>
        <v>ON</v>
      </c>
      <c r="D8152" s="4">
        <f t="shared" si="766"/>
        <v>43895.583333313567</v>
      </c>
      <c r="E8152" t="str">
        <f t="shared" si="767"/>
        <v>LRKPCIGS</v>
      </c>
      <c r="F8152" s="39">
        <v>8956.390625</v>
      </c>
      <c r="G8152">
        <f t="shared" si="765"/>
        <v>1.3730170670075623E-3</v>
      </c>
      <c r="H8152" s="38">
        <f>G8152*SUMIF('Manual Inputs'!$B$11:$B$22,'Expanded kW'!A8152,'Manual Inputs'!$C$11:$C$22)</f>
        <v>147563.59921943385</v>
      </c>
    </row>
    <row r="8153" spans="1:8" x14ac:dyDescent="0.2">
      <c r="A8153">
        <f t="shared" si="762"/>
        <v>3</v>
      </c>
      <c r="B8153" t="b">
        <f t="shared" si="763"/>
        <v>0</v>
      </c>
      <c r="C8153" t="str">
        <f t="shared" si="764"/>
        <v>ON</v>
      </c>
      <c r="D8153" s="4">
        <f t="shared" si="766"/>
        <v>43895.624999980231</v>
      </c>
      <c r="E8153" t="str">
        <f t="shared" si="767"/>
        <v>LRKPCIGS</v>
      </c>
      <c r="F8153" s="39">
        <v>8945.6337890625</v>
      </c>
      <c r="G8153">
        <f t="shared" si="765"/>
        <v>1.3713680411948691E-3</v>
      </c>
      <c r="H8153" s="38">
        <f>G8153*SUMIF('Manual Inputs'!$B$11:$B$22,'Expanded kW'!A8153,'Manual Inputs'!$C$11:$C$22)</f>
        <v>147386.37186372656</v>
      </c>
    </row>
    <row r="8154" spans="1:8" x14ac:dyDescent="0.2">
      <c r="A8154">
        <f t="shared" si="762"/>
        <v>3</v>
      </c>
      <c r="B8154" t="b">
        <f t="shared" si="763"/>
        <v>0</v>
      </c>
      <c r="C8154" t="str">
        <f t="shared" si="764"/>
        <v>ON</v>
      </c>
      <c r="D8154" s="4">
        <f t="shared" si="766"/>
        <v>43895.666666646895</v>
      </c>
      <c r="E8154" t="str">
        <f t="shared" si="767"/>
        <v>LRKPCIGS</v>
      </c>
      <c r="F8154" s="39">
        <v>8671.455078125</v>
      </c>
      <c r="G8154">
        <f t="shared" si="765"/>
        <v>1.3293363718216587E-3</v>
      </c>
      <c r="H8154" s="38">
        <f>G8154*SUMIF('Manual Inputs'!$B$11:$B$22,'Expanded kW'!A8154,'Manual Inputs'!$C$11:$C$22)</f>
        <v>142869.0613634063</v>
      </c>
    </row>
    <row r="8155" spans="1:8" x14ac:dyDescent="0.2">
      <c r="A8155">
        <f t="shared" si="762"/>
        <v>3</v>
      </c>
      <c r="B8155" t="b">
        <f t="shared" si="763"/>
        <v>0</v>
      </c>
      <c r="C8155" t="str">
        <f t="shared" si="764"/>
        <v>ON</v>
      </c>
      <c r="D8155" s="4">
        <f t="shared" si="766"/>
        <v>43895.70833331356</v>
      </c>
      <c r="E8155" t="str">
        <f t="shared" si="767"/>
        <v>LRKPCIGS</v>
      </c>
      <c r="F8155" s="39">
        <v>8615.140625</v>
      </c>
      <c r="G8155">
        <f t="shared" si="765"/>
        <v>1.3207033511666644E-3</v>
      </c>
      <c r="H8155" s="38">
        <f>G8155*SUMIF('Manual Inputs'!$B$11:$B$22,'Expanded kW'!A8155,'Manual Inputs'!$C$11:$C$22)</f>
        <v>141941.23633442604</v>
      </c>
    </row>
    <row r="8156" spans="1:8" x14ac:dyDescent="0.2">
      <c r="A8156">
        <f t="shared" si="762"/>
        <v>3</v>
      </c>
      <c r="B8156" t="b">
        <f t="shared" si="763"/>
        <v>0</v>
      </c>
      <c r="C8156" t="str">
        <f t="shared" si="764"/>
        <v>ON</v>
      </c>
      <c r="D8156" s="4">
        <f t="shared" si="766"/>
        <v>43895.749999980224</v>
      </c>
      <c r="E8156" t="str">
        <f t="shared" si="767"/>
        <v>LRKPCIGS</v>
      </c>
      <c r="F8156" s="39">
        <v>8713.9189453125</v>
      </c>
      <c r="G8156">
        <f t="shared" si="765"/>
        <v>1.3358460939654024E-3</v>
      </c>
      <c r="H8156" s="38">
        <f>G8156*SUMIF('Manual Inputs'!$B$11:$B$22,'Expanded kW'!A8156,'Manual Inputs'!$C$11:$C$22)</f>
        <v>143568.68706546901</v>
      </c>
    </row>
    <row r="8157" spans="1:8" x14ac:dyDescent="0.2">
      <c r="A8157">
        <f t="shared" si="762"/>
        <v>3</v>
      </c>
      <c r="B8157" t="b">
        <f t="shared" si="763"/>
        <v>0</v>
      </c>
      <c r="C8157" t="str">
        <f t="shared" si="764"/>
        <v>ON</v>
      </c>
      <c r="D8157" s="4">
        <f t="shared" si="766"/>
        <v>43895.791666646888</v>
      </c>
      <c r="E8157" t="str">
        <f t="shared" si="767"/>
        <v>LRKPCIGS</v>
      </c>
      <c r="F8157" s="39">
        <v>8757.697265625</v>
      </c>
      <c r="G8157">
        <f t="shared" si="765"/>
        <v>1.3425573221231165E-3</v>
      </c>
      <c r="H8157" s="38">
        <f>G8157*SUMIF('Manual Inputs'!$B$11:$B$22,'Expanded kW'!A8157,'Manual Inputs'!$C$11:$C$22)</f>
        <v>144289.96941944113</v>
      </c>
    </row>
    <row r="8158" spans="1:8" x14ac:dyDescent="0.2">
      <c r="A8158">
        <f t="shared" si="762"/>
        <v>3</v>
      </c>
      <c r="B8158" t="b">
        <f t="shared" si="763"/>
        <v>0</v>
      </c>
      <c r="C8158" t="str">
        <f t="shared" si="764"/>
        <v>ON</v>
      </c>
      <c r="D8158" s="4">
        <f t="shared" si="766"/>
        <v>43895.833333313552</v>
      </c>
      <c r="E8158" t="str">
        <f t="shared" si="767"/>
        <v>LRKPCIGS</v>
      </c>
      <c r="F8158" s="39">
        <v>8751.119140625</v>
      </c>
      <c r="G8158">
        <f t="shared" si="765"/>
        <v>1.3415488938095168E-3</v>
      </c>
      <c r="H8158" s="38">
        <f>G8158*SUMIF('Manual Inputs'!$B$11:$B$22,'Expanded kW'!A8158,'Manual Inputs'!$C$11:$C$22)</f>
        <v>144181.58962206988</v>
      </c>
    </row>
    <row r="8159" spans="1:8" x14ac:dyDescent="0.2">
      <c r="A8159">
        <f t="shared" si="762"/>
        <v>3</v>
      </c>
      <c r="B8159" t="b">
        <f t="shared" si="763"/>
        <v>0</v>
      </c>
      <c r="C8159" t="str">
        <f t="shared" si="764"/>
        <v>OFF</v>
      </c>
      <c r="D8159" s="4">
        <f t="shared" si="766"/>
        <v>43895.874999980217</v>
      </c>
      <c r="E8159" t="str">
        <f t="shared" si="767"/>
        <v>LRKPCIGS</v>
      </c>
      <c r="F8159" s="39">
        <v>8738.19140625</v>
      </c>
      <c r="G8159">
        <f t="shared" si="765"/>
        <v>1.3395670686884608E-3</v>
      </c>
      <c r="H8159" s="38">
        <f>G8159*SUMIF('Manual Inputs'!$B$11:$B$22,'Expanded kW'!A8159,'Manual Inputs'!$C$11:$C$22)</f>
        <v>143968.59500247356</v>
      </c>
    </row>
    <row r="8160" spans="1:8" x14ac:dyDescent="0.2">
      <c r="A8160">
        <f t="shared" si="762"/>
        <v>3</v>
      </c>
      <c r="B8160" t="b">
        <f t="shared" si="763"/>
        <v>0</v>
      </c>
      <c r="C8160" t="str">
        <f t="shared" si="764"/>
        <v>OFF</v>
      </c>
      <c r="D8160" s="4">
        <f t="shared" si="766"/>
        <v>43895.916666646881</v>
      </c>
      <c r="E8160" t="str">
        <f t="shared" si="767"/>
        <v>LRKPCIGS</v>
      </c>
      <c r="F8160" s="39">
        <v>8810.7177734375</v>
      </c>
      <c r="G8160">
        <f t="shared" si="765"/>
        <v>1.3506853800848548E-3</v>
      </c>
      <c r="H8160" s="38">
        <f>G8160*SUMIF('Manual Inputs'!$B$11:$B$22,'Expanded kW'!A8160,'Manual Inputs'!$C$11:$C$22)</f>
        <v>145163.52410154886</v>
      </c>
    </row>
    <row r="8161" spans="1:8" x14ac:dyDescent="0.2">
      <c r="A8161">
        <f t="shared" si="762"/>
        <v>3</v>
      </c>
      <c r="B8161" t="b">
        <f t="shared" si="763"/>
        <v>0</v>
      </c>
      <c r="C8161" t="str">
        <f t="shared" si="764"/>
        <v>OFF</v>
      </c>
      <c r="D8161" s="4">
        <f t="shared" si="766"/>
        <v>43895.958333313545</v>
      </c>
      <c r="E8161" t="str">
        <f t="shared" si="767"/>
        <v>LRKPCIGS</v>
      </c>
      <c r="F8161" s="39">
        <v>8883.3623046875</v>
      </c>
      <c r="G8161">
        <f t="shared" si="765"/>
        <v>1.3618218060634855E-3</v>
      </c>
      <c r="H8161" s="38">
        <f>G8161*SUMIF('Manual Inputs'!$B$11:$B$22,'Expanded kW'!A8161,'Manual Inputs'!$C$11:$C$22)</f>
        <v>146360.4000467468</v>
      </c>
    </row>
    <row r="8162" spans="1:8" x14ac:dyDescent="0.2">
      <c r="A8162">
        <f t="shared" si="762"/>
        <v>3</v>
      </c>
      <c r="B8162" t="b">
        <f t="shared" si="763"/>
        <v>0</v>
      </c>
      <c r="C8162" t="str">
        <f t="shared" si="764"/>
        <v>OFF</v>
      </c>
      <c r="D8162" s="4">
        <f t="shared" si="766"/>
        <v>43895.999999980209</v>
      </c>
      <c r="E8162" t="str">
        <f t="shared" si="767"/>
        <v>LRKPCIGS</v>
      </c>
      <c r="F8162" s="39">
        <v>8747.35546875</v>
      </c>
      <c r="G8162">
        <f t="shared" si="765"/>
        <v>1.3409719219091881E-3</v>
      </c>
      <c r="H8162" s="38">
        <f>G8162*SUMIF('Manual Inputs'!$B$11:$B$22,'Expanded kW'!A8162,'Manual Inputs'!$C$11:$C$22)</f>
        <v>144119.58015961904</v>
      </c>
    </row>
    <row r="8163" spans="1:8" x14ac:dyDescent="0.2">
      <c r="A8163">
        <f t="shared" si="762"/>
        <v>3</v>
      </c>
      <c r="B8163" t="b">
        <f t="shared" si="763"/>
        <v>0</v>
      </c>
      <c r="C8163" t="str">
        <f t="shared" si="764"/>
        <v>OFF</v>
      </c>
      <c r="D8163" s="4">
        <f t="shared" si="766"/>
        <v>43896.041666646874</v>
      </c>
      <c r="E8163" t="str">
        <f t="shared" si="767"/>
        <v>LRKPCIGS</v>
      </c>
      <c r="F8163" s="39">
        <v>8703.7890625</v>
      </c>
      <c r="G8163">
        <f t="shared" si="765"/>
        <v>1.3342931802336668E-3</v>
      </c>
      <c r="H8163" s="38">
        <f>G8163*SUMIF('Manual Inputs'!$B$11:$B$22,'Expanded kW'!A8163,'Manual Inputs'!$C$11:$C$22)</f>
        <v>143401.78925695771</v>
      </c>
    </row>
    <row r="8164" spans="1:8" x14ac:dyDescent="0.2">
      <c r="A8164">
        <f t="shared" si="762"/>
        <v>3</v>
      </c>
      <c r="B8164" t="b">
        <f t="shared" si="763"/>
        <v>0</v>
      </c>
      <c r="C8164" t="str">
        <f t="shared" si="764"/>
        <v>OFF</v>
      </c>
      <c r="D8164" s="4">
        <f t="shared" si="766"/>
        <v>43896.083333313538</v>
      </c>
      <c r="E8164" t="str">
        <f t="shared" si="767"/>
        <v>LRKPCIGS</v>
      </c>
      <c r="F8164" s="39">
        <v>8733.1630859375</v>
      </c>
      <c r="G8164">
        <f t="shared" si="765"/>
        <v>1.3387962258460135E-3</v>
      </c>
      <c r="H8164" s="38">
        <f>G8164*SUMIF('Manual Inputs'!$B$11:$B$22,'Expanded kW'!A8164,'Manual Inputs'!$C$11:$C$22)</f>
        <v>143885.74945961958</v>
      </c>
    </row>
    <row r="8165" spans="1:8" x14ac:dyDescent="0.2">
      <c r="A8165">
        <f t="shared" si="762"/>
        <v>3</v>
      </c>
      <c r="B8165" t="b">
        <f t="shared" si="763"/>
        <v>0</v>
      </c>
      <c r="C8165" t="str">
        <f t="shared" si="764"/>
        <v>OFF</v>
      </c>
      <c r="D8165" s="4">
        <f t="shared" si="766"/>
        <v>43896.124999980202</v>
      </c>
      <c r="E8165" t="str">
        <f t="shared" si="767"/>
        <v>LRKPCIGS</v>
      </c>
      <c r="F8165" s="39">
        <v>8572.4599609375</v>
      </c>
      <c r="G8165">
        <f t="shared" si="765"/>
        <v>1.3141603940042719E-3</v>
      </c>
      <c r="H8165" s="38">
        <f>G8165*SUMIF('Manual Inputs'!$B$11:$B$22,'Expanded kW'!A8165,'Manual Inputs'!$C$11:$C$22)</f>
        <v>141238.03873286565</v>
      </c>
    </row>
    <row r="8166" spans="1:8" x14ac:dyDescent="0.2">
      <c r="A8166">
        <f t="shared" si="762"/>
        <v>3</v>
      </c>
      <c r="B8166" t="b">
        <f t="shared" si="763"/>
        <v>0</v>
      </c>
      <c r="C8166" t="str">
        <f t="shared" si="764"/>
        <v>OFF</v>
      </c>
      <c r="D8166" s="4">
        <f t="shared" si="766"/>
        <v>43896.166666646866</v>
      </c>
      <c r="E8166" t="str">
        <f t="shared" si="767"/>
        <v>LRKPCIGS</v>
      </c>
      <c r="F8166" s="39">
        <v>8623.7548828125</v>
      </c>
      <c r="G8166">
        <f t="shared" si="765"/>
        <v>1.3220239191824399E-3</v>
      </c>
      <c r="H8166" s="38">
        <f>G8166*SUMIF('Manual Inputs'!$B$11:$B$22,'Expanded kW'!A8166,'Manual Inputs'!$C$11:$C$22)</f>
        <v>142083.16302572828</v>
      </c>
    </row>
    <row r="8167" spans="1:8" x14ac:dyDescent="0.2">
      <c r="A8167">
        <f t="shared" si="762"/>
        <v>3</v>
      </c>
      <c r="B8167" t="b">
        <f t="shared" si="763"/>
        <v>0</v>
      </c>
      <c r="C8167" t="str">
        <f t="shared" si="764"/>
        <v>OFF</v>
      </c>
      <c r="D8167" s="4">
        <f t="shared" si="766"/>
        <v>43896.208333313531</v>
      </c>
      <c r="E8167" t="str">
        <f t="shared" si="767"/>
        <v>LRKPCIGS</v>
      </c>
      <c r="F8167" s="39">
        <v>8478.0859375</v>
      </c>
      <c r="G8167">
        <f t="shared" si="765"/>
        <v>1.2996928310888972E-3</v>
      </c>
      <c r="H8167" s="38">
        <f>G8167*SUMIF('Manual Inputs'!$B$11:$B$22,'Expanded kW'!A8167,'Manual Inputs'!$C$11:$C$22)</f>
        <v>139683.1522663928</v>
      </c>
    </row>
    <row r="8168" spans="1:8" x14ac:dyDescent="0.2">
      <c r="A8168">
        <f t="shared" si="762"/>
        <v>3</v>
      </c>
      <c r="B8168" t="b">
        <f t="shared" si="763"/>
        <v>0</v>
      </c>
      <c r="C8168" t="str">
        <f t="shared" si="764"/>
        <v>OFF</v>
      </c>
      <c r="D8168" s="4">
        <f t="shared" si="766"/>
        <v>43896.249999980195</v>
      </c>
      <c r="E8168" t="str">
        <f t="shared" si="767"/>
        <v>LRKPCIGS</v>
      </c>
      <c r="F8168" s="39">
        <v>8391.896484375</v>
      </c>
      <c r="G8168">
        <f t="shared" si="765"/>
        <v>1.2864799649811652E-3</v>
      </c>
      <c r="H8168" s="38">
        <f>G8168*SUMIF('Manual Inputs'!$B$11:$B$22,'Expanded kW'!A8168,'Manual Inputs'!$C$11:$C$22)</f>
        <v>138263.11305077636</v>
      </c>
    </row>
    <row r="8169" spans="1:8" x14ac:dyDescent="0.2">
      <c r="A8169">
        <f t="shared" si="762"/>
        <v>3</v>
      </c>
      <c r="B8169" t="b">
        <f t="shared" si="763"/>
        <v>0</v>
      </c>
      <c r="C8169" t="str">
        <f t="shared" si="764"/>
        <v>ON</v>
      </c>
      <c r="D8169" s="4">
        <f t="shared" si="766"/>
        <v>43896.291666646859</v>
      </c>
      <c r="E8169" t="str">
        <f t="shared" si="767"/>
        <v>LRKPCIGS</v>
      </c>
      <c r="F8169" s="39">
        <v>8350.6142578125</v>
      </c>
      <c r="G8169">
        <f t="shared" si="765"/>
        <v>1.2801513886597873E-3</v>
      </c>
      <c r="H8169" s="38">
        <f>G8169*SUMIF('Manual Inputs'!$B$11:$B$22,'Expanded kW'!A8169,'Manual Inputs'!$C$11:$C$22)</f>
        <v>137582.95580993977</v>
      </c>
    </row>
    <row r="8170" spans="1:8" x14ac:dyDescent="0.2">
      <c r="A8170">
        <f t="shared" si="762"/>
        <v>3</v>
      </c>
      <c r="B8170" t="b">
        <f t="shared" si="763"/>
        <v>0</v>
      </c>
      <c r="C8170" t="str">
        <f t="shared" si="764"/>
        <v>ON</v>
      </c>
      <c r="D8170" s="4">
        <f t="shared" si="766"/>
        <v>43896.333333313523</v>
      </c>
      <c r="E8170" t="str">
        <f t="shared" si="767"/>
        <v>LRKPCIGS</v>
      </c>
      <c r="F8170" s="39">
        <v>8393.5595703125</v>
      </c>
      <c r="G8170">
        <f t="shared" si="765"/>
        <v>1.286734916498098E-3</v>
      </c>
      <c r="H8170" s="38">
        <f>G8170*SUMIF('Manual Inputs'!$B$11:$B$22,'Expanded kW'!A8170,'Manual Inputs'!$C$11:$C$22)</f>
        <v>138290.51370322931</v>
      </c>
    </row>
    <row r="8171" spans="1:8" x14ac:dyDescent="0.2">
      <c r="A8171">
        <f t="shared" si="762"/>
        <v>3</v>
      </c>
      <c r="B8171" t="b">
        <f t="shared" si="763"/>
        <v>0</v>
      </c>
      <c r="C8171" t="str">
        <f t="shared" si="764"/>
        <v>ON</v>
      </c>
      <c r="D8171" s="4">
        <f t="shared" si="766"/>
        <v>43896.374999980188</v>
      </c>
      <c r="E8171" t="str">
        <f t="shared" si="767"/>
        <v>LRKPCIGS</v>
      </c>
      <c r="F8171" s="39">
        <v>8337.77734375</v>
      </c>
      <c r="G8171">
        <f t="shared" si="765"/>
        <v>1.2781834863168139E-3</v>
      </c>
      <c r="H8171" s="38">
        <f>G8171*SUMIF('Manual Inputs'!$B$11:$B$22,'Expanded kW'!A8171,'Manual Inputs'!$C$11:$C$22)</f>
        <v>137371.45752661952</v>
      </c>
    </row>
    <row r="8172" spans="1:8" x14ac:dyDescent="0.2">
      <c r="A8172">
        <f t="shared" si="762"/>
        <v>3</v>
      </c>
      <c r="B8172" t="b">
        <f t="shared" si="763"/>
        <v>0</v>
      </c>
      <c r="C8172" t="str">
        <f t="shared" si="764"/>
        <v>ON</v>
      </c>
      <c r="D8172" s="4">
        <f t="shared" si="766"/>
        <v>43896.416666646852</v>
      </c>
      <c r="E8172" t="str">
        <f t="shared" si="767"/>
        <v>LRKPCIGS</v>
      </c>
      <c r="F8172" s="39">
        <v>8350.017578125</v>
      </c>
      <c r="G8172">
        <f t="shared" si="765"/>
        <v>1.2800599175048571E-3</v>
      </c>
      <c r="H8172" s="38">
        <f>G8172*SUMIF('Manual Inputs'!$B$11:$B$22,'Expanded kW'!A8172,'Manual Inputs'!$C$11:$C$22)</f>
        <v>137573.12504150244</v>
      </c>
    </row>
    <row r="8173" spans="1:8" x14ac:dyDescent="0.2">
      <c r="A8173">
        <f t="shared" si="762"/>
        <v>3</v>
      </c>
      <c r="B8173" t="b">
        <f t="shared" si="763"/>
        <v>0</v>
      </c>
      <c r="C8173" t="str">
        <f t="shared" si="764"/>
        <v>ON</v>
      </c>
      <c r="D8173" s="4">
        <f t="shared" si="766"/>
        <v>43896.458333313516</v>
      </c>
      <c r="E8173" t="str">
        <f t="shared" si="767"/>
        <v>LRKPCIGS</v>
      </c>
      <c r="F8173" s="39">
        <v>8381.400390625</v>
      </c>
      <c r="G8173">
        <f t="shared" si="765"/>
        <v>1.2848709110152253E-3</v>
      </c>
      <c r="H8173" s="38">
        <f>G8173*SUMIF('Manual Inputs'!$B$11:$B$22,'Expanded kW'!A8173,'Manual Inputs'!$C$11:$C$22)</f>
        <v>138090.18162824868</v>
      </c>
    </row>
    <row r="8174" spans="1:8" x14ac:dyDescent="0.2">
      <c r="A8174">
        <f t="shared" si="762"/>
        <v>3</v>
      </c>
      <c r="B8174" t="b">
        <f t="shared" si="763"/>
        <v>0</v>
      </c>
      <c r="C8174" t="str">
        <f t="shared" si="764"/>
        <v>ON</v>
      </c>
      <c r="D8174" s="4">
        <f t="shared" si="766"/>
        <v>43896.49999998018</v>
      </c>
      <c r="E8174" t="str">
        <f t="shared" si="767"/>
        <v>LRKPCIGS</v>
      </c>
      <c r="F8174" s="39">
        <v>8383.103515625</v>
      </c>
      <c r="G8174">
        <f t="shared" si="765"/>
        <v>1.285132000531098E-3</v>
      </c>
      <c r="H8174" s="38">
        <f>G8174*SUMIF('Manual Inputs'!$B$11:$B$22,'Expanded kW'!A8174,'Manual Inputs'!$C$11:$C$22)</f>
        <v>138118.24195583412</v>
      </c>
    </row>
    <row r="8175" spans="1:8" x14ac:dyDescent="0.2">
      <c r="A8175">
        <f t="shared" si="762"/>
        <v>3</v>
      </c>
      <c r="B8175" t="b">
        <f t="shared" si="763"/>
        <v>0</v>
      </c>
      <c r="C8175" t="str">
        <f t="shared" si="764"/>
        <v>ON</v>
      </c>
      <c r="D8175" s="4">
        <f t="shared" si="766"/>
        <v>43896.541666646845</v>
      </c>
      <c r="E8175" t="str">
        <f t="shared" si="767"/>
        <v>LRKPCIGS</v>
      </c>
      <c r="F8175" s="39">
        <v>8350.5234375</v>
      </c>
      <c r="G8175">
        <f t="shared" si="765"/>
        <v>1.2801374658817045E-3</v>
      </c>
      <c r="H8175" s="38">
        <f>G8175*SUMIF('Manual Inputs'!$B$11:$B$22,'Expanded kW'!A8175,'Manual Inputs'!$C$11:$C$22)</f>
        <v>137581.45947366371</v>
      </c>
    </row>
    <row r="8176" spans="1:8" x14ac:dyDescent="0.2">
      <c r="A8176">
        <f t="shared" si="762"/>
        <v>3</v>
      </c>
      <c r="B8176" t="b">
        <f t="shared" si="763"/>
        <v>0</v>
      </c>
      <c r="C8176" t="str">
        <f t="shared" si="764"/>
        <v>ON</v>
      </c>
      <c r="D8176" s="4">
        <f t="shared" si="766"/>
        <v>43896.583333313509</v>
      </c>
      <c r="E8176" t="str">
        <f t="shared" si="767"/>
        <v>LRKPCIGS</v>
      </c>
      <c r="F8176" s="39">
        <v>8358.4599609375</v>
      </c>
      <c r="G8176">
        <f t="shared" si="765"/>
        <v>1.2813541370373792E-3</v>
      </c>
      <c r="H8176" s="38">
        <f>G8176*SUMIF('Manual Inputs'!$B$11:$B$22,'Expanded kW'!A8176,'Manual Inputs'!$C$11:$C$22)</f>
        <v>137712.21995662633</v>
      </c>
    </row>
    <row r="8177" spans="1:8" x14ac:dyDescent="0.2">
      <c r="A8177">
        <f t="shared" si="762"/>
        <v>3</v>
      </c>
      <c r="B8177" t="b">
        <f t="shared" si="763"/>
        <v>0</v>
      </c>
      <c r="C8177" t="str">
        <f t="shared" si="764"/>
        <v>ON</v>
      </c>
      <c r="D8177" s="4">
        <f t="shared" si="766"/>
        <v>43896.624999980173</v>
      </c>
      <c r="E8177" t="str">
        <f t="shared" si="767"/>
        <v>LRKPCIGS</v>
      </c>
      <c r="F8177" s="39">
        <v>8339.751953125</v>
      </c>
      <c r="G8177">
        <f t="shared" si="765"/>
        <v>1.2784861944596434E-3</v>
      </c>
      <c r="H8177" s="38">
        <f>G8177*SUMIF('Manual Inputs'!$B$11:$B$22,'Expanded kW'!A8177,'Manual Inputs'!$C$11:$C$22)</f>
        <v>137403.99077339575</v>
      </c>
    </row>
    <row r="8178" spans="1:8" x14ac:dyDescent="0.2">
      <c r="A8178">
        <f t="shared" si="762"/>
        <v>3</v>
      </c>
      <c r="B8178" t="b">
        <f t="shared" si="763"/>
        <v>0</v>
      </c>
      <c r="C8178" t="str">
        <f t="shared" si="764"/>
        <v>ON</v>
      </c>
      <c r="D8178" s="4">
        <f t="shared" si="766"/>
        <v>43896.666666646837</v>
      </c>
      <c r="E8178" t="str">
        <f t="shared" si="767"/>
        <v>LRKPCIGS</v>
      </c>
      <c r="F8178" s="39">
        <v>8469.4794921875</v>
      </c>
      <c r="G8178">
        <f t="shared" si="765"/>
        <v>1.2983734607314517E-3</v>
      </c>
      <c r="H8178" s="38">
        <f>G8178*SUMIF('Manual Inputs'!$B$11:$B$22,'Expanded kW'!A8178,'Manual Inputs'!$C$11:$C$22)</f>
        <v>139541.35429218962</v>
      </c>
    </row>
    <row r="8179" spans="1:8" x14ac:dyDescent="0.2">
      <c r="A8179">
        <f t="shared" si="762"/>
        <v>3</v>
      </c>
      <c r="B8179" t="b">
        <f t="shared" si="763"/>
        <v>0</v>
      </c>
      <c r="C8179" t="str">
        <f t="shared" si="764"/>
        <v>ON</v>
      </c>
      <c r="D8179" s="4">
        <f t="shared" si="766"/>
        <v>43896.708333313501</v>
      </c>
      <c r="E8179" t="str">
        <f t="shared" si="767"/>
        <v>LRKPCIGS</v>
      </c>
      <c r="F8179" s="39">
        <v>8432.888671875</v>
      </c>
      <c r="G8179">
        <f t="shared" si="765"/>
        <v>1.2927640782370532E-3</v>
      </c>
      <c r="H8179" s="38">
        <f>G8179*SUMIF('Manual Inputs'!$B$11:$B$22,'Expanded kW'!A8179,'Manual Inputs'!$C$11:$C$22)</f>
        <v>138938.49166931197</v>
      </c>
    </row>
    <row r="8180" spans="1:8" x14ac:dyDescent="0.2">
      <c r="A8180">
        <f t="shared" si="762"/>
        <v>3</v>
      </c>
      <c r="B8180" t="b">
        <f t="shared" si="763"/>
        <v>0</v>
      </c>
      <c r="C8180" t="str">
        <f t="shared" si="764"/>
        <v>ON</v>
      </c>
      <c r="D8180" s="4">
        <f t="shared" si="766"/>
        <v>43896.749999980166</v>
      </c>
      <c r="E8180" t="str">
        <f t="shared" si="767"/>
        <v>LRKPCIGS</v>
      </c>
      <c r="F8180" s="39">
        <v>8441.4990234375</v>
      </c>
      <c r="G8180">
        <f t="shared" si="765"/>
        <v>1.2940840474236638E-3</v>
      </c>
      <c r="H8180" s="38">
        <f>G8180*SUMIF('Manual Inputs'!$B$11:$B$22,'Expanded kW'!A8180,'Manual Inputs'!$C$11:$C$22)</f>
        <v>139080.35400206471</v>
      </c>
    </row>
    <row r="8181" spans="1:8" x14ac:dyDescent="0.2">
      <c r="A8181">
        <f t="shared" si="762"/>
        <v>3</v>
      </c>
      <c r="B8181" t="b">
        <f t="shared" si="763"/>
        <v>0</v>
      </c>
      <c r="C8181" t="str">
        <f t="shared" si="764"/>
        <v>ON</v>
      </c>
      <c r="D8181" s="4">
        <f t="shared" si="766"/>
        <v>43896.79166664683</v>
      </c>
      <c r="E8181" t="str">
        <f t="shared" si="767"/>
        <v>LRKPCIGS</v>
      </c>
      <c r="F8181" s="39">
        <v>8466.568359375</v>
      </c>
      <c r="G8181">
        <f t="shared" si="765"/>
        <v>1.2979271832963505E-3</v>
      </c>
      <c r="H8181" s="38">
        <f>G8181*SUMIF('Manual Inputs'!$B$11:$B$22,'Expanded kW'!A8181,'Manual Inputs'!$C$11:$C$22)</f>
        <v>139493.39108316886</v>
      </c>
    </row>
    <row r="8182" spans="1:8" x14ac:dyDescent="0.2">
      <c r="A8182">
        <f t="shared" si="762"/>
        <v>3</v>
      </c>
      <c r="B8182" t="b">
        <f t="shared" si="763"/>
        <v>0</v>
      </c>
      <c r="C8182" t="str">
        <f t="shared" si="764"/>
        <v>ON</v>
      </c>
      <c r="D8182" s="4">
        <f t="shared" si="766"/>
        <v>43896.833333313494</v>
      </c>
      <c r="E8182" t="str">
        <f t="shared" si="767"/>
        <v>LRKPCIGS</v>
      </c>
      <c r="F8182" s="39">
        <v>8477.9501953125</v>
      </c>
      <c r="G8182">
        <f t="shared" si="765"/>
        <v>1.2996720217754189E-3</v>
      </c>
      <c r="H8182" s="38">
        <f>G8182*SUMIF('Manual Inputs'!$B$11:$B$22,'Expanded kW'!A8182,'Manual Inputs'!$C$11:$C$22)</f>
        <v>139680.91580679742</v>
      </c>
    </row>
    <row r="8183" spans="1:8" x14ac:dyDescent="0.2">
      <c r="A8183">
        <f t="shared" si="762"/>
        <v>3</v>
      </c>
      <c r="B8183" t="b">
        <f t="shared" si="763"/>
        <v>0</v>
      </c>
      <c r="C8183" t="str">
        <f t="shared" si="764"/>
        <v>OFF</v>
      </c>
      <c r="D8183" s="4">
        <f t="shared" si="766"/>
        <v>43896.874999980158</v>
      </c>
      <c r="E8183" t="str">
        <f t="shared" si="767"/>
        <v>LRKPCIGS</v>
      </c>
      <c r="F8183" s="39">
        <v>8668.81640625</v>
      </c>
      <c r="G8183">
        <f t="shared" si="765"/>
        <v>1.3289318627208056E-3</v>
      </c>
      <c r="H8183" s="38">
        <f>G8183*SUMIF('Manual Inputs'!$B$11:$B$22,'Expanded kW'!A8183,'Manual Inputs'!$C$11:$C$22)</f>
        <v>142825.58716321373</v>
      </c>
    </row>
    <row r="8184" spans="1:8" x14ac:dyDescent="0.2">
      <c r="A8184">
        <f t="shared" si="762"/>
        <v>3</v>
      </c>
      <c r="B8184" t="b">
        <f t="shared" si="763"/>
        <v>0</v>
      </c>
      <c r="C8184" t="str">
        <f t="shared" si="764"/>
        <v>OFF</v>
      </c>
      <c r="D8184" s="4">
        <f t="shared" si="766"/>
        <v>43896.916666646823</v>
      </c>
      <c r="E8184" t="str">
        <f t="shared" si="767"/>
        <v>LRKPCIGS</v>
      </c>
      <c r="F8184" s="39">
        <v>8857.2431640625</v>
      </c>
      <c r="G8184">
        <f t="shared" si="765"/>
        <v>1.3578177348527465E-3</v>
      </c>
      <c r="H8184" s="38">
        <f>G8184*SUMIF('Manual Inputs'!$B$11:$B$22,'Expanded kW'!A8184,'Manual Inputs'!$C$11:$C$22)</f>
        <v>145930.0666054624</v>
      </c>
    </row>
    <row r="8185" spans="1:8" x14ac:dyDescent="0.2">
      <c r="A8185">
        <f t="shared" si="762"/>
        <v>3</v>
      </c>
      <c r="B8185" t="b">
        <f t="shared" si="763"/>
        <v>0</v>
      </c>
      <c r="C8185" t="str">
        <f t="shared" si="764"/>
        <v>OFF</v>
      </c>
      <c r="D8185" s="4">
        <f t="shared" si="766"/>
        <v>43896.958333313487</v>
      </c>
      <c r="E8185" t="str">
        <f t="shared" si="767"/>
        <v>LRKPCIGS</v>
      </c>
      <c r="F8185" s="39">
        <v>8918.287109375</v>
      </c>
      <c r="G8185">
        <f t="shared" si="765"/>
        <v>1.3671757879190774E-3</v>
      </c>
      <c r="H8185" s="38">
        <f>G8185*SUMIF('Manual Inputs'!$B$11:$B$22,'Expanded kW'!A8185,'Manual Inputs'!$C$11:$C$22)</f>
        <v>146935.8137482593</v>
      </c>
    </row>
    <row r="8186" spans="1:8" x14ac:dyDescent="0.2">
      <c r="A8186">
        <f t="shared" si="762"/>
        <v>3</v>
      </c>
      <c r="B8186" t="b">
        <f t="shared" si="763"/>
        <v>0</v>
      </c>
      <c r="C8186" t="str">
        <f t="shared" si="764"/>
        <v>OFF</v>
      </c>
      <c r="D8186" s="4">
        <f t="shared" si="766"/>
        <v>43896.999999980151</v>
      </c>
      <c r="E8186" t="str">
        <f t="shared" si="767"/>
        <v>LRKPCIGS</v>
      </c>
      <c r="F8186" s="39">
        <v>8869.9931640625</v>
      </c>
      <c r="G8186">
        <f t="shared" si="765"/>
        <v>1.359772313246802E-3</v>
      </c>
      <c r="H8186" s="38">
        <f>G8186*SUMIF('Manual Inputs'!$B$11:$B$22,'Expanded kW'!A8186,'Manual Inputs'!$C$11:$C$22)</f>
        <v>146140.13291105608</v>
      </c>
    </row>
    <row r="8187" spans="1:8" x14ac:dyDescent="0.2">
      <c r="A8187">
        <f t="shared" si="762"/>
        <v>3</v>
      </c>
      <c r="B8187" t="b">
        <f t="shared" si="763"/>
        <v>0</v>
      </c>
      <c r="C8187" t="str">
        <f t="shared" si="764"/>
        <v>OFF</v>
      </c>
      <c r="D8187" s="4">
        <f t="shared" si="766"/>
        <v>43897.041666646815</v>
      </c>
      <c r="E8187" t="str">
        <f t="shared" si="767"/>
        <v>LRKPCIGS</v>
      </c>
      <c r="F8187" s="39">
        <v>8911.630859375</v>
      </c>
      <c r="G8187">
        <f t="shared" si="765"/>
        <v>1.3661553830221808E-3</v>
      </c>
      <c r="H8187" s="38">
        <f>G8187*SUMIF('Manual Inputs'!$B$11:$B$22,'Expanded kW'!A8187,'Manual Inputs'!$C$11:$C$22)</f>
        <v>146826.14677989788</v>
      </c>
    </row>
    <row r="8188" spans="1:8" x14ac:dyDescent="0.2">
      <c r="A8188">
        <f t="shared" si="762"/>
        <v>3</v>
      </c>
      <c r="B8188" t="b">
        <f t="shared" si="763"/>
        <v>0</v>
      </c>
      <c r="C8188" t="str">
        <f t="shared" si="764"/>
        <v>OFF</v>
      </c>
      <c r="D8188" s="4">
        <f t="shared" si="766"/>
        <v>43897.08333331348</v>
      </c>
      <c r="E8188" t="str">
        <f t="shared" si="767"/>
        <v>LRKPCIGS</v>
      </c>
      <c r="F8188" s="39">
        <v>8908.2646484375</v>
      </c>
      <c r="G8188">
        <f t="shared" si="765"/>
        <v>1.3656393419893753E-3</v>
      </c>
      <c r="H8188" s="38">
        <f>G8188*SUMIF('Manual Inputs'!$B$11:$B$22,'Expanded kW'!A8188,'Manual Inputs'!$C$11:$C$22)</f>
        <v>146770.68579985949</v>
      </c>
    </row>
    <row r="8189" spans="1:8" x14ac:dyDescent="0.2">
      <c r="A8189">
        <f t="shared" si="762"/>
        <v>3</v>
      </c>
      <c r="B8189" t="b">
        <f t="shared" si="763"/>
        <v>0</v>
      </c>
      <c r="C8189" t="str">
        <f t="shared" si="764"/>
        <v>OFF</v>
      </c>
      <c r="D8189" s="4">
        <f t="shared" si="766"/>
        <v>43897.124999980144</v>
      </c>
      <c r="E8189" t="str">
        <f t="shared" si="767"/>
        <v>LRKPCIGS</v>
      </c>
      <c r="F8189" s="39">
        <v>8856.3994140625</v>
      </c>
      <c r="G8189">
        <f t="shared" si="765"/>
        <v>1.3576883877531398E-3</v>
      </c>
      <c r="H8189" s="38">
        <f>G8189*SUMIF('Manual Inputs'!$B$11:$B$22,'Expanded kW'!A8189,'Manual Inputs'!$C$11:$C$22)</f>
        <v>145916.16515876868</v>
      </c>
    </row>
    <row r="8190" spans="1:8" x14ac:dyDescent="0.2">
      <c r="A8190">
        <f t="shared" si="762"/>
        <v>3</v>
      </c>
      <c r="B8190" t="b">
        <f t="shared" si="763"/>
        <v>0</v>
      </c>
      <c r="C8190" t="str">
        <f t="shared" si="764"/>
        <v>OFF</v>
      </c>
      <c r="D8190" s="4">
        <f t="shared" si="766"/>
        <v>43897.166666646808</v>
      </c>
      <c r="E8190" t="str">
        <f t="shared" si="767"/>
        <v>LRKPCIGS</v>
      </c>
      <c r="F8190" s="39">
        <v>8806.4658203125</v>
      </c>
      <c r="G8190">
        <f t="shared" si="765"/>
        <v>1.3500335545389205E-3</v>
      </c>
      <c r="H8190" s="38">
        <f>G8190*SUMIF('Manual Inputs'!$B$11:$B$22,'Expanded kW'!A8190,'Manual Inputs'!$C$11:$C$22)</f>
        <v>145093.46982040955</v>
      </c>
    </row>
    <row r="8191" spans="1:8" x14ac:dyDescent="0.2">
      <c r="A8191">
        <f t="shared" si="762"/>
        <v>3</v>
      </c>
      <c r="B8191" t="b">
        <f t="shared" si="763"/>
        <v>0</v>
      </c>
      <c r="C8191" t="str">
        <f t="shared" si="764"/>
        <v>OFF</v>
      </c>
      <c r="D8191" s="4">
        <f t="shared" si="766"/>
        <v>43897.208333313472</v>
      </c>
      <c r="E8191" t="str">
        <f t="shared" si="767"/>
        <v>LRKPCIGS</v>
      </c>
      <c r="F8191" s="39">
        <v>8819.7373046875</v>
      </c>
      <c r="G8191">
        <f t="shared" si="765"/>
        <v>1.352068076626483E-3</v>
      </c>
      <c r="H8191" s="38">
        <f>G8191*SUMIF('Manual Inputs'!$B$11:$B$22,'Expanded kW'!A8191,'Manual Inputs'!$C$11:$C$22)</f>
        <v>145312.12799236257</v>
      </c>
    </row>
    <row r="8192" spans="1:8" x14ac:dyDescent="0.2">
      <c r="A8192">
        <f t="shared" si="762"/>
        <v>3</v>
      </c>
      <c r="B8192" t="b">
        <f t="shared" si="763"/>
        <v>0</v>
      </c>
      <c r="C8192" t="str">
        <f t="shared" si="764"/>
        <v>OFF</v>
      </c>
      <c r="D8192" s="4">
        <f t="shared" si="766"/>
        <v>43897.249999980137</v>
      </c>
      <c r="E8192" t="str">
        <f t="shared" si="767"/>
        <v>LRKPCIGS</v>
      </c>
      <c r="F8192" s="39">
        <v>8888.7080078125</v>
      </c>
      <c r="G8192">
        <f t="shared" si="765"/>
        <v>1.3626413037755765E-3</v>
      </c>
      <c r="H8192" s="38">
        <f>G8192*SUMIF('Manual Inputs'!$B$11:$B$22,'Expanded kW'!A8192,'Manual Inputs'!$C$11:$C$22)</f>
        <v>146448.47472174829</v>
      </c>
    </row>
    <row r="8193" spans="1:8" x14ac:dyDescent="0.2">
      <c r="A8193">
        <f t="shared" si="762"/>
        <v>3</v>
      </c>
      <c r="B8193" t="b">
        <f t="shared" si="763"/>
        <v>0</v>
      </c>
      <c r="C8193" t="str">
        <f t="shared" si="764"/>
        <v>OFF</v>
      </c>
      <c r="D8193" s="4">
        <f t="shared" si="766"/>
        <v>43897.291666646801</v>
      </c>
      <c r="E8193" t="str">
        <f t="shared" si="767"/>
        <v>LRKPCIGS</v>
      </c>
      <c r="F8193" s="39">
        <v>8893.5009765625</v>
      </c>
      <c r="G8193">
        <f t="shared" si="765"/>
        <v>1.3633760671608419E-3</v>
      </c>
      <c r="H8193" s="38">
        <f>G8193*SUMIF('Manual Inputs'!$B$11:$B$22,'Expanded kW'!A8193,'Manual Inputs'!$C$11:$C$22)</f>
        <v>146527.44266199449</v>
      </c>
    </row>
    <row r="8194" spans="1:8" x14ac:dyDescent="0.2">
      <c r="A8194">
        <f t="shared" ref="A8194:A8257" si="768">MONTH(D8194)</f>
        <v>3</v>
      </c>
      <c r="B8194" t="b">
        <f t="shared" ref="B8194:B8257" si="769">IF(ISNA(VLOOKUP(DATE(YEAR(D8194),MONTH(D8194),DAY(D8194)),Holidays,1,FALSE)),FALSE,TRUE)</f>
        <v>0</v>
      </c>
      <c r="C8194" t="str">
        <f t="shared" ref="C8194:C8257" si="770">IF(OR(HOUR(D8194)&lt;PkStart,HOUR(D8194)&gt;OPkStart-1,WEEKDAY(D8194,2)&gt;5,B8194)=TRUE,"OFF","ON")</f>
        <v>OFF</v>
      </c>
      <c r="D8194" s="4">
        <f t="shared" si="766"/>
        <v>43897.333333313465</v>
      </c>
      <c r="E8194" t="str">
        <f t="shared" si="767"/>
        <v>LRKPCIGS</v>
      </c>
      <c r="F8194" s="39">
        <v>8882.6982421875</v>
      </c>
      <c r="G8194">
        <f t="shared" ref="G8194:G8257" si="771">IF(SUMIF($A$2:$A$8785,A8194,$F$2:$F$8785)=0,0,F8194/SUMIF($A$2:$A$8785,A8194,$F$2:$F$8785))</f>
        <v>1.3617200051054617E-3</v>
      </c>
      <c r="H8194" s="38">
        <f>G8194*SUMIF('Manual Inputs'!$B$11:$B$22,'Expanded kW'!A8194,'Manual Inputs'!$C$11:$C$22)</f>
        <v>146349.45909333043</v>
      </c>
    </row>
    <row r="8195" spans="1:8" x14ac:dyDescent="0.2">
      <c r="A8195">
        <f t="shared" si="768"/>
        <v>3</v>
      </c>
      <c r="B8195" t="b">
        <f t="shared" si="769"/>
        <v>0</v>
      </c>
      <c r="C8195" t="str">
        <f t="shared" si="770"/>
        <v>OFF</v>
      </c>
      <c r="D8195" s="4">
        <f t="shared" si="766"/>
        <v>43897.374999980129</v>
      </c>
      <c r="E8195" t="str">
        <f t="shared" si="767"/>
        <v>LRKPCIGS</v>
      </c>
      <c r="F8195" s="39">
        <v>8861.60546875</v>
      </c>
      <c r="G8195">
        <f t="shared" si="771"/>
        <v>1.3584864773225876E-3</v>
      </c>
      <c r="H8195" s="38">
        <f>G8195*SUMIF('Manual Inputs'!$B$11:$B$22,'Expanded kW'!A8195,'Manual Inputs'!$C$11:$C$22)</f>
        <v>146001.93901562531</v>
      </c>
    </row>
    <row r="8196" spans="1:8" x14ac:dyDescent="0.2">
      <c r="A8196">
        <f t="shared" si="768"/>
        <v>3</v>
      </c>
      <c r="B8196" t="b">
        <f t="shared" si="769"/>
        <v>0</v>
      </c>
      <c r="C8196" t="str">
        <f t="shared" si="770"/>
        <v>OFF</v>
      </c>
      <c r="D8196" s="4">
        <f t="shared" ref="D8196:D8259" si="772">+D8195+1/24</f>
        <v>43897.416666646794</v>
      </c>
      <c r="E8196" t="str">
        <f t="shared" ref="E8196:E8259" si="773">+E8195</f>
        <v>LRKPCIGS</v>
      </c>
      <c r="F8196" s="39">
        <v>8830.9521484375</v>
      </c>
      <c r="G8196">
        <f t="shared" si="771"/>
        <v>1.3537873151587543E-3</v>
      </c>
      <c r="H8196" s="38">
        <f>G8196*SUMIF('Manual Inputs'!$B$11:$B$22,'Expanded kW'!A8196,'Manual Inputs'!$C$11:$C$22)</f>
        <v>145496.90138799965</v>
      </c>
    </row>
    <row r="8197" spans="1:8" x14ac:dyDescent="0.2">
      <c r="A8197">
        <f t="shared" si="768"/>
        <v>3</v>
      </c>
      <c r="B8197" t="b">
        <f t="shared" si="769"/>
        <v>0</v>
      </c>
      <c r="C8197" t="str">
        <f t="shared" si="770"/>
        <v>OFF</v>
      </c>
      <c r="D8197" s="4">
        <f t="shared" si="772"/>
        <v>43897.458333313458</v>
      </c>
      <c r="E8197" t="str">
        <f t="shared" si="773"/>
        <v>LRKPCIGS</v>
      </c>
      <c r="F8197" s="39">
        <v>8775.806640625</v>
      </c>
      <c r="G8197">
        <f t="shared" si="771"/>
        <v>1.34533349413134E-3</v>
      </c>
      <c r="H8197" s="38">
        <f>G8197*SUMIF('Manual Inputs'!$B$11:$B$22,'Expanded kW'!A8197,'Manual Inputs'!$C$11:$C$22)</f>
        <v>144588.33565495964</v>
      </c>
    </row>
    <row r="8198" spans="1:8" x14ac:dyDescent="0.2">
      <c r="A8198">
        <f t="shared" si="768"/>
        <v>3</v>
      </c>
      <c r="B8198" t="b">
        <f t="shared" si="769"/>
        <v>0</v>
      </c>
      <c r="C8198" t="str">
        <f t="shared" si="770"/>
        <v>OFF</v>
      </c>
      <c r="D8198" s="4">
        <f t="shared" si="772"/>
        <v>43897.499999980122</v>
      </c>
      <c r="E8198" t="str">
        <f t="shared" si="773"/>
        <v>LRKPCIGS</v>
      </c>
      <c r="F8198" s="39">
        <v>8763.345703125</v>
      </c>
      <c r="G8198">
        <f t="shared" si="771"/>
        <v>1.3434232290954829E-3</v>
      </c>
      <c r="H8198" s="38">
        <f>G8198*SUMIF('Manual Inputs'!$B$11:$B$22,'Expanded kW'!A8198,'Manual Inputs'!$C$11:$C$22)</f>
        <v>144383.03188202949</v>
      </c>
    </row>
    <row r="8199" spans="1:8" x14ac:dyDescent="0.2">
      <c r="A8199">
        <f t="shared" si="768"/>
        <v>3</v>
      </c>
      <c r="B8199" t="b">
        <f t="shared" si="769"/>
        <v>0</v>
      </c>
      <c r="C8199" t="str">
        <f t="shared" si="770"/>
        <v>OFF</v>
      </c>
      <c r="D8199" s="4">
        <f t="shared" si="772"/>
        <v>43897.541666646786</v>
      </c>
      <c r="E8199" t="str">
        <f t="shared" si="773"/>
        <v>LRKPCIGS</v>
      </c>
      <c r="F8199" s="39">
        <v>8720.318359375</v>
      </c>
      <c r="G8199">
        <f t="shared" si="771"/>
        <v>1.3368271258447104E-3</v>
      </c>
      <c r="H8199" s="38">
        <f>G8199*SUMIF('Manual Inputs'!$B$11:$B$22,'Expanded kW'!A8199,'Manual Inputs'!$C$11:$C$22)</f>
        <v>143674.1224592003</v>
      </c>
    </row>
    <row r="8200" spans="1:8" x14ac:dyDescent="0.2">
      <c r="A8200">
        <f t="shared" si="768"/>
        <v>3</v>
      </c>
      <c r="B8200" t="b">
        <f t="shared" si="769"/>
        <v>0</v>
      </c>
      <c r="C8200" t="str">
        <f t="shared" si="770"/>
        <v>OFF</v>
      </c>
      <c r="D8200" s="4">
        <f t="shared" si="772"/>
        <v>43897.583333313451</v>
      </c>
      <c r="E8200" t="str">
        <f t="shared" si="773"/>
        <v>LRKPCIGS</v>
      </c>
      <c r="F8200" s="39">
        <v>8733.470703125</v>
      </c>
      <c r="G8200">
        <f t="shared" si="771"/>
        <v>1.3388433836427451E-3</v>
      </c>
      <c r="H8200" s="38">
        <f>G8200*SUMIF('Manual Inputs'!$B$11:$B$22,'Expanded kW'!A8200,'Manual Inputs'!$C$11:$C$22)</f>
        <v>143890.81769539331</v>
      </c>
    </row>
    <row r="8201" spans="1:8" x14ac:dyDescent="0.2">
      <c r="A8201">
        <f t="shared" si="768"/>
        <v>3</v>
      </c>
      <c r="B8201" t="b">
        <f t="shared" si="769"/>
        <v>0</v>
      </c>
      <c r="C8201" t="str">
        <f t="shared" si="770"/>
        <v>OFF</v>
      </c>
      <c r="D8201" s="4">
        <f t="shared" si="772"/>
        <v>43897.624999980115</v>
      </c>
      <c r="E8201" t="str">
        <f t="shared" si="773"/>
        <v>LRKPCIGS</v>
      </c>
      <c r="F8201" s="39">
        <v>8732.0869140625</v>
      </c>
      <c r="G8201">
        <f t="shared" si="771"/>
        <v>1.3386312484110986E-3</v>
      </c>
      <c r="H8201" s="38">
        <f>G8201*SUMIF('Manual Inputs'!$B$11:$B$22,'Expanded kW'!A8201,'Manual Inputs'!$C$11:$C$22)</f>
        <v>143868.01867923015</v>
      </c>
    </row>
    <row r="8202" spans="1:8" x14ac:dyDescent="0.2">
      <c r="A8202">
        <f t="shared" si="768"/>
        <v>3</v>
      </c>
      <c r="B8202" t="b">
        <f t="shared" si="769"/>
        <v>0</v>
      </c>
      <c r="C8202" t="str">
        <f t="shared" si="770"/>
        <v>OFF</v>
      </c>
      <c r="D8202" s="4">
        <f t="shared" si="772"/>
        <v>43897.666666646779</v>
      </c>
      <c r="E8202" t="str">
        <f t="shared" si="773"/>
        <v>LRKPCIGS</v>
      </c>
      <c r="F8202" s="39">
        <v>8733.3642578125</v>
      </c>
      <c r="G8202">
        <f t="shared" si="771"/>
        <v>1.3388270655480029E-3</v>
      </c>
      <c r="H8202" s="38">
        <f>G8202*SUMIF('Manual Inputs'!$B$11:$B$22,'Expanded kW'!A8202,'Manual Inputs'!$C$11:$C$22)</f>
        <v>143889.0639249192</v>
      </c>
    </row>
    <row r="8203" spans="1:8" x14ac:dyDescent="0.2">
      <c r="A8203">
        <f t="shared" si="768"/>
        <v>3</v>
      </c>
      <c r="B8203" t="b">
        <f t="shared" si="769"/>
        <v>0</v>
      </c>
      <c r="C8203" t="str">
        <f t="shared" si="770"/>
        <v>OFF</v>
      </c>
      <c r="D8203" s="4">
        <f t="shared" si="772"/>
        <v>43897.708333313443</v>
      </c>
      <c r="E8203" t="str">
        <f t="shared" si="773"/>
        <v>LRKPCIGS</v>
      </c>
      <c r="F8203" s="39">
        <v>8783.7578125</v>
      </c>
      <c r="G8203">
        <f t="shared" si="771"/>
        <v>1.3465524108963829E-3</v>
      </c>
      <c r="H8203" s="38">
        <f>G8203*SUMIF('Manual Inputs'!$B$11:$B$22,'Expanded kW'!A8203,'Manual Inputs'!$C$11:$C$22)</f>
        <v>144719.33748248292</v>
      </c>
    </row>
    <row r="8204" spans="1:8" x14ac:dyDescent="0.2">
      <c r="A8204">
        <f t="shared" si="768"/>
        <v>3</v>
      </c>
      <c r="B8204" t="b">
        <f t="shared" si="769"/>
        <v>0</v>
      </c>
      <c r="C8204" t="str">
        <f t="shared" si="770"/>
        <v>OFF</v>
      </c>
      <c r="D8204" s="4">
        <f t="shared" si="772"/>
        <v>43897.749999980108</v>
      </c>
      <c r="E8204" t="str">
        <f t="shared" si="773"/>
        <v>LRKPCIGS</v>
      </c>
      <c r="F8204" s="39">
        <v>8805.009765625</v>
      </c>
      <c r="G8204">
        <f t="shared" si="771"/>
        <v>1.3498103409677244E-3</v>
      </c>
      <c r="H8204" s="38">
        <f>G8204*SUMIF('Manual Inputs'!$B$11:$B$22,'Expanded kW'!A8204,'Manual Inputs'!$C$11:$C$22)</f>
        <v>145069.4801710805</v>
      </c>
    </row>
    <row r="8205" spans="1:8" x14ac:dyDescent="0.2">
      <c r="A8205">
        <f t="shared" si="768"/>
        <v>3</v>
      </c>
      <c r="B8205" t="b">
        <f t="shared" si="769"/>
        <v>0</v>
      </c>
      <c r="C8205" t="str">
        <f t="shared" si="770"/>
        <v>OFF</v>
      </c>
      <c r="D8205" s="4">
        <f t="shared" si="772"/>
        <v>43897.791666646772</v>
      </c>
      <c r="E8205" t="str">
        <f t="shared" si="773"/>
        <v>LRKPCIGS</v>
      </c>
      <c r="F8205" s="39">
        <v>8872.583984375</v>
      </c>
      <c r="G8205">
        <f t="shared" si="771"/>
        <v>1.3601694866903857E-3</v>
      </c>
      <c r="H8205" s="38">
        <f>G8205*SUMIF('Manual Inputs'!$B$11:$B$22,'Expanded kW'!A8205,'Manual Inputs'!$C$11:$C$22)</f>
        <v>146182.8187190172</v>
      </c>
    </row>
    <row r="8206" spans="1:8" x14ac:dyDescent="0.2">
      <c r="A8206">
        <f t="shared" si="768"/>
        <v>3</v>
      </c>
      <c r="B8206" t="b">
        <f t="shared" si="769"/>
        <v>0</v>
      </c>
      <c r="C8206" t="str">
        <f t="shared" si="770"/>
        <v>OFF</v>
      </c>
      <c r="D8206" s="4">
        <f t="shared" si="772"/>
        <v>43897.833333313436</v>
      </c>
      <c r="E8206" t="str">
        <f t="shared" si="773"/>
        <v>LRKPCIGS</v>
      </c>
      <c r="F8206" s="39">
        <v>8886.5546875</v>
      </c>
      <c r="G8206">
        <f t="shared" si="771"/>
        <v>1.3623111991984554E-3</v>
      </c>
      <c r="H8206" s="38">
        <f>G8206*SUMIF('Manual Inputs'!$B$11:$B$22,'Expanded kW'!A8206,'Manual Inputs'!$C$11:$C$22)</f>
        <v>146412.99707133209</v>
      </c>
    </row>
    <row r="8207" spans="1:8" x14ac:dyDescent="0.2">
      <c r="A8207">
        <f t="shared" si="768"/>
        <v>3</v>
      </c>
      <c r="B8207" t="b">
        <f t="shared" si="769"/>
        <v>0</v>
      </c>
      <c r="C8207" t="str">
        <f t="shared" si="770"/>
        <v>OFF</v>
      </c>
      <c r="D8207" s="4">
        <f t="shared" si="772"/>
        <v>43897.8749999801</v>
      </c>
      <c r="E8207" t="str">
        <f t="shared" si="773"/>
        <v>LRKPCIGS</v>
      </c>
      <c r="F8207" s="39">
        <v>8904.9951171875</v>
      </c>
      <c r="G8207">
        <f t="shared" si="771"/>
        <v>1.3651381219783995E-3</v>
      </c>
      <c r="H8207" s="38">
        <f>G8207*SUMIF('Manual Inputs'!$B$11:$B$22,'Expanded kW'!A8207,'Manual Inputs'!$C$11:$C$22)</f>
        <v>146716.81769392139</v>
      </c>
    </row>
    <row r="8208" spans="1:8" x14ac:dyDescent="0.2">
      <c r="A8208">
        <f t="shared" si="768"/>
        <v>3</v>
      </c>
      <c r="B8208" t="b">
        <f t="shared" si="769"/>
        <v>0</v>
      </c>
      <c r="C8208" t="str">
        <f t="shared" si="770"/>
        <v>OFF</v>
      </c>
      <c r="D8208" s="4">
        <f t="shared" si="772"/>
        <v>43897.916666646764</v>
      </c>
      <c r="E8208" t="str">
        <f t="shared" si="773"/>
        <v>LRKPCIGS</v>
      </c>
      <c r="F8208" s="39">
        <v>8893.12109375</v>
      </c>
      <c r="G8208">
        <f t="shared" si="771"/>
        <v>1.3633178310245605E-3</v>
      </c>
      <c r="H8208" s="38">
        <f>G8208*SUMIF('Manual Inputs'!$B$11:$B$22,'Expanded kW'!A8208,'Manual Inputs'!$C$11:$C$22)</f>
        <v>146521.18379305481</v>
      </c>
    </row>
    <row r="8209" spans="1:8" x14ac:dyDescent="0.2">
      <c r="A8209">
        <f t="shared" si="768"/>
        <v>3</v>
      </c>
      <c r="B8209" t="b">
        <f t="shared" si="769"/>
        <v>0</v>
      </c>
      <c r="C8209" t="str">
        <f t="shared" si="770"/>
        <v>OFF</v>
      </c>
      <c r="D8209" s="4">
        <f t="shared" si="772"/>
        <v>43897.958333313429</v>
      </c>
      <c r="E8209" t="str">
        <f t="shared" si="773"/>
        <v>LRKPCIGS</v>
      </c>
      <c r="F8209" s="39">
        <v>8848.8515625</v>
      </c>
      <c r="G8209">
        <f t="shared" si="771"/>
        <v>1.3565313000993672E-3</v>
      </c>
      <c r="H8209" s="38">
        <f>G8209*SUMIF('Manual Inputs'!$B$11:$B$22,'Expanded kW'!A8209,'Manual Inputs'!$C$11:$C$22)</f>
        <v>145791.80835148209</v>
      </c>
    </row>
    <row r="8210" spans="1:8" x14ac:dyDescent="0.2">
      <c r="A8210">
        <f t="shared" si="768"/>
        <v>3</v>
      </c>
      <c r="B8210" t="b">
        <f t="shared" si="769"/>
        <v>0</v>
      </c>
      <c r="C8210" t="str">
        <f t="shared" si="770"/>
        <v>OFF</v>
      </c>
      <c r="D8210" s="4">
        <f t="shared" si="772"/>
        <v>43897.999999980093</v>
      </c>
      <c r="E8210" t="str">
        <f t="shared" si="773"/>
        <v>LRKPCIGS</v>
      </c>
      <c r="F8210" s="39">
        <v>8825.0224609375</v>
      </c>
      <c r="G8210">
        <f t="shared" si="771"/>
        <v>1.3528782924865188E-3</v>
      </c>
      <c r="H8210" s="38">
        <f>G8210*SUMIF('Manual Inputs'!$B$11:$B$22,'Expanded kW'!A8210,'Manual Inputs'!$C$11:$C$22)</f>
        <v>145399.20510984669</v>
      </c>
    </row>
    <row r="8211" spans="1:8" x14ac:dyDescent="0.2">
      <c r="A8211">
        <f t="shared" si="768"/>
        <v>3</v>
      </c>
      <c r="B8211" t="b">
        <f t="shared" si="769"/>
        <v>0</v>
      </c>
      <c r="C8211" t="str">
        <f t="shared" si="770"/>
        <v>OFF</v>
      </c>
      <c r="D8211" s="4">
        <f t="shared" si="772"/>
        <v>43898.041666646757</v>
      </c>
      <c r="E8211" t="str">
        <f t="shared" si="773"/>
        <v>LRKPCIGS</v>
      </c>
      <c r="F8211" s="39">
        <v>8810.62109375</v>
      </c>
      <c r="G8211">
        <f t="shared" si="771"/>
        <v>1.3506705590630248E-3</v>
      </c>
      <c r="H8211" s="38">
        <f>G8211*SUMIF('Manual Inputs'!$B$11:$B$22,'Expanded kW'!A8211,'Manual Inputs'!$C$11:$C$22)</f>
        <v>145161.93122744854</v>
      </c>
    </row>
    <row r="8212" spans="1:8" x14ac:dyDescent="0.2">
      <c r="A8212">
        <f t="shared" si="768"/>
        <v>3</v>
      </c>
      <c r="B8212" t="b">
        <f t="shared" si="769"/>
        <v>0</v>
      </c>
      <c r="C8212" t="str">
        <f t="shared" si="770"/>
        <v>OFF</v>
      </c>
      <c r="D8212" s="4">
        <f t="shared" si="772"/>
        <v>43898.083333313421</v>
      </c>
      <c r="E8212" t="str">
        <f t="shared" si="773"/>
        <v>LRKPCIGS</v>
      </c>
      <c r="F8212" s="39">
        <v>0</v>
      </c>
      <c r="G8212">
        <f t="shared" si="771"/>
        <v>0</v>
      </c>
      <c r="H8212" s="38">
        <f>G8212*SUMIF('Manual Inputs'!$B$11:$B$22,'Expanded kW'!A8212,'Manual Inputs'!$C$11:$C$22)</f>
        <v>0</v>
      </c>
    </row>
    <row r="8213" spans="1:8" x14ac:dyDescent="0.2">
      <c r="A8213">
        <f t="shared" si="768"/>
        <v>3</v>
      </c>
      <c r="B8213" t="b">
        <f t="shared" si="769"/>
        <v>0</v>
      </c>
      <c r="C8213" t="str">
        <f t="shared" si="770"/>
        <v>OFF</v>
      </c>
      <c r="D8213" s="4">
        <f t="shared" si="772"/>
        <v>43898.124999980086</v>
      </c>
      <c r="E8213" t="str">
        <f t="shared" si="773"/>
        <v>LRKPCIGS</v>
      </c>
      <c r="F8213" s="39">
        <v>8841.9169921875</v>
      </c>
      <c r="G8213">
        <f t="shared" si="771"/>
        <v>1.3554682286244753E-3</v>
      </c>
      <c r="H8213" s="38">
        <f>G8213*SUMIF('Manual Inputs'!$B$11:$B$22,'Expanded kW'!A8213,'Manual Inputs'!$C$11:$C$22)</f>
        <v>145677.55583646824</v>
      </c>
    </row>
    <row r="8214" spans="1:8" x14ac:dyDescent="0.2">
      <c r="A8214">
        <f t="shared" si="768"/>
        <v>3</v>
      </c>
      <c r="B8214" t="b">
        <f t="shared" si="769"/>
        <v>0</v>
      </c>
      <c r="C8214" t="str">
        <f t="shared" si="770"/>
        <v>OFF</v>
      </c>
      <c r="D8214" s="4">
        <f t="shared" si="772"/>
        <v>43898.16666664675</v>
      </c>
      <c r="E8214" t="str">
        <f t="shared" si="773"/>
        <v>LRKPCIGS</v>
      </c>
      <c r="F8214" s="39">
        <v>8840.87890625</v>
      </c>
      <c r="G8214">
        <f t="shared" si="771"/>
        <v>1.3553090897739178E-3</v>
      </c>
      <c r="H8214" s="38">
        <f>G8214*SUMIF('Manual Inputs'!$B$11:$B$22,'Expanded kW'!A8214,'Manual Inputs'!$C$11:$C$22)</f>
        <v>145660.45255193653</v>
      </c>
    </row>
    <row r="8215" spans="1:8" x14ac:dyDescent="0.2">
      <c r="A8215">
        <f t="shared" si="768"/>
        <v>3</v>
      </c>
      <c r="B8215" t="b">
        <f t="shared" si="769"/>
        <v>0</v>
      </c>
      <c r="C8215" t="str">
        <f t="shared" si="770"/>
        <v>OFF</v>
      </c>
      <c r="D8215" s="4">
        <f t="shared" si="772"/>
        <v>43898.208333313414</v>
      </c>
      <c r="E8215" t="str">
        <f t="shared" si="773"/>
        <v>LRKPCIGS</v>
      </c>
      <c r="F8215" s="39">
        <v>8867.95703125</v>
      </c>
      <c r="G8215">
        <f t="shared" si="771"/>
        <v>1.3594601735446262E-3</v>
      </c>
      <c r="H8215" s="38">
        <f>G8215*SUMIF('Manual Inputs'!$B$11:$B$22,'Expanded kW'!A8215,'Manual Inputs'!$C$11:$C$22)</f>
        <v>146106.58601712511</v>
      </c>
    </row>
    <row r="8216" spans="1:8" x14ac:dyDescent="0.2">
      <c r="A8216">
        <f t="shared" si="768"/>
        <v>3</v>
      </c>
      <c r="B8216" t="b">
        <f t="shared" si="769"/>
        <v>0</v>
      </c>
      <c r="C8216" t="str">
        <f t="shared" si="770"/>
        <v>OFF</v>
      </c>
      <c r="D8216" s="4">
        <f t="shared" si="772"/>
        <v>43898.249999980078</v>
      </c>
      <c r="E8216" t="str">
        <f t="shared" si="773"/>
        <v>LRKPCIGS</v>
      </c>
      <c r="F8216" s="39">
        <v>8886.67578125</v>
      </c>
      <c r="G8216">
        <f t="shared" si="771"/>
        <v>1.3623297629025656E-3</v>
      </c>
      <c r="H8216" s="38">
        <f>G8216*SUMIF('Manual Inputs'!$B$11:$B$22,'Expanded kW'!A8216,'Manual Inputs'!$C$11:$C$22)</f>
        <v>146414.99218636684</v>
      </c>
    </row>
    <row r="8217" spans="1:8" x14ac:dyDescent="0.2">
      <c r="A8217">
        <f t="shared" si="768"/>
        <v>3</v>
      </c>
      <c r="B8217" t="b">
        <f t="shared" si="769"/>
        <v>0</v>
      </c>
      <c r="C8217" t="str">
        <f t="shared" si="770"/>
        <v>OFF</v>
      </c>
      <c r="D8217" s="4">
        <f t="shared" si="772"/>
        <v>43898.291666646743</v>
      </c>
      <c r="E8217" t="str">
        <f t="shared" si="773"/>
        <v>LRKPCIGS</v>
      </c>
      <c r="F8217" s="39">
        <v>8862.4501953125</v>
      </c>
      <c r="G8217">
        <f t="shared" si="771"/>
        <v>1.3586159741294855E-3</v>
      </c>
      <c r="H8217" s="38">
        <f>G8217*SUMIF('Manual Inputs'!$B$11:$B$22,'Expanded kW'!A8217,'Manual Inputs'!$C$11:$C$22)</f>
        <v>146015.85655195639</v>
      </c>
    </row>
    <row r="8218" spans="1:8" x14ac:dyDescent="0.2">
      <c r="A8218">
        <f t="shared" si="768"/>
        <v>3</v>
      </c>
      <c r="B8218" t="b">
        <f t="shared" si="769"/>
        <v>0</v>
      </c>
      <c r="C8218" t="str">
        <f t="shared" si="770"/>
        <v>OFF</v>
      </c>
      <c r="D8218" s="4">
        <f t="shared" si="772"/>
        <v>43898.333333313407</v>
      </c>
      <c r="E8218" t="str">
        <f t="shared" si="773"/>
        <v>LRKPCIGS</v>
      </c>
      <c r="F8218" s="39">
        <v>8770.09765625</v>
      </c>
      <c r="G8218">
        <f t="shared" si="771"/>
        <v>1.3444583053069182E-3</v>
      </c>
      <c r="H8218" s="38">
        <f>G8218*SUMIF('Manual Inputs'!$B$11:$B$22,'Expanded kW'!A8218,'Manual Inputs'!$C$11:$C$22)</f>
        <v>144494.27563485387</v>
      </c>
    </row>
    <row r="8219" spans="1:8" x14ac:dyDescent="0.2">
      <c r="A8219">
        <f t="shared" si="768"/>
        <v>3</v>
      </c>
      <c r="B8219" t="b">
        <f t="shared" si="769"/>
        <v>0</v>
      </c>
      <c r="C8219" t="str">
        <f t="shared" si="770"/>
        <v>OFF</v>
      </c>
      <c r="D8219" s="4">
        <f t="shared" si="772"/>
        <v>43898.374999980071</v>
      </c>
      <c r="E8219" t="str">
        <f t="shared" si="773"/>
        <v>LRKPCIGS</v>
      </c>
      <c r="F8219" s="39">
        <v>8769.5634765625</v>
      </c>
      <c r="G8219">
        <f t="shared" si="771"/>
        <v>1.3443764154186257E-3</v>
      </c>
      <c r="H8219" s="38">
        <f>G8219*SUMIF('Manual Inputs'!$B$11:$B$22,'Expanded kW'!A8219,'Manual Inputs'!$C$11:$C$22)</f>
        <v>144485.47460320868</v>
      </c>
    </row>
    <row r="8220" spans="1:8" x14ac:dyDescent="0.2">
      <c r="A8220">
        <f t="shared" si="768"/>
        <v>3</v>
      </c>
      <c r="B8220" t="b">
        <f t="shared" si="769"/>
        <v>0</v>
      </c>
      <c r="C8220" t="str">
        <f t="shared" si="770"/>
        <v>OFF</v>
      </c>
      <c r="D8220" s="4">
        <f t="shared" si="772"/>
        <v>43898.416666646735</v>
      </c>
      <c r="E8220" t="str">
        <f t="shared" si="773"/>
        <v>LRKPCIGS</v>
      </c>
      <c r="F8220" s="39">
        <v>8725.712890625</v>
      </c>
      <c r="G8220">
        <f t="shared" si="771"/>
        <v>1.3376541089213619E-3</v>
      </c>
      <c r="H8220" s="38">
        <f>G8220*SUMIF('Manual Inputs'!$B$11:$B$22,'Expanded kW'!A8220,'Manual Inputs'!$C$11:$C$22)</f>
        <v>143763.00161607066</v>
      </c>
    </row>
    <row r="8221" spans="1:8" x14ac:dyDescent="0.2">
      <c r="A8221">
        <f t="shared" si="768"/>
        <v>3</v>
      </c>
      <c r="B8221" t="b">
        <f t="shared" si="769"/>
        <v>0</v>
      </c>
      <c r="C8221" t="str">
        <f t="shared" si="770"/>
        <v>OFF</v>
      </c>
      <c r="D8221" s="4">
        <f t="shared" si="772"/>
        <v>43898.4583333134</v>
      </c>
      <c r="E8221" t="str">
        <f t="shared" si="773"/>
        <v>LRKPCIGS</v>
      </c>
      <c r="F8221" s="39">
        <v>8613.310546875</v>
      </c>
      <c r="G8221">
        <f t="shared" si="771"/>
        <v>1.3204227997029344E-3</v>
      </c>
      <c r="H8221" s="38">
        <f>G8221*SUMIF('Manual Inputs'!$B$11:$B$22,'Expanded kW'!A8221,'Manual Inputs'!$C$11:$C$22)</f>
        <v>141911.08435398163</v>
      </c>
    </row>
    <row r="8222" spans="1:8" x14ac:dyDescent="0.2">
      <c r="A8222">
        <f t="shared" si="768"/>
        <v>3</v>
      </c>
      <c r="B8222" t="b">
        <f t="shared" si="769"/>
        <v>0</v>
      </c>
      <c r="C8222" t="str">
        <f t="shared" si="770"/>
        <v>OFF</v>
      </c>
      <c r="D8222" s="4">
        <f t="shared" si="772"/>
        <v>43898.499999980064</v>
      </c>
      <c r="E8222" t="str">
        <f t="shared" si="773"/>
        <v>LRKPCIGS</v>
      </c>
      <c r="F8222" s="39">
        <v>8312.03125</v>
      </c>
      <c r="G8222">
        <f t="shared" si="771"/>
        <v>1.2742366032913177E-3</v>
      </c>
      <c r="H8222" s="38">
        <f>G8222*SUMIF('Manual Inputs'!$B$11:$B$22,'Expanded kW'!A8222,'Manual Inputs'!$C$11:$C$22)</f>
        <v>136947.27032681313</v>
      </c>
    </row>
    <row r="8223" spans="1:8" x14ac:dyDescent="0.2">
      <c r="A8223">
        <f t="shared" si="768"/>
        <v>3</v>
      </c>
      <c r="B8223" t="b">
        <f t="shared" si="769"/>
        <v>0</v>
      </c>
      <c r="C8223" t="str">
        <f t="shared" si="770"/>
        <v>OFF</v>
      </c>
      <c r="D8223" s="4">
        <f t="shared" si="772"/>
        <v>43898.541666646728</v>
      </c>
      <c r="E8223" t="str">
        <f t="shared" si="773"/>
        <v>LRKPCIGS</v>
      </c>
      <c r="F8223" s="39">
        <v>8169.54052734375</v>
      </c>
      <c r="G8223">
        <f t="shared" si="771"/>
        <v>1.2523927375770224E-3</v>
      </c>
      <c r="H8223" s="38">
        <f>G8223*SUMIF('Manual Inputs'!$B$11:$B$22,'Expanded kW'!A8223,'Manual Inputs'!$C$11:$C$22)</f>
        <v>134599.62329232099</v>
      </c>
    </row>
    <row r="8224" spans="1:8" x14ac:dyDescent="0.2">
      <c r="A8224">
        <f t="shared" si="768"/>
        <v>3</v>
      </c>
      <c r="B8224" t="b">
        <f t="shared" si="769"/>
        <v>0</v>
      </c>
      <c r="C8224" t="str">
        <f t="shared" si="770"/>
        <v>OFF</v>
      </c>
      <c r="D8224" s="4">
        <f t="shared" si="772"/>
        <v>43898.583333313392</v>
      </c>
      <c r="E8224" t="str">
        <f t="shared" si="773"/>
        <v>LRKPCIGS</v>
      </c>
      <c r="F8224" s="39">
        <v>8156.49072265625</v>
      </c>
      <c r="G8224">
        <f t="shared" si="771"/>
        <v>1.250392199044565E-3</v>
      </c>
      <c r="H8224" s="38">
        <f>G8224*SUMIF('Manual Inputs'!$B$11:$B$22,'Expanded kW'!A8224,'Manual Inputs'!$C$11:$C$22)</f>
        <v>134384.61746805257</v>
      </c>
    </row>
    <row r="8225" spans="1:8" x14ac:dyDescent="0.2">
      <c r="A8225">
        <f t="shared" si="768"/>
        <v>3</v>
      </c>
      <c r="B8225" t="b">
        <f t="shared" si="769"/>
        <v>0</v>
      </c>
      <c r="C8225" t="str">
        <f t="shared" si="770"/>
        <v>OFF</v>
      </c>
      <c r="D8225" s="4">
        <f t="shared" si="772"/>
        <v>43898.624999980057</v>
      </c>
      <c r="E8225" t="str">
        <f t="shared" si="773"/>
        <v>LRKPCIGS</v>
      </c>
      <c r="F8225" s="39">
        <v>8142.25390625</v>
      </c>
      <c r="G8225">
        <f t="shared" si="771"/>
        <v>1.2482096912996403E-3</v>
      </c>
      <c r="H8225" s="38">
        <f>G8225*SUMIF('Manual Inputs'!$B$11:$B$22,'Expanded kW'!A8225,'Manual Inputs'!$C$11:$C$22)</f>
        <v>134150.05468955243</v>
      </c>
    </row>
    <row r="8226" spans="1:8" x14ac:dyDescent="0.2">
      <c r="A8226">
        <f t="shared" si="768"/>
        <v>3</v>
      </c>
      <c r="B8226" t="b">
        <f t="shared" si="769"/>
        <v>0</v>
      </c>
      <c r="C8226" t="str">
        <f t="shared" si="770"/>
        <v>OFF</v>
      </c>
      <c r="D8226" s="4">
        <f t="shared" si="772"/>
        <v>43898.666666646721</v>
      </c>
      <c r="E8226" t="str">
        <f t="shared" si="773"/>
        <v>LRKPCIGS</v>
      </c>
      <c r="F8226" s="39">
        <v>7998.28271484375</v>
      </c>
      <c r="G8226">
        <f t="shared" si="771"/>
        <v>1.2261388693318685E-3</v>
      </c>
      <c r="H8226" s="38">
        <f>G8226*SUMIF('Manual Inputs'!$B$11:$B$22,'Expanded kW'!A8226,'Manual Inputs'!$C$11:$C$22)</f>
        <v>131778.01576479682</v>
      </c>
    </row>
    <row r="8227" spans="1:8" x14ac:dyDescent="0.2">
      <c r="A8227">
        <f t="shared" si="768"/>
        <v>3</v>
      </c>
      <c r="B8227" t="b">
        <f t="shared" si="769"/>
        <v>0</v>
      </c>
      <c r="C8227" t="str">
        <f t="shared" si="770"/>
        <v>OFF</v>
      </c>
      <c r="D8227" s="4">
        <f t="shared" si="772"/>
        <v>43898.708333313385</v>
      </c>
      <c r="E8227" t="str">
        <f t="shared" si="773"/>
        <v>LRKPCIGS</v>
      </c>
      <c r="F8227" s="39">
        <v>7961.53515625</v>
      </c>
      <c r="G8227">
        <f t="shared" si="771"/>
        <v>1.2205054588172307E-3</v>
      </c>
      <c r="H8227" s="38">
        <f>G8227*SUMIF('Manual Inputs'!$B$11:$B$22,'Expanded kW'!A8227,'Manual Inputs'!$C$11:$C$22)</f>
        <v>131172.57075512019</v>
      </c>
    </row>
    <row r="8228" spans="1:8" x14ac:dyDescent="0.2">
      <c r="A8228">
        <f t="shared" si="768"/>
        <v>3</v>
      </c>
      <c r="B8228" t="b">
        <f t="shared" si="769"/>
        <v>0</v>
      </c>
      <c r="C8228" t="str">
        <f t="shared" si="770"/>
        <v>OFF</v>
      </c>
      <c r="D8228" s="4">
        <f t="shared" si="772"/>
        <v>43898.749999980049</v>
      </c>
      <c r="E8228" t="str">
        <f t="shared" si="773"/>
        <v>LRKPCIGS</v>
      </c>
      <c r="F8228" s="39">
        <v>7949.005859375</v>
      </c>
      <c r="G8228">
        <f t="shared" si="771"/>
        <v>1.2185847142709889E-3</v>
      </c>
      <c r="H8228" s="38">
        <f>G8228*SUMIF('Manual Inputs'!$B$11:$B$22,'Expanded kW'!A8228,'Manual Inputs'!$C$11:$C$22)</f>
        <v>130966.14070757368</v>
      </c>
    </row>
    <row r="8229" spans="1:8" x14ac:dyDescent="0.2">
      <c r="A8229">
        <f t="shared" si="768"/>
        <v>3</v>
      </c>
      <c r="B8229" t="b">
        <f t="shared" si="769"/>
        <v>0</v>
      </c>
      <c r="C8229" t="str">
        <f t="shared" si="770"/>
        <v>OFF</v>
      </c>
      <c r="D8229" s="4">
        <f t="shared" si="772"/>
        <v>43898.791666646714</v>
      </c>
      <c r="E8229" t="str">
        <f t="shared" si="773"/>
        <v>LRKPCIGS</v>
      </c>
      <c r="F8229" s="39">
        <v>7969.658203125</v>
      </c>
      <c r="G8229">
        <f t="shared" si="771"/>
        <v>1.2217507240655269E-3</v>
      </c>
      <c r="H8229" s="38">
        <f>G8229*SUMIF('Manual Inputs'!$B$11:$B$22,'Expanded kW'!A8229,'Manual Inputs'!$C$11:$C$22)</f>
        <v>131306.40435882183</v>
      </c>
    </row>
    <row r="8230" spans="1:8" x14ac:dyDescent="0.2">
      <c r="A8230">
        <f t="shared" si="768"/>
        <v>3</v>
      </c>
      <c r="B8230" t="b">
        <f t="shared" si="769"/>
        <v>0</v>
      </c>
      <c r="C8230" t="str">
        <f t="shared" si="770"/>
        <v>OFF</v>
      </c>
      <c r="D8230" s="4">
        <f t="shared" si="772"/>
        <v>43898.833333313378</v>
      </c>
      <c r="E8230" t="str">
        <f t="shared" si="773"/>
        <v>LRKPCIGS</v>
      </c>
      <c r="F8230" s="39">
        <v>7988.5361328125</v>
      </c>
      <c r="G8230">
        <f t="shared" si="771"/>
        <v>1.2246447157119335E-3</v>
      </c>
      <c r="H8230" s="38">
        <f>G8230*SUMIF('Manual Inputs'!$B$11:$B$22,'Expanded kW'!A8230,'Manual Inputs'!$C$11:$C$22)</f>
        <v>131617.43313895597</v>
      </c>
    </row>
    <row r="8231" spans="1:8" x14ac:dyDescent="0.2">
      <c r="A8231">
        <f t="shared" si="768"/>
        <v>3</v>
      </c>
      <c r="B8231" t="b">
        <f t="shared" si="769"/>
        <v>0</v>
      </c>
      <c r="C8231" t="str">
        <f t="shared" si="770"/>
        <v>OFF</v>
      </c>
      <c r="D8231" s="4">
        <f t="shared" si="772"/>
        <v>43898.874999980042</v>
      </c>
      <c r="E8231" t="str">
        <f t="shared" si="773"/>
        <v>LRKPCIGS</v>
      </c>
      <c r="F8231" s="39">
        <v>8010.62158203125</v>
      </c>
      <c r="G8231">
        <f t="shared" si="771"/>
        <v>1.228030420956324E-3</v>
      </c>
      <c r="H8231" s="38">
        <f>G8231*SUMIF('Manual Inputs'!$B$11:$B$22,'Expanded kW'!A8231,'Manual Inputs'!$C$11:$C$22)</f>
        <v>131981.3083330548</v>
      </c>
    </row>
    <row r="8232" spans="1:8" x14ac:dyDescent="0.2">
      <c r="A8232">
        <f t="shared" si="768"/>
        <v>3</v>
      </c>
      <c r="B8232" t="b">
        <f t="shared" si="769"/>
        <v>0</v>
      </c>
      <c r="C8232" t="str">
        <f t="shared" si="770"/>
        <v>OFF</v>
      </c>
      <c r="D8232" s="4">
        <f t="shared" si="772"/>
        <v>43898.916666646706</v>
      </c>
      <c r="E8232" t="str">
        <f t="shared" si="773"/>
        <v>LRKPCIGS</v>
      </c>
      <c r="F8232" s="39">
        <v>8062.591796875</v>
      </c>
      <c r="G8232">
        <f t="shared" si="771"/>
        <v>1.2359974687263648E-3</v>
      </c>
      <c r="H8232" s="38">
        <f>G8232*SUMIF('Manual Inputs'!$B$11:$B$22,'Expanded kW'!A8232,'Manual Inputs'!$C$11:$C$22)</f>
        <v>132837.55861016363</v>
      </c>
    </row>
    <row r="8233" spans="1:8" x14ac:dyDescent="0.2">
      <c r="A8233">
        <f t="shared" si="768"/>
        <v>3</v>
      </c>
      <c r="B8233" t="b">
        <f t="shared" si="769"/>
        <v>0</v>
      </c>
      <c r="C8233" t="str">
        <f t="shared" si="770"/>
        <v>OFF</v>
      </c>
      <c r="D8233" s="4">
        <f t="shared" si="772"/>
        <v>43898.958333313371</v>
      </c>
      <c r="E8233" t="str">
        <f t="shared" si="773"/>
        <v>LRKPCIGS</v>
      </c>
      <c r="F8233" s="39">
        <v>8135.98583984375</v>
      </c>
      <c r="G8233">
        <f t="shared" si="771"/>
        <v>1.2472487950510001E-3</v>
      </c>
      <c r="H8233" s="38">
        <f>G8233*SUMIF('Manual Inputs'!$B$11:$B$22,'Expanded kW'!A8233,'Manual Inputs'!$C$11:$C$22)</f>
        <v>134046.78335204837</v>
      </c>
    </row>
    <row r="8234" spans="1:8" x14ac:dyDescent="0.2">
      <c r="A8234">
        <f t="shared" si="768"/>
        <v>3</v>
      </c>
      <c r="B8234" t="b">
        <f t="shared" si="769"/>
        <v>0</v>
      </c>
      <c r="C8234" t="str">
        <f t="shared" si="770"/>
        <v>OFF</v>
      </c>
      <c r="D8234" s="4">
        <f t="shared" si="772"/>
        <v>43898.999999980035</v>
      </c>
      <c r="E8234" t="str">
        <f t="shared" si="773"/>
        <v>LRKPCIGS</v>
      </c>
      <c r="F8234" s="39">
        <v>8263.5302734375</v>
      </c>
      <c r="G8234">
        <f t="shared" si="771"/>
        <v>1.2668013906733055E-3</v>
      </c>
      <c r="H8234" s="38">
        <f>G8234*SUMIF('Manual Inputs'!$B$11:$B$22,'Expanded kW'!A8234,'Manual Inputs'!$C$11:$C$22)</f>
        <v>136148.17848648599</v>
      </c>
    </row>
    <row r="8235" spans="1:8" x14ac:dyDescent="0.2">
      <c r="A8235">
        <f t="shared" si="768"/>
        <v>3</v>
      </c>
      <c r="B8235" t="b">
        <f t="shared" si="769"/>
        <v>0</v>
      </c>
      <c r="C8235" t="str">
        <f t="shared" si="770"/>
        <v>OFF</v>
      </c>
      <c r="D8235" s="4">
        <f t="shared" si="772"/>
        <v>43899.041666646699</v>
      </c>
      <c r="E8235" t="str">
        <f t="shared" si="773"/>
        <v>LRKPCIGS</v>
      </c>
      <c r="F8235" s="39">
        <v>8384.6015625</v>
      </c>
      <c r="G8235">
        <f t="shared" si="771"/>
        <v>1.2853616515158162E-3</v>
      </c>
      <c r="H8235" s="38">
        <f>G8235*SUMIF('Manual Inputs'!$B$11:$B$22,'Expanded kW'!A8235,'Manual Inputs'!$C$11:$C$22)</f>
        <v>138142.92345957039</v>
      </c>
    </row>
    <row r="8236" spans="1:8" x14ac:dyDescent="0.2">
      <c r="A8236">
        <f t="shared" si="768"/>
        <v>3</v>
      </c>
      <c r="B8236" t="b">
        <f t="shared" si="769"/>
        <v>0</v>
      </c>
      <c r="C8236" t="str">
        <f t="shared" si="770"/>
        <v>OFF</v>
      </c>
      <c r="D8236" s="4">
        <f t="shared" si="772"/>
        <v>43899.083333313363</v>
      </c>
      <c r="E8236" t="str">
        <f t="shared" si="773"/>
        <v>LRKPCIGS</v>
      </c>
      <c r="F8236" s="39">
        <v>8341.44921875</v>
      </c>
      <c r="G8236">
        <f t="shared" si="771"/>
        <v>1.2787463857317687E-3</v>
      </c>
      <c r="H8236" s="38">
        <f>G8236*SUMIF('Manual Inputs'!$B$11:$B$22,'Expanded kW'!A8236,'Manual Inputs'!$C$11:$C$22)</f>
        <v>137431.95456315693</v>
      </c>
    </row>
    <row r="8237" spans="1:8" x14ac:dyDescent="0.2">
      <c r="A8237">
        <f t="shared" si="768"/>
        <v>3</v>
      </c>
      <c r="B8237" t="b">
        <f t="shared" si="769"/>
        <v>0</v>
      </c>
      <c r="C8237" t="str">
        <f t="shared" si="770"/>
        <v>OFF</v>
      </c>
      <c r="D8237" s="4">
        <f t="shared" si="772"/>
        <v>43899.124999980027</v>
      </c>
      <c r="E8237" t="str">
        <f t="shared" si="773"/>
        <v>LRKPCIGS</v>
      </c>
      <c r="F8237" s="39">
        <v>8254.14453125</v>
      </c>
      <c r="G8237">
        <f t="shared" si="771"/>
        <v>1.2653625538974729E-3</v>
      </c>
      <c r="H8237" s="38">
        <f>G8237*SUMIF('Manual Inputs'!$B$11:$B$22,'Expanded kW'!A8237,'Manual Inputs'!$C$11:$C$22)</f>
        <v>135993.54098165594</v>
      </c>
    </row>
    <row r="8238" spans="1:8" x14ac:dyDescent="0.2">
      <c r="A8238">
        <f t="shared" si="768"/>
        <v>3</v>
      </c>
      <c r="B8238" t="b">
        <f t="shared" si="769"/>
        <v>0</v>
      </c>
      <c r="C8238" t="str">
        <f t="shared" si="770"/>
        <v>OFF</v>
      </c>
      <c r="D8238" s="4">
        <f t="shared" si="772"/>
        <v>43899.166666646692</v>
      </c>
      <c r="E8238" t="str">
        <f t="shared" si="773"/>
        <v>LRKPCIGS</v>
      </c>
      <c r="F8238" s="39">
        <v>8182.734375</v>
      </c>
      <c r="G8238">
        <f t="shared" si="771"/>
        <v>1.2544153579349335E-3</v>
      </c>
      <c r="H8238" s="38">
        <f>G8238*SUMIF('Manual Inputs'!$B$11:$B$22,'Expanded kW'!A8238,'Manual Inputs'!$C$11:$C$22)</f>
        <v>134817.00233810252</v>
      </c>
    </row>
    <row r="8239" spans="1:8" x14ac:dyDescent="0.2">
      <c r="A8239">
        <f t="shared" si="768"/>
        <v>3</v>
      </c>
      <c r="B8239" t="b">
        <f t="shared" si="769"/>
        <v>0</v>
      </c>
      <c r="C8239" t="str">
        <f t="shared" si="770"/>
        <v>OFF</v>
      </c>
      <c r="D8239" s="4">
        <f t="shared" si="772"/>
        <v>43899.208333313356</v>
      </c>
      <c r="E8239" t="str">
        <f t="shared" si="773"/>
        <v>LRKPCIGS</v>
      </c>
      <c r="F8239" s="39">
        <v>8241.4375</v>
      </c>
      <c r="G8239">
        <f t="shared" si="771"/>
        <v>1.2634145626242309E-3</v>
      </c>
      <c r="H8239" s="38">
        <f>G8239*SUMIF('Manual Inputs'!$B$11:$B$22,'Expanded kW'!A8239,'Manual Inputs'!$C$11:$C$22)</f>
        <v>135784.18262010685</v>
      </c>
    </row>
    <row r="8240" spans="1:8" x14ac:dyDescent="0.2">
      <c r="A8240">
        <f t="shared" si="768"/>
        <v>3</v>
      </c>
      <c r="B8240" t="b">
        <f t="shared" si="769"/>
        <v>0</v>
      </c>
      <c r="C8240" t="str">
        <f t="shared" si="770"/>
        <v>OFF</v>
      </c>
      <c r="D8240" s="4">
        <f t="shared" si="772"/>
        <v>43899.24999998002</v>
      </c>
      <c r="E8240" t="str">
        <f t="shared" si="773"/>
        <v>LRKPCIGS</v>
      </c>
      <c r="F8240" s="39">
        <v>8206.5078125</v>
      </c>
      <c r="G8240">
        <f t="shared" si="771"/>
        <v>1.2580598322321829E-3</v>
      </c>
      <c r="H8240" s="38">
        <f>G8240*SUMIF('Manual Inputs'!$B$11:$B$22,'Expanded kW'!A8240,'Manual Inputs'!$C$11:$C$22)</f>
        <v>135208.68847040745</v>
      </c>
    </row>
    <row r="8241" spans="1:8" x14ac:dyDescent="0.2">
      <c r="A8241">
        <f t="shared" si="768"/>
        <v>3</v>
      </c>
      <c r="B8241" t="b">
        <f t="shared" si="769"/>
        <v>0</v>
      </c>
      <c r="C8241" t="str">
        <f t="shared" si="770"/>
        <v>ON</v>
      </c>
      <c r="D8241" s="4">
        <f t="shared" si="772"/>
        <v>43899.291666646684</v>
      </c>
      <c r="E8241" t="str">
        <f t="shared" si="773"/>
        <v>LRKPCIGS</v>
      </c>
      <c r="F8241" s="39">
        <v>8194.0341796875</v>
      </c>
      <c r="G8241">
        <f t="shared" si="771"/>
        <v>1.2561476210015401E-3</v>
      </c>
      <c r="H8241" s="38">
        <f>G8241*SUMIF('Manual Inputs'!$B$11:$B$22,'Expanded kW'!A8241,'Manual Inputs'!$C$11:$C$22)</f>
        <v>135003.17553219141</v>
      </c>
    </row>
    <row r="8242" spans="1:8" x14ac:dyDescent="0.2">
      <c r="A8242">
        <f t="shared" si="768"/>
        <v>3</v>
      </c>
      <c r="B8242" t="b">
        <f t="shared" si="769"/>
        <v>0</v>
      </c>
      <c r="C8242" t="str">
        <f t="shared" si="770"/>
        <v>ON</v>
      </c>
      <c r="D8242" s="4">
        <f t="shared" si="772"/>
        <v>43899.333333313349</v>
      </c>
      <c r="E8242" t="str">
        <f t="shared" si="773"/>
        <v>LRKPCIGS</v>
      </c>
      <c r="F8242" s="39">
        <v>8395.5771484375</v>
      </c>
      <c r="G8242">
        <f t="shared" si="771"/>
        <v>1.2870442117617407E-3</v>
      </c>
      <c r="H8242" s="38">
        <f>G8242*SUMIF('Manual Inputs'!$B$11:$B$22,'Expanded kW'!A8242,'Manual Inputs'!$C$11:$C$22)</f>
        <v>138323.75489405013</v>
      </c>
    </row>
    <row r="8243" spans="1:8" x14ac:dyDescent="0.2">
      <c r="A8243">
        <f t="shared" si="768"/>
        <v>3</v>
      </c>
      <c r="B8243" t="b">
        <f t="shared" si="769"/>
        <v>0</v>
      </c>
      <c r="C8243" t="str">
        <f t="shared" si="770"/>
        <v>ON</v>
      </c>
      <c r="D8243" s="4">
        <f t="shared" si="772"/>
        <v>43899.374999980013</v>
      </c>
      <c r="E8243" t="str">
        <f t="shared" si="773"/>
        <v>LRKPCIGS</v>
      </c>
      <c r="F8243" s="39">
        <v>8330.828125</v>
      </c>
      <c r="G8243">
        <f t="shared" si="771"/>
        <v>1.2771181692325538E-3</v>
      </c>
      <c r="H8243" s="38">
        <f>G8243*SUMIF('Manual Inputs'!$B$11:$B$22,'Expanded kW'!A8243,'Manual Inputs'!$C$11:$C$22)</f>
        <v>137256.963667045</v>
      </c>
    </row>
    <row r="8244" spans="1:8" x14ac:dyDescent="0.2">
      <c r="A8244">
        <f t="shared" si="768"/>
        <v>3</v>
      </c>
      <c r="B8244" t="b">
        <f t="shared" si="769"/>
        <v>0</v>
      </c>
      <c r="C8244" t="str">
        <f t="shared" si="770"/>
        <v>ON</v>
      </c>
      <c r="D8244" s="4">
        <f t="shared" si="772"/>
        <v>43899.416666646677</v>
      </c>
      <c r="E8244" t="str">
        <f t="shared" si="773"/>
        <v>LRKPCIGS</v>
      </c>
      <c r="F8244" s="39">
        <v>8203.87890625</v>
      </c>
      <c r="G8244">
        <f t="shared" si="771"/>
        <v>1.2576568202042418E-3</v>
      </c>
      <c r="H8244" s="38">
        <f>G8244*SUMIF('Manual Inputs'!$B$11:$B$22,'Expanded kW'!A8244,'Manual Inputs'!$C$11:$C$22)</f>
        <v>135165.37516658864</v>
      </c>
    </row>
    <row r="8245" spans="1:8" x14ac:dyDescent="0.2">
      <c r="A8245">
        <f t="shared" si="768"/>
        <v>3</v>
      </c>
      <c r="B8245" t="b">
        <f t="shared" si="769"/>
        <v>0</v>
      </c>
      <c r="C8245" t="str">
        <f t="shared" si="770"/>
        <v>ON</v>
      </c>
      <c r="D8245" s="4">
        <f t="shared" si="772"/>
        <v>43899.458333313341</v>
      </c>
      <c r="E8245" t="str">
        <f t="shared" si="773"/>
        <v>LRKPCIGS</v>
      </c>
      <c r="F8245" s="39">
        <v>8290.8486328125</v>
      </c>
      <c r="G8245">
        <f t="shared" si="771"/>
        <v>1.2709893024376519E-3</v>
      </c>
      <c r="H8245" s="38">
        <f>G8245*SUMIF('Manual Inputs'!$B$11:$B$22,'Expanded kW'!A8245,'Manual Inputs'!$C$11:$C$22)</f>
        <v>136598.2700024693</v>
      </c>
    </row>
    <row r="8246" spans="1:8" x14ac:dyDescent="0.2">
      <c r="A8246">
        <f t="shared" si="768"/>
        <v>3</v>
      </c>
      <c r="B8246" t="b">
        <f t="shared" si="769"/>
        <v>0</v>
      </c>
      <c r="C8246" t="str">
        <f t="shared" si="770"/>
        <v>ON</v>
      </c>
      <c r="D8246" s="4">
        <f t="shared" si="772"/>
        <v>43899.499999980006</v>
      </c>
      <c r="E8246" t="str">
        <f t="shared" si="773"/>
        <v>LRKPCIGS</v>
      </c>
      <c r="F8246" s="39">
        <v>8176.56201171875</v>
      </c>
      <c r="G8246">
        <f t="shared" si="771"/>
        <v>1.253469133000832E-3</v>
      </c>
      <c r="H8246" s="38">
        <f>G8246*SUMIF('Manual Inputs'!$B$11:$B$22,'Expanded kW'!A8246,'Manual Inputs'!$C$11:$C$22)</f>
        <v>134715.30778506139</v>
      </c>
    </row>
    <row r="8247" spans="1:8" x14ac:dyDescent="0.2">
      <c r="A8247">
        <f t="shared" si="768"/>
        <v>3</v>
      </c>
      <c r="B8247" t="b">
        <f t="shared" si="769"/>
        <v>0</v>
      </c>
      <c r="C8247" t="str">
        <f t="shared" si="770"/>
        <v>ON</v>
      </c>
      <c r="D8247" s="4">
        <f t="shared" si="772"/>
        <v>43899.54166664667</v>
      </c>
      <c r="E8247" t="str">
        <f t="shared" si="773"/>
        <v>LRKPCIGS</v>
      </c>
      <c r="F8247" s="39">
        <v>8181.03173828125</v>
      </c>
      <c r="G8247">
        <f t="shared" si="771"/>
        <v>1.2541543432727064E-3</v>
      </c>
      <c r="H8247" s="38">
        <f>G8247*SUMIF('Manual Inputs'!$B$11:$B$22,'Expanded kW'!A8247,'Manual Inputs'!$C$11:$C$22)</f>
        <v>134788.95005533576</v>
      </c>
    </row>
    <row r="8248" spans="1:8" x14ac:dyDescent="0.2">
      <c r="A8248">
        <f t="shared" si="768"/>
        <v>3</v>
      </c>
      <c r="B8248" t="b">
        <f t="shared" si="769"/>
        <v>0</v>
      </c>
      <c r="C8248" t="str">
        <f t="shared" si="770"/>
        <v>ON</v>
      </c>
      <c r="D8248" s="4">
        <f t="shared" si="772"/>
        <v>43899.583333313334</v>
      </c>
      <c r="E8248" t="str">
        <f t="shared" si="773"/>
        <v>LRKPCIGS</v>
      </c>
      <c r="F8248" s="39">
        <v>8162.2099609375</v>
      </c>
      <c r="G8248">
        <f t="shared" si="771"/>
        <v>1.2512689597955443E-3</v>
      </c>
      <c r="H8248" s="38">
        <f>G8248*SUMIF('Manual Inputs'!$B$11:$B$22,'Expanded kW'!A8248,'Manual Inputs'!$C$11:$C$22)</f>
        <v>134478.84642935079</v>
      </c>
    </row>
    <row r="8249" spans="1:8" x14ac:dyDescent="0.2">
      <c r="A8249">
        <f t="shared" si="768"/>
        <v>3</v>
      </c>
      <c r="B8249" t="b">
        <f t="shared" si="769"/>
        <v>0</v>
      </c>
      <c r="C8249" t="str">
        <f t="shared" si="770"/>
        <v>ON</v>
      </c>
      <c r="D8249" s="4">
        <f t="shared" si="772"/>
        <v>43899.624999979998</v>
      </c>
      <c r="E8249" t="str">
        <f t="shared" si="773"/>
        <v>LRKPCIGS</v>
      </c>
      <c r="F8249" s="39">
        <v>8088.564453125</v>
      </c>
      <c r="G8249">
        <f t="shared" si="771"/>
        <v>1.239979083843422E-3</v>
      </c>
      <c r="H8249" s="38">
        <f>G8249*SUMIF('Manual Inputs'!$B$11:$B$22,'Expanded kW'!A8249,'Manual Inputs'!$C$11:$C$22)</f>
        <v>133265.47860584146</v>
      </c>
    </row>
    <row r="8250" spans="1:8" x14ac:dyDescent="0.2">
      <c r="A8250">
        <f t="shared" si="768"/>
        <v>3</v>
      </c>
      <c r="B8250" t="b">
        <f t="shared" si="769"/>
        <v>0</v>
      </c>
      <c r="C8250" t="str">
        <f t="shared" si="770"/>
        <v>ON</v>
      </c>
      <c r="D8250" s="4">
        <f t="shared" si="772"/>
        <v>43899.666666646663</v>
      </c>
      <c r="E8250" t="str">
        <f t="shared" si="773"/>
        <v>LRKPCIGS</v>
      </c>
      <c r="F8250" s="39">
        <v>8034.38232421875</v>
      </c>
      <c r="G8250">
        <f t="shared" si="771"/>
        <v>1.2316729490587878E-3</v>
      </c>
      <c r="H8250" s="38">
        <f>G8250*SUMIF('Manual Inputs'!$B$11:$B$22,'Expanded kW'!A8250,'Manual Inputs'!$C$11:$C$22)</f>
        <v>132372.78530007383</v>
      </c>
    </row>
    <row r="8251" spans="1:8" x14ac:dyDescent="0.2">
      <c r="A8251">
        <f t="shared" si="768"/>
        <v>3</v>
      </c>
      <c r="B8251" t="b">
        <f t="shared" si="769"/>
        <v>0</v>
      </c>
      <c r="C8251" t="str">
        <f t="shared" si="770"/>
        <v>ON</v>
      </c>
      <c r="D8251" s="4">
        <f t="shared" si="772"/>
        <v>43899.708333313327</v>
      </c>
      <c r="E8251" t="str">
        <f t="shared" si="773"/>
        <v>LRKPCIGS</v>
      </c>
      <c r="F8251" s="39">
        <v>8060.49609375</v>
      </c>
      <c r="G8251">
        <f t="shared" si="771"/>
        <v>1.2356761968794251E-3</v>
      </c>
      <c r="H8251" s="38">
        <f>G8251*SUMIF('Manual Inputs'!$B$11:$B$22,'Expanded kW'!A8251,'Manual Inputs'!$C$11:$C$22)</f>
        <v>132803.03024835265</v>
      </c>
    </row>
    <row r="8252" spans="1:8" x14ac:dyDescent="0.2">
      <c r="A8252">
        <f t="shared" si="768"/>
        <v>3</v>
      </c>
      <c r="B8252" t="b">
        <f t="shared" si="769"/>
        <v>0</v>
      </c>
      <c r="C8252" t="str">
        <f t="shared" si="770"/>
        <v>ON</v>
      </c>
      <c r="D8252" s="4">
        <f t="shared" si="772"/>
        <v>43899.749999979991</v>
      </c>
      <c r="E8252" t="str">
        <f t="shared" si="773"/>
        <v>LRKPCIGS</v>
      </c>
      <c r="F8252" s="39">
        <v>8069.796875</v>
      </c>
      <c r="G8252">
        <f t="shared" si="771"/>
        <v>1.237102009120922E-3</v>
      </c>
      <c r="H8252" s="38">
        <f>G8252*SUMIF('Manual Inputs'!$B$11:$B$22,'Expanded kW'!A8252,'Manual Inputs'!$C$11:$C$22)</f>
        <v>132956.26795473089</v>
      </c>
    </row>
    <row r="8253" spans="1:8" x14ac:dyDescent="0.2">
      <c r="A8253">
        <f t="shared" si="768"/>
        <v>3</v>
      </c>
      <c r="B8253" t="b">
        <f t="shared" si="769"/>
        <v>0</v>
      </c>
      <c r="C8253" t="str">
        <f t="shared" si="770"/>
        <v>ON</v>
      </c>
      <c r="D8253" s="4">
        <f t="shared" si="772"/>
        <v>43899.791666646655</v>
      </c>
      <c r="E8253" t="str">
        <f t="shared" si="773"/>
        <v>LRKPCIGS</v>
      </c>
      <c r="F8253" s="39">
        <v>8101.857421875</v>
      </c>
      <c r="G8253">
        <f t="shared" si="771"/>
        <v>1.242016899491391E-3</v>
      </c>
      <c r="H8253" s="38">
        <f>G8253*SUMIF('Manual Inputs'!$B$11:$B$22,'Expanded kW'!A8253,'Manual Inputs'!$C$11:$C$22)</f>
        <v>133484.49074981676</v>
      </c>
    </row>
    <row r="8254" spans="1:8" x14ac:dyDescent="0.2">
      <c r="A8254">
        <f t="shared" si="768"/>
        <v>3</v>
      </c>
      <c r="B8254" t="b">
        <f t="shared" si="769"/>
        <v>0</v>
      </c>
      <c r="C8254" t="str">
        <f t="shared" si="770"/>
        <v>ON</v>
      </c>
      <c r="D8254" s="4">
        <f t="shared" si="772"/>
        <v>43899.83333331332</v>
      </c>
      <c r="E8254" t="str">
        <f t="shared" si="773"/>
        <v>LRKPCIGS</v>
      </c>
      <c r="F8254" s="39">
        <v>8127.82763671875</v>
      </c>
      <c r="G8254">
        <f t="shared" si="771"/>
        <v>1.2459981403402205E-3</v>
      </c>
      <c r="H8254" s="38">
        <f>G8254*SUMIF('Manual Inputs'!$B$11:$B$22,'Expanded kW'!A8254,'Manual Inputs'!$C$11:$C$22)</f>
        <v>133912.37052140117</v>
      </c>
    </row>
    <row r="8255" spans="1:8" x14ac:dyDescent="0.2">
      <c r="A8255">
        <f t="shared" si="768"/>
        <v>3</v>
      </c>
      <c r="B8255" t="b">
        <f t="shared" si="769"/>
        <v>0</v>
      </c>
      <c r="C8255" t="str">
        <f t="shared" si="770"/>
        <v>OFF</v>
      </c>
      <c r="D8255" s="4">
        <f t="shared" si="772"/>
        <v>43899.874999979984</v>
      </c>
      <c r="E8255" t="str">
        <f t="shared" si="773"/>
        <v>LRKPCIGS</v>
      </c>
      <c r="F8255" s="39">
        <v>8318.005859375</v>
      </c>
      <c r="G8255">
        <f t="shared" si="771"/>
        <v>1.2751525124989488E-3</v>
      </c>
      <c r="H8255" s="38">
        <f>G8255*SUMIF('Manual Inputs'!$B$11:$B$22,'Expanded kW'!A8255,'Manual Inputs'!$C$11:$C$22)</f>
        <v>137045.70672828541</v>
      </c>
    </row>
    <row r="8256" spans="1:8" x14ac:dyDescent="0.2">
      <c r="A8256">
        <f t="shared" si="768"/>
        <v>3</v>
      </c>
      <c r="B8256" t="b">
        <f t="shared" si="769"/>
        <v>0</v>
      </c>
      <c r="C8256" t="str">
        <f t="shared" si="770"/>
        <v>OFF</v>
      </c>
      <c r="D8256" s="4">
        <f t="shared" si="772"/>
        <v>43899.916666646648</v>
      </c>
      <c r="E8256" t="str">
        <f t="shared" si="773"/>
        <v>LRKPCIGS</v>
      </c>
      <c r="F8256" s="39">
        <v>8624.9853515625</v>
      </c>
      <c r="G8256">
        <f t="shared" si="771"/>
        <v>1.3222125503693661E-3</v>
      </c>
      <c r="H8256" s="38">
        <f>G8256*SUMIF('Manual Inputs'!$B$11:$B$22,'Expanded kW'!A8256,'Manual Inputs'!$C$11:$C$22)</f>
        <v>142103.43596882327</v>
      </c>
    </row>
    <row r="8257" spans="1:8" x14ac:dyDescent="0.2">
      <c r="A8257">
        <f t="shared" si="768"/>
        <v>3</v>
      </c>
      <c r="B8257" t="b">
        <f t="shared" si="769"/>
        <v>0</v>
      </c>
      <c r="C8257" t="str">
        <f t="shared" si="770"/>
        <v>OFF</v>
      </c>
      <c r="D8257" s="4">
        <f t="shared" si="772"/>
        <v>43899.958333313312</v>
      </c>
      <c r="E8257" t="str">
        <f t="shared" si="773"/>
        <v>LRKPCIGS</v>
      </c>
      <c r="F8257" s="39">
        <v>8643.591796875</v>
      </c>
      <c r="G8257">
        <f t="shared" si="771"/>
        <v>1.3250649233888163E-3</v>
      </c>
      <c r="H8257" s="38">
        <f>G8257*SUMIF('Manual Inputs'!$B$11:$B$22,'Expanded kW'!A8257,'Manual Inputs'!$C$11:$C$22)</f>
        <v>142409.99182976666</v>
      </c>
    </row>
    <row r="8258" spans="1:8" x14ac:dyDescent="0.2">
      <c r="A8258">
        <f t="shared" ref="A8258:A8321" si="774">MONTH(D8258)</f>
        <v>3</v>
      </c>
      <c r="B8258" t="b">
        <f t="shared" ref="B8258:B8321" si="775">IF(ISNA(VLOOKUP(DATE(YEAR(D8258),MONTH(D8258),DAY(D8258)),Holidays,1,FALSE)),FALSE,TRUE)</f>
        <v>0</v>
      </c>
      <c r="C8258" t="str">
        <f t="shared" ref="C8258:C8321" si="776">IF(OR(HOUR(D8258)&lt;PkStart,HOUR(D8258)&gt;OPkStart-1,WEEKDAY(D8258,2)&gt;5,B8258)=TRUE,"OFF","ON")</f>
        <v>OFF</v>
      </c>
      <c r="D8258" s="4">
        <f t="shared" si="772"/>
        <v>43899.999999979977</v>
      </c>
      <c r="E8258" t="str">
        <f t="shared" si="773"/>
        <v>LRKPCIGS</v>
      </c>
      <c r="F8258" s="39">
        <v>8539.0458984375</v>
      </c>
      <c r="G8258">
        <f t="shared" ref="G8258:G8321" si="777">IF(SUMIF($A$2:$A$8785,A8258,$F$2:$F$8785)=0,0,F8258/SUMIF($A$2:$A$8785,A8258,$F$2:$F$8785))</f>
        <v>1.3090380093281841E-3</v>
      </c>
      <c r="H8258" s="38">
        <f>G8258*SUMIF('Manual Inputs'!$B$11:$B$22,'Expanded kW'!A8258,'Manual Inputs'!$C$11:$C$22)</f>
        <v>140687.51570037531</v>
      </c>
    </row>
    <row r="8259" spans="1:8" x14ac:dyDescent="0.2">
      <c r="A8259">
        <f t="shared" si="774"/>
        <v>3</v>
      </c>
      <c r="B8259" t="b">
        <f t="shared" si="775"/>
        <v>0</v>
      </c>
      <c r="C8259" t="str">
        <f t="shared" si="776"/>
        <v>OFF</v>
      </c>
      <c r="D8259" s="4">
        <f t="shared" si="772"/>
        <v>43900.041666646641</v>
      </c>
      <c r="E8259" t="str">
        <f t="shared" si="773"/>
        <v>LRKPCIGS</v>
      </c>
      <c r="F8259" s="39">
        <v>8532.5478515625</v>
      </c>
      <c r="G8259">
        <f t="shared" si="777"/>
        <v>1.3080418570124636E-3</v>
      </c>
      <c r="H8259" s="38">
        <f>G8259*SUMIF('Manual Inputs'!$B$11:$B$22,'Expanded kW'!A8259,'Manual Inputs'!$C$11:$C$22)</f>
        <v>140580.45525326894</v>
      </c>
    </row>
    <row r="8260" spans="1:8" x14ac:dyDescent="0.2">
      <c r="A8260">
        <f t="shared" si="774"/>
        <v>3</v>
      </c>
      <c r="B8260" t="b">
        <f t="shared" si="775"/>
        <v>0</v>
      </c>
      <c r="C8260" t="str">
        <f t="shared" si="776"/>
        <v>OFF</v>
      </c>
      <c r="D8260" s="4">
        <f t="shared" ref="D8260:D8323" si="778">+D8259+1/24</f>
        <v>43900.083333313305</v>
      </c>
      <c r="E8260" t="str">
        <f t="shared" ref="E8260:E8323" si="779">+E8259</f>
        <v>LRKPCIGS</v>
      </c>
      <c r="F8260" s="39">
        <v>8449.33984375</v>
      </c>
      <c r="G8260">
        <f t="shared" si="777"/>
        <v>1.2952860472647998E-3</v>
      </c>
      <c r="H8260" s="38">
        <f>G8260*SUMIF('Manual Inputs'!$B$11:$B$22,'Expanded kW'!A8260,'Manual Inputs'!$C$11:$C$22)</f>
        <v>139209.5377005644</v>
      </c>
    </row>
    <row r="8261" spans="1:8" x14ac:dyDescent="0.2">
      <c r="A8261">
        <f t="shared" si="774"/>
        <v>3</v>
      </c>
      <c r="B8261" t="b">
        <f t="shared" si="775"/>
        <v>0</v>
      </c>
      <c r="C8261" t="str">
        <f t="shared" si="776"/>
        <v>OFF</v>
      </c>
      <c r="D8261" s="4">
        <f t="shared" si="778"/>
        <v>43900.124999979969</v>
      </c>
      <c r="E8261" t="str">
        <f t="shared" si="779"/>
        <v>LRKPCIGS</v>
      </c>
      <c r="F8261" s="39">
        <v>8384.9599609375</v>
      </c>
      <c r="G8261">
        <f t="shared" si="777"/>
        <v>1.2854165940916907E-3</v>
      </c>
      <c r="H8261" s="38">
        <f>G8261*SUMIF('Manual Inputs'!$B$11:$B$22,'Expanded kW'!A8261,'Manual Inputs'!$C$11:$C$22)</f>
        <v>138148.82835648773</v>
      </c>
    </row>
    <row r="8262" spans="1:8" x14ac:dyDescent="0.2">
      <c r="A8262">
        <f t="shared" si="774"/>
        <v>3</v>
      </c>
      <c r="B8262" t="b">
        <f t="shared" si="775"/>
        <v>0</v>
      </c>
      <c r="C8262" t="str">
        <f t="shared" si="776"/>
        <v>OFF</v>
      </c>
      <c r="D8262" s="4">
        <f t="shared" si="778"/>
        <v>43900.166666646634</v>
      </c>
      <c r="E8262" t="str">
        <f t="shared" si="779"/>
        <v>LRKPCIGS</v>
      </c>
      <c r="F8262" s="39">
        <v>8394.1416015625</v>
      </c>
      <c r="G8262">
        <f t="shared" si="777"/>
        <v>1.28682414204366E-3</v>
      </c>
      <c r="H8262" s="38">
        <f>G8262*SUMIF('Manual Inputs'!$B$11:$B$22,'Expanded kW'!A8262,'Manual Inputs'!$C$11:$C$22)</f>
        <v>138300.10312710601</v>
      </c>
    </row>
    <row r="8263" spans="1:8" x14ac:dyDescent="0.2">
      <c r="A8263">
        <f t="shared" si="774"/>
        <v>3</v>
      </c>
      <c r="B8263" t="b">
        <f t="shared" si="775"/>
        <v>0</v>
      </c>
      <c r="C8263" t="str">
        <f t="shared" si="776"/>
        <v>OFF</v>
      </c>
      <c r="D8263" s="4">
        <f t="shared" si="778"/>
        <v>43900.208333313298</v>
      </c>
      <c r="E8263" t="str">
        <f t="shared" si="779"/>
        <v>LRKPCIGS</v>
      </c>
      <c r="F8263" s="39">
        <v>8418.5908203125</v>
      </c>
      <c r="G8263">
        <f t="shared" si="777"/>
        <v>1.2905722137864276E-3</v>
      </c>
      <c r="H8263" s="38">
        <f>G8263*SUMIF('Manual Inputs'!$B$11:$B$22,'Expanded kW'!A8263,'Manual Inputs'!$C$11:$C$22)</f>
        <v>138702.92328847578</v>
      </c>
    </row>
    <row r="8264" spans="1:8" x14ac:dyDescent="0.2">
      <c r="A8264">
        <f t="shared" si="774"/>
        <v>3</v>
      </c>
      <c r="B8264" t="b">
        <f t="shared" si="775"/>
        <v>0</v>
      </c>
      <c r="C8264" t="str">
        <f t="shared" si="776"/>
        <v>OFF</v>
      </c>
      <c r="D8264" s="4">
        <f t="shared" si="778"/>
        <v>43900.249999979962</v>
      </c>
      <c r="E8264" t="str">
        <f t="shared" si="779"/>
        <v>LRKPCIGS</v>
      </c>
      <c r="F8264" s="39">
        <v>8357.0361328125</v>
      </c>
      <c r="G8264">
        <f t="shared" si="777"/>
        <v>1.2811358638067931E-3</v>
      </c>
      <c r="H8264" s="38">
        <f>G8264*SUMIF('Manual Inputs'!$B$11:$B$22,'Expanded kW'!A8264,'Manual Inputs'!$C$11:$C$22)</f>
        <v>137688.76126533072</v>
      </c>
    </row>
    <row r="8265" spans="1:8" x14ac:dyDescent="0.2">
      <c r="A8265">
        <f t="shared" si="774"/>
        <v>3</v>
      </c>
      <c r="B8265" t="b">
        <f t="shared" si="775"/>
        <v>0</v>
      </c>
      <c r="C8265" t="str">
        <f t="shared" si="776"/>
        <v>ON</v>
      </c>
      <c r="D8265" s="4">
        <f t="shared" si="778"/>
        <v>43900.291666646626</v>
      </c>
      <c r="E8265" t="str">
        <f t="shared" si="779"/>
        <v>LRKPCIGS</v>
      </c>
      <c r="F8265" s="39">
        <v>8236.8642578125</v>
      </c>
      <c r="G8265">
        <f t="shared" si="777"/>
        <v>1.2627134833794881E-3</v>
      </c>
      <c r="H8265" s="38">
        <f>G8265*SUMIF('Manual Inputs'!$B$11:$B$22,'Expanded kW'!A8265,'Manual Inputs'!$C$11:$C$22)</f>
        <v>135708.83484827052</v>
      </c>
    </row>
    <row r="8266" spans="1:8" x14ac:dyDescent="0.2">
      <c r="A8266">
        <f t="shared" si="774"/>
        <v>3</v>
      </c>
      <c r="B8266" t="b">
        <f t="shared" si="775"/>
        <v>0</v>
      </c>
      <c r="C8266" t="str">
        <f t="shared" si="776"/>
        <v>ON</v>
      </c>
      <c r="D8266" s="4">
        <f t="shared" si="778"/>
        <v>43900.33333331329</v>
      </c>
      <c r="E8266" t="str">
        <f t="shared" si="779"/>
        <v>LRKPCIGS</v>
      </c>
      <c r="F8266" s="39">
        <v>8403.6787109375</v>
      </c>
      <c r="G8266">
        <f t="shared" si="777"/>
        <v>1.2882861834496301E-3</v>
      </c>
      <c r="H8266" s="38">
        <f>G8266*SUMIF('Manual Inputs'!$B$11:$B$22,'Expanded kW'!A8266,'Manual Inputs'!$C$11:$C$22)</f>
        <v>138457.23452572947</v>
      </c>
    </row>
    <row r="8267" spans="1:8" x14ac:dyDescent="0.2">
      <c r="A8267">
        <f t="shared" si="774"/>
        <v>3</v>
      </c>
      <c r="B8267" t="b">
        <f t="shared" si="775"/>
        <v>0</v>
      </c>
      <c r="C8267" t="str">
        <f t="shared" si="776"/>
        <v>ON</v>
      </c>
      <c r="D8267" s="4">
        <f t="shared" si="778"/>
        <v>43900.374999979955</v>
      </c>
      <c r="E8267" t="str">
        <f t="shared" si="779"/>
        <v>LRKPCIGS</v>
      </c>
      <c r="F8267" s="39">
        <v>8328.349609375</v>
      </c>
      <c r="G8267">
        <f t="shared" si="777"/>
        <v>1.2767382121274594E-3</v>
      </c>
      <c r="H8267" s="38">
        <f>G8267*SUMIF('Manual Inputs'!$B$11:$B$22,'Expanded kW'!A8267,'Manual Inputs'!$C$11:$C$22)</f>
        <v>137216.12816738227</v>
      </c>
    </row>
    <row r="8268" spans="1:8" x14ac:dyDescent="0.2">
      <c r="A8268">
        <f t="shared" si="774"/>
        <v>3</v>
      </c>
      <c r="B8268" t="b">
        <f t="shared" si="775"/>
        <v>0</v>
      </c>
      <c r="C8268" t="str">
        <f t="shared" si="776"/>
        <v>ON</v>
      </c>
      <c r="D8268" s="4">
        <f t="shared" si="778"/>
        <v>43900.416666646619</v>
      </c>
      <c r="E8268" t="str">
        <f t="shared" si="779"/>
        <v>LRKPCIGS</v>
      </c>
      <c r="F8268" s="39">
        <v>8342.1875</v>
      </c>
      <c r="G8268">
        <f t="shared" si="777"/>
        <v>1.2788595644439244E-3</v>
      </c>
      <c r="H8268" s="38">
        <f>G8268*SUMIF('Manual Inputs'!$B$11:$B$22,'Expanded kW'!A8268,'Manual Inputs'!$C$11:$C$22)</f>
        <v>137444.1183290139</v>
      </c>
    </row>
    <row r="8269" spans="1:8" x14ac:dyDescent="0.2">
      <c r="A8269">
        <f t="shared" si="774"/>
        <v>3</v>
      </c>
      <c r="B8269" t="b">
        <f t="shared" si="775"/>
        <v>0</v>
      </c>
      <c r="C8269" t="str">
        <f t="shared" si="776"/>
        <v>ON</v>
      </c>
      <c r="D8269" s="4">
        <f t="shared" si="778"/>
        <v>43900.458333313283</v>
      </c>
      <c r="E8269" t="str">
        <f t="shared" si="779"/>
        <v>LRKPCIGS</v>
      </c>
      <c r="F8269" s="39">
        <v>8275.7255859375</v>
      </c>
      <c r="G8269">
        <f t="shared" si="777"/>
        <v>1.2686709353259529E-3</v>
      </c>
      <c r="H8269" s="38">
        <f>G8269*SUMIF('Manual Inputs'!$B$11:$B$22,'Expanded kW'!A8269,'Manual Inputs'!$C$11:$C$22)</f>
        <v>136349.1058780496</v>
      </c>
    </row>
    <row r="8270" spans="1:8" x14ac:dyDescent="0.2">
      <c r="A8270">
        <f t="shared" si="774"/>
        <v>3</v>
      </c>
      <c r="B8270" t="b">
        <f t="shared" si="775"/>
        <v>0</v>
      </c>
      <c r="C8270" t="str">
        <f t="shared" si="776"/>
        <v>ON</v>
      </c>
      <c r="D8270" s="4">
        <f t="shared" si="778"/>
        <v>43900.499999979947</v>
      </c>
      <c r="E8270" t="str">
        <f t="shared" si="779"/>
        <v>LRKPCIGS</v>
      </c>
      <c r="F8270" s="39">
        <v>8254.111328125</v>
      </c>
      <c r="G8270">
        <f t="shared" si="777"/>
        <v>1.2653574638495718E-3</v>
      </c>
      <c r="H8270" s="38">
        <f>G8270*SUMIF('Manual Inputs'!$B$11:$B$22,'Expanded kW'!A8270,'Manual Inputs'!$C$11:$C$22)</f>
        <v>135992.99393398513</v>
      </c>
    </row>
    <row r="8271" spans="1:8" x14ac:dyDescent="0.2">
      <c r="A8271">
        <f t="shared" si="774"/>
        <v>3</v>
      </c>
      <c r="B8271" t="b">
        <f t="shared" si="775"/>
        <v>0</v>
      </c>
      <c r="C8271" t="str">
        <f t="shared" si="776"/>
        <v>ON</v>
      </c>
      <c r="D8271" s="4">
        <f t="shared" si="778"/>
        <v>43900.541666646612</v>
      </c>
      <c r="E8271" t="str">
        <f t="shared" si="779"/>
        <v>LRKPCIGS</v>
      </c>
      <c r="F8271" s="39">
        <v>8237.900390625</v>
      </c>
      <c r="G8271">
        <f t="shared" si="777"/>
        <v>1.2628723228154633E-3</v>
      </c>
      <c r="H8271" s="38">
        <f>G8271*SUMIF('Manual Inputs'!$B$11:$B$22,'Expanded kW'!A8271,'Manual Inputs'!$C$11:$C$22)</f>
        <v>135725.90595352749</v>
      </c>
    </row>
    <row r="8272" spans="1:8" x14ac:dyDescent="0.2">
      <c r="A8272">
        <f t="shared" si="774"/>
        <v>3</v>
      </c>
      <c r="B8272" t="b">
        <f t="shared" si="775"/>
        <v>0</v>
      </c>
      <c r="C8272" t="str">
        <f t="shared" si="776"/>
        <v>ON</v>
      </c>
      <c r="D8272" s="4">
        <f t="shared" si="778"/>
        <v>43900.583333313276</v>
      </c>
      <c r="E8272" t="str">
        <f t="shared" si="779"/>
        <v>LRKPCIGS</v>
      </c>
      <c r="F8272" s="39">
        <v>8410.9580078125</v>
      </c>
      <c r="G8272">
        <f t="shared" si="777"/>
        <v>1.2894021015983196E-3</v>
      </c>
      <c r="H8272" s="38">
        <f>G8272*SUMIF('Manual Inputs'!$B$11:$B$22,'Expanded kW'!A8272,'Manual Inputs'!$C$11:$C$22)</f>
        <v>138577.16668273738</v>
      </c>
    </row>
    <row r="8273" spans="1:8" x14ac:dyDescent="0.2">
      <c r="A8273">
        <f t="shared" si="774"/>
        <v>3</v>
      </c>
      <c r="B8273" t="b">
        <f t="shared" si="775"/>
        <v>0</v>
      </c>
      <c r="C8273" t="str">
        <f t="shared" si="776"/>
        <v>ON</v>
      </c>
      <c r="D8273" s="4">
        <f t="shared" si="778"/>
        <v>43900.62499997994</v>
      </c>
      <c r="E8273" t="str">
        <f t="shared" si="779"/>
        <v>LRKPCIGS</v>
      </c>
      <c r="F8273" s="39">
        <v>8498.5458984375</v>
      </c>
      <c r="G8273">
        <f t="shared" si="777"/>
        <v>1.3028293485470666E-3</v>
      </c>
      <c r="H8273" s="38">
        <f>G8273*SUMIF('Manual Inputs'!$B$11:$B$22,'Expanded kW'!A8273,'Manual Inputs'!$C$11:$C$22)</f>
        <v>140020.24625907768</v>
      </c>
    </row>
    <row r="8274" spans="1:8" x14ac:dyDescent="0.2">
      <c r="A8274">
        <f t="shared" si="774"/>
        <v>3</v>
      </c>
      <c r="B8274" t="b">
        <f t="shared" si="775"/>
        <v>0</v>
      </c>
      <c r="C8274" t="str">
        <f t="shared" si="776"/>
        <v>ON</v>
      </c>
      <c r="D8274" s="4">
        <f t="shared" si="778"/>
        <v>43900.666666646604</v>
      </c>
      <c r="E8274" t="str">
        <f t="shared" si="779"/>
        <v>LRKPCIGS</v>
      </c>
      <c r="F8274" s="39">
        <v>8207.8828125</v>
      </c>
      <c r="G8274">
        <f t="shared" si="777"/>
        <v>1.2582706200982084E-3</v>
      </c>
      <c r="H8274" s="38">
        <f>G8274*SUMIF('Manual Inputs'!$B$11:$B$22,'Expanded kW'!A8274,'Manual Inputs'!$C$11:$C$22)</f>
        <v>135231.3426798342</v>
      </c>
    </row>
    <row r="8275" spans="1:8" x14ac:dyDescent="0.2">
      <c r="A8275">
        <f t="shared" si="774"/>
        <v>3</v>
      </c>
      <c r="B8275" t="b">
        <f t="shared" si="775"/>
        <v>0</v>
      </c>
      <c r="C8275" t="str">
        <f t="shared" si="776"/>
        <v>ON</v>
      </c>
      <c r="D8275" s="4">
        <f t="shared" si="778"/>
        <v>43900.708333313269</v>
      </c>
      <c r="E8275" t="str">
        <f t="shared" si="779"/>
        <v>LRKPCIGS</v>
      </c>
      <c r="F8275" s="39">
        <v>8351.107421875</v>
      </c>
      <c r="G8275">
        <f t="shared" si="777"/>
        <v>1.2802269908418491E-3</v>
      </c>
      <c r="H8275" s="38">
        <f>G8275*SUMIF('Manual Inputs'!$B$11:$B$22,'Expanded kW'!A8275,'Manual Inputs'!$C$11:$C$22)</f>
        <v>137591.08107681514</v>
      </c>
    </row>
    <row r="8276" spans="1:8" x14ac:dyDescent="0.2">
      <c r="A8276">
        <f t="shared" si="774"/>
        <v>3</v>
      </c>
      <c r="B8276" t="b">
        <f t="shared" si="775"/>
        <v>0</v>
      </c>
      <c r="C8276" t="str">
        <f t="shared" si="776"/>
        <v>ON</v>
      </c>
      <c r="D8276" s="4">
        <f t="shared" si="778"/>
        <v>43900.749999979933</v>
      </c>
      <c r="E8276" t="str">
        <f t="shared" si="779"/>
        <v>LRKPCIGS</v>
      </c>
      <c r="F8276" s="39">
        <v>8222.765625</v>
      </c>
      <c r="G8276">
        <f t="shared" si="777"/>
        <v>1.2605521592162696E-3</v>
      </c>
      <c r="H8276" s="38">
        <f>G8276*SUMIF('Manual Inputs'!$B$11:$B$22,'Expanded kW'!A8276,'Manual Inputs'!$C$11:$C$22)</f>
        <v>135476.54875345921</v>
      </c>
    </row>
    <row r="8277" spans="1:8" x14ac:dyDescent="0.2">
      <c r="A8277">
        <f t="shared" si="774"/>
        <v>3</v>
      </c>
      <c r="B8277" t="b">
        <f t="shared" si="775"/>
        <v>0</v>
      </c>
      <c r="C8277" t="str">
        <f t="shared" si="776"/>
        <v>ON</v>
      </c>
      <c r="D8277" s="4">
        <f t="shared" si="778"/>
        <v>43900.791666646597</v>
      </c>
      <c r="E8277" t="str">
        <f t="shared" si="779"/>
        <v>LRKPCIGS</v>
      </c>
      <c r="F8277" s="39">
        <v>8253.154296875</v>
      </c>
      <c r="G8277">
        <f t="shared" si="777"/>
        <v>1.2652107507041847E-3</v>
      </c>
      <c r="H8277" s="38">
        <f>G8277*SUMIF('Manual Inputs'!$B$11:$B$22,'Expanded kW'!A8277,'Manual Inputs'!$C$11:$C$22)</f>
        <v>135977.22608935571</v>
      </c>
    </row>
    <row r="8278" spans="1:8" x14ac:dyDescent="0.2">
      <c r="A8278">
        <f t="shared" si="774"/>
        <v>3</v>
      </c>
      <c r="B8278" t="b">
        <f t="shared" si="775"/>
        <v>0</v>
      </c>
      <c r="C8278" t="str">
        <f t="shared" si="776"/>
        <v>ON</v>
      </c>
      <c r="D8278" s="4">
        <f t="shared" si="778"/>
        <v>43900.833333313261</v>
      </c>
      <c r="E8278" t="str">
        <f t="shared" si="779"/>
        <v>LRKPCIGS</v>
      </c>
      <c r="F8278" s="39">
        <v>8329.982421875</v>
      </c>
      <c r="G8278">
        <f t="shared" si="777"/>
        <v>1.2769885227183649E-3</v>
      </c>
      <c r="H8278" s="38">
        <f>G8278*SUMIF('Manual Inputs'!$B$11:$B$22,'Expanded kW'!A8278,'Manual Inputs'!$C$11:$C$22)</f>
        <v>137243.03004107656</v>
      </c>
    </row>
    <row r="8279" spans="1:8" x14ac:dyDescent="0.2">
      <c r="A8279">
        <f t="shared" si="774"/>
        <v>3</v>
      </c>
      <c r="B8279" t="b">
        <f t="shared" si="775"/>
        <v>0</v>
      </c>
      <c r="C8279" t="str">
        <f t="shared" si="776"/>
        <v>OFF</v>
      </c>
      <c r="D8279" s="4">
        <f t="shared" si="778"/>
        <v>43900.874999979926</v>
      </c>
      <c r="E8279" t="str">
        <f t="shared" si="779"/>
        <v>LRKPCIGS</v>
      </c>
      <c r="F8279" s="39">
        <v>8447.140625</v>
      </c>
      <c r="G8279">
        <f t="shared" si="777"/>
        <v>1.2949489064449917E-3</v>
      </c>
      <c r="H8279" s="38">
        <f>G8279*SUMIF('Manual Inputs'!$B$11:$B$22,'Expanded kW'!A8279,'Manual Inputs'!$C$11:$C$22)</f>
        <v>139173.30383719143</v>
      </c>
    </row>
    <row r="8280" spans="1:8" x14ac:dyDescent="0.2">
      <c r="A8280">
        <f t="shared" si="774"/>
        <v>3</v>
      </c>
      <c r="B8280" t="b">
        <f t="shared" si="775"/>
        <v>0</v>
      </c>
      <c r="C8280" t="str">
        <f t="shared" si="776"/>
        <v>OFF</v>
      </c>
      <c r="D8280" s="4">
        <f t="shared" si="778"/>
        <v>43900.91666664659</v>
      </c>
      <c r="E8280" t="str">
        <f t="shared" si="779"/>
        <v>LRKPCIGS</v>
      </c>
      <c r="F8280" s="39">
        <v>8663.630859375</v>
      </c>
      <c r="G8280">
        <f t="shared" si="777"/>
        <v>1.3281369170044734E-3</v>
      </c>
      <c r="H8280" s="38">
        <f>G8280*SUMIF('Manual Inputs'!$B$11:$B$22,'Expanded kW'!A8280,'Manual Inputs'!$C$11:$C$22)</f>
        <v>142740.15118874205</v>
      </c>
    </row>
    <row r="8281" spans="1:8" x14ac:dyDescent="0.2">
      <c r="A8281">
        <f t="shared" si="774"/>
        <v>3</v>
      </c>
      <c r="B8281" t="b">
        <f t="shared" si="775"/>
        <v>0</v>
      </c>
      <c r="C8281" t="str">
        <f t="shared" si="776"/>
        <v>OFF</v>
      </c>
      <c r="D8281" s="4">
        <f t="shared" si="778"/>
        <v>43900.958333313254</v>
      </c>
      <c r="E8281" t="str">
        <f t="shared" si="779"/>
        <v>LRKPCIGS</v>
      </c>
      <c r="F8281" s="39">
        <v>8637.263671875</v>
      </c>
      <c r="G8281">
        <f t="shared" si="777"/>
        <v>1.3240948201417666E-3</v>
      </c>
      <c r="H8281" s="38">
        <f>G8281*SUMIF('Manual Inputs'!$B$11:$B$22,'Expanded kW'!A8281,'Manual Inputs'!$C$11:$C$22)</f>
        <v>142305.7309795639</v>
      </c>
    </row>
    <row r="8282" spans="1:8" x14ac:dyDescent="0.2">
      <c r="A8282">
        <f t="shared" si="774"/>
        <v>3</v>
      </c>
      <c r="B8282" t="b">
        <f t="shared" si="775"/>
        <v>0</v>
      </c>
      <c r="C8282" t="str">
        <f t="shared" si="776"/>
        <v>OFF</v>
      </c>
      <c r="D8282" s="4">
        <f t="shared" si="778"/>
        <v>43900.999999979918</v>
      </c>
      <c r="E8282" t="str">
        <f t="shared" si="779"/>
        <v>LRKPCIGS</v>
      </c>
      <c r="F8282" s="39">
        <v>8666.3134765625</v>
      </c>
      <c r="G8282">
        <f t="shared" si="777"/>
        <v>1.328548162933431E-3</v>
      </c>
      <c r="H8282" s="38">
        <f>G8282*SUMIF('Manual Inputs'!$B$11:$B$22,'Expanded kW'!A8282,'Manual Inputs'!$C$11:$C$22)</f>
        <v>142784.34942261656</v>
      </c>
    </row>
    <row r="8283" spans="1:8" x14ac:dyDescent="0.2">
      <c r="A8283">
        <f t="shared" si="774"/>
        <v>3</v>
      </c>
      <c r="B8283" t="b">
        <f t="shared" si="775"/>
        <v>0</v>
      </c>
      <c r="C8283" t="str">
        <f t="shared" si="776"/>
        <v>OFF</v>
      </c>
      <c r="D8283" s="4">
        <f t="shared" si="778"/>
        <v>43901.041666646583</v>
      </c>
      <c r="E8283" t="str">
        <f t="shared" si="779"/>
        <v>LRKPCIGS</v>
      </c>
      <c r="F8283" s="39">
        <v>8628.025390625</v>
      </c>
      <c r="G8283">
        <f t="shared" si="777"/>
        <v>1.3226785891669072E-3</v>
      </c>
      <c r="H8283" s="38">
        <f>G8283*SUMIF('Manual Inputs'!$B$11:$B$22,'Expanded kW'!A8283,'Manual Inputs'!$C$11:$C$22)</f>
        <v>142153.52300997777</v>
      </c>
    </row>
    <row r="8284" spans="1:8" x14ac:dyDescent="0.2">
      <c r="A8284">
        <f t="shared" si="774"/>
        <v>3</v>
      </c>
      <c r="B8284" t="b">
        <f t="shared" si="775"/>
        <v>0</v>
      </c>
      <c r="C8284" t="str">
        <f t="shared" si="776"/>
        <v>OFF</v>
      </c>
      <c r="D8284" s="4">
        <f t="shared" si="778"/>
        <v>43901.083333313247</v>
      </c>
      <c r="E8284" t="str">
        <f t="shared" si="779"/>
        <v>LRKPCIGS</v>
      </c>
      <c r="F8284" s="39">
        <v>8608.224609375</v>
      </c>
      <c r="G8284">
        <f t="shared" si="777"/>
        <v>1.3196431241303055E-3</v>
      </c>
      <c r="H8284" s="38">
        <f>G8284*SUMIF('Manual Inputs'!$B$11:$B$22,'Expanded kW'!A8284,'Manual Inputs'!$C$11:$C$22)</f>
        <v>141827.28952252236</v>
      </c>
    </row>
    <row r="8285" spans="1:8" x14ac:dyDescent="0.2">
      <c r="A8285">
        <f t="shared" si="774"/>
        <v>3</v>
      </c>
      <c r="B8285" t="b">
        <f t="shared" si="775"/>
        <v>0</v>
      </c>
      <c r="C8285" t="str">
        <f t="shared" si="776"/>
        <v>OFF</v>
      </c>
      <c r="D8285" s="4">
        <f t="shared" si="778"/>
        <v>43901.124999979911</v>
      </c>
      <c r="E8285" t="str">
        <f t="shared" si="779"/>
        <v>LRKPCIGS</v>
      </c>
      <c r="F8285" s="39">
        <v>8675.28515625</v>
      </c>
      <c r="G8285">
        <f t="shared" si="777"/>
        <v>1.3299235238177897E-3</v>
      </c>
      <c r="H8285" s="38">
        <f>G8285*SUMIF('Manual Inputs'!$B$11:$B$22,'Expanded kW'!A8285,'Manual Inputs'!$C$11:$C$22)</f>
        <v>142932.16492119877</v>
      </c>
    </row>
    <row r="8286" spans="1:8" x14ac:dyDescent="0.2">
      <c r="A8286">
        <f t="shared" si="774"/>
        <v>3</v>
      </c>
      <c r="B8286" t="b">
        <f t="shared" si="775"/>
        <v>0</v>
      </c>
      <c r="C8286" t="str">
        <f t="shared" si="776"/>
        <v>OFF</v>
      </c>
      <c r="D8286" s="4">
        <f t="shared" si="778"/>
        <v>43901.166666646575</v>
      </c>
      <c r="E8286" t="str">
        <f t="shared" si="779"/>
        <v>LRKPCIGS</v>
      </c>
      <c r="F8286" s="39">
        <v>8664.8544921875</v>
      </c>
      <c r="G8286">
        <f t="shared" si="777"/>
        <v>1.3283245002403612E-3</v>
      </c>
      <c r="H8286" s="38">
        <f>G8286*SUMIF('Manual Inputs'!$B$11:$B$22,'Expanded kW'!A8286,'Manual Inputs'!$C$11:$C$22)</f>
        <v>142760.31150437536</v>
      </c>
    </row>
    <row r="8287" spans="1:8" x14ac:dyDescent="0.2">
      <c r="A8287">
        <f t="shared" si="774"/>
        <v>3</v>
      </c>
      <c r="B8287" t="b">
        <f t="shared" si="775"/>
        <v>0</v>
      </c>
      <c r="C8287" t="str">
        <f t="shared" si="776"/>
        <v>OFF</v>
      </c>
      <c r="D8287" s="4">
        <f t="shared" si="778"/>
        <v>43901.20833331324</v>
      </c>
      <c r="E8287" t="str">
        <f t="shared" si="779"/>
        <v>LRKPCIGS</v>
      </c>
      <c r="F8287" s="39">
        <v>8723.5654296875</v>
      </c>
      <c r="G8287">
        <f t="shared" si="777"/>
        <v>1.3373249025879883E-3</v>
      </c>
      <c r="H8287" s="38">
        <f>G8287*SUMIF('Manual Inputs'!$B$11:$B$22,'Expanded kW'!A8287,'Manual Inputs'!$C$11:$C$22)</f>
        <v>143727.62050347871</v>
      </c>
    </row>
    <row r="8288" spans="1:8" x14ac:dyDescent="0.2">
      <c r="A8288">
        <f t="shared" si="774"/>
        <v>3</v>
      </c>
      <c r="B8288" t="b">
        <f t="shared" si="775"/>
        <v>0</v>
      </c>
      <c r="C8288" t="str">
        <f t="shared" si="776"/>
        <v>OFF</v>
      </c>
      <c r="D8288" s="4">
        <f t="shared" si="778"/>
        <v>43901.249999979904</v>
      </c>
      <c r="E8288" t="str">
        <f t="shared" si="779"/>
        <v>LRKPCIGS</v>
      </c>
      <c r="F8288" s="39">
        <v>8714.6787109375</v>
      </c>
      <c r="G8288">
        <f t="shared" si="777"/>
        <v>1.3359625662379647E-3</v>
      </c>
      <c r="H8288" s="38">
        <f>G8288*SUMIF('Manual Inputs'!$B$11:$B$22,'Expanded kW'!A8288,'Manual Inputs'!$C$11:$C$22)</f>
        <v>143581.20480334829</v>
      </c>
    </row>
    <row r="8289" spans="1:8" x14ac:dyDescent="0.2">
      <c r="A8289">
        <f t="shared" si="774"/>
        <v>3</v>
      </c>
      <c r="B8289" t="b">
        <f t="shared" si="775"/>
        <v>0</v>
      </c>
      <c r="C8289" t="str">
        <f t="shared" si="776"/>
        <v>ON</v>
      </c>
      <c r="D8289" s="4">
        <f t="shared" si="778"/>
        <v>43901.291666646568</v>
      </c>
      <c r="E8289" t="str">
        <f t="shared" si="779"/>
        <v>LRKPCIGS</v>
      </c>
      <c r="F8289" s="39">
        <v>8631.2216796875</v>
      </c>
      <c r="G8289">
        <f t="shared" si="777"/>
        <v>1.3231685811310419E-3</v>
      </c>
      <c r="H8289" s="38">
        <f>G8289*SUMIF('Manual Inputs'!$B$11:$B$22,'Expanded kW'!A8289,'Manual Inputs'!$C$11:$C$22)</f>
        <v>142206.18439311258</v>
      </c>
    </row>
    <row r="8290" spans="1:8" x14ac:dyDescent="0.2">
      <c r="A8290">
        <f t="shared" si="774"/>
        <v>3</v>
      </c>
      <c r="B8290" t="b">
        <f t="shared" si="775"/>
        <v>0</v>
      </c>
      <c r="C8290" t="str">
        <f t="shared" si="776"/>
        <v>ON</v>
      </c>
      <c r="D8290" s="4">
        <f t="shared" si="778"/>
        <v>43901.333333313232</v>
      </c>
      <c r="E8290" t="str">
        <f t="shared" si="779"/>
        <v>LRKPCIGS</v>
      </c>
      <c r="F8290" s="39">
        <v>8793.48046875</v>
      </c>
      <c r="G8290">
        <f t="shared" si="777"/>
        <v>1.3480428966876831E-3</v>
      </c>
      <c r="H8290" s="38">
        <f>G8290*SUMIF('Manual Inputs'!$B$11:$B$22,'Expanded kW'!A8290,'Manual Inputs'!$C$11:$C$22)</f>
        <v>144879.52591220802</v>
      </c>
    </row>
    <row r="8291" spans="1:8" x14ac:dyDescent="0.2">
      <c r="A8291">
        <f t="shared" si="774"/>
        <v>3</v>
      </c>
      <c r="B8291" t="b">
        <f t="shared" si="775"/>
        <v>0</v>
      </c>
      <c r="C8291" t="str">
        <f t="shared" si="776"/>
        <v>ON</v>
      </c>
      <c r="D8291" s="4">
        <f t="shared" si="778"/>
        <v>43901.374999979897</v>
      </c>
      <c r="E8291" t="str">
        <f t="shared" si="779"/>
        <v>LRKPCIGS</v>
      </c>
      <c r="F8291" s="39">
        <v>8775.74609375</v>
      </c>
      <c r="G8291">
        <f t="shared" si="777"/>
        <v>1.3453242122792848E-3</v>
      </c>
      <c r="H8291" s="38">
        <f>G8291*SUMIF('Manual Inputs'!$B$11:$B$22,'Expanded kW'!A8291,'Manual Inputs'!$C$11:$C$22)</f>
        <v>144587.33809744226</v>
      </c>
    </row>
    <row r="8292" spans="1:8" x14ac:dyDescent="0.2">
      <c r="A8292">
        <f t="shared" si="774"/>
        <v>3</v>
      </c>
      <c r="B8292" t="b">
        <f t="shared" si="775"/>
        <v>0</v>
      </c>
      <c r="C8292" t="str">
        <f t="shared" si="776"/>
        <v>ON</v>
      </c>
      <c r="D8292" s="4">
        <f t="shared" si="778"/>
        <v>43901.416666646561</v>
      </c>
      <c r="E8292" t="str">
        <f t="shared" si="779"/>
        <v>LRKPCIGS</v>
      </c>
      <c r="F8292" s="39">
        <v>8748.6484375</v>
      </c>
      <c r="G8292">
        <f t="shared" si="777"/>
        <v>1.3411701343627519E-3</v>
      </c>
      <c r="H8292" s="38">
        <f>G8292*SUMIF('Manual Inputs'!$B$11:$B$22,'Expanded kW'!A8292,'Manual Inputs'!$C$11:$C$22)</f>
        <v>144140.88283950614</v>
      </c>
    </row>
    <row r="8293" spans="1:8" x14ac:dyDescent="0.2">
      <c r="A8293">
        <f t="shared" si="774"/>
        <v>3</v>
      </c>
      <c r="B8293" t="b">
        <f t="shared" si="775"/>
        <v>0</v>
      </c>
      <c r="C8293" t="str">
        <f t="shared" si="776"/>
        <v>ON</v>
      </c>
      <c r="D8293" s="4">
        <f t="shared" si="778"/>
        <v>43901.458333313225</v>
      </c>
      <c r="E8293" t="str">
        <f t="shared" si="779"/>
        <v>LRKPCIGS</v>
      </c>
      <c r="F8293" s="39">
        <v>8790.4150390625</v>
      </c>
      <c r="G8293">
        <f t="shared" si="777"/>
        <v>1.3475729655005706E-3</v>
      </c>
      <c r="H8293" s="38">
        <f>G8293*SUMIF('Manual Inputs'!$B$11:$B$22,'Expanded kW'!A8293,'Manual Inputs'!$C$11:$C$22)</f>
        <v>144829.0205404817</v>
      </c>
    </row>
    <row r="8294" spans="1:8" x14ac:dyDescent="0.2">
      <c r="A8294">
        <f t="shared" si="774"/>
        <v>3</v>
      </c>
      <c r="B8294" t="b">
        <f t="shared" si="775"/>
        <v>0</v>
      </c>
      <c r="C8294" t="str">
        <f t="shared" si="776"/>
        <v>ON</v>
      </c>
      <c r="D8294" s="4">
        <f t="shared" si="778"/>
        <v>43901.499999979889</v>
      </c>
      <c r="E8294" t="str">
        <f t="shared" si="779"/>
        <v>LRKPCIGS</v>
      </c>
      <c r="F8294" s="39">
        <v>8770.6513671875</v>
      </c>
      <c r="G8294">
        <f t="shared" si="777"/>
        <v>1.3445431893410352E-3</v>
      </c>
      <c r="H8294" s="38">
        <f>G8294*SUMIF('Manual Inputs'!$B$11:$B$22,'Expanded kW'!A8294,'Manual Inputs'!$C$11:$C$22)</f>
        <v>144503.39845924661</v>
      </c>
    </row>
    <row r="8295" spans="1:8" x14ac:dyDescent="0.2">
      <c r="A8295">
        <f t="shared" si="774"/>
        <v>3</v>
      </c>
      <c r="B8295" t="b">
        <f t="shared" si="775"/>
        <v>0</v>
      </c>
      <c r="C8295" t="str">
        <f t="shared" si="776"/>
        <v>ON</v>
      </c>
      <c r="D8295" s="4">
        <f t="shared" si="778"/>
        <v>43901.541666646553</v>
      </c>
      <c r="E8295" t="str">
        <f t="shared" si="779"/>
        <v>LRKPCIGS</v>
      </c>
      <c r="F8295" s="39">
        <v>8741.1328125</v>
      </c>
      <c r="G8295">
        <f t="shared" si="777"/>
        <v>1.3400179870495894E-3</v>
      </c>
      <c r="H8295" s="38">
        <f>G8295*SUMIF('Manual Inputs'!$B$11:$B$22,'Expanded kW'!A8295,'Manual Inputs'!$C$11:$C$22)</f>
        <v>144017.05699025301</v>
      </c>
    </row>
    <row r="8296" spans="1:8" x14ac:dyDescent="0.2">
      <c r="A8296">
        <f t="shared" si="774"/>
        <v>3</v>
      </c>
      <c r="B8296" t="b">
        <f t="shared" si="775"/>
        <v>0</v>
      </c>
      <c r="C8296" t="str">
        <f t="shared" si="776"/>
        <v>ON</v>
      </c>
      <c r="D8296" s="4">
        <f t="shared" si="778"/>
        <v>43901.583333313218</v>
      </c>
      <c r="E8296" t="str">
        <f t="shared" si="779"/>
        <v>LRKPCIGS</v>
      </c>
      <c r="F8296" s="39">
        <v>8725.51953125</v>
      </c>
      <c r="G8296">
        <f t="shared" si="777"/>
        <v>1.337624466877702E-3</v>
      </c>
      <c r="H8296" s="38">
        <f>G8296*SUMIF('Manual Inputs'!$B$11:$B$22,'Expanded kW'!A8296,'Manual Inputs'!$C$11:$C$22)</f>
        <v>143759.81586787</v>
      </c>
    </row>
    <row r="8297" spans="1:8" x14ac:dyDescent="0.2">
      <c r="A8297">
        <f t="shared" si="774"/>
        <v>3</v>
      </c>
      <c r="B8297" t="b">
        <f t="shared" si="775"/>
        <v>0</v>
      </c>
      <c r="C8297" t="str">
        <f t="shared" si="776"/>
        <v>ON</v>
      </c>
      <c r="D8297" s="4">
        <f t="shared" si="778"/>
        <v>43901.624999979882</v>
      </c>
      <c r="E8297" t="str">
        <f t="shared" si="779"/>
        <v>LRKPCIGS</v>
      </c>
      <c r="F8297" s="39">
        <v>8778.8115234375</v>
      </c>
      <c r="G8297">
        <f t="shared" si="777"/>
        <v>1.3457941434663972E-3</v>
      </c>
      <c r="H8297" s="38">
        <f>G8297*SUMIF('Manual Inputs'!$B$11:$B$22,'Expanded kW'!A8297,'Manual Inputs'!$C$11:$C$22)</f>
        <v>144637.84346916855</v>
      </c>
    </row>
    <row r="8298" spans="1:8" x14ac:dyDescent="0.2">
      <c r="A8298">
        <f t="shared" si="774"/>
        <v>3</v>
      </c>
      <c r="B8298" t="b">
        <f t="shared" si="775"/>
        <v>0</v>
      </c>
      <c r="C8298" t="str">
        <f t="shared" si="776"/>
        <v>ON</v>
      </c>
      <c r="D8298" s="4">
        <f t="shared" si="778"/>
        <v>43901.666666646546</v>
      </c>
      <c r="E8298" t="str">
        <f t="shared" si="779"/>
        <v>LRKPCIGS</v>
      </c>
      <c r="F8298" s="39">
        <v>8769.779296875</v>
      </c>
      <c r="G8298">
        <f t="shared" si="777"/>
        <v>1.3444095007299835E-3</v>
      </c>
      <c r="H8298" s="38">
        <f>G8298*SUMIF('Manual Inputs'!$B$11:$B$22,'Expanded kW'!A8298,'Manual Inputs'!$C$11:$C$22)</f>
        <v>144489.03041306901</v>
      </c>
    </row>
    <row r="8299" spans="1:8" x14ac:dyDescent="0.2">
      <c r="A8299">
        <f t="shared" si="774"/>
        <v>3</v>
      </c>
      <c r="B8299" t="b">
        <f t="shared" si="775"/>
        <v>0</v>
      </c>
      <c r="C8299" t="str">
        <f t="shared" si="776"/>
        <v>ON</v>
      </c>
      <c r="D8299" s="4">
        <f t="shared" si="778"/>
        <v>43901.70833331321</v>
      </c>
      <c r="E8299" t="str">
        <f t="shared" si="779"/>
        <v>LRKPCIGS</v>
      </c>
      <c r="F8299" s="39">
        <v>8760.9990234375</v>
      </c>
      <c r="G8299">
        <f t="shared" si="777"/>
        <v>1.3430634824747021E-3</v>
      </c>
      <c r="H8299" s="38">
        <f>G8299*SUMIF('Manual Inputs'!$B$11:$B$22,'Expanded kW'!A8299,'Manual Inputs'!$C$11:$C$22)</f>
        <v>144344.36848341266</v>
      </c>
    </row>
    <row r="8300" spans="1:8" x14ac:dyDescent="0.2">
      <c r="A8300">
        <f t="shared" si="774"/>
        <v>3</v>
      </c>
      <c r="B8300" t="b">
        <f t="shared" si="775"/>
        <v>0</v>
      </c>
      <c r="C8300" t="str">
        <f t="shared" si="776"/>
        <v>ON</v>
      </c>
      <c r="D8300" s="4">
        <f t="shared" si="778"/>
        <v>43901.749999979875</v>
      </c>
      <c r="E8300" t="str">
        <f t="shared" si="779"/>
        <v>LRKPCIGS</v>
      </c>
      <c r="F8300" s="39">
        <v>8707.8369140625</v>
      </c>
      <c r="G8300">
        <f t="shared" si="777"/>
        <v>1.3349137169557379E-3</v>
      </c>
      <c r="H8300" s="38">
        <f>G8300*SUMIF('Manual Inputs'!$B$11:$B$22,'Expanded kW'!A8300,'Manual Inputs'!$C$11:$C$22)</f>
        <v>143468.48080388524</v>
      </c>
    </row>
    <row r="8301" spans="1:8" x14ac:dyDescent="0.2">
      <c r="A8301">
        <f t="shared" si="774"/>
        <v>3</v>
      </c>
      <c r="B8301" t="b">
        <f t="shared" si="775"/>
        <v>0</v>
      </c>
      <c r="C8301" t="str">
        <f t="shared" si="776"/>
        <v>ON</v>
      </c>
      <c r="D8301" s="4">
        <f t="shared" si="778"/>
        <v>43901.791666646539</v>
      </c>
      <c r="E8301" t="str">
        <f t="shared" si="779"/>
        <v>LRKPCIGS</v>
      </c>
      <c r="F8301" s="39">
        <v>8817.650390625</v>
      </c>
      <c r="G8301">
        <f t="shared" si="777"/>
        <v>1.3517481521451644E-3</v>
      </c>
      <c r="H8301" s="38">
        <f>G8301*SUMIF('Manual Inputs'!$B$11:$B$22,'Expanded kW'!A8301,'Manual Inputs'!$C$11:$C$22)</f>
        <v>145277.74443728797</v>
      </c>
    </row>
    <row r="8302" spans="1:8" x14ac:dyDescent="0.2">
      <c r="A8302">
        <f t="shared" si="774"/>
        <v>3</v>
      </c>
      <c r="B8302" t="b">
        <f t="shared" si="775"/>
        <v>0</v>
      </c>
      <c r="C8302" t="str">
        <f t="shared" si="776"/>
        <v>ON</v>
      </c>
      <c r="D8302" s="4">
        <f t="shared" si="778"/>
        <v>43901.833333313203</v>
      </c>
      <c r="E8302" t="str">
        <f t="shared" si="779"/>
        <v>LRKPCIGS</v>
      </c>
      <c r="F8302" s="39">
        <v>8883.7587890625</v>
      </c>
      <c r="G8302">
        <f t="shared" si="777"/>
        <v>1.3618825872237174E-3</v>
      </c>
      <c r="H8302" s="38">
        <f>G8302*SUMIF('Manual Inputs'!$B$11:$B$22,'Expanded kW'!A8302,'Manual Inputs'!$C$11:$C$22)</f>
        <v>146366.93243952183</v>
      </c>
    </row>
    <row r="8303" spans="1:8" x14ac:dyDescent="0.2">
      <c r="A8303">
        <f t="shared" si="774"/>
        <v>3</v>
      </c>
      <c r="B8303" t="b">
        <f t="shared" si="775"/>
        <v>0</v>
      </c>
      <c r="C8303" t="str">
        <f t="shared" si="776"/>
        <v>OFF</v>
      </c>
      <c r="D8303" s="4">
        <f t="shared" si="778"/>
        <v>43901.874999979867</v>
      </c>
      <c r="E8303" t="str">
        <f t="shared" si="779"/>
        <v>LRKPCIGS</v>
      </c>
      <c r="F8303" s="39">
        <v>9155.91796875</v>
      </c>
      <c r="G8303">
        <f t="shared" si="777"/>
        <v>1.4036046619187025E-3</v>
      </c>
      <c r="H8303" s="38">
        <f>G8303*SUMIF('Manual Inputs'!$B$11:$B$22,'Expanded kW'!A8303,'Manual Inputs'!$C$11:$C$22)</f>
        <v>150850.96956974649</v>
      </c>
    </row>
    <row r="8304" spans="1:8" x14ac:dyDescent="0.2">
      <c r="A8304">
        <f t="shared" si="774"/>
        <v>3</v>
      </c>
      <c r="B8304" t="b">
        <f t="shared" si="775"/>
        <v>0</v>
      </c>
      <c r="C8304" t="str">
        <f t="shared" si="776"/>
        <v>OFF</v>
      </c>
      <c r="D8304" s="4">
        <f t="shared" si="778"/>
        <v>43901.916666646532</v>
      </c>
      <c r="E8304" t="str">
        <f t="shared" si="779"/>
        <v>LRKPCIGS</v>
      </c>
      <c r="F8304" s="39">
        <v>9405.7880859375</v>
      </c>
      <c r="G8304">
        <f t="shared" si="777"/>
        <v>1.4419098173990797E-3</v>
      </c>
      <c r="H8304" s="38">
        <f>G8304*SUMIF('Manual Inputs'!$B$11:$B$22,'Expanded kW'!A8304,'Manual Inputs'!$C$11:$C$22)</f>
        <v>154967.77681647925</v>
      </c>
    </row>
    <row r="8305" spans="1:8" x14ac:dyDescent="0.2">
      <c r="A8305">
        <f t="shared" si="774"/>
        <v>3</v>
      </c>
      <c r="B8305" t="b">
        <f t="shared" si="775"/>
        <v>0</v>
      </c>
      <c r="C8305" t="str">
        <f t="shared" si="776"/>
        <v>OFF</v>
      </c>
      <c r="D8305" s="4">
        <f t="shared" si="778"/>
        <v>43901.958333313196</v>
      </c>
      <c r="E8305" t="str">
        <f t="shared" si="779"/>
        <v>LRKPCIGS</v>
      </c>
      <c r="F8305" s="39">
        <v>9383.46875</v>
      </c>
      <c r="G8305">
        <f t="shared" si="777"/>
        <v>1.4384882572584441E-3</v>
      </c>
      <c r="H8305" s="38">
        <f>G8305*SUMIF('Manual Inputs'!$B$11:$B$22,'Expanded kW'!A8305,'Manual Inputs'!$C$11:$C$22)</f>
        <v>154600.04815422866</v>
      </c>
    </row>
    <row r="8306" spans="1:8" x14ac:dyDescent="0.2">
      <c r="A8306">
        <f t="shared" si="774"/>
        <v>3</v>
      </c>
      <c r="B8306" t="b">
        <f t="shared" si="775"/>
        <v>0</v>
      </c>
      <c r="C8306" t="str">
        <f t="shared" si="776"/>
        <v>OFF</v>
      </c>
      <c r="D8306" s="4">
        <f t="shared" si="778"/>
        <v>43901.99999997986</v>
      </c>
      <c r="E8306" t="str">
        <f t="shared" si="779"/>
        <v>LRKPCIGS</v>
      </c>
      <c r="F8306" s="39">
        <v>9324.076171875</v>
      </c>
      <c r="G8306">
        <f t="shared" si="777"/>
        <v>1.4293833592215516E-3</v>
      </c>
      <c r="H8306" s="38">
        <f>G8306*SUMIF('Manual Inputs'!$B$11:$B$22,'Expanded kW'!A8306,'Manual Inputs'!$C$11:$C$22)</f>
        <v>153621.5085882362</v>
      </c>
    </row>
    <row r="8307" spans="1:8" x14ac:dyDescent="0.2">
      <c r="A8307">
        <f t="shared" si="774"/>
        <v>3</v>
      </c>
      <c r="B8307" t="b">
        <f t="shared" si="775"/>
        <v>0</v>
      </c>
      <c r="C8307" t="str">
        <f t="shared" si="776"/>
        <v>OFF</v>
      </c>
      <c r="D8307" s="4">
        <f t="shared" si="778"/>
        <v>43902.041666646524</v>
      </c>
      <c r="E8307" t="str">
        <f t="shared" si="779"/>
        <v>LRKPCIGS</v>
      </c>
      <c r="F8307" s="39">
        <v>9302.0185546875</v>
      </c>
      <c r="G8307">
        <f t="shared" si="777"/>
        <v>1.4260019206349605E-3</v>
      </c>
      <c r="H8307" s="38">
        <f>G8307*SUMIF('Manual Inputs'!$B$11:$B$22,'Expanded kW'!A8307,'Manual Inputs'!$C$11:$C$22)</f>
        <v>153258.09194880258</v>
      </c>
    </row>
    <row r="8308" spans="1:8" x14ac:dyDescent="0.2">
      <c r="A8308">
        <f t="shared" si="774"/>
        <v>3</v>
      </c>
      <c r="B8308" t="b">
        <f t="shared" si="775"/>
        <v>0</v>
      </c>
      <c r="C8308" t="str">
        <f t="shared" si="776"/>
        <v>OFF</v>
      </c>
      <c r="D8308" s="4">
        <f t="shared" si="778"/>
        <v>43902.083333313189</v>
      </c>
      <c r="E8308" t="str">
        <f t="shared" si="779"/>
        <v>LRKPCIGS</v>
      </c>
      <c r="F8308" s="39">
        <v>9142.451171875</v>
      </c>
      <c r="G8308">
        <f t="shared" si="777"/>
        <v>1.4015401983728979E-3</v>
      </c>
      <c r="H8308" s="38">
        <f>G8308*SUMIF('Manual Inputs'!$B$11:$B$22,'Expanded kW'!A8308,'Manual Inputs'!$C$11:$C$22)</f>
        <v>150629.09347031813</v>
      </c>
    </row>
    <row r="8309" spans="1:8" x14ac:dyDescent="0.2">
      <c r="A8309">
        <f t="shared" si="774"/>
        <v>3</v>
      </c>
      <c r="B8309" t="b">
        <f t="shared" si="775"/>
        <v>0</v>
      </c>
      <c r="C8309" t="str">
        <f t="shared" si="776"/>
        <v>OFF</v>
      </c>
      <c r="D8309" s="4">
        <f t="shared" si="778"/>
        <v>43902.124999979853</v>
      </c>
      <c r="E8309" t="str">
        <f t="shared" si="779"/>
        <v>LRKPCIGS</v>
      </c>
      <c r="F8309" s="39">
        <v>9089.85546875</v>
      </c>
      <c r="G8309">
        <f t="shared" si="777"/>
        <v>1.3934772630828365E-3</v>
      </c>
      <c r="H8309" s="38">
        <f>G8309*SUMIF('Manual Inputs'!$B$11:$B$22,'Expanded kW'!A8309,'Manual Inputs'!$C$11:$C$22)</f>
        <v>149762.53778046937</v>
      </c>
    </row>
    <row r="8310" spans="1:8" x14ac:dyDescent="0.2">
      <c r="A8310">
        <f t="shared" si="774"/>
        <v>3</v>
      </c>
      <c r="B8310" t="b">
        <f t="shared" si="775"/>
        <v>0</v>
      </c>
      <c r="C8310" t="str">
        <f t="shared" si="776"/>
        <v>OFF</v>
      </c>
      <c r="D8310" s="4">
        <f t="shared" si="778"/>
        <v>43902.166666646517</v>
      </c>
      <c r="E8310" t="str">
        <f t="shared" si="779"/>
        <v>LRKPCIGS</v>
      </c>
      <c r="F8310" s="39">
        <v>9100.8212890625</v>
      </c>
      <c r="G8310">
        <f t="shared" si="777"/>
        <v>1.3951583262558488E-3</v>
      </c>
      <c r="H8310" s="38">
        <f>G8310*SUMIF('Manual Inputs'!$B$11:$B$22,'Expanded kW'!A8310,'Manual Inputs'!$C$11:$C$22)</f>
        <v>149943.20831857534</v>
      </c>
    </row>
    <row r="8311" spans="1:8" x14ac:dyDescent="0.2">
      <c r="A8311">
        <f t="shared" si="774"/>
        <v>3</v>
      </c>
      <c r="B8311" t="b">
        <f t="shared" si="775"/>
        <v>0</v>
      </c>
      <c r="C8311" t="str">
        <f t="shared" si="776"/>
        <v>OFF</v>
      </c>
      <c r="D8311" s="4">
        <f t="shared" si="778"/>
        <v>43902.208333313181</v>
      </c>
      <c r="E8311" t="str">
        <f t="shared" si="779"/>
        <v>LRKPCIGS</v>
      </c>
      <c r="F8311" s="39">
        <v>9054.6689453125</v>
      </c>
      <c r="G8311">
        <f t="shared" si="777"/>
        <v>1.3880831596731998E-3</v>
      </c>
      <c r="H8311" s="38">
        <f>G8311*SUMIF('Manual Inputs'!$B$11:$B$22,'Expanded kW'!A8311,'Manual Inputs'!$C$11:$C$22)</f>
        <v>149182.81205613981</v>
      </c>
    </row>
    <row r="8312" spans="1:8" x14ac:dyDescent="0.2">
      <c r="A8312">
        <f t="shared" si="774"/>
        <v>3</v>
      </c>
      <c r="B8312" t="b">
        <f t="shared" si="775"/>
        <v>0</v>
      </c>
      <c r="C8312" t="str">
        <f t="shared" si="776"/>
        <v>OFF</v>
      </c>
      <c r="D8312" s="4">
        <f t="shared" si="778"/>
        <v>43902.249999979846</v>
      </c>
      <c r="E8312" t="str">
        <f t="shared" si="779"/>
        <v>LRKPCIGS</v>
      </c>
      <c r="F8312" s="39">
        <v>8907.0673828125</v>
      </c>
      <c r="G8312">
        <f t="shared" si="777"/>
        <v>1.36545580085035E-3</v>
      </c>
      <c r="H8312" s="38">
        <f>G8312*SUMIF('Manual Inputs'!$B$11:$B$22,'Expanded kW'!A8312,'Manual Inputs'!$C$11:$C$22)</f>
        <v>146750.95990443532</v>
      </c>
    </row>
    <row r="8313" spans="1:8" x14ac:dyDescent="0.2">
      <c r="A8313">
        <f t="shared" si="774"/>
        <v>3</v>
      </c>
      <c r="B8313" t="b">
        <f t="shared" si="775"/>
        <v>0</v>
      </c>
      <c r="C8313" t="str">
        <f t="shared" si="776"/>
        <v>ON</v>
      </c>
      <c r="D8313" s="4">
        <f t="shared" si="778"/>
        <v>43902.29166664651</v>
      </c>
      <c r="E8313" t="str">
        <f t="shared" si="779"/>
        <v>LRKPCIGS</v>
      </c>
      <c r="F8313" s="39">
        <v>9063.1875</v>
      </c>
      <c r="G8313">
        <f t="shared" si="777"/>
        <v>1.3893890563744366E-3</v>
      </c>
      <c r="H8313" s="38">
        <f>G8313*SUMIF('Manual Inputs'!$B$11:$B$22,'Expanded kW'!A8313,'Manual Inputs'!$C$11:$C$22)</f>
        <v>149323.16196297909</v>
      </c>
    </row>
    <row r="8314" spans="1:8" x14ac:dyDescent="0.2">
      <c r="A8314">
        <f t="shared" si="774"/>
        <v>3</v>
      </c>
      <c r="B8314" t="b">
        <f t="shared" si="775"/>
        <v>0</v>
      </c>
      <c r="C8314" t="str">
        <f t="shared" si="776"/>
        <v>ON</v>
      </c>
      <c r="D8314" s="4">
        <f t="shared" si="778"/>
        <v>43902.333333313174</v>
      </c>
      <c r="E8314" t="str">
        <f t="shared" si="779"/>
        <v>LRKPCIGS</v>
      </c>
      <c r="F8314" s="39">
        <v>9182.1123046875</v>
      </c>
      <c r="G8314">
        <f t="shared" si="777"/>
        <v>1.4076202605908649E-3</v>
      </c>
      <c r="H8314" s="38">
        <f>G8314*SUMIF('Manual Inputs'!$B$11:$B$22,'Expanded kW'!A8314,'Manual Inputs'!$C$11:$C$22)</f>
        <v>151282.54191310893</v>
      </c>
    </row>
    <row r="8315" spans="1:8" x14ac:dyDescent="0.2">
      <c r="A8315">
        <f t="shared" si="774"/>
        <v>3</v>
      </c>
      <c r="B8315" t="b">
        <f t="shared" si="775"/>
        <v>0</v>
      </c>
      <c r="C8315" t="str">
        <f t="shared" si="776"/>
        <v>ON</v>
      </c>
      <c r="D8315" s="4">
        <f t="shared" si="778"/>
        <v>43902.374999979838</v>
      </c>
      <c r="E8315" t="str">
        <f t="shared" si="779"/>
        <v>LRKPCIGS</v>
      </c>
      <c r="F8315" s="39">
        <v>9129.80859375</v>
      </c>
      <c r="G8315">
        <f t="shared" si="777"/>
        <v>1.3996020877808757E-3</v>
      </c>
      <c r="H8315" s="38">
        <f>G8315*SUMIF('Manual Inputs'!$B$11:$B$22,'Expanded kW'!A8315,'Manual Inputs'!$C$11:$C$22)</f>
        <v>150420.79702483589</v>
      </c>
    </row>
    <row r="8316" spans="1:8" x14ac:dyDescent="0.2">
      <c r="A8316">
        <f t="shared" si="774"/>
        <v>3</v>
      </c>
      <c r="B8316" t="b">
        <f t="shared" si="775"/>
        <v>0</v>
      </c>
      <c r="C8316" t="str">
        <f t="shared" si="776"/>
        <v>ON</v>
      </c>
      <c r="D8316" s="4">
        <f t="shared" si="778"/>
        <v>43902.416666646503</v>
      </c>
      <c r="E8316" t="str">
        <f t="shared" si="779"/>
        <v>LRKPCIGS</v>
      </c>
      <c r="F8316" s="39">
        <v>9056.5078125</v>
      </c>
      <c r="G8316">
        <f t="shared" si="777"/>
        <v>1.3883650585025508E-3</v>
      </c>
      <c r="H8316" s="38">
        <f>G8316*SUMIF('Manual Inputs'!$B$11:$B$22,'Expanded kW'!A8316,'Manual Inputs'!$C$11:$C$22)</f>
        <v>149213.10884332063</v>
      </c>
    </row>
    <row r="8317" spans="1:8" x14ac:dyDescent="0.2">
      <c r="A8317">
        <f t="shared" si="774"/>
        <v>3</v>
      </c>
      <c r="B8317" t="b">
        <f t="shared" si="775"/>
        <v>0</v>
      </c>
      <c r="C8317" t="str">
        <f t="shared" si="776"/>
        <v>ON</v>
      </c>
      <c r="D8317" s="4">
        <f t="shared" si="778"/>
        <v>43902.458333313167</v>
      </c>
      <c r="E8317" t="str">
        <f t="shared" si="779"/>
        <v>LRKPCIGS</v>
      </c>
      <c r="F8317" s="39">
        <v>8982.185546875</v>
      </c>
      <c r="G8317">
        <f t="shared" si="777"/>
        <v>1.3769714353976191E-3</v>
      </c>
      <c r="H8317" s="38">
        <f>G8317*SUMIF('Manual Inputs'!$B$11:$B$22,'Expanded kW'!A8317,'Manual Inputs'!$C$11:$C$22)</f>
        <v>147988.5909011091</v>
      </c>
    </row>
    <row r="8318" spans="1:8" x14ac:dyDescent="0.2">
      <c r="A8318">
        <f t="shared" si="774"/>
        <v>3</v>
      </c>
      <c r="B8318" t="b">
        <f t="shared" si="775"/>
        <v>0</v>
      </c>
      <c r="C8318" t="str">
        <f t="shared" si="776"/>
        <v>ON</v>
      </c>
      <c r="D8318" s="4">
        <f t="shared" si="778"/>
        <v>43902.499999979831</v>
      </c>
      <c r="E8318" t="str">
        <f t="shared" si="779"/>
        <v>LRKPCIGS</v>
      </c>
      <c r="F8318" s="39">
        <v>9009.408203125</v>
      </c>
      <c r="G8318">
        <f t="shared" si="777"/>
        <v>1.381144675847427E-3</v>
      </c>
      <c r="H8318" s="38">
        <f>G8318*SUMIF('Manual Inputs'!$B$11:$B$22,'Expanded kW'!A8318,'Manual Inputs'!$C$11:$C$22)</f>
        <v>148437.10563262945</v>
      </c>
    </row>
    <row r="8319" spans="1:8" x14ac:dyDescent="0.2">
      <c r="A8319">
        <f t="shared" si="774"/>
        <v>3</v>
      </c>
      <c r="B8319" t="b">
        <f t="shared" si="775"/>
        <v>0</v>
      </c>
      <c r="C8319" t="str">
        <f t="shared" si="776"/>
        <v>ON</v>
      </c>
      <c r="D8319" s="4">
        <f t="shared" si="778"/>
        <v>43902.541666646495</v>
      </c>
      <c r="E8319" t="str">
        <f t="shared" si="779"/>
        <v>LRKPCIGS</v>
      </c>
      <c r="F8319" s="39">
        <v>9154.986328125</v>
      </c>
      <c r="G8319">
        <f t="shared" si="777"/>
        <v>1.4034618411628869E-3</v>
      </c>
      <c r="H8319" s="38">
        <f>G8319*SUMIF('Manual Inputs'!$B$11:$B$22,'Expanded kW'!A8319,'Manual Inputs'!$C$11:$C$22)</f>
        <v>150835.62005568887</v>
      </c>
    </row>
    <row r="8320" spans="1:8" x14ac:dyDescent="0.2">
      <c r="A8320">
        <f t="shared" si="774"/>
        <v>3</v>
      </c>
      <c r="B8320" t="b">
        <f t="shared" si="775"/>
        <v>0</v>
      </c>
      <c r="C8320" t="str">
        <f t="shared" si="776"/>
        <v>ON</v>
      </c>
      <c r="D8320" s="4">
        <f t="shared" si="778"/>
        <v>43902.58333331316</v>
      </c>
      <c r="E8320" t="str">
        <f t="shared" si="779"/>
        <v>LRKPCIGS</v>
      </c>
      <c r="F8320" s="39">
        <v>9083.654296875</v>
      </c>
      <c r="G8320">
        <f t="shared" si="777"/>
        <v>1.3925266217836444E-3</v>
      </c>
      <c r="H8320" s="38">
        <f>G8320*SUMIF('Manual Inputs'!$B$11:$B$22,'Expanded kW'!A8320,'Manual Inputs'!$C$11:$C$22)</f>
        <v>149660.36858312562</v>
      </c>
    </row>
    <row r="8321" spans="1:8" x14ac:dyDescent="0.2">
      <c r="A8321">
        <f t="shared" si="774"/>
        <v>3</v>
      </c>
      <c r="B8321" t="b">
        <f t="shared" si="775"/>
        <v>0</v>
      </c>
      <c r="C8321" t="str">
        <f t="shared" si="776"/>
        <v>ON</v>
      </c>
      <c r="D8321" s="4">
        <f t="shared" si="778"/>
        <v>43902.624999979824</v>
      </c>
      <c r="E8321" t="str">
        <f t="shared" si="779"/>
        <v>LRKPCIGS</v>
      </c>
      <c r="F8321" s="39">
        <v>9049.4306640625</v>
      </c>
      <c r="G8321">
        <f t="shared" si="777"/>
        <v>1.3872801297631421E-3</v>
      </c>
      <c r="H8321" s="38">
        <f>G8321*SUMIF('Manual Inputs'!$B$11:$B$22,'Expanded kW'!A8321,'Manual Inputs'!$C$11:$C$22)</f>
        <v>149096.50724124975</v>
      </c>
    </row>
    <row r="8322" spans="1:8" x14ac:dyDescent="0.2">
      <c r="A8322">
        <f t="shared" ref="A8322:A8385" si="780">MONTH(D8322)</f>
        <v>3</v>
      </c>
      <c r="B8322" t="b">
        <f t="shared" ref="B8322:B8385" si="781">IF(ISNA(VLOOKUP(DATE(YEAR(D8322),MONTH(D8322),DAY(D8322)),Holidays,1,FALSE)),FALSE,TRUE)</f>
        <v>0</v>
      </c>
      <c r="C8322" t="str">
        <f t="shared" ref="C8322:C8385" si="782">IF(OR(HOUR(D8322)&lt;PkStart,HOUR(D8322)&gt;OPkStart-1,WEEKDAY(D8322,2)&gt;5,B8322)=TRUE,"OFF","ON")</f>
        <v>ON</v>
      </c>
      <c r="D8322" s="4">
        <f t="shared" si="778"/>
        <v>43902.666666646488</v>
      </c>
      <c r="E8322" t="str">
        <f t="shared" si="779"/>
        <v>LRKPCIGS</v>
      </c>
      <c r="F8322" s="39">
        <v>8853.4599609375</v>
      </c>
      <c r="G8322">
        <f t="shared" ref="G8322:G8385" si="783">IF(SUMIF($A$2:$A$8785,A8322,$F$2:$F$8785)=0,0,F8322/SUMIF($A$2:$A$8785,A8322,$F$2:$F$8785))</f>
        <v>1.3572377688065935E-3</v>
      </c>
      <c r="H8322" s="38">
        <f>G8322*SUMIF('Manual Inputs'!$B$11:$B$22,'Expanded kW'!A8322,'Manual Inputs'!$C$11:$C$22)</f>
        <v>145867.735350264</v>
      </c>
    </row>
    <row r="8323" spans="1:8" x14ac:dyDescent="0.2">
      <c r="A8323">
        <f t="shared" si="780"/>
        <v>3</v>
      </c>
      <c r="B8323" t="b">
        <f t="shared" si="781"/>
        <v>0</v>
      </c>
      <c r="C8323" t="str">
        <f t="shared" si="782"/>
        <v>ON</v>
      </c>
      <c r="D8323" s="4">
        <f t="shared" si="778"/>
        <v>43902.708333313152</v>
      </c>
      <c r="E8323" t="str">
        <f t="shared" si="779"/>
        <v>LRKPCIGS</v>
      </c>
      <c r="F8323" s="39">
        <v>8820.44140625</v>
      </c>
      <c r="G8323">
        <f t="shared" si="783"/>
        <v>1.3521760155834463E-3</v>
      </c>
      <c r="H8323" s="38">
        <f>G8323*SUMIF('Manual Inputs'!$B$11:$B$22,'Expanded kW'!A8323,'Manual Inputs'!$C$11:$C$22)</f>
        <v>145323.72862091134</v>
      </c>
    </row>
    <row r="8324" spans="1:8" x14ac:dyDescent="0.2">
      <c r="A8324">
        <f t="shared" si="780"/>
        <v>3</v>
      </c>
      <c r="B8324" t="b">
        <f t="shared" si="781"/>
        <v>0</v>
      </c>
      <c r="C8324" t="str">
        <f t="shared" si="782"/>
        <v>ON</v>
      </c>
      <c r="D8324" s="4">
        <f t="shared" ref="D8324:D8387" si="784">+D8323+1/24</f>
        <v>43902.749999979816</v>
      </c>
      <c r="E8324" t="str">
        <f t="shared" ref="E8324:E8387" si="785">+E8323</f>
        <v>LRKPCIGS</v>
      </c>
      <c r="F8324" s="39">
        <v>8853.4755859375</v>
      </c>
      <c r="G8324">
        <f t="shared" si="783"/>
        <v>1.357240164123253E-3</v>
      </c>
      <c r="H8324" s="38">
        <f>G8324*SUMIF('Manual Inputs'!$B$11:$B$22,'Expanded kW'!A8324,'Manual Inputs'!$C$11:$C$22)</f>
        <v>145867.99278446205</v>
      </c>
    </row>
    <row r="8325" spans="1:8" x14ac:dyDescent="0.2">
      <c r="A8325">
        <f t="shared" si="780"/>
        <v>3</v>
      </c>
      <c r="B8325" t="b">
        <f t="shared" si="781"/>
        <v>0</v>
      </c>
      <c r="C8325" t="str">
        <f t="shared" si="782"/>
        <v>ON</v>
      </c>
      <c r="D8325" s="4">
        <f t="shared" si="784"/>
        <v>43902.791666646481</v>
      </c>
      <c r="E8325" t="str">
        <f t="shared" si="785"/>
        <v>LRKPCIGS</v>
      </c>
      <c r="F8325" s="39">
        <v>8931.88671875</v>
      </c>
      <c r="G8325">
        <f t="shared" si="783"/>
        <v>1.3692606116564867E-3</v>
      </c>
      <c r="H8325" s="38">
        <f>G8325*SUMIF('Manual Inputs'!$B$11:$B$22,'Expanded kW'!A8325,'Manual Inputs'!$C$11:$C$22)</f>
        <v>147159.87803837095</v>
      </c>
    </row>
    <row r="8326" spans="1:8" x14ac:dyDescent="0.2">
      <c r="A8326">
        <f t="shared" si="780"/>
        <v>3</v>
      </c>
      <c r="B8326" t="b">
        <f t="shared" si="781"/>
        <v>0</v>
      </c>
      <c r="C8326" t="str">
        <f t="shared" si="782"/>
        <v>ON</v>
      </c>
      <c r="D8326" s="4">
        <f t="shared" si="784"/>
        <v>43902.833333313145</v>
      </c>
      <c r="E8326" t="str">
        <f t="shared" si="785"/>
        <v>LRKPCIGS</v>
      </c>
      <c r="F8326" s="39">
        <v>8981.6201171875</v>
      </c>
      <c r="G8326">
        <f t="shared" si="783"/>
        <v>1.3768847548760077E-3</v>
      </c>
      <c r="H8326" s="38">
        <f>G8326*SUMIF('Manual Inputs'!$B$11:$B$22,'Expanded kW'!A8326,'Manual Inputs'!$C$11:$C$22)</f>
        <v>147979.27500106781</v>
      </c>
    </row>
    <row r="8327" spans="1:8" x14ac:dyDescent="0.2">
      <c r="A8327">
        <f t="shared" si="780"/>
        <v>3</v>
      </c>
      <c r="B8327" t="b">
        <f t="shared" si="781"/>
        <v>0</v>
      </c>
      <c r="C8327" t="str">
        <f t="shared" si="782"/>
        <v>OFF</v>
      </c>
      <c r="D8327" s="4">
        <f t="shared" si="784"/>
        <v>43902.874999979809</v>
      </c>
      <c r="E8327" t="str">
        <f t="shared" si="785"/>
        <v>LRKPCIGS</v>
      </c>
      <c r="F8327" s="39">
        <v>9013.4052734375</v>
      </c>
      <c r="G8327">
        <f t="shared" si="783"/>
        <v>1.3817574277903552E-3</v>
      </c>
      <c r="H8327" s="38">
        <f>G8327*SUMIF('Manual Inputs'!$B$11:$B$22,'Expanded kW'!A8327,'Manual Inputs'!$C$11:$C$22)</f>
        <v>148502.9605184134</v>
      </c>
    </row>
    <row r="8328" spans="1:8" x14ac:dyDescent="0.2">
      <c r="A8328">
        <f t="shared" si="780"/>
        <v>3</v>
      </c>
      <c r="B8328" t="b">
        <f t="shared" si="781"/>
        <v>0</v>
      </c>
      <c r="C8328" t="str">
        <f t="shared" si="782"/>
        <v>OFF</v>
      </c>
      <c r="D8328" s="4">
        <f t="shared" si="784"/>
        <v>43902.916666646473</v>
      </c>
      <c r="E8328" t="str">
        <f t="shared" si="785"/>
        <v>LRKPCIGS</v>
      </c>
      <c r="F8328" s="39">
        <v>9033.9541015625</v>
      </c>
      <c r="G8328">
        <f t="shared" si="783"/>
        <v>1.3849075686120245E-3</v>
      </c>
      <c r="H8328" s="38">
        <f>G8328*SUMIF('Manual Inputs'!$B$11:$B$22,'Expanded kW'!A8328,'Manual Inputs'!$C$11:$C$22)</f>
        <v>148841.51866809957</v>
      </c>
    </row>
    <row r="8329" spans="1:8" x14ac:dyDescent="0.2">
      <c r="A8329">
        <f t="shared" si="780"/>
        <v>3</v>
      </c>
      <c r="B8329" t="b">
        <f t="shared" si="781"/>
        <v>0</v>
      </c>
      <c r="C8329" t="str">
        <f t="shared" si="782"/>
        <v>OFF</v>
      </c>
      <c r="D8329" s="4">
        <f t="shared" si="784"/>
        <v>43902.958333313138</v>
      </c>
      <c r="E8329" t="str">
        <f t="shared" si="785"/>
        <v>LRKPCIGS</v>
      </c>
      <c r="F8329" s="39">
        <v>8999.59375</v>
      </c>
      <c r="G8329">
        <f t="shared" si="783"/>
        <v>1.3796401175707527E-3</v>
      </c>
      <c r="H8329" s="38">
        <f>G8329*SUMIF('Manual Inputs'!$B$11:$B$22,'Expanded kW'!A8329,'Manual Inputs'!$C$11:$C$22)</f>
        <v>148275.40477699091</v>
      </c>
    </row>
    <row r="8330" spans="1:8" x14ac:dyDescent="0.2">
      <c r="A8330">
        <f t="shared" si="780"/>
        <v>3</v>
      </c>
      <c r="B8330" t="b">
        <f t="shared" si="781"/>
        <v>0</v>
      </c>
      <c r="C8330" t="str">
        <f t="shared" si="782"/>
        <v>OFF</v>
      </c>
      <c r="D8330" s="4">
        <f t="shared" si="784"/>
        <v>43902.999999979802</v>
      </c>
      <c r="E8330" t="str">
        <f t="shared" si="785"/>
        <v>LRKPCIGS</v>
      </c>
      <c r="F8330" s="39">
        <v>8901.921875</v>
      </c>
      <c r="G8330">
        <f t="shared" si="783"/>
        <v>1.3646669931329574E-3</v>
      </c>
      <c r="H8330" s="38">
        <f>G8330*SUMIF('Manual Inputs'!$B$11:$B$22,'Expanded kW'!A8330,'Manual Inputs'!$C$11:$C$22)</f>
        <v>146666.18360509607</v>
      </c>
    </row>
    <row r="8331" spans="1:8" x14ac:dyDescent="0.2">
      <c r="A8331">
        <f t="shared" si="780"/>
        <v>3</v>
      </c>
      <c r="B8331" t="b">
        <f t="shared" si="781"/>
        <v>0</v>
      </c>
      <c r="C8331" t="str">
        <f t="shared" si="782"/>
        <v>OFF</v>
      </c>
      <c r="D8331" s="4">
        <f t="shared" si="784"/>
        <v>43903.041666646466</v>
      </c>
      <c r="E8331" t="str">
        <f t="shared" si="785"/>
        <v>LRKPCIGS</v>
      </c>
      <c r="F8331" s="39">
        <v>8773.349609375</v>
      </c>
      <c r="G8331">
        <f t="shared" si="783"/>
        <v>1.3449568305866522E-3</v>
      </c>
      <c r="H8331" s="38">
        <f>G8331*SUMIF('Manual Inputs'!$B$11:$B$22,'Expanded kW'!A8331,'Manual Inputs'!$C$11:$C$22)</f>
        <v>144547.85412731918</v>
      </c>
    </row>
    <row r="8332" spans="1:8" x14ac:dyDescent="0.2">
      <c r="A8332">
        <f t="shared" si="780"/>
        <v>3</v>
      </c>
      <c r="B8332" t="b">
        <f t="shared" si="781"/>
        <v>0</v>
      </c>
      <c r="C8332" t="str">
        <f t="shared" si="782"/>
        <v>OFF</v>
      </c>
      <c r="D8332" s="4">
        <f t="shared" si="784"/>
        <v>43903.08333331313</v>
      </c>
      <c r="E8332" t="str">
        <f t="shared" si="785"/>
        <v>LRKPCIGS</v>
      </c>
      <c r="F8332" s="39">
        <v>8685.2978515625</v>
      </c>
      <c r="G8332">
        <f t="shared" si="783"/>
        <v>1.3314584726745798E-3</v>
      </c>
      <c r="H8332" s="38">
        <f>G8332*SUMIF('Manual Inputs'!$B$11:$B$22,'Expanded kW'!A8332,'Manual Inputs'!$C$11:$C$22)</f>
        <v>143097.13197322484</v>
      </c>
    </row>
    <row r="8333" spans="1:8" x14ac:dyDescent="0.2">
      <c r="A8333">
        <f t="shared" si="780"/>
        <v>3</v>
      </c>
      <c r="B8333" t="b">
        <f t="shared" si="781"/>
        <v>0</v>
      </c>
      <c r="C8333" t="str">
        <f t="shared" si="782"/>
        <v>OFF</v>
      </c>
      <c r="D8333" s="4">
        <f t="shared" si="784"/>
        <v>43903.124999979795</v>
      </c>
      <c r="E8333" t="str">
        <f t="shared" si="785"/>
        <v>LRKPCIGS</v>
      </c>
      <c r="F8333" s="39">
        <v>8669.673828125</v>
      </c>
      <c r="G8333">
        <f t="shared" si="783"/>
        <v>1.3290633057224893E-3</v>
      </c>
      <c r="H8333" s="38">
        <f>G8333*SUMIF('Manual Inputs'!$B$11:$B$22,'Expanded kW'!A8333,'Manual Inputs'!$C$11:$C$22)</f>
        <v>142839.71386483073</v>
      </c>
    </row>
    <row r="8334" spans="1:8" x14ac:dyDescent="0.2">
      <c r="A8334">
        <f t="shared" si="780"/>
        <v>3</v>
      </c>
      <c r="B8334" t="b">
        <f t="shared" si="781"/>
        <v>0</v>
      </c>
      <c r="C8334" t="str">
        <f t="shared" si="782"/>
        <v>OFF</v>
      </c>
      <c r="D8334" s="4">
        <f t="shared" si="784"/>
        <v>43903.166666646459</v>
      </c>
      <c r="E8334" t="str">
        <f t="shared" si="785"/>
        <v>LRKPCIGS</v>
      </c>
      <c r="F8334" s="39">
        <v>8616.724609375</v>
      </c>
      <c r="G8334">
        <f t="shared" si="783"/>
        <v>1.3209461763930093E-3</v>
      </c>
      <c r="H8334" s="38">
        <f>G8334*SUMIF('Manual Inputs'!$B$11:$B$22,'Expanded kW'!A8334,'Manual Inputs'!$C$11:$C$22)</f>
        <v>141967.3337262515</v>
      </c>
    </row>
    <row r="8335" spans="1:8" x14ac:dyDescent="0.2">
      <c r="A8335">
        <f t="shared" si="780"/>
        <v>3</v>
      </c>
      <c r="B8335" t="b">
        <f t="shared" si="781"/>
        <v>0</v>
      </c>
      <c r="C8335" t="str">
        <f t="shared" si="782"/>
        <v>OFF</v>
      </c>
      <c r="D8335" s="4">
        <f t="shared" si="784"/>
        <v>43903.208333313123</v>
      </c>
      <c r="E8335" t="str">
        <f t="shared" si="785"/>
        <v>LRKPCIGS</v>
      </c>
      <c r="F8335" s="39">
        <v>8596.341796875</v>
      </c>
      <c r="G8335">
        <f t="shared" si="783"/>
        <v>1.3178214858108458E-3</v>
      </c>
      <c r="H8335" s="38">
        <f>G8335*SUMIF('Manual Inputs'!$B$11:$B$22,'Expanded kW'!A8335,'Manual Inputs'!$C$11:$C$22)</f>
        <v>141631.51081491943</v>
      </c>
    </row>
    <row r="8336" spans="1:8" x14ac:dyDescent="0.2">
      <c r="A8336">
        <f t="shared" si="780"/>
        <v>3</v>
      </c>
      <c r="B8336" t="b">
        <f t="shared" si="781"/>
        <v>0</v>
      </c>
      <c r="C8336" t="str">
        <f t="shared" si="782"/>
        <v>OFF</v>
      </c>
      <c r="D8336" s="4">
        <f t="shared" si="784"/>
        <v>43903.249999979787</v>
      </c>
      <c r="E8336" t="str">
        <f t="shared" si="785"/>
        <v>LRKPCIGS</v>
      </c>
      <c r="F8336" s="39">
        <v>8672.7314453125</v>
      </c>
      <c r="G8336">
        <f t="shared" si="783"/>
        <v>1.329532039251272E-3</v>
      </c>
      <c r="H8336" s="38">
        <f>G8336*SUMIF('Manual Inputs'!$B$11:$B$22,'Expanded kW'!A8336,'Manual Inputs'!$C$11:$C$22)</f>
        <v>142890.090519458</v>
      </c>
    </row>
    <row r="8337" spans="1:8" x14ac:dyDescent="0.2">
      <c r="A8337">
        <f t="shared" si="780"/>
        <v>3</v>
      </c>
      <c r="B8337" t="b">
        <f t="shared" si="781"/>
        <v>0</v>
      </c>
      <c r="C8337" t="str">
        <f t="shared" si="782"/>
        <v>ON</v>
      </c>
      <c r="D8337" s="4">
        <f t="shared" si="784"/>
        <v>43903.291666646452</v>
      </c>
      <c r="E8337" t="str">
        <f t="shared" si="785"/>
        <v>LRKPCIGS</v>
      </c>
      <c r="F8337" s="39">
        <v>8676.20703125</v>
      </c>
      <c r="G8337">
        <f t="shared" si="783"/>
        <v>1.3300648475006933E-3</v>
      </c>
      <c r="H8337" s="38">
        <f>G8337*SUMIF('Manual Inputs'!$B$11:$B$22,'Expanded kW'!A8337,'Manual Inputs'!$C$11:$C$22)</f>
        <v>142947.35353888263</v>
      </c>
    </row>
    <row r="8338" spans="1:8" x14ac:dyDescent="0.2">
      <c r="A8338">
        <f t="shared" si="780"/>
        <v>3</v>
      </c>
      <c r="B8338" t="b">
        <f t="shared" si="781"/>
        <v>0</v>
      </c>
      <c r="C8338" t="str">
        <f t="shared" si="782"/>
        <v>ON</v>
      </c>
      <c r="D8338" s="4">
        <f t="shared" si="784"/>
        <v>43903.333333313116</v>
      </c>
      <c r="E8338" t="str">
        <f t="shared" si="785"/>
        <v>LRKPCIGS</v>
      </c>
      <c r="F8338" s="39">
        <v>8679.0009765625</v>
      </c>
      <c r="G8338">
        <f t="shared" si="783"/>
        <v>1.330493160060849E-3</v>
      </c>
      <c r="H8338" s="38">
        <f>G8338*SUMIF('Manual Inputs'!$B$11:$B$22,'Expanded kW'!A8338,'Manual Inputs'!$C$11:$C$22)</f>
        <v>142993.38599141815</v>
      </c>
    </row>
    <row r="8339" spans="1:8" x14ac:dyDescent="0.2">
      <c r="A8339">
        <f t="shared" si="780"/>
        <v>3</v>
      </c>
      <c r="B8339" t="b">
        <f t="shared" si="781"/>
        <v>0</v>
      </c>
      <c r="C8339" t="str">
        <f t="shared" si="782"/>
        <v>ON</v>
      </c>
      <c r="D8339" s="4">
        <f t="shared" si="784"/>
        <v>43903.37499997978</v>
      </c>
      <c r="E8339" t="str">
        <f t="shared" si="785"/>
        <v>LRKPCIGS</v>
      </c>
      <c r="F8339" s="39">
        <v>8744.1923828125</v>
      </c>
      <c r="G8339">
        <f t="shared" si="783"/>
        <v>1.3404870199929546E-3</v>
      </c>
      <c r="H8339" s="38">
        <f>G8339*SUMIF('Manual Inputs'!$B$11:$B$22,'Expanded kW'!A8339,'Manual Inputs'!$C$11:$C$22)</f>
        <v>144067.46582415505</v>
      </c>
    </row>
    <row r="8340" spans="1:8" x14ac:dyDescent="0.2">
      <c r="A8340">
        <f t="shared" si="780"/>
        <v>3</v>
      </c>
      <c r="B8340" t="b">
        <f t="shared" si="781"/>
        <v>0</v>
      </c>
      <c r="C8340" t="str">
        <f t="shared" si="782"/>
        <v>ON</v>
      </c>
      <c r="D8340" s="4">
        <f t="shared" si="784"/>
        <v>43903.416666646444</v>
      </c>
      <c r="E8340" t="str">
        <f t="shared" si="785"/>
        <v>LRKPCIGS</v>
      </c>
      <c r="F8340" s="39">
        <v>8812.513671875</v>
      </c>
      <c r="G8340">
        <f t="shared" si="783"/>
        <v>1.3509606917933925E-3</v>
      </c>
      <c r="H8340" s="38">
        <f>G8340*SUMIF('Manual Inputs'!$B$11:$B$22,'Expanded kW'!A8340,'Manual Inputs'!$C$11:$C$22)</f>
        <v>145193.11294468513</v>
      </c>
    </row>
    <row r="8341" spans="1:8" x14ac:dyDescent="0.2">
      <c r="A8341">
        <f t="shared" si="780"/>
        <v>3</v>
      </c>
      <c r="B8341" t="b">
        <f t="shared" si="781"/>
        <v>0</v>
      </c>
      <c r="C8341" t="str">
        <f t="shared" si="782"/>
        <v>ON</v>
      </c>
      <c r="D8341" s="4">
        <f t="shared" si="784"/>
        <v>43903.458333313109</v>
      </c>
      <c r="E8341" t="str">
        <f t="shared" si="785"/>
        <v>LRKPCIGS</v>
      </c>
      <c r="F8341" s="39">
        <v>8820.28125</v>
      </c>
      <c r="G8341">
        <f t="shared" si="783"/>
        <v>1.3521514635876878E-3</v>
      </c>
      <c r="H8341" s="38">
        <f>G8341*SUMIF('Manual Inputs'!$B$11:$B$22,'Expanded kW'!A8341,'Manual Inputs'!$C$11:$C$22)</f>
        <v>145321.08992038152</v>
      </c>
    </row>
    <row r="8342" spans="1:8" x14ac:dyDescent="0.2">
      <c r="A8342">
        <f t="shared" si="780"/>
        <v>3</v>
      </c>
      <c r="B8342" t="b">
        <f t="shared" si="781"/>
        <v>0</v>
      </c>
      <c r="C8342" t="str">
        <f t="shared" si="782"/>
        <v>ON</v>
      </c>
      <c r="D8342" s="4">
        <f t="shared" si="784"/>
        <v>43903.499999979773</v>
      </c>
      <c r="E8342" t="str">
        <f t="shared" si="785"/>
        <v>LRKPCIGS</v>
      </c>
      <c r="F8342" s="39">
        <v>8808.7021484375</v>
      </c>
      <c r="G8342">
        <f t="shared" si="783"/>
        <v>1.3503763842357946E-3</v>
      </c>
      <c r="H8342" s="38">
        <f>G8342*SUMIF('Manual Inputs'!$B$11:$B$22,'Expanded kW'!A8342,'Manual Inputs'!$C$11:$C$22)</f>
        <v>145130.31509000281</v>
      </c>
    </row>
    <row r="8343" spans="1:8" x14ac:dyDescent="0.2">
      <c r="A8343">
        <f t="shared" si="780"/>
        <v>3</v>
      </c>
      <c r="B8343" t="b">
        <f t="shared" si="781"/>
        <v>0</v>
      </c>
      <c r="C8343" t="str">
        <f t="shared" si="782"/>
        <v>ON</v>
      </c>
      <c r="D8343" s="4">
        <f t="shared" si="784"/>
        <v>43903.541666646437</v>
      </c>
      <c r="E8343" t="str">
        <f t="shared" si="785"/>
        <v>LRKPCIGS</v>
      </c>
      <c r="F8343" s="39">
        <v>8749.958984375</v>
      </c>
      <c r="G8343">
        <f t="shared" si="783"/>
        <v>1.3413710415475576E-3</v>
      </c>
      <c r="H8343" s="38">
        <f>G8343*SUMIF('Manual Inputs'!$B$11:$B$22,'Expanded kW'!A8343,'Manual Inputs'!$C$11:$C$22)</f>
        <v>144162.47513286603</v>
      </c>
    </row>
    <row r="8344" spans="1:8" x14ac:dyDescent="0.2">
      <c r="A8344">
        <f t="shared" si="780"/>
        <v>3</v>
      </c>
      <c r="B8344" t="b">
        <f t="shared" si="781"/>
        <v>0</v>
      </c>
      <c r="C8344" t="str">
        <f t="shared" si="782"/>
        <v>ON</v>
      </c>
      <c r="D8344" s="4">
        <f t="shared" si="784"/>
        <v>43903.583333313101</v>
      </c>
      <c r="E8344" t="str">
        <f t="shared" si="785"/>
        <v>LRKPCIGS</v>
      </c>
      <c r="F8344" s="39">
        <v>8711.78125</v>
      </c>
      <c r="G8344">
        <f t="shared" si="783"/>
        <v>1.3355183847049406E-3</v>
      </c>
      <c r="H8344" s="38">
        <f>G8344*SUMIF('Manual Inputs'!$B$11:$B$22,'Expanded kW'!A8344,'Manual Inputs'!$C$11:$C$22)</f>
        <v>143533.46684925084</v>
      </c>
    </row>
    <row r="8345" spans="1:8" x14ac:dyDescent="0.2">
      <c r="A8345">
        <f t="shared" si="780"/>
        <v>3</v>
      </c>
      <c r="B8345" t="b">
        <f t="shared" si="781"/>
        <v>0</v>
      </c>
      <c r="C8345" t="str">
        <f t="shared" si="782"/>
        <v>ON</v>
      </c>
      <c r="D8345" s="4">
        <f t="shared" si="784"/>
        <v>43903.624999979766</v>
      </c>
      <c r="E8345" t="str">
        <f t="shared" si="785"/>
        <v>LRKPCIGS</v>
      </c>
      <c r="F8345" s="39">
        <v>8678.08984375</v>
      </c>
      <c r="G8345">
        <f t="shared" si="783"/>
        <v>1.3303534831581487E-3</v>
      </c>
      <c r="H8345" s="38">
        <f>G8345*SUMIF('Manual Inputs'!$B$11:$B$22,'Expanded kW'!A8345,'Manual Inputs'!$C$11:$C$22)</f>
        <v>142978.37435974542</v>
      </c>
    </row>
    <row r="8346" spans="1:8" x14ac:dyDescent="0.2">
      <c r="A8346">
        <f t="shared" si="780"/>
        <v>3</v>
      </c>
      <c r="B8346" t="b">
        <f t="shared" si="781"/>
        <v>0</v>
      </c>
      <c r="C8346" t="str">
        <f t="shared" si="782"/>
        <v>ON</v>
      </c>
      <c r="D8346" s="4">
        <f t="shared" si="784"/>
        <v>43903.66666664643</v>
      </c>
      <c r="E8346" t="str">
        <f t="shared" si="785"/>
        <v>LRKPCIGS</v>
      </c>
      <c r="F8346" s="39">
        <v>8664.8564453125</v>
      </c>
      <c r="G8346">
        <f t="shared" si="783"/>
        <v>1.3283247996549437E-3</v>
      </c>
      <c r="H8346" s="38">
        <f>G8346*SUMIF('Manual Inputs'!$B$11:$B$22,'Expanded kW'!A8346,'Manual Inputs'!$C$11:$C$22)</f>
        <v>142760.34368365014</v>
      </c>
    </row>
    <row r="8347" spans="1:8" x14ac:dyDescent="0.2">
      <c r="A8347">
        <f t="shared" si="780"/>
        <v>3</v>
      </c>
      <c r="B8347" t="b">
        <f t="shared" si="781"/>
        <v>0</v>
      </c>
      <c r="C8347" t="str">
        <f t="shared" si="782"/>
        <v>ON</v>
      </c>
      <c r="D8347" s="4">
        <f t="shared" si="784"/>
        <v>43903.708333313094</v>
      </c>
      <c r="E8347" t="str">
        <f t="shared" si="785"/>
        <v>LRKPCIGS</v>
      </c>
      <c r="F8347" s="39">
        <v>8726.1162109375</v>
      </c>
      <c r="G8347">
        <f t="shared" si="783"/>
        <v>1.3377159380326322E-3</v>
      </c>
      <c r="H8347" s="38">
        <f>G8347*SUMIF('Manual Inputs'!$B$11:$B$22,'Expanded kW'!A8347,'Manual Inputs'!$C$11:$C$22)</f>
        <v>143769.64663630736</v>
      </c>
    </row>
    <row r="8348" spans="1:8" x14ac:dyDescent="0.2">
      <c r="A8348">
        <f t="shared" si="780"/>
        <v>3</v>
      </c>
      <c r="B8348" t="b">
        <f t="shared" si="781"/>
        <v>0</v>
      </c>
      <c r="C8348" t="str">
        <f t="shared" si="782"/>
        <v>ON</v>
      </c>
      <c r="D8348" s="4">
        <f t="shared" si="784"/>
        <v>43903.749999979758</v>
      </c>
      <c r="E8348" t="str">
        <f t="shared" si="785"/>
        <v>LRKPCIGS</v>
      </c>
      <c r="F8348" s="39">
        <v>8716.484375</v>
      </c>
      <c r="G8348">
        <f t="shared" si="783"/>
        <v>1.3362393750194145E-3</v>
      </c>
      <c r="H8348" s="38">
        <f>G8348*SUMIF('Manual Inputs'!$B$11:$B$22,'Expanded kW'!A8348,'Manual Inputs'!$C$11:$C$22)</f>
        <v>143610.95454285829</v>
      </c>
    </row>
    <row r="8349" spans="1:8" x14ac:dyDescent="0.2">
      <c r="A8349">
        <f t="shared" si="780"/>
        <v>3</v>
      </c>
      <c r="B8349" t="b">
        <f t="shared" si="781"/>
        <v>0</v>
      </c>
      <c r="C8349" t="str">
        <f t="shared" si="782"/>
        <v>ON</v>
      </c>
      <c r="D8349" s="4">
        <f t="shared" si="784"/>
        <v>43903.791666646423</v>
      </c>
      <c r="E8349" t="str">
        <f t="shared" si="785"/>
        <v>LRKPCIGS</v>
      </c>
      <c r="F8349" s="39">
        <v>8659.919921875</v>
      </c>
      <c r="G8349">
        <f t="shared" si="783"/>
        <v>1.3275680292978702E-3</v>
      </c>
      <c r="H8349" s="38">
        <f>G8349*SUMIF('Manual Inputs'!$B$11:$B$22,'Expanded kW'!A8349,'Manual Inputs'!$C$11:$C$22)</f>
        <v>142679.01056670956</v>
      </c>
    </row>
    <row r="8350" spans="1:8" x14ac:dyDescent="0.2">
      <c r="A8350">
        <f t="shared" si="780"/>
        <v>3</v>
      </c>
      <c r="B8350" t="b">
        <f t="shared" si="781"/>
        <v>0</v>
      </c>
      <c r="C8350" t="str">
        <f t="shared" si="782"/>
        <v>ON</v>
      </c>
      <c r="D8350" s="4">
        <f t="shared" si="784"/>
        <v>43903.833333313087</v>
      </c>
      <c r="E8350" t="str">
        <f t="shared" si="785"/>
        <v>LRKPCIGS</v>
      </c>
      <c r="F8350" s="39">
        <v>8762.298828125</v>
      </c>
      <c r="G8350">
        <f t="shared" si="783"/>
        <v>1.3432627428793043E-3</v>
      </c>
      <c r="H8350" s="38">
        <f>G8350*SUMIF('Manual Inputs'!$B$11:$B$22,'Expanded kW'!A8350,'Manual Inputs'!$C$11:$C$22)</f>
        <v>144365.7837907614</v>
      </c>
    </row>
    <row r="8351" spans="1:8" x14ac:dyDescent="0.2">
      <c r="A8351">
        <f t="shared" si="780"/>
        <v>3</v>
      </c>
      <c r="B8351" t="b">
        <f t="shared" si="781"/>
        <v>0</v>
      </c>
      <c r="C8351" t="str">
        <f t="shared" si="782"/>
        <v>OFF</v>
      </c>
      <c r="D8351" s="4">
        <f t="shared" si="784"/>
        <v>43903.874999979751</v>
      </c>
      <c r="E8351" t="str">
        <f t="shared" si="785"/>
        <v>LRKPCIGS</v>
      </c>
      <c r="F8351" s="39">
        <v>8939.0517578125</v>
      </c>
      <c r="G8351">
        <f t="shared" si="783"/>
        <v>1.3703590140521046E-3</v>
      </c>
      <c r="H8351" s="38">
        <f>G8351*SUMIF('Manual Inputs'!$B$11:$B$22,'Expanded kW'!A8351,'Manual Inputs'!$C$11:$C$22)</f>
        <v>147277.92770780579</v>
      </c>
    </row>
    <row r="8352" spans="1:8" x14ac:dyDescent="0.2">
      <c r="A8352">
        <f t="shared" si="780"/>
        <v>3</v>
      </c>
      <c r="B8352" t="b">
        <f t="shared" si="781"/>
        <v>0</v>
      </c>
      <c r="C8352" t="str">
        <f t="shared" si="782"/>
        <v>OFF</v>
      </c>
      <c r="D8352" s="4">
        <f t="shared" si="784"/>
        <v>43903.916666646415</v>
      </c>
      <c r="E8352" t="str">
        <f t="shared" si="785"/>
        <v>LRKPCIGS</v>
      </c>
      <c r="F8352" s="39">
        <v>9125.462890625</v>
      </c>
      <c r="G8352">
        <f t="shared" si="783"/>
        <v>1.398935890334985E-3</v>
      </c>
      <c r="H8352" s="38">
        <f>G8352*SUMIF('Manual Inputs'!$B$11:$B$22,'Expanded kW'!A8352,'Manual Inputs'!$C$11:$C$22)</f>
        <v>150349.19813850836</v>
      </c>
    </row>
    <row r="8353" spans="1:8" x14ac:dyDescent="0.2">
      <c r="A8353">
        <f t="shared" si="780"/>
        <v>3</v>
      </c>
      <c r="B8353" t="b">
        <f t="shared" si="781"/>
        <v>0</v>
      </c>
      <c r="C8353" t="str">
        <f t="shared" si="782"/>
        <v>OFF</v>
      </c>
      <c r="D8353" s="4">
        <f t="shared" si="784"/>
        <v>43903.958333313079</v>
      </c>
      <c r="E8353" t="str">
        <f t="shared" si="785"/>
        <v>LRKPCIGS</v>
      </c>
      <c r="F8353" s="39">
        <v>9120.2412109375</v>
      </c>
      <c r="G8353">
        <f t="shared" si="783"/>
        <v>1.3981354054488778E-3</v>
      </c>
      <c r="H8353" s="38">
        <f>G8353*SUMIF('Manual Inputs'!$B$11:$B$22,'Expanded kW'!A8353,'Manual Inputs'!$C$11:$C$22)</f>
        <v>150263.16684745371</v>
      </c>
    </row>
    <row r="8354" spans="1:8" x14ac:dyDescent="0.2">
      <c r="A8354">
        <f t="shared" si="780"/>
        <v>3</v>
      </c>
      <c r="B8354" t="b">
        <f t="shared" si="781"/>
        <v>0</v>
      </c>
      <c r="C8354" t="str">
        <f t="shared" si="782"/>
        <v>OFF</v>
      </c>
      <c r="D8354" s="4">
        <f t="shared" si="784"/>
        <v>43903.999999979744</v>
      </c>
      <c r="E8354" t="str">
        <f t="shared" si="785"/>
        <v>LRKPCIGS</v>
      </c>
      <c r="F8354" s="39">
        <v>9142.99609375</v>
      </c>
      <c r="G8354">
        <f t="shared" si="783"/>
        <v>1.4016237350413937E-3</v>
      </c>
      <c r="H8354" s="38">
        <f>G8354*SUMIF('Manual Inputs'!$B$11:$B$22,'Expanded kW'!A8354,'Manual Inputs'!$C$11:$C$22)</f>
        <v>150638.07148797443</v>
      </c>
    </row>
    <row r="8355" spans="1:8" x14ac:dyDescent="0.2">
      <c r="A8355">
        <f t="shared" si="780"/>
        <v>3</v>
      </c>
      <c r="B8355" t="b">
        <f t="shared" si="781"/>
        <v>0</v>
      </c>
      <c r="C8355" t="str">
        <f t="shared" si="782"/>
        <v>OFF</v>
      </c>
      <c r="D8355" s="4">
        <f t="shared" si="784"/>
        <v>43904.041666646408</v>
      </c>
      <c r="E8355" t="str">
        <f t="shared" si="785"/>
        <v>LRKPCIGS</v>
      </c>
      <c r="F8355" s="39">
        <v>9055.861328125</v>
      </c>
      <c r="G8355">
        <f t="shared" si="783"/>
        <v>1.3882659522757689E-3</v>
      </c>
      <c r="H8355" s="38">
        <f>G8355*SUMIF('Manual Inputs'!$B$11:$B$22,'Expanded kW'!A8355,'Manual Inputs'!$C$11:$C$22)</f>
        <v>149202.45750337708</v>
      </c>
    </row>
    <row r="8356" spans="1:8" x14ac:dyDescent="0.2">
      <c r="A8356">
        <f t="shared" si="780"/>
        <v>3</v>
      </c>
      <c r="B8356" t="b">
        <f t="shared" si="781"/>
        <v>0</v>
      </c>
      <c r="C8356" t="str">
        <f t="shared" si="782"/>
        <v>OFF</v>
      </c>
      <c r="D8356" s="4">
        <f t="shared" si="784"/>
        <v>43904.083333313072</v>
      </c>
      <c r="E8356" t="str">
        <f t="shared" si="785"/>
        <v>LRKPCIGS</v>
      </c>
      <c r="F8356" s="39">
        <v>8949.13671875</v>
      </c>
      <c r="G8356">
        <f t="shared" si="783"/>
        <v>1.3719050412484442E-3</v>
      </c>
      <c r="H8356" s="38">
        <f>G8356*SUMIF('Manual Inputs'!$B$11:$B$22,'Expanded kW'!A8356,'Manual Inputs'!$C$11:$C$22)</f>
        <v>147444.08539299772</v>
      </c>
    </row>
    <row r="8357" spans="1:8" x14ac:dyDescent="0.2">
      <c r="A8357">
        <f t="shared" si="780"/>
        <v>3</v>
      </c>
      <c r="B8357" t="b">
        <f t="shared" si="781"/>
        <v>0</v>
      </c>
      <c r="C8357" t="str">
        <f t="shared" si="782"/>
        <v>OFF</v>
      </c>
      <c r="D8357" s="4">
        <f t="shared" si="784"/>
        <v>43904.124999979736</v>
      </c>
      <c r="E8357" t="str">
        <f t="shared" si="785"/>
        <v>LRKPCIGS</v>
      </c>
      <c r="F8357" s="39">
        <v>8924.7646484375</v>
      </c>
      <c r="G8357">
        <f t="shared" si="783"/>
        <v>1.3681687963816823E-3</v>
      </c>
      <c r="H8357" s="38">
        <f>G8357*SUMIF('Manual Inputs'!$B$11:$B$22,'Expanded kW'!A8357,'Manual Inputs'!$C$11:$C$22)</f>
        <v>147042.53631298072</v>
      </c>
    </row>
    <row r="8358" spans="1:8" x14ac:dyDescent="0.2">
      <c r="A8358">
        <f t="shared" si="780"/>
        <v>3</v>
      </c>
      <c r="B8358" t="b">
        <f t="shared" si="781"/>
        <v>0</v>
      </c>
      <c r="C8358" t="str">
        <f t="shared" si="782"/>
        <v>OFF</v>
      </c>
      <c r="D8358" s="4">
        <f t="shared" si="784"/>
        <v>43904.166666646401</v>
      </c>
      <c r="E8358" t="str">
        <f t="shared" si="785"/>
        <v>LRKPCIGS</v>
      </c>
      <c r="F8358" s="39">
        <v>8910.1015625</v>
      </c>
      <c r="G8358">
        <f t="shared" si="783"/>
        <v>1.3659209414041437E-3</v>
      </c>
      <c r="H8358" s="38">
        <f>G8358*SUMIF('Manual Inputs'!$B$11:$B$22,'Expanded kW'!A8358,'Manual Inputs'!$C$11:$C$22)</f>
        <v>146800.95040776554</v>
      </c>
    </row>
    <row r="8359" spans="1:8" x14ac:dyDescent="0.2">
      <c r="A8359">
        <f t="shared" si="780"/>
        <v>3</v>
      </c>
      <c r="B8359" t="b">
        <f t="shared" si="781"/>
        <v>0</v>
      </c>
      <c r="C8359" t="str">
        <f t="shared" si="782"/>
        <v>OFF</v>
      </c>
      <c r="D8359" s="4">
        <f t="shared" si="784"/>
        <v>43904.208333313065</v>
      </c>
      <c r="E8359" t="str">
        <f t="shared" si="785"/>
        <v>LRKPCIGS</v>
      </c>
      <c r="F8359" s="39">
        <v>8908.9755859375</v>
      </c>
      <c r="G8359">
        <f t="shared" si="783"/>
        <v>1.365748328897377E-3</v>
      </c>
      <c r="H8359" s="38">
        <f>G8359*SUMIF('Manual Inputs'!$B$11:$B$22,'Expanded kW'!A8359,'Manual Inputs'!$C$11:$C$22)</f>
        <v>146782.3990558699</v>
      </c>
    </row>
    <row r="8360" spans="1:8" x14ac:dyDescent="0.2">
      <c r="A8360">
        <f t="shared" si="780"/>
        <v>3</v>
      </c>
      <c r="B8360" t="b">
        <f t="shared" si="781"/>
        <v>0</v>
      </c>
      <c r="C8360" t="str">
        <f t="shared" si="782"/>
        <v>OFF</v>
      </c>
      <c r="D8360" s="4">
        <f t="shared" si="784"/>
        <v>43904.249999979729</v>
      </c>
      <c r="E8360" t="str">
        <f t="shared" si="785"/>
        <v>LRKPCIGS</v>
      </c>
      <c r="F8360" s="39">
        <v>8928.134765625</v>
      </c>
      <c r="G8360">
        <f t="shared" si="783"/>
        <v>1.3686854362436527E-3</v>
      </c>
      <c r="H8360" s="38">
        <f>G8360*SUMIF('Manual Inputs'!$B$11:$B$22,'Expanded kW'!A8360,'Manual Inputs'!$C$11:$C$22)</f>
        <v>147098.06165156866</v>
      </c>
    </row>
    <row r="8361" spans="1:8" x14ac:dyDescent="0.2">
      <c r="A8361">
        <f t="shared" si="780"/>
        <v>3</v>
      </c>
      <c r="B8361" t="b">
        <f t="shared" si="781"/>
        <v>0</v>
      </c>
      <c r="C8361" t="str">
        <f t="shared" si="782"/>
        <v>OFF</v>
      </c>
      <c r="D8361" s="4">
        <f t="shared" si="784"/>
        <v>43904.291666646393</v>
      </c>
      <c r="E8361" t="str">
        <f t="shared" si="785"/>
        <v>LRKPCIGS</v>
      </c>
      <c r="F8361" s="39">
        <v>8919.3154296875</v>
      </c>
      <c r="G8361">
        <f t="shared" si="783"/>
        <v>1.367333429696723E-3</v>
      </c>
      <c r="H8361" s="38">
        <f>G8361*SUMIF('Manual Inputs'!$B$11:$B$22,'Expanded kW'!A8361,'Manual Inputs'!$C$11:$C$22)</f>
        <v>146952.75613641724</v>
      </c>
    </row>
    <row r="8362" spans="1:8" x14ac:dyDescent="0.2">
      <c r="A8362">
        <f t="shared" si="780"/>
        <v>3</v>
      </c>
      <c r="B8362" t="b">
        <f t="shared" si="781"/>
        <v>0</v>
      </c>
      <c r="C8362" t="str">
        <f t="shared" si="782"/>
        <v>OFF</v>
      </c>
      <c r="D8362" s="4">
        <f t="shared" si="784"/>
        <v>43904.333333313058</v>
      </c>
      <c r="E8362" t="str">
        <f t="shared" si="785"/>
        <v>LRKPCIGS</v>
      </c>
      <c r="F8362" s="39">
        <v>8918.7900390625</v>
      </c>
      <c r="G8362">
        <f t="shared" si="783"/>
        <v>1.3672528871740512E-3</v>
      </c>
      <c r="H8362" s="38">
        <f>G8362*SUMIF('Manual Inputs'!$B$11:$B$22,'Expanded kW'!A8362,'Manual Inputs'!$C$11:$C$22)</f>
        <v>146944.09991150844</v>
      </c>
    </row>
    <row r="8363" spans="1:8" x14ac:dyDescent="0.2">
      <c r="A8363">
        <f t="shared" si="780"/>
        <v>3</v>
      </c>
      <c r="B8363" t="b">
        <f t="shared" si="781"/>
        <v>0</v>
      </c>
      <c r="C8363" t="str">
        <f t="shared" si="782"/>
        <v>OFF</v>
      </c>
      <c r="D8363" s="4">
        <f t="shared" si="784"/>
        <v>43904.374999979722</v>
      </c>
      <c r="E8363" t="str">
        <f t="shared" si="785"/>
        <v>LRKPCIGS</v>
      </c>
      <c r="F8363" s="39">
        <v>8848.9365234375</v>
      </c>
      <c r="G8363">
        <f t="shared" si="783"/>
        <v>1.3565443246337026E-3</v>
      </c>
      <c r="H8363" s="38">
        <f>G8363*SUMIF('Manual Inputs'!$B$11:$B$22,'Expanded kW'!A8363,'Manual Inputs'!$C$11:$C$22)</f>
        <v>145793.2081499339</v>
      </c>
    </row>
    <row r="8364" spans="1:8" x14ac:dyDescent="0.2">
      <c r="A8364">
        <f t="shared" si="780"/>
        <v>3</v>
      </c>
      <c r="B8364" t="b">
        <f t="shared" si="781"/>
        <v>0</v>
      </c>
      <c r="C8364" t="str">
        <f t="shared" si="782"/>
        <v>OFF</v>
      </c>
      <c r="D8364" s="4">
        <f t="shared" si="784"/>
        <v>43904.416666646386</v>
      </c>
      <c r="E8364" t="str">
        <f t="shared" si="785"/>
        <v>LRKPCIGS</v>
      </c>
      <c r="F8364" s="39">
        <v>8775.2978515625</v>
      </c>
      <c r="G8364">
        <f t="shared" si="783"/>
        <v>1.3452554966326188E-3</v>
      </c>
      <c r="H8364" s="38">
        <f>G8364*SUMIF('Manual Inputs'!$B$11:$B$22,'Expanded kW'!A8364,'Manual Inputs'!$C$11:$C$22)</f>
        <v>144579.95295388624</v>
      </c>
    </row>
    <row r="8365" spans="1:8" x14ac:dyDescent="0.2">
      <c r="A8365">
        <f t="shared" si="780"/>
        <v>3</v>
      </c>
      <c r="B8365" t="b">
        <f t="shared" si="781"/>
        <v>0</v>
      </c>
      <c r="C8365" t="str">
        <f t="shared" si="782"/>
        <v>OFF</v>
      </c>
      <c r="D8365" s="4">
        <f t="shared" si="784"/>
        <v>43904.45833331305</v>
      </c>
      <c r="E8365" t="str">
        <f t="shared" si="785"/>
        <v>LRKPCIGS</v>
      </c>
      <c r="F8365" s="39">
        <v>8758.689453125</v>
      </c>
      <c r="G8365">
        <f t="shared" si="783"/>
        <v>1.3427094247309872E-3</v>
      </c>
      <c r="H8365" s="38">
        <f>G8365*SUMIF('Manual Inputs'!$B$11:$B$22,'Expanded kW'!A8365,'Manual Inputs'!$C$11:$C$22)</f>
        <v>144306.31649101613</v>
      </c>
    </row>
    <row r="8366" spans="1:8" x14ac:dyDescent="0.2">
      <c r="A8366">
        <f t="shared" si="780"/>
        <v>3</v>
      </c>
      <c r="B8366" t="b">
        <f t="shared" si="781"/>
        <v>0</v>
      </c>
      <c r="C8366" t="str">
        <f t="shared" si="782"/>
        <v>OFF</v>
      </c>
      <c r="D8366" s="4">
        <f t="shared" si="784"/>
        <v>43904.499999979715</v>
      </c>
      <c r="E8366" t="str">
        <f t="shared" si="785"/>
        <v>LRKPCIGS</v>
      </c>
      <c r="F8366" s="39">
        <v>8832.7353515625</v>
      </c>
      <c r="G8366">
        <f t="shared" si="783"/>
        <v>1.3540606806725062E-3</v>
      </c>
      <c r="H8366" s="38">
        <f>G8366*SUMIF('Manual Inputs'!$B$11:$B$22,'Expanded kW'!A8366,'Manual Inputs'!$C$11:$C$22)</f>
        <v>145526.28106584999</v>
      </c>
    </row>
    <row r="8367" spans="1:8" x14ac:dyDescent="0.2">
      <c r="A8367">
        <f t="shared" si="780"/>
        <v>3</v>
      </c>
      <c r="B8367" t="b">
        <f t="shared" si="781"/>
        <v>0</v>
      </c>
      <c r="C8367" t="str">
        <f t="shared" si="782"/>
        <v>OFF</v>
      </c>
      <c r="D8367" s="4">
        <f t="shared" si="784"/>
        <v>43904.541666646379</v>
      </c>
      <c r="E8367" t="str">
        <f t="shared" si="785"/>
        <v>LRKPCIGS</v>
      </c>
      <c r="F8367" s="39">
        <v>8918.2958984375</v>
      </c>
      <c r="G8367">
        <f t="shared" si="783"/>
        <v>1.3671771352846982E-3</v>
      </c>
      <c r="H8367" s="38">
        <f>G8367*SUMIF('Manual Inputs'!$B$11:$B$22,'Expanded kW'!A8367,'Manual Inputs'!$C$11:$C$22)</f>
        <v>146935.95855499568</v>
      </c>
    </row>
    <row r="8368" spans="1:8" x14ac:dyDescent="0.2">
      <c r="A8368">
        <f t="shared" si="780"/>
        <v>3</v>
      </c>
      <c r="B8368" t="b">
        <f t="shared" si="781"/>
        <v>0</v>
      </c>
      <c r="C8368" t="str">
        <f t="shared" si="782"/>
        <v>OFF</v>
      </c>
      <c r="D8368" s="4">
        <f t="shared" si="784"/>
        <v>43904.583333313043</v>
      </c>
      <c r="E8368" t="str">
        <f t="shared" si="785"/>
        <v>LRKPCIGS</v>
      </c>
      <c r="F8368" s="39">
        <v>8908.59765625</v>
      </c>
      <c r="G8368">
        <f t="shared" si="783"/>
        <v>1.3656903921756783E-3</v>
      </c>
      <c r="H8368" s="38">
        <f>G8368*SUMIF('Manual Inputs'!$B$11:$B$22,'Expanded kW'!A8368,'Manual Inputs'!$C$11:$C$22)</f>
        <v>146776.17236620502</v>
      </c>
    </row>
    <row r="8369" spans="1:8" x14ac:dyDescent="0.2">
      <c r="A8369">
        <f t="shared" si="780"/>
        <v>3</v>
      </c>
      <c r="B8369" t="b">
        <f t="shared" si="781"/>
        <v>0</v>
      </c>
      <c r="C8369" t="str">
        <f t="shared" si="782"/>
        <v>OFF</v>
      </c>
      <c r="D8369" s="4">
        <f t="shared" si="784"/>
        <v>43904.624999979707</v>
      </c>
      <c r="E8369" t="str">
        <f t="shared" si="785"/>
        <v>LRKPCIGS</v>
      </c>
      <c r="F8369" s="39">
        <v>8939.57421875</v>
      </c>
      <c r="G8369">
        <f t="shared" si="783"/>
        <v>1.3704391074529027E-3</v>
      </c>
      <c r="H8369" s="38">
        <f>G8369*SUMIF('Manual Inputs'!$B$11:$B$22,'Expanded kW'!A8369,'Manual Inputs'!$C$11:$C$22)</f>
        <v>147286.53566380247</v>
      </c>
    </row>
    <row r="8370" spans="1:8" x14ac:dyDescent="0.2">
      <c r="A8370">
        <f t="shared" si="780"/>
        <v>3</v>
      </c>
      <c r="B8370" t="b">
        <f t="shared" si="781"/>
        <v>0</v>
      </c>
      <c r="C8370" t="str">
        <f t="shared" si="782"/>
        <v>OFF</v>
      </c>
      <c r="D8370" s="4">
        <f t="shared" si="784"/>
        <v>43904.666666646372</v>
      </c>
      <c r="E8370" t="str">
        <f t="shared" si="785"/>
        <v>LRKPCIGS</v>
      </c>
      <c r="F8370" s="39">
        <v>8927.2607421875</v>
      </c>
      <c r="G8370">
        <f t="shared" si="783"/>
        <v>1.3685514482180187E-3</v>
      </c>
      <c r="H8370" s="38">
        <f>G8370*SUMIF('Manual Inputs'!$B$11:$B$22,'Expanded kW'!A8370,'Manual Inputs'!$C$11:$C$22)</f>
        <v>147083.66142611628</v>
      </c>
    </row>
    <row r="8371" spans="1:8" x14ac:dyDescent="0.2">
      <c r="A8371">
        <f t="shared" si="780"/>
        <v>3</v>
      </c>
      <c r="B8371" t="b">
        <f t="shared" si="781"/>
        <v>0</v>
      </c>
      <c r="C8371" t="str">
        <f t="shared" si="782"/>
        <v>OFF</v>
      </c>
      <c r="D8371" s="4">
        <f t="shared" si="784"/>
        <v>43904.708333313036</v>
      </c>
      <c r="E8371" t="str">
        <f t="shared" si="785"/>
        <v>LRKPCIGS</v>
      </c>
      <c r="F8371" s="39">
        <v>8822.064453125</v>
      </c>
      <c r="G8371">
        <f t="shared" si="783"/>
        <v>1.3524248291014397E-3</v>
      </c>
      <c r="H8371" s="38">
        <f>G8371*SUMIF('Manual Inputs'!$B$11:$B$22,'Expanded kW'!A8371,'Manual Inputs'!$C$11:$C$22)</f>
        <v>145350.46959823187</v>
      </c>
    </row>
    <row r="8372" spans="1:8" x14ac:dyDescent="0.2">
      <c r="A8372">
        <f t="shared" si="780"/>
        <v>3</v>
      </c>
      <c r="B8372" t="b">
        <f t="shared" si="781"/>
        <v>0</v>
      </c>
      <c r="C8372" t="str">
        <f t="shared" si="782"/>
        <v>OFF</v>
      </c>
      <c r="D8372" s="4">
        <f t="shared" si="784"/>
        <v>43904.7499999797</v>
      </c>
      <c r="E8372" t="str">
        <f t="shared" si="785"/>
        <v>LRKPCIGS</v>
      </c>
      <c r="F8372" s="39">
        <v>8757.392578125</v>
      </c>
      <c r="G8372">
        <f t="shared" si="783"/>
        <v>1.3425106134482584E-3</v>
      </c>
      <c r="H8372" s="38">
        <f>G8372*SUMIF('Manual Inputs'!$B$11:$B$22,'Expanded kW'!A8372,'Manual Inputs'!$C$11:$C$22)</f>
        <v>144284.94945257952</v>
      </c>
    </row>
    <row r="8373" spans="1:8" x14ac:dyDescent="0.2">
      <c r="A8373">
        <f t="shared" si="780"/>
        <v>3</v>
      </c>
      <c r="B8373" t="b">
        <f t="shared" si="781"/>
        <v>0</v>
      </c>
      <c r="C8373" t="str">
        <f t="shared" si="782"/>
        <v>OFF</v>
      </c>
      <c r="D8373" s="4">
        <f t="shared" si="784"/>
        <v>43904.791666646364</v>
      </c>
      <c r="E8373" t="str">
        <f t="shared" si="785"/>
        <v>LRKPCIGS</v>
      </c>
      <c r="F8373" s="39">
        <v>8781.9443359375</v>
      </c>
      <c r="G8373">
        <f t="shared" si="783"/>
        <v>1.3462744044566034E-3</v>
      </c>
      <c r="H8373" s="38">
        <f>G8373*SUMIF('Manual Inputs'!$B$11:$B$22,'Expanded kW'!A8373,'Manual Inputs'!$C$11:$C$22)</f>
        <v>144689.45902587389</v>
      </c>
    </row>
    <row r="8374" spans="1:8" x14ac:dyDescent="0.2">
      <c r="A8374">
        <f t="shared" si="780"/>
        <v>3</v>
      </c>
      <c r="B8374" t="b">
        <f t="shared" si="781"/>
        <v>0</v>
      </c>
      <c r="C8374" t="str">
        <f t="shared" si="782"/>
        <v>OFF</v>
      </c>
      <c r="D8374" s="4">
        <f t="shared" si="784"/>
        <v>43904.833333313029</v>
      </c>
      <c r="E8374" t="str">
        <f t="shared" si="785"/>
        <v>LRKPCIGS</v>
      </c>
      <c r="F8374" s="39">
        <v>8778.8603515625</v>
      </c>
      <c r="G8374">
        <f t="shared" si="783"/>
        <v>1.3458016288309578E-3</v>
      </c>
      <c r="H8374" s="38">
        <f>G8374*SUMIF('Manual Inputs'!$B$11:$B$22,'Expanded kW'!A8374,'Manual Inputs'!$C$11:$C$22)</f>
        <v>144638.64795103739</v>
      </c>
    </row>
    <row r="8375" spans="1:8" x14ac:dyDescent="0.2">
      <c r="A8375">
        <f t="shared" si="780"/>
        <v>3</v>
      </c>
      <c r="B8375" t="b">
        <f t="shared" si="781"/>
        <v>0</v>
      </c>
      <c r="C8375" t="str">
        <f t="shared" si="782"/>
        <v>OFF</v>
      </c>
      <c r="D8375" s="4">
        <f t="shared" si="784"/>
        <v>43904.874999979693</v>
      </c>
      <c r="E8375" t="str">
        <f t="shared" si="785"/>
        <v>LRKPCIGS</v>
      </c>
      <c r="F8375" s="39">
        <v>8830.404296875</v>
      </c>
      <c r="G8375">
        <f t="shared" si="783"/>
        <v>1.3537033293683847E-3</v>
      </c>
      <c r="H8375" s="38">
        <f>G8375*SUMIF('Manual Inputs'!$B$11:$B$22,'Expanded kW'!A8375,'Manual Inputs'!$C$11:$C$22)</f>
        <v>145487.87510143119</v>
      </c>
    </row>
    <row r="8376" spans="1:8" x14ac:dyDescent="0.2">
      <c r="A8376">
        <f t="shared" si="780"/>
        <v>3</v>
      </c>
      <c r="B8376" t="b">
        <f t="shared" si="781"/>
        <v>0</v>
      </c>
      <c r="C8376" t="str">
        <f t="shared" si="782"/>
        <v>OFF</v>
      </c>
      <c r="D8376" s="4">
        <f t="shared" si="784"/>
        <v>43904.916666646357</v>
      </c>
      <c r="E8376" t="str">
        <f t="shared" si="785"/>
        <v>LRKPCIGS</v>
      </c>
      <c r="F8376" s="39">
        <v>8909.3515625</v>
      </c>
      <c r="G8376">
        <f t="shared" si="783"/>
        <v>1.3658059662044935E-3</v>
      </c>
      <c r="H8376" s="38">
        <f>G8376*SUMIF('Manual Inputs'!$B$11:$B$22,'Expanded kW'!A8376,'Manual Inputs'!$C$11:$C$22)</f>
        <v>146788.59356626004</v>
      </c>
    </row>
    <row r="8377" spans="1:8" x14ac:dyDescent="0.2">
      <c r="A8377">
        <f t="shared" si="780"/>
        <v>3</v>
      </c>
      <c r="B8377" t="b">
        <f t="shared" si="781"/>
        <v>0</v>
      </c>
      <c r="C8377" t="str">
        <f t="shared" si="782"/>
        <v>OFF</v>
      </c>
      <c r="D8377" s="4">
        <f t="shared" si="784"/>
        <v>43904.958333313021</v>
      </c>
      <c r="E8377" t="str">
        <f t="shared" si="785"/>
        <v>LRKPCIGS</v>
      </c>
      <c r="F8377" s="39">
        <v>8864.5986328125</v>
      </c>
      <c r="G8377">
        <f t="shared" si="783"/>
        <v>1.3589453301701504E-3</v>
      </c>
      <c r="H8377" s="38">
        <f>G8377*SUMIF('Manual Inputs'!$B$11:$B$22,'Expanded kW'!A8377,'Manual Inputs'!$C$11:$C$22)</f>
        <v>146051.25375418572</v>
      </c>
    </row>
    <row r="8378" spans="1:8" x14ac:dyDescent="0.2">
      <c r="A8378">
        <f t="shared" si="780"/>
        <v>3</v>
      </c>
      <c r="B8378" t="b">
        <f t="shared" si="781"/>
        <v>0</v>
      </c>
      <c r="C8378" t="str">
        <f t="shared" si="782"/>
        <v>OFF</v>
      </c>
      <c r="D8378" s="4">
        <f t="shared" si="784"/>
        <v>43904.999999979686</v>
      </c>
      <c r="E8378" t="str">
        <f t="shared" si="785"/>
        <v>LRKPCIGS</v>
      </c>
      <c r="F8378" s="39">
        <v>8837.462890625</v>
      </c>
      <c r="G8378">
        <f t="shared" si="783"/>
        <v>1.3547854136692604E-3</v>
      </c>
      <c r="H8378" s="38">
        <f>G8378*SUMIF('Manual Inputs'!$B$11:$B$22,'Expanded kW'!A8378,'Manual Inputs'!$C$11:$C$22)</f>
        <v>145604.17100039191</v>
      </c>
    </row>
    <row r="8379" spans="1:8" x14ac:dyDescent="0.2">
      <c r="A8379">
        <f t="shared" si="780"/>
        <v>3</v>
      </c>
      <c r="B8379" t="b">
        <f t="shared" si="781"/>
        <v>0</v>
      </c>
      <c r="C8379" t="str">
        <f t="shared" si="782"/>
        <v>OFF</v>
      </c>
      <c r="D8379" s="4">
        <f t="shared" si="784"/>
        <v>43905.04166664635</v>
      </c>
      <c r="E8379" t="str">
        <f t="shared" si="785"/>
        <v>LRKPCIGS</v>
      </c>
      <c r="F8379" s="39">
        <v>8819.1572265625</v>
      </c>
      <c r="G8379">
        <f t="shared" si="783"/>
        <v>1.3519791504955033E-3</v>
      </c>
      <c r="H8379" s="38">
        <f>G8379*SUMIF('Manual Inputs'!$B$11:$B$22,'Expanded kW'!A8379,'Manual Inputs'!$C$11:$C$22)</f>
        <v>145302.57074776062</v>
      </c>
    </row>
    <row r="8380" spans="1:8" x14ac:dyDescent="0.2">
      <c r="A8380">
        <f t="shared" si="780"/>
        <v>3</v>
      </c>
      <c r="B8380" t="b">
        <f t="shared" si="781"/>
        <v>0</v>
      </c>
      <c r="C8380" t="str">
        <f t="shared" si="782"/>
        <v>OFF</v>
      </c>
      <c r="D8380" s="4">
        <f t="shared" si="784"/>
        <v>43905.083333313014</v>
      </c>
      <c r="E8380" t="str">
        <f t="shared" si="785"/>
        <v>LRKPCIGS</v>
      </c>
      <c r="F8380" s="39">
        <v>8797.1171875</v>
      </c>
      <c r="G8380">
        <f t="shared" si="783"/>
        <v>1.3486004066401542E-3</v>
      </c>
      <c r="H8380" s="38">
        <f>G8380*SUMIF('Manual Inputs'!$B$11:$B$22,'Expanded kW'!A8380,'Manual Inputs'!$C$11:$C$22)</f>
        <v>144939.44372179982</v>
      </c>
    </row>
    <row r="8381" spans="1:8" x14ac:dyDescent="0.2">
      <c r="A8381">
        <f t="shared" si="780"/>
        <v>3</v>
      </c>
      <c r="B8381" t="b">
        <f t="shared" si="781"/>
        <v>0</v>
      </c>
      <c r="C8381" t="str">
        <f t="shared" si="782"/>
        <v>OFF</v>
      </c>
      <c r="D8381" s="4">
        <f t="shared" si="784"/>
        <v>43905.124999979678</v>
      </c>
      <c r="E8381" t="str">
        <f t="shared" si="785"/>
        <v>LRKPCIGS</v>
      </c>
      <c r="F8381" s="39">
        <v>8871.5107421875</v>
      </c>
      <c r="G8381">
        <f t="shared" si="783"/>
        <v>1.3600049583773444E-3</v>
      </c>
      <c r="H8381" s="38">
        <f>G8381*SUMIF('Manual Inputs'!$B$11:$B$22,'Expanded kW'!A8381,'Manual Inputs'!$C$11:$C$22)</f>
        <v>146165.13620753991</v>
      </c>
    </row>
    <row r="8382" spans="1:8" x14ac:dyDescent="0.2">
      <c r="A8382">
        <f t="shared" si="780"/>
        <v>3</v>
      </c>
      <c r="B8382" t="b">
        <f t="shared" si="781"/>
        <v>0</v>
      </c>
      <c r="C8382" t="str">
        <f t="shared" si="782"/>
        <v>OFF</v>
      </c>
      <c r="D8382" s="4">
        <f t="shared" si="784"/>
        <v>43905.166666646342</v>
      </c>
      <c r="E8382" t="str">
        <f t="shared" si="785"/>
        <v>LRKPCIGS</v>
      </c>
      <c r="F8382" s="39">
        <v>8903.37109375</v>
      </c>
      <c r="G8382">
        <f t="shared" si="783"/>
        <v>1.364889158753115E-3</v>
      </c>
      <c r="H8382" s="38">
        <f>G8382*SUMIF('Manual Inputs'!$B$11:$B$22,'Expanded kW'!A8382,'Manual Inputs'!$C$11:$C$22)</f>
        <v>146690.06062696347</v>
      </c>
    </row>
    <row r="8383" spans="1:8" x14ac:dyDescent="0.2">
      <c r="A8383">
        <f t="shared" si="780"/>
        <v>3</v>
      </c>
      <c r="B8383" t="b">
        <f t="shared" si="781"/>
        <v>0</v>
      </c>
      <c r="C8383" t="str">
        <f t="shared" si="782"/>
        <v>OFF</v>
      </c>
      <c r="D8383" s="4">
        <f t="shared" si="784"/>
        <v>43905.208333313007</v>
      </c>
      <c r="E8383" t="str">
        <f t="shared" si="785"/>
        <v>LRKPCIGS</v>
      </c>
      <c r="F8383" s="39">
        <v>8904.4521484375</v>
      </c>
      <c r="G8383">
        <f t="shared" si="783"/>
        <v>1.365054884724486E-3</v>
      </c>
      <c r="H8383" s="38">
        <f>G8383*SUMIF('Manual Inputs'!$B$11:$B$22,'Expanded kW'!A8383,'Manual Inputs'!$C$11:$C$22)</f>
        <v>146707.87185553979</v>
      </c>
    </row>
    <row r="8384" spans="1:8" x14ac:dyDescent="0.2">
      <c r="A8384">
        <f t="shared" si="780"/>
        <v>3</v>
      </c>
      <c r="B8384" t="b">
        <f t="shared" si="781"/>
        <v>0</v>
      </c>
      <c r="C8384" t="str">
        <f t="shared" si="782"/>
        <v>OFF</v>
      </c>
      <c r="D8384" s="4">
        <f t="shared" si="784"/>
        <v>43905.249999979671</v>
      </c>
      <c r="E8384" t="str">
        <f t="shared" si="785"/>
        <v>LRKPCIGS</v>
      </c>
      <c r="F8384" s="39">
        <v>8894.3408203125</v>
      </c>
      <c r="G8384">
        <f t="shared" si="783"/>
        <v>1.3635048154312837E-3</v>
      </c>
      <c r="H8384" s="38">
        <f>G8384*SUMIF('Manual Inputs'!$B$11:$B$22,'Expanded kW'!A8384,'Manual Inputs'!$C$11:$C$22)</f>
        <v>146541.27975013867</v>
      </c>
    </row>
    <row r="8385" spans="1:8" x14ac:dyDescent="0.2">
      <c r="A8385">
        <f t="shared" si="780"/>
        <v>3</v>
      </c>
      <c r="B8385" t="b">
        <f t="shared" si="781"/>
        <v>0</v>
      </c>
      <c r="C8385" t="str">
        <f t="shared" si="782"/>
        <v>OFF</v>
      </c>
      <c r="D8385" s="4">
        <f t="shared" si="784"/>
        <v>43905.291666646335</v>
      </c>
      <c r="E8385" t="str">
        <f t="shared" si="785"/>
        <v>LRKPCIGS</v>
      </c>
      <c r="F8385" s="39">
        <v>8893.1552734375</v>
      </c>
      <c r="G8385">
        <f t="shared" si="783"/>
        <v>1.363323070779753E-3</v>
      </c>
      <c r="H8385" s="38">
        <f>G8385*SUMIF('Manual Inputs'!$B$11:$B$22,'Expanded kW'!A8385,'Manual Inputs'!$C$11:$C$22)</f>
        <v>146521.74693036301</v>
      </c>
    </row>
    <row r="8386" spans="1:8" x14ac:dyDescent="0.2">
      <c r="A8386">
        <f t="shared" ref="A8386:A8449" si="786">MONTH(D8386)</f>
        <v>3</v>
      </c>
      <c r="B8386" t="b">
        <f t="shared" ref="B8386:B8449" si="787">IF(ISNA(VLOOKUP(DATE(YEAR(D8386),MONTH(D8386),DAY(D8386)),Holidays,1,FALSE)),FALSE,TRUE)</f>
        <v>0</v>
      </c>
      <c r="C8386" t="str">
        <f t="shared" ref="C8386:C8449" si="788">IF(OR(HOUR(D8386)&lt;PkStart,HOUR(D8386)&gt;OPkStart-1,WEEKDAY(D8386,2)&gt;5,B8386)=TRUE,"OFF","ON")</f>
        <v>OFF</v>
      </c>
      <c r="D8386" s="4">
        <f t="shared" si="784"/>
        <v>43905.333333312999</v>
      </c>
      <c r="E8386" t="str">
        <f t="shared" si="785"/>
        <v>LRKPCIGS</v>
      </c>
      <c r="F8386" s="39">
        <v>8853.640625</v>
      </c>
      <c r="G8386">
        <f t="shared" ref="G8386:G8449" si="789">IF(SUMIF($A$2:$A$8785,A8386,$F$2:$F$8785)=0,0,F8386/SUMIF($A$2:$A$8785,A8386,$F$2:$F$8785))</f>
        <v>1.3572654646554678E-3</v>
      </c>
      <c r="H8386" s="38">
        <f>G8386*SUMIF('Manual Inputs'!$B$11:$B$22,'Expanded kW'!A8386,'Manual Inputs'!$C$11:$C$22)</f>
        <v>145870.71193317877</v>
      </c>
    </row>
    <row r="8387" spans="1:8" x14ac:dyDescent="0.2">
      <c r="A8387">
        <f t="shared" si="786"/>
        <v>3</v>
      </c>
      <c r="B8387" t="b">
        <f t="shared" si="787"/>
        <v>0</v>
      </c>
      <c r="C8387" t="str">
        <f t="shared" si="788"/>
        <v>OFF</v>
      </c>
      <c r="D8387" s="4">
        <f t="shared" si="784"/>
        <v>43905.374999979664</v>
      </c>
      <c r="E8387" t="str">
        <f t="shared" si="785"/>
        <v>LRKPCIGS</v>
      </c>
      <c r="F8387" s="39">
        <v>8861.4375</v>
      </c>
      <c r="G8387">
        <f t="shared" si="789"/>
        <v>1.3584607276684992E-3</v>
      </c>
      <c r="H8387" s="38">
        <f>G8387*SUMIF('Manual Inputs'!$B$11:$B$22,'Expanded kW'!A8387,'Manual Inputs'!$C$11:$C$22)</f>
        <v>145999.17159799646</v>
      </c>
    </row>
    <row r="8388" spans="1:8" x14ac:dyDescent="0.2">
      <c r="A8388">
        <f t="shared" si="786"/>
        <v>3</v>
      </c>
      <c r="B8388" t="b">
        <f t="shared" si="787"/>
        <v>0</v>
      </c>
      <c r="C8388" t="str">
        <f t="shared" si="788"/>
        <v>OFF</v>
      </c>
      <c r="D8388" s="4">
        <f t="shared" ref="D8388:D8451" si="790">+D8387+1/24</f>
        <v>43905.416666646328</v>
      </c>
      <c r="E8388" t="str">
        <f t="shared" ref="E8388:E8451" si="791">+E8387</f>
        <v>LRKPCIGS</v>
      </c>
      <c r="F8388" s="39">
        <v>8840.6767578125</v>
      </c>
      <c r="G8388">
        <f t="shared" si="789"/>
        <v>1.3552781003646369E-3</v>
      </c>
      <c r="H8388" s="38">
        <f>G8388*SUMIF('Manual Inputs'!$B$11:$B$22,'Expanded kW'!A8388,'Manual Inputs'!$C$11:$C$22)</f>
        <v>145657.12199699949</v>
      </c>
    </row>
    <row r="8389" spans="1:8" x14ac:dyDescent="0.2">
      <c r="A8389">
        <f t="shared" si="786"/>
        <v>3</v>
      </c>
      <c r="B8389" t="b">
        <f t="shared" si="787"/>
        <v>0</v>
      </c>
      <c r="C8389" t="str">
        <f t="shared" si="788"/>
        <v>OFF</v>
      </c>
      <c r="D8389" s="4">
        <f t="shared" si="790"/>
        <v>43905.458333312992</v>
      </c>
      <c r="E8389" t="str">
        <f t="shared" si="791"/>
        <v>LRKPCIGS</v>
      </c>
      <c r="F8389" s="39">
        <v>8840.3056640625</v>
      </c>
      <c r="G8389">
        <f t="shared" si="789"/>
        <v>1.3552212115939767E-3</v>
      </c>
      <c r="H8389" s="38">
        <f>G8389*SUMIF('Manual Inputs'!$B$11:$B$22,'Expanded kW'!A8389,'Manual Inputs'!$C$11:$C$22)</f>
        <v>145651.00793479627</v>
      </c>
    </row>
    <row r="8390" spans="1:8" x14ac:dyDescent="0.2">
      <c r="A8390">
        <f t="shared" si="786"/>
        <v>3</v>
      </c>
      <c r="B8390" t="b">
        <f t="shared" si="787"/>
        <v>0</v>
      </c>
      <c r="C8390" t="str">
        <f t="shared" si="788"/>
        <v>OFF</v>
      </c>
      <c r="D8390" s="4">
        <f t="shared" si="790"/>
        <v>43905.499999979656</v>
      </c>
      <c r="E8390" t="str">
        <f t="shared" si="791"/>
        <v>LRKPCIGS</v>
      </c>
      <c r="F8390" s="39">
        <v>8855.263671875</v>
      </c>
      <c r="G8390">
        <f t="shared" si="789"/>
        <v>1.357514278173461E-3</v>
      </c>
      <c r="H8390" s="38">
        <f>G8390*SUMIF('Manual Inputs'!$B$11:$B$22,'Expanded kW'!A8390,'Manual Inputs'!$C$11:$C$22)</f>
        <v>145897.45291049927</v>
      </c>
    </row>
    <row r="8391" spans="1:8" x14ac:dyDescent="0.2">
      <c r="A8391">
        <f t="shared" si="786"/>
        <v>3</v>
      </c>
      <c r="B8391" t="b">
        <f t="shared" si="787"/>
        <v>0</v>
      </c>
      <c r="C8391" t="str">
        <f t="shared" si="788"/>
        <v>OFF</v>
      </c>
      <c r="D8391" s="4">
        <f t="shared" si="790"/>
        <v>43905.541666646321</v>
      </c>
      <c r="E8391" t="str">
        <f t="shared" si="791"/>
        <v>LRKPCIGS</v>
      </c>
      <c r="F8391" s="39">
        <v>8817.2265625</v>
      </c>
      <c r="G8391">
        <f t="shared" si="789"/>
        <v>1.3516831791807785E-3</v>
      </c>
      <c r="H8391" s="38">
        <f>G8391*SUMIF('Manual Inputs'!$B$11:$B$22,'Expanded kW'!A8391,'Manual Inputs'!$C$11:$C$22)</f>
        <v>145270.76153466635</v>
      </c>
    </row>
    <row r="8392" spans="1:8" x14ac:dyDescent="0.2">
      <c r="A8392">
        <f t="shared" si="786"/>
        <v>3</v>
      </c>
      <c r="B8392" t="b">
        <f t="shared" si="787"/>
        <v>0</v>
      </c>
      <c r="C8392" t="str">
        <f t="shared" si="788"/>
        <v>OFF</v>
      </c>
      <c r="D8392" s="4">
        <f t="shared" si="790"/>
        <v>43905.583333312985</v>
      </c>
      <c r="E8392" t="str">
        <f t="shared" si="791"/>
        <v>LRKPCIGS</v>
      </c>
      <c r="F8392" s="39">
        <v>8732.25390625</v>
      </c>
      <c r="G8392">
        <f t="shared" si="789"/>
        <v>1.3386568483578956E-3</v>
      </c>
      <c r="H8392" s="38">
        <f>G8392*SUMIF('Manual Inputs'!$B$11:$B$22,'Expanded kW'!A8392,'Manual Inputs'!$C$11:$C$22)</f>
        <v>143870.77000722158</v>
      </c>
    </row>
    <row r="8393" spans="1:8" x14ac:dyDescent="0.2">
      <c r="A8393">
        <f t="shared" si="786"/>
        <v>3</v>
      </c>
      <c r="B8393" t="b">
        <f t="shared" si="787"/>
        <v>0</v>
      </c>
      <c r="C8393" t="str">
        <f t="shared" si="788"/>
        <v>OFF</v>
      </c>
      <c r="D8393" s="4">
        <f t="shared" si="790"/>
        <v>43905.624999979649</v>
      </c>
      <c r="E8393" t="str">
        <f t="shared" si="791"/>
        <v>LRKPCIGS</v>
      </c>
      <c r="F8393" s="39">
        <v>8808.142578125</v>
      </c>
      <c r="G8393">
        <f t="shared" si="789"/>
        <v>1.3502906019579304E-3</v>
      </c>
      <c r="H8393" s="38">
        <f>G8393*SUMIF('Manual Inputs'!$B$11:$B$22,'Expanded kW'!A8393,'Manual Inputs'!$C$11:$C$22)</f>
        <v>145121.09572778581</v>
      </c>
    </row>
    <row r="8394" spans="1:8" x14ac:dyDescent="0.2">
      <c r="A8394">
        <f t="shared" si="786"/>
        <v>3</v>
      </c>
      <c r="B8394" t="b">
        <f t="shared" si="787"/>
        <v>0</v>
      </c>
      <c r="C8394" t="str">
        <f t="shared" si="788"/>
        <v>OFF</v>
      </c>
      <c r="D8394" s="4">
        <f t="shared" si="790"/>
        <v>43905.666666646313</v>
      </c>
      <c r="E8394" t="str">
        <f t="shared" si="791"/>
        <v>LRKPCIGS</v>
      </c>
      <c r="F8394" s="39">
        <v>8792.177734375</v>
      </c>
      <c r="G8394">
        <f t="shared" si="789"/>
        <v>1.3478431871612071E-3</v>
      </c>
      <c r="H8394" s="38">
        <f>G8394*SUMIF('Manual Inputs'!$B$11:$B$22,'Expanded kW'!A8394,'Manual Inputs'!$C$11:$C$22)</f>
        <v>144858.06233594712</v>
      </c>
    </row>
    <row r="8395" spans="1:8" x14ac:dyDescent="0.2">
      <c r="A8395">
        <f t="shared" si="786"/>
        <v>3</v>
      </c>
      <c r="B8395" t="b">
        <f t="shared" si="787"/>
        <v>0</v>
      </c>
      <c r="C8395" t="str">
        <f t="shared" si="788"/>
        <v>OFF</v>
      </c>
      <c r="D8395" s="4">
        <f t="shared" si="790"/>
        <v>43905.708333312978</v>
      </c>
      <c r="E8395" t="str">
        <f t="shared" si="791"/>
        <v>LRKPCIGS</v>
      </c>
      <c r="F8395" s="39">
        <v>8789.57421875</v>
      </c>
      <c r="G8395">
        <f t="shared" si="789"/>
        <v>1.3474440675228377E-3</v>
      </c>
      <c r="H8395" s="38">
        <f>G8395*SUMIF('Manual Inputs'!$B$11:$B$22,'Expanded kW'!A8395,'Manual Inputs'!$C$11:$C$22)</f>
        <v>144815.16736270013</v>
      </c>
    </row>
    <row r="8396" spans="1:8" x14ac:dyDescent="0.2">
      <c r="A8396">
        <f t="shared" si="786"/>
        <v>3</v>
      </c>
      <c r="B8396" t="b">
        <f t="shared" si="787"/>
        <v>0</v>
      </c>
      <c r="C8396" t="str">
        <f t="shared" si="788"/>
        <v>OFF</v>
      </c>
      <c r="D8396" s="4">
        <f t="shared" si="790"/>
        <v>43905.749999979642</v>
      </c>
      <c r="E8396" t="str">
        <f t="shared" si="791"/>
        <v>LRKPCIGS</v>
      </c>
      <c r="F8396" s="39">
        <v>8798.779296875</v>
      </c>
      <c r="G8396">
        <f t="shared" si="789"/>
        <v>1.348855208449796E-3</v>
      </c>
      <c r="H8396" s="38">
        <f>G8396*SUMIF('Manual Inputs'!$B$11:$B$22,'Expanded kW'!A8396,'Manual Inputs'!$C$11:$C$22)</f>
        <v>144966.82828461545</v>
      </c>
    </row>
    <row r="8397" spans="1:8" x14ac:dyDescent="0.2">
      <c r="A8397">
        <f t="shared" si="786"/>
        <v>3</v>
      </c>
      <c r="B8397" t="b">
        <f t="shared" si="787"/>
        <v>0</v>
      </c>
      <c r="C8397" t="str">
        <f t="shared" si="788"/>
        <v>OFF</v>
      </c>
      <c r="D8397" s="4">
        <f t="shared" si="790"/>
        <v>43905.791666646306</v>
      </c>
      <c r="E8397" t="str">
        <f t="shared" si="791"/>
        <v>LRKPCIGS</v>
      </c>
      <c r="F8397" s="39">
        <v>8882.533203125</v>
      </c>
      <c r="G8397">
        <f t="shared" si="789"/>
        <v>1.3616947045732471E-3</v>
      </c>
      <c r="H8397" s="38">
        <f>G8397*SUMIF('Manual Inputs'!$B$11:$B$22,'Expanded kW'!A8397,'Manual Inputs'!$C$11:$C$22)</f>
        <v>146346.73994461374</v>
      </c>
    </row>
    <row r="8398" spans="1:8" x14ac:dyDescent="0.2">
      <c r="A8398">
        <f t="shared" si="786"/>
        <v>3</v>
      </c>
      <c r="B8398" t="b">
        <f t="shared" si="787"/>
        <v>0</v>
      </c>
      <c r="C8398" t="str">
        <f t="shared" si="788"/>
        <v>OFF</v>
      </c>
      <c r="D8398" s="4">
        <f t="shared" si="790"/>
        <v>43905.83333331297</v>
      </c>
      <c r="E8398" t="str">
        <f t="shared" si="791"/>
        <v>LRKPCIGS</v>
      </c>
      <c r="F8398" s="39">
        <v>8932.65234375</v>
      </c>
      <c r="G8398">
        <f t="shared" si="789"/>
        <v>1.3693779821727964E-3</v>
      </c>
      <c r="H8398" s="38">
        <f>G8398*SUMIF('Manual Inputs'!$B$11:$B$22,'Expanded kW'!A8398,'Manual Inputs'!$C$11:$C$22)</f>
        <v>147172.49231407451</v>
      </c>
    </row>
    <row r="8399" spans="1:8" x14ac:dyDescent="0.2">
      <c r="A8399">
        <f t="shared" si="786"/>
        <v>3</v>
      </c>
      <c r="B8399" t="b">
        <f t="shared" si="787"/>
        <v>0</v>
      </c>
      <c r="C8399" t="str">
        <f t="shared" si="788"/>
        <v>OFF</v>
      </c>
      <c r="D8399" s="4">
        <f t="shared" si="790"/>
        <v>43905.874999979635</v>
      </c>
      <c r="E8399" t="str">
        <f t="shared" si="791"/>
        <v>LRKPCIGS</v>
      </c>
      <c r="F8399" s="39">
        <v>8919.5185546875</v>
      </c>
      <c r="G8399">
        <f t="shared" si="789"/>
        <v>1.3673645688132949E-3</v>
      </c>
      <c r="H8399" s="38">
        <f>G8399*SUMIF('Manual Inputs'!$B$11:$B$22,'Expanded kW'!A8399,'Manual Inputs'!$C$11:$C$22)</f>
        <v>146956.10278099167</v>
      </c>
    </row>
    <row r="8400" spans="1:8" x14ac:dyDescent="0.2">
      <c r="A8400">
        <f t="shared" si="786"/>
        <v>3</v>
      </c>
      <c r="B8400" t="b">
        <f t="shared" si="787"/>
        <v>0</v>
      </c>
      <c r="C8400" t="str">
        <f t="shared" si="788"/>
        <v>OFF</v>
      </c>
      <c r="D8400" s="4">
        <f t="shared" si="790"/>
        <v>43905.916666646299</v>
      </c>
      <c r="E8400" t="str">
        <f t="shared" si="791"/>
        <v>LRKPCIGS</v>
      </c>
      <c r="F8400" s="39">
        <v>8966.82421875</v>
      </c>
      <c r="G8400">
        <f t="shared" si="789"/>
        <v>1.3746165397068644E-3</v>
      </c>
      <c r="H8400" s="38">
        <f>G8400*SUMIF('Manual Inputs'!$B$11:$B$22,'Expanded kW'!A8400,'Manual Inputs'!$C$11:$C$22)</f>
        <v>147735.50090516938</v>
      </c>
    </row>
    <row r="8401" spans="1:8" x14ac:dyDescent="0.2">
      <c r="A8401">
        <f t="shared" si="786"/>
        <v>3</v>
      </c>
      <c r="B8401" t="b">
        <f t="shared" si="787"/>
        <v>0</v>
      </c>
      <c r="C8401" t="str">
        <f t="shared" si="788"/>
        <v>OFF</v>
      </c>
      <c r="D8401" s="4">
        <f t="shared" si="790"/>
        <v>43905.958333312963</v>
      </c>
      <c r="E8401" t="str">
        <f t="shared" si="791"/>
        <v>LRKPCIGS</v>
      </c>
      <c r="F8401" s="39">
        <v>9119.0947265625</v>
      </c>
      <c r="G8401">
        <f t="shared" si="789"/>
        <v>1.3979596490889957E-3</v>
      </c>
      <c r="H8401" s="38">
        <f>G8401*SUMIF('Manual Inputs'!$B$11:$B$22,'Expanded kW'!A8401,'Manual Inputs'!$C$11:$C$22)</f>
        <v>150244.27761317315</v>
      </c>
    </row>
    <row r="8402" spans="1:8" x14ac:dyDescent="0.2">
      <c r="A8402">
        <f t="shared" si="786"/>
        <v>3</v>
      </c>
      <c r="B8402" t="b">
        <f t="shared" si="787"/>
        <v>0</v>
      </c>
      <c r="C8402" t="str">
        <f t="shared" si="788"/>
        <v>OFF</v>
      </c>
      <c r="D8402" s="4">
        <f t="shared" si="790"/>
        <v>43905.999999979627</v>
      </c>
      <c r="E8402" t="str">
        <f t="shared" si="791"/>
        <v>LRKPCIGS</v>
      </c>
      <c r="F8402" s="39">
        <v>9272.1982421875</v>
      </c>
      <c r="G8402">
        <f t="shared" si="789"/>
        <v>1.4214304587905303E-3</v>
      </c>
      <c r="H8402" s="38">
        <f>G8402*SUMIF('Manual Inputs'!$B$11:$B$22,'Expanded kW'!A8402,'Manual Inputs'!$C$11:$C$22)</f>
        <v>152766.7787818595</v>
      </c>
    </row>
    <row r="8403" spans="1:8" x14ac:dyDescent="0.2">
      <c r="A8403">
        <f t="shared" si="786"/>
        <v>3</v>
      </c>
      <c r="B8403" t="b">
        <f t="shared" si="787"/>
        <v>0</v>
      </c>
      <c r="C8403" t="str">
        <f t="shared" si="788"/>
        <v>OFF</v>
      </c>
      <c r="D8403" s="4">
        <f t="shared" si="790"/>
        <v>43906.041666646292</v>
      </c>
      <c r="E8403" t="str">
        <f t="shared" si="791"/>
        <v>LRKPCIGS</v>
      </c>
      <c r="F8403" s="39">
        <v>9295.357421875</v>
      </c>
      <c r="G8403">
        <f t="shared" si="789"/>
        <v>1.4249807672016078E-3</v>
      </c>
      <c r="H8403" s="38">
        <f>G8403*SUMIF('Manual Inputs'!$B$11:$B$22,'Expanded kW'!A8403,'Manual Inputs'!$C$11:$C$22)</f>
        <v>153148.3445322543</v>
      </c>
    </row>
    <row r="8404" spans="1:8" x14ac:dyDescent="0.2">
      <c r="A8404">
        <f t="shared" si="786"/>
        <v>3</v>
      </c>
      <c r="B8404" t="b">
        <f t="shared" si="787"/>
        <v>0</v>
      </c>
      <c r="C8404" t="str">
        <f t="shared" si="788"/>
        <v>OFF</v>
      </c>
      <c r="D8404" s="4">
        <f t="shared" si="790"/>
        <v>43906.083333312956</v>
      </c>
      <c r="E8404" t="str">
        <f t="shared" si="791"/>
        <v>LRKPCIGS</v>
      </c>
      <c r="F8404" s="39">
        <v>9191.8662109375</v>
      </c>
      <c r="G8404">
        <f t="shared" si="789"/>
        <v>1.409115537015484E-3</v>
      </c>
      <c r="H8404" s="38">
        <f>G8404*SUMIF('Manual Inputs'!$B$11:$B$22,'Expanded kW'!A8404,'Manual Inputs'!$C$11:$C$22)</f>
        <v>151443.2452112301</v>
      </c>
    </row>
    <row r="8405" spans="1:8" x14ac:dyDescent="0.2">
      <c r="A8405">
        <f t="shared" si="786"/>
        <v>3</v>
      </c>
      <c r="B8405" t="b">
        <f t="shared" si="787"/>
        <v>0</v>
      </c>
      <c r="C8405" t="str">
        <f t="shared" si="788"/>
        <v>OFF</v>
      </c>
      <c r="D8405" s="4">
        <f t="shared" si="790"/>
        <v>43906.12499997962</v>
      </c>
      <c r="E8405" t="str">
        <f t="shared" si="791"/>
        <v>LRKPCIGS</v>
      </c>
      <c r="F8405" s="39">
        <v>9285.65234375</v>
      </c>
      <c r="G8405">
        <f t="shared" si="789"/>
        <v>1.4234929761415493E-3</v>
      </c>
      <c r="H8405" s="38">
        <f>G8405*SUMIF('Manual Inputs'!$B$11:$B$22,'Expanded kW'!A8405,'Manual Inputs'!$C$11:$C$22)</f>
        <v>152988.44571600197</v>
      </c>
    </row>
    <row r="8406" spans="1:8" x14ac:dyDescent="0.2">
      <c r="A8406">
        <f t="shared" si="786"/>
        <v>3</v>
      </c>
      <c r="B8406" t="b">
        <f t="shared" si="787"/>
        <v>0</v>
      </c>
      <c r="C8406" t="str">
        <f t="shared" si="788"/>
        <v>OFF</v>
      </c>
      <c r="D8406" s="4">
        <f t="shared" si="790"/>
        <v>43906.166666646284</v>
      </c>
      <c r="E8406" t="str">
        <f t="shared" si="791"/>
        <v>LRKPCIGS</v>
      </c>
      <c r="F8406" s="39">
        <v>9315.1171875</v>
      </c>
      <c r="G8406">
        <f t="shared" si="789"/>
        <v>1.4280099445319785E-3</v>
      </c>
      <c r="H8406" s="38">
        <f>G8406*SUMIF('Manual Inputs'!$B$11:$B$22,'Expanded kW'!A8406,'Manual Inputs'!$C$11:$C$22)</f>
        <v>153473.90225493987</v>
      </c>
    </row>
    <row r="8407" spans="1:8" x14ac:dyDescent="0.2">
      <c r="A8407">
        <f t="shared" si="786"/>
        <v>3</v>
      </c>
      <c r="B8407" t="b">
        <f t="shared" si="787"/>
        <v>0</v>
      </c>
      <c r="C8407" t="str">
        <f t="shared" si="788"/>
        <v>OFF</v>
      </c>
      <c r="D8407" s="4">
        <f t="shared" si="790"/>
        <v>43906.208333312949</v>
      </c>
      <c r="E8407" t="str">
        <f t="shared" si="791"/>
        <v>LRKPCIGS</v>
      </c>
      <c r="F8407" s="39">
        <v>9194.654296875</v>
      </c>
      <c r="G8407">
        <f t="shared" si="789"/>
        <v>1.4095429513318923E-3</v>
      </c>
      <c r="H8407" s="38">
        <f>G8407*SUMIF('Manual Inputs'!$B$11:$B$22,'Expanded kW'!A8407,'Manual Inputs'!$C$11:$C$22)</f>
        <v>151489.18112594134</v>
      </c>
    </row>
    <row r="8408" spans="1:8" x14ac:dyDescent="0.2">
      <c r="A8408">
        <f t="shared" si="786"/>
        <v>3</v>
      </c>
      <c r="B8408" t="b">
        <f t="shared" si="787"/>
        <v>0</v>
      </c>
      <c r="C8408" t="str">
        <f t="shared" si="788"/>
        <v>OFF</v>
      </c>
      <c r="D8408" s="4">
        <f t="shared" si="790"/>
        <v>43906.249999979613</v>
      </c>
      <c r="E8408" t="str">
        <f t="shared" si="791"/>
        <v>LRKPCIGS</v>
      </c>
      <c r="F8408" s="39">
        <v>9023.9384765625</v>
      </c>
      <c r="G8408">
        <f t="shared" si="789"/>
        <v>1.3833721706333609E-3</v>
      </c>
      <c r="H8408" s="38">
        <f>G8408*SUMIF('Manual Inputs'!$B$11:$B$22,'Expanded kW'!A8408,'Manual Inputs'!$C$11:$C$22)</f>
        <v>148676.50334716137</v>
      </c>
    </row>
    <row r="8409" spans="1:8" x14ac:dyDescent="0.2">
      <c r="A8409">
        <f t="shared" si="786"/>
        <v>3</v>
      </c>
      <c r="B8409" t="b">
        <f t="shared" si="787"/>
        <v>0</v>
      </c>
      <c r="C8409" t="str">
        <f t="shared" si="788"/>
        <v>ON</v>
      </c>
      <c r="D8409" s="4">
        <f t="shared" si="790"/>
        <v>43906.291666646277</v>
      </c>
      <c r="E8409" t="str">
        <f t="shared" si="791"/>
        <v>LRKPCIGS</v>
      </c>
      <c r="F8409" s="39">
        <v>8979.4912109375</v>
      </c>
      <c r="G8409">
        <f t="shared" si="789"/>
        <v>1.3765583929811669E-3</v>
      </c>
      <c r="H8409" s="38">
        <f>G8409*SUMIF('Manual Inputs'!$B$11:$B$22,'Expanded kW'!A8409,'Manual Inputs'!$C$11:$C$22)</f>
        <v>147944.19959158602</v>
      </c>
    </row>
    <row r="8410" spans="1:8" x14ac:dyDescent="0.2">
      <c r="A8410">
        <f t="shared" si="786"/>
        <v>3</v>
      </c>
      <c r="B8410" t="b">
        <f t="shared" si="787"/>
        <v>0</v>
      </c>
      <c r="C8410" t="str">
        <f t="shared" si="788"/>
        <v>ON</v>
      </c>
      <c r="D8410" s="4">
        <f t="shared" si="790"/>
        <v>43906.333333312941</v>
      </c>
      <c r="E8410" t="str">
        <f t="shared" si="791"/>
        <v>LRKPCIGS</v>
      </c>
      <c r="F8410" s="39">
        <v>9163.0537109375</v>
      </c>
      <c r="G8410">
        <f t="shared" si="789"/>
        <v>1.404698573095584E-3</v>
      </c>
      <c r="H8410" s="38">
        <f>G8410*SUMIF('Manual Inputs'!$B$11:$B$22,'Expanded kW'!A8410,'Manual Inputs'!$C$11:$C$22)</f>
        <v>150968.53655006003</v>
      </c>
    </row>
    <row r="8411" spans="1:8" x14ac:dyDescent="0.2">
      <c r="A8411">
        <f t="shared" si="786"/>
        <v>3</v>
      </c>
      <c r="B8411" t="b">
        <f t="shared" si="787"/>
        <v>0</v>
      </c>
      <c r="C8411" t="str">
        <f t="shared" si="788"/>
        <v>ON</v>
      </c>
      <c r="D8411" s="4">
        <f t="shared" si="790"/>
        <v>43906.374999979605</v>
      </c>
      <c r="E8411" t="str">
        <f t="shared" si="791"/>
        <v>LRKPCIGS</v>
      </c>
      <c r="F8411" s="39">
        <v>9231.72265625</v>
      </c>
      <c r="G8411">
        <f t="shared" si="789"/>
        <v>1.4152255406916932E-3</v>
      </c>
      <c r="H8411" s="38">
        <f>G8411*SUMIF('Manual Inputs'!$B$11:$B$22,'Expanded kW'!A8411,'Manual Inputs'!$C$11:$C$22)</f>
        <v>152099.9115814963</v>
      </c>
    </row>
    <row r="8412" spans="1:8" x14ac:dyDescent="0.2">
      <c r="A8412">
        <f t="shared" si="786"/>
        <v>3</v>
      </c>
      <c r="B8412" t="b">
        <f t="shared" si="787"/>
        <v>0</v>
      </c>
      <c r="C8412" t="str">
        <f t="shared" si="788"/>
        <v>ON</v>
      </c>
      <c r="D8412" s="4">
        <f t="shared" si="790"/>
        <v>43906.41666664627</v>
      </c>
      <c r="E8412" t="str">
        <f t="shared" si="791"/>
        <v>LRKPCIGS</v>
      </c>
      <c r="F8412" s="39">
        <v>9131.27734375</v>
      </c>
      <c r="G8412">
        <f t="shared" si="789"/>
        <v>1.3998272475468576E-3</v>
      </c>
      <c r="H8412" s="38">
        <f>G8412*SUMIF('Manual Inputs'!$B$11:$B$22,'Expanded kW'!A8412,'Manual Inputs'!$C$11:$C$22)</f>
        <v>150444.99583945086</v>
      </c>
    </row>
    <row r="8413" spans="1:8" x14ac:dyDescent="0.2">
      <c r="A8413">
        <f t="shared" si="786"/>
        <v>3</v>
      </c>
      <c r="B8413" t="b">
        <f t="shared" si="787"/>
        <v>0</v>
      </c>
      <c r="C8413" t="str">
        <f t="shared" si="788"/>
        <v>ON</v>
      </c>
      <c r="D8413" s="4">
        <f t="shared" si="790"/>
        <v>43906.458333312934</v>
      </c>
      <c r="E8413" t="str">
        <f t="shared" si="791"/>
        <v>LRKPCIGS</v>
      </c>
      <c r="F8413" s="39">
        <v>9053.37109375</v>
      </c>
      <c r="G8413">
        <f t="shared" si="789"/>
        <v>1.38788419868318E-3</v>
      </c>
      <c r="H8413" s="38">
        <f>G8413*SUMIF('Manual Inputs'!$B$11:$B$22,'Expanded kW'!A8413,'Manual Inputs'!$C$11:$C$22)</f>
        <v>149161.42892806581</v>
      </c>
    </row>
    <row r="8414" spans="1:8" x14ac:dyDescent="0.2">
      <c r="A8414">
        <f t="shared" si="786"/>
        <v>3</v>
      </c>
      <c r="B8414" t="b">
        <f t="shared" si="787"/>
        <v>0</v>
      </c>
      <c r="C8414" t="str">
        <f t="shared" si="788"/>
        <v>ON</v>
      </c>
      <c r="D8414" s="4">
        <f t="shared" si="790"/>
        <v>43906.499999979598</v>
      </c>
      <c r="E8414" t="str">
        <f t="shared" si="791"/>
        <v>LRKPCIGS</v>
      </c>
      <c r="F8414" s="39">
        <v>9121.3173828125</v>
      </c>
      <c r="G8414">
        <f t="shared" si="789"/>
        <v>1.3983003828837929E-3</v>
      </c>
      <c r="H8414" s="38">
        <f>G8414*SUMIF('Manual Inputs'!$B$11:$B$22,'Expanded kW'!A8414,'Manual Inputs'!$C$11:$C$22)</f>
        <v>150280.89762784317</v>
      </c>
    </row>
    <row r="8415" spans="1:8" x14ac:dyDescent="0.2">
      <c r="A8415">
        <f t="shared" si="786"/>
        <v>3</v>
      </c>
      <c r="B8415" t="b">
        <f t="shared" si="787"/>
        <v>0</v>
      </c>
      <c r="C8415" t="str">
        <f t="shared" si="788"/>
        <v>ON</v>
      </c>
      <c r="D8415" s="4">
        <f t="shared" si="790"/>
        <v>43906.541666646262</v>
      </c>
      <c r="E8415" t="str">
        <f t="shared" si="791"/>
        <v>LRKPCIGS</v>
      </c>
      <c r="F8415" s="39">
        <v>9152.490234375</v>
      </c>
      <c r="G8415">
        <f t="shared" si="789"/>
        <v>1.4030791893265507E-3</v>
      </c>
      <c r="H8415" s="38">
        <f>G8415*SUMIF('Manual Inputs'!$B$11:$B$22,'Expanded kW'!A8415,'Manual Inputs'!$C$11:$C$22)</f>
        <v>150794.49494255334</v>
      </c>
    </row>
    <row r="8416" spans="1:8" x14ac:dyDescent="0.2">
      <c r="A8416">
        <f t="shared" si="786"/>
        <v>3</v>
      </c>
      <c r="B8416" t="b">
        <f t="shared" si="787"/>
        <v>0</v>
      </c>
      <c r="C8416" t="str">
        <f t="shared" si="788"/>
        <v>ON</v>
      </c>
      <c r="D8416" s="4">
        <f t="shared" si="790"/>
        <v>43906.583333312927</v>
      </c>
      <c r="E8416" t="str">
        <f t="shared" si="791"/>
        <v>LRKPCIGS</v>
      </c>
      <c r="F8416" s="39">
        <v>9178.2333984375</v>
      </c>
      <c r="G8416">
        <f t="shared" si="789"/>
        <v>1.4070256232301733E-3</v>
      </c>
      <c r="H8416" s="38">
        <f>G8416*SUMIF('Manual Inputs'!$B$11:$B$22,'Expanded kW'!A8416,'Manual Inputs'!$C$11:$C$22)</f>
        <v>151218.6338734476</v>
      </c>
    </row>
    <row r="8417" spans="1:8" x14ac:dyDescent="0.2">
      <c r="A8417">
        <f t="shared" si="786"/>
        <v>3</v>
      </c>
      <c r="B8417" t="b">
        <f t="shared" si="787"/>
        <v>0</v>
      </c>
      <c r="C8417" t="str">
        <f t="shared" si="788"/>
        <v>ON</v>
      </c>
      <c r="D8417" s="4">
        <f t="shared" si="790"/>
        <v>43906.624999979591</v>
      </c>
      <c r="E8417" t="str">
        <f t="shared" si="791"/>
        <v>LRKPCIGS</v>
      </c>
      <c r="F8417" s="39">
        <v>9179.845703125</v>
      </c>
      <c r="G8417">
        <f t="shared" si="789"/>
        <v>1.4072727899679632E-3</v>
      </c>
      <c r="H8417" s="38">
        <f>G8417*SUMIF('Manual Inputs'!$B$11:$B$22,'Expanded kW'!A8417,'Manual Inputs'!$C$11:$C$22)</f>
        <v>151245.19786475698</v>
      </c>
    </row>
    <row r="8418" spans="1:8" x14ac:dyDescent="0.2">
      <c r="A8418">
        <f t="shared" si="786"/>
        <v>3</v>
      </c>
      <c r="B8418" t="b">
        <f t="shared" si="787"/>
        <v>0</v>
      </c>
      <c r="C8418" t="str">
        <f t="shared" si="788"/>
        <v>ON</v>
      </c>
      <c r="D8418" s="4">
        <f t="shared" si="790"/>
        <v>43906.666666646255</v>
      </c>
      <c r="E8418" t="str">
        <f t="shared" si="791"/>
        <v>LRKPCIGS</v>
      </c>
      <c r="F8418" s="39">
        <v>9073.158203125</v>
      </c>
      <c r="G8418">
        <f t="shared" si="789"/>
        <v>1.3909175678177045E-3</v>
      </c>
      <c r="H8418" s="38">
        <f>G8418*SUMIF('Manual Inputs'!$B$11:$B$22,'Expanded kW'!A8418,'Manual Inputs'!$C$11:$C$22)</f>
        <v>149487.43716059794</v>
      </c>
    </row>
    <row r="8419" spans="1:8" x14ac:dyDescent="0.2">
      <c r="A8419">
        <f t="shared" si="786"/>
        <v>3</v>
      </c>
      <c r="B8419" t="b">
        <f t="shared" si="787"/>
        <v>0</v>
      </c>
      <c r="C8419" t="str">
        <f t="shared" si="788"/>
        <v>ON</v>
      </c>
      <c r="D8419" s="4">
        <f t="shared" si="790"/>
        <v>43906.708333312919</v>
      </c>
      <c r="E8419" t="str">
        <f t="shared" si="791"/>
        <v>LRKPCIGS</v>
      </c>
      <c r="F8419" s="39">
        <v>9064.6484375</v>
      </c>
      <c r="G8419">
        <f t="shared" si="789"/>
        <v>1.3896130184820887E-3</v>
      </c>
      <c r="H8419" s="38">
        <f>G8419*SUMIF('Manual Inputs'!$B$11:$B$22,'Expanded kW'!A8419,'Manual Inputs'!$C$11:$C$22)</f>
        <v>149347.23206049504</v>
      </c>
    </row>
    <row r="8420" spans="1:8" x14ac:dyDescent="0.2">
      <c r="A8420">
        <f t="shared" si="786"/>
        <v>3</v>
      </c>
      <c r="B8420" t="b">
        <f t="shared" si="787"/>
        <v>0</v>
      </c>
      <c r="C8420" t="str">
        <f t="shared" si="788"/>
        <v>ON</v>
      </c>
      <c r="D8420" s="4">
        <f t="shared" si="790"/>
        <v>43906.749999979584</v>
      </c>
      <c r="E8420" t="str">
        <f t="shared" si="791"/>
        <v>LRKPCIGS</v>
      </c>
      <c r="F8420" s="39">
        <v>9074.671875</v>
      </c>
      <c r="G8420">
        <f t="shared" si="789"/>
        <v>1.3911496141190821E-3</v>
      </c>
      <c r="H8420" s="38">
        <f>G8420*SUMIF('Manual Inputs'!$B$11:$B$22,'Expanded kW'!A8420,'Manual Inputs'!$C$11:$C$22)</f>
        <v>149512.37609853223</v>
      </c>
    </row>
    <row r="8421" spans="1:8" x14ac:dyDescent="0.2">
      <c r="A8421">
        <f t="shared" si="786"/>
        <v>3</v>
      </c>
      <c r="B8421" t="b">
        <f t="shared" si="787"/>
        <v>0</v>
      </c>
      <c r="C8421" t="str">
        <f t="shared" si="788"/>
        <v>ON</v>
      </c>
      <c r="D8421" s="4">
        <f t="shared" si="790"/>
        <v>43906.791666646248</v>
      </c>
      <c r="E8421" t="str">
        <f t="shared" si="791"/>
        <v>LRKPCIGS</v>
      </c>
      <c r="F8421" s="39">
        <v>9049.154296875</v>
      </c>
      <c r="G8421">
        <f t="shared" si="789"/>
        <v>1.3872377625997294E-3</v>
      </c>
      <c r="H8421" s="38">
        <f>G8421*SUMIF('Manual Inputs'!$B$11:$B$22,'Expanded kW'!A8421,'Manual Inputs'!$C$11:$C$22)</f>
        <v>149091.95387387209</v>
      </c>
    </row>
    <row r="8422" spans="1:8" x14ac:dyDescent="0.2">
      <c r="A8422">
        <f t="shared" si="786"/>
        <v>3</v>
      </c>
      <c r="B8422" t="b">
        <f t="shared" si="787"/>
        <v>0</v>
      </c>
      <c r="C8422" t="str">
        <f t="shared" si="788"/>
        <v>ON</v>
      </c>
      <c r="D8422" s="4">
        <f t="shared" si="790"/>
        <v>43906.833333312912</v>
      </c>
      <c r="E8422" t="str">
        <f t="shared" si="791"/>
        <v>LRKPCIGS</v>
      </c>
      <c r="F8422" s="39">
        <v>9018.2353515625</v>
      </c>
      <c r="G8422">
        <f t="shared" si="789"/>
        <v>1.3824978800526864E-3</v>
      </c>
      <c r="H8422" s="38">
        <f>G8422*SUMIF('Manual Inputs'!$B$11:$B$22,'Expanded kW'!A8422,'Manual Inputs'!$C$11:$C$22)</f>
        <v>148582.53986487986</v>
      </c>
    </row>
    <row r="8423" spans="1:8" x14ac:dyDescent="0.2">
      <c r="A8423">
        <f t="shared" si="786"/>
        <v>3</v>
      </c>
      <c r="B8423" t="b">
        <f t="shared" si="787"/>
        <v>0</v>
      </c>
      <c r="C8423" t="str">
        <f t="shared" si="788"/>
        <v>OFF</v>
      </c>
      <c r="D8423" s="4">
        <f t="shared" si="790"/>
        <v>43906.874999979576</v>
      </c>
      <c r="E8423" t="str">
        <f t="shared" si="791"/>
        <v>LRKPCIGS</v>
      </c>
      <c r="F8423" s="39">
        <v>9247.88671875</v>
      </c>
      <c r="G8423">
        <f t="shared" si="789"/>
        <v>1.4177034957758236E-3</v>
      </c>
      <c r="H8423" s="38">
        <f>G8423*SUMIF('Manual Inputs'!$B$11:$B$22,'Expanded kW'!A8423,'Manual Inputs'!$C$11:$C$22)</f>
        <v>152366.22725935988</v>
      </c>
    </row>
    <row r="8424" spans="1:8" x14ac:dyDescent="0.2">
      <c r="A8424">
        <f t="shared" si="786"/>
        <v>3</v>
      </c>
      <c r="B8424" t="b">
        <f t="shared" si="787"/>
        <v>0</v>
      </c>
      <c r="C8424" t="str">
        <f t="shared" si="788"/>
        <v>OFF</v>
      </c>
      <c r="D8424" s="4">
        <f t="shared" si="790"/>
        <v>43906.916666646241</v>
      </c>
      <c r="E8424" t="str">
        <f t="shared" si="791"/>
        <v>LRKPCIGS</v>
      </c>
      <c r="F8424" s="39">
        <v>9303.5478515625</v>
      </c>
      <c r="G8424">
        <f t="shared" si="789"/>
        <v>1.4262363622529976E-3</v>
      </c>
      <c r="H8424" s="38">
        <f>G8424*SUMIF('Manual Inputs'!$B$11:$B$22,'Expanded kW'!A8424,'Manual Inputs'!$C$11:$C$22)</f>
        <v>153283.28832093492</v>
      </c>
    </row>
    <row r="8425" spans="1:8" x14ac:dyDescent="0.2">
      <c r="A8425">
        <f t="shared" si="786"/>
        <v>3</v>
      </c>
      <c r="B8425" t="b">
        <f t="shared" si="787"/>
        <v>0</v>
      </c>
      <c r="C8425" t="str">
        <f t="shared" si="788"/>
        <v>OFF</v>
      </c>
      <c r="D8425" s="4">
        <f t="shared" si="790"/>
        <v>43906.958333312905</v>
      </c>
      <c r="E8425" t="str">
        <f t="shared" si="791"/>
        <v>LRKPCIGS</v>
      </c>
      <c r="F8425" s="39">
        <v>9408.873046875</v>
      </c>
      <c r="G8425">
        <f t="shared" si="789"/>
        <v>1.4423827427320164E-3</v>
      </c>
      <c r="H8425" s="38">
        <f>G8425*SUMIF('Manual Inputs'!$B$11:$B$22,'Expanded kW'!A8425,'Manual Inputs'!$C$11:$C$22)</f>
        <v>155018.60398095311</v>
      </c>
    </row>
    <row r="8426" spans="1:8" x14ac:dyDescent="0.2">
      <c r="A8426">
        <f t="shared" si="786"/>
        <v>3</v>
      </c>
      <c r="B8426" t="b">
        <f t="shared" si="787"/>
        <v>0</v>
      </c>
      <c r="C8426" t="str">
        <f t="shared" si="788"/>
        <v>OFF</v>
      </c>
      <c r="D8426" s="4">
        <f t="shared" si="790"/>
        <v>43906.999999979569</v>
      </c>
      <c r="E8426" t="str">
        <f t="shared" si="791"/>
        <v>LRKPCIGS</v>
      </c>
      <c r="F8426" s="39">
        <v>9352.0400390625</v>
      </c>
      <c r="G8426">
        <f t="shared" si="789"/>
        <v>1.4336702275053888E-3</v>
      </c>
      <c r="H8426" s="38">
        <f>G8426*SUMIF('Manual Inputs'!$B$11:$B$22,'Expanded kW'!A8426,'Manual Inputs'!$C$11:$C$22)</f>
        <v>154082.23535452568</v>
      </c>
    </row>
    <row r="8427" spans="1:8" x14ac:dyDescent="0.2">
      <c r="A8427">
        <f t="shared" si="786"/>
        <v>3</v>
      </c>
      <c r="B8427" t="b">
        <f t="shared" si="787"/>
        <v>0</v>
      </c>
      <c r="C8427" t="str">
        <f t="shared" si="788"/>
        <v>OFF</v>
      </c>
      <c r="D8427" s="4">
        <f t="shared" si="790"/>
        <v>43907.041666646233</v>
      </c>
      <c r="E8427" t="str">
        <f t="shared" si="791"/>
        <v>LRKPCIGS</v>
      </c>
      <c r="F8427" s="39">
        <v>9356.64453125</v>
      </c>
      <c r="G8427">
        <f t="shared" si="789"/>
        <v>1.4343760973834503E-3</v>
      </c>
      <c r="H8427" s="38">
        <f>G8427*SUMIF('Manual Inputs'!$B$11:$B$22,'Expanded kW'!A8427,'Manual Inputs'!$C$11:$C$22)</f>
        <v>154158.09799475805</v>
      </c>
    </row>
    <row r="8428" spans="1:8" x14ac:dyDescent="0.2">
      <c r="A8428">
        <f t="shared" si="786"/>
        <v>3</v>
      </c>
      <c r="B8428" t="b">
        <f t="shared" si="787"/>
        <v>0</v>
      </c>
      <c r="C8428" t="str">
        <f t="shared" si="788"/>
        <v>OFF</v>
      </c>
      <c r="D8428" s="4">
        <f t="shared" si="790"/>
        <v>43907.083333312898</v>
      </c>
      <c r="E8428" t="str">
        <f t="shared" si="791"/>
        <v>LRKPCIGS</v>
      </c>
      <c r="F8428" s="39">
        <v>9309.6484375</v>
      </c>
      <c r="G8428">
        <f t="shared" si="789"/>
        <v>1.4271715837011949E-3</v>
      </c>
      <c r="H8428" s="38">
        <f>G8428*SUMIF('Manual Inputs'!$B$11:$B$22,'Expanded kW'!A8428,'Manual Inputs'!$C$11:$C$22)</f>
        <v>153383.80028562885</v>
      </c>
    </row>
    <row r="8429" spans="1:8" x14ac:dyDescent="0.2">
      <c r="A8429">
        <f t="shared" si="786"/>
        <v>3</v>
      </c>
      <c r="B8429" t="b">
        <f t="shared" si="787"/>
        <v>0</v>
      </c>
      <c r="C8429" t="str">
        <f t="shared" si="788"/>
        <v>OFF</v>
      </c>
      <c r="D8429" s="4">
        <f t="shared" si="790"/>
        <v>43907.124999979562</v>
      </c>
      <c r="E8429" t="str">
        <f t="shared" si="791"/>
        <v>LRKPCIGS</v>
      </c>
      <c r="F8429" s="39">
        <v>9212.40625</v>
      </c>
      <c r="G8429">
        <f t="shared" si="789"/>
        <v>1.4122643304715324E-3</v>
      </c>
      <c r="H8429" s="38">
        <f>G8429*SUMIF('Manual Inputs'!$B$11:$B$22,'Expanded kW'!A8429,'Manual Inputs'!$C$11:$C$22)</f>
        <v>151781.65855417986</v>
      </c>
    </row>
    <row r="8430" spans="1:8" x14ac:dyDescent="0.2">
      <c r="A8430">
        <f t="shared" si="786"/>
        <v>3</v>
      </c>
      <c r="B8430" t="b">
        <f t="shared" si="787"/>
        <v>0</v>
      </c>
      <c r="C8430" t="str">
        <f t="shared" si="788"/>
        <v>OFF</v>
      </c>
      <c r="D8430" s="4">
        <f t="shared" si="790"/>
        <v>43907.166666646226</v>
      </c>
      <c r="E8430" t="str">
        <f t="shared" si="791"/>
        <v>LRKPCIGS</v>
      </c>
      <c r="F8430" s="39">
        <v>9156.8701171875</v>
      </c>
      <c r="G8430">
        <f t="shared" si="789"/>
        <v>1.4037506265276336E-3</v>
      </c>
      <c r="H8430" s="38">
        <f>G8430*SUMIF('Manual Inputs'!$B$11:$B$22,'Expanded kW'!A8430,'Manual Inputs'!$C$11:$C$22)</f>
        <v>150866.65696618904</v>
      </c>
    </row>
    <row r="8431" spans="1:8" x14ac:dyDescent="0.2">
      <c r="A8431">
        <f t="shared" si="786"/>
        <v>3</v>
      </c>
      <c r="B8431" t="b">
        <f t="shared" si="787"/>
        <v>0</v>
      </c>
      <c r="C8431" t="str">
        <f t="shared" si="788"/>
        <v>OFF</v>
      </c>
      <c r="D8431" s="4">
        <f t="shared" si="790"/>
        <v>43907.20833331289</v>
      </c>
      <c r="E8431" t="str">
        <f t="shared" si="791"/>
        <v>LRKPCIGS</v>
      </c>
      <c r="F8431" s="39">
        <v>9175.830078125</v>
      </c>
      <c r="G8431">
        <f t="shared" si="789"/>
        <v>1.4066571935865023E-3</v>
      </c>
      <c r="H8431" s="38">
        <f>G8431*SUMIF('Manual Inputs'!$B$11:$B$22,'Expanded kW'!A8431,'Manual Inputs'!$C$11:$C$22)</f>
        <v>151179.03727586291</v>
      </c>
    </row>
    <row r="8432" spans="1:8" x14ac:dyDescent="0.2">
      <c r="A8432">
        <f t="shared" si="786"/>
        <v>3</v>
      </c>
      <c r="B8432" t="b">
        <f t="shared" si="787"/>
        <v>0</v>
      </c>
      <c r="C8432" t="str">
        <f t="shared" si="788"/>
        <v>OFF</v>
      </c>
      <c r="D8432" s="4">
        <f t="shared" si="790"/>
        <v>43907.249999979555</v>
      </c>
      <c r="E8432" t="str">
        <f t="shared" si="791"/>
        <v>LRKPCIGS</v>
      </c>
      <c r="F8432" s="39">
        <v>8989.37109375</v>
      </c>
      <c r="G8432">
        <f t="shared" si="789"/>
        <v>1.3780729816463522E-3</v>
      </c>
      <c r="H8432" s="38">
        <f>G8432*SUMIF('Manual Inputs'!$B$11:$B$22,'Expanded kW'!A8432,'Manual Inputs'!$C$11:$C$22)</f>
        <v>148106.97845292883</v>
      </c>
    </row>
    <row r="8433" spans="1:8" x14ac:dyDescent="0.2">
      <c r="A8433">
        <f t="shared" si="786"/>
        <v>3</v>
      </c>
      <c r="B8433" t="b">
        <f t="shared" si="787"/>
        <v>0</v>
      </c>
      <c r="C8433" t="str">
        <f t="shared" si="788"/>
        <v>ON</v>
      </c>
      <c r="D8433" s="4">
        <f t="shared" si="790"/>
        <v>43907.291666646219</v>
      </c>
      <c r="E8433" t="str">
        <f t="shared" si="791"/>
        <v>LRKPCIGS</v>
      </c>
      <c r="F8433" s="39">
        <v>8878.9736328125</v>
      </c>
      <c r="G8433">
        <f t="shared" si="789"/>
        <v>1.3611490214967817E-3</v>
      </c>
      <c r="H8433" s="38">
        <f>G8433*SUMIF('Manual Inputs'!$B$11:$B$22,'Expanded kW'!A8433,'Manual Inputs'!$C$11:$C$22)</f>
        <v>146288.09321637469</v>
      </c>
    </row>
    <row r="8434" spans="1:8" x14ac:dyDescent="0.2">
      <c r="A8434">
        <f t="shared" si="786"/>
        <v>3</v>
      </c>
      <c r="B8434" t="b">
        <f t="shared" si="787"/>
        <v>0</v>
      </c>
      <c r="C8434" t="str">
        <f t="shared" si="788"/>
        <v>ON</v>
      </c>
      <c r="D8434" s="4">
        <f t="shared" si="790"/>
        <v>43907.333333312883</v>
      </c>
      <c r="E8434" t="str">
        <f t="shared" si="791"/>
        <v>LRKPCIGS</v>
      </c>
      <c r="F8434" s="39">
        <v>8960.94921875</v>
      </c>
      <c r="G8434">
        <f t="shared" si="789"/>
        <v>1.3737159006429369E-3</v>
      </c>
      <c r="H8434" s="38">
        <f>G8434*SUMIF('Manual Inputs'!$B$11:$B$22,'Expanded kW'!A8434,'Manual Inputs'!$C$11:$C$22)</f>
        <v>147638.70564670954</v>
      </c>
    </row>
    <row r="8435" spans="1:8" x14ac:dyDescent="0.2">
      <c r="A8435">
        <f t="shared" si="786"/>
        <v>3</v>
      </c>
      <c r="B8435" t="b">
        <f t="shared" si="787"/>
        <v>0</v>
      </c>
      <c r="C8435" t="str">
        <f t="shared" si="788"/>
        <v>ON</v>
      </c>
      <c r="D8435" s="4">
        <f t="shared" si="790"/>
        <v>43907.374999979547</v>
      </c>
      <c r="E8435" t="str">
        <f t="shared" si="791"/>
        <v>LRKPCIGS</v>
      </c>
      <c r="F8435" s="39">
        <v>9106.18359375</v>
      </c>
      <c r="G8435">
        <f t="shared" si="789"/>
        <v>1.3959803689918904E-3</v>
      </c>
      <c r="H8435" s="38">
        <f>G8435*SUMIF('Manual Inputs'!$B$11:$B$22,'Expanded kW'!A8435,'Manual Inputs'!$C$11:$C$22)</f>
        <v>150031.55651741227</v>
      </c>
    </row>
    <row r="8436" spans="1:8" x14ac:dyDescent="0.2">
      <c r="A8436">
        <f t="shared" si="786"/>
        <v>3</v>
      </c>
      <c r="B8436" t="b">
        <f t="shared" si="787"/>
        <v>0</v>
      </c>
      <c r="C8436" t="str">
        <f t="shared" si="788"/>
        <v>ON</v>
      </c>
      <c r="D8436" s="4">
        <f t="shared" si="790"/>
        <v>43907.416666646212</v>
      </c>
      <c r="E8436" t="str">
        <f t="shared" si="791"/>
        <v>LRKPCIGS</v>
      </c>
      <c r="F8436" s="39">
        <v>9302.8974609375</v>
      </c>
      <c r="G8436">
        <f t="shared" si="789"/>
        <v>1.4261366571970506E-3</v>
      </c>
      <c r="H8436" s="38">
        <f>G8436*SUMIF('Manual Inputs'!$B$11:$B$22,'Expanded kW'!A8436,'Manual Inputs'!$C$11:$C$22)</f>
        <v>153272.57262244186</v>
      </c>
    </row>
    <row r="8437" spans="1:8" x14ac:dyDescent="0.2">
      <c r="A8437">
        <f t="shared" si="786"/>
        <v>3</v>
      </c>
      <c r="B8437" t="b">
        <f t="shared" si="787"/>
        <v>0</v>
      </c>
      <c r="C8437" t="str">
        <f t="shared" si="788"/>
        <v>ON</v>
      </c>
      <c r="D8437" s="4">
        <f t="shared" si="790"/>
        <v>43907.458333312876</v>
      </c>
      <c r="E8437" t="str">
        <f t="shared" si="791"/>
        <v>LRKPCIGS</v>
      </c>
      <c r="F8437" s="39">
        <v>9273.9658203125</v>
      </c>
      <c r="G8437">
        <f t="shared" si="789"/>
        <v>1.421701428987623E-3</v>
      </c>
      <c r="H8437" s="38">
        <f>G8437*SUMIF('Manual Inputs'!$B$11:$B$22,'Expanded kW'!A8437,'Manual Inputs'!$C$11:$C$22)</f>
        <v>152795.90102551182</v>
      </c>
    </row>
    <row r="8438" spans="1:8" x14ac:dyDescent="0.2">
      <c r="A8438">
        <f t="shared" si="786"/>
        <v>3</v>
      </c>
      <c r="B8438" t="b">
        <f t="shared" si="787"/>
        <v>0</v>
      </c>
      <c r="C8438" t="str">
        <f t="shared" si="788"/>
        <v>ON</v>
      </c>
      <c r="D8438" s="4">
        <f t="shared" si="790"/>
        <v>43907.49999997954</v>
      </c>
      <c r="E8438" t="str">
        <f t="shared" si="791"/>
        <v>LRKPCIGS</v>
      </c>
      <c r="F8438" s="39">
        <v>9216.3310546875</v>
      </c>
      <c r="G8438">
        <f t="shared" si="789"/>
        <v>1.4128660040749108E-3</v>
      </c>
      <c r="H8438" s="38">
        <f>G8438*SUMIF('Manual Inputs'!$B$11:$B$22,'Expanded kW'!A8438,'Manual Inputs'!$C$11:$C$22)</f>
        <v>151846.32280679789</v>
      </c>
    </row>
    <row r="8439" spans="1:8" x14ac:dyDescent="0.2">
      <c r="A8439">
        <f t="shared" si="786"/>
        <v>3</v>
      </c>
      <c r="B8439" t="b">
        <f t="shared" si="787"/>
        <v>0</v>
      </c>
      <c r="C8439" t="str">
        <f t="shared" si="788"/>
        <v>ON</v>
      </c>
      <c r="D8439" s="4">
        <f t="shared" si="790"/>
        <v>43907.541666646204</v>
      </c>
      <c r="E8439" t="str">
        <f t="shared" si="791"/>
        <v>LRKPCIGS</v>
      </c>
      <c r="F8439" s="39">
        <v>9322.6875</v>
      </c>
      <c r="G8439">
        <f t="shared" si="789"/>
        <v>1.429170475453449E-3</v>
      </c>
      <c r="H8439" s="38">
        <f>G8439*SUMIF('Manual Inputs'!$B$11:$B$22,'Expanded kW'!A8439,'Manual Inputs'!$C$11:$C$22)</f>
        <v>153598.62912388614</v>
      </c>
    </row>
    <row r="8440" spans="1:8" x14ac:dyDescent="0.2">
      <c r="A8440">
        <f t="shared" si="786"/>
        <v>3</v>
      </c>
      <c r="B8440" t="b">
        <f t="shared" si="787"/>
        <v>0</v>
      </c>
      <c r="C8440" t="str">
        <f t="shared" si="788"/>
        <v>ON</v>
      </c>
      <c r="D8440" s="4">
        <f t="shared" si="790"/>
        <v>43907.583333312868</v>
      </c>
      <c r="E8440" t="str">
        <f t="shared" si="791"/>
        <v>LRKPCIGS</v>
      </c>
      <c r="F8440" s="39">
        <v>9209.05078125</v>
      </c>
      <c r="G8440">
        <f t="shared" si="789"/>
        <v>1.4117499362189302E-3</v>
      </c>
      <c r="H8440" s="38">
        <f>G8440*SUMIF('Manual Inputs'!$B$11:$B$22,'Expanded kW'!A8440,'Manual Inputs'!$C$11:$C$22)</f>
        <v>151726.37456015259</v>
      </c>
    </row>
    <row r="8441" spans="1:8" x14ac:dyDescent="0.2">
      <c r="A8441">
        <f t="shared" si="786"/>
        <v>3</v>
      </c>
      <c r="B8441" t="b">
        <f t="shared" si="787"/>
        <v>0</v>
      </c>
      <c r="C8441" t="str">
        <f t="shared" si="788"/>
        <v>ON</v>
      </c>
      <c r="D8441" s="4">
        <f t="shared" si="790"/>
        <v>43907.624999979533</v>
      </c>
      <c r="E8441" t="str">
        <f t="shared" si="791"/>
        <v>LRKPCIGS</v>
      </c>
      <c r="F8441" s="39">
        <v>9358.1240234375</v>
      </c>
      <c r="G8441">
        <f t="shared" si="789"/>
        <v>1.4346029039296357E-3</v>
      </c>
      <c r="H8441" s="38">
        <f>G8441*SUMIF('Manual Inputs'!$B$11:$B$22,'Expanded kW'!A8441,'Manual Inputs'!$C$11:$C$22)</f>
        <v>154182.4737953842</v>
      </c>
    </row>
    <row r="8442" spans="1:8" x14ac:dyDescent="0.2">
      <c r="A8442">
        <f t="shared" si="786"/>
        <v>3</v>
      </c>
      <c r="B8442" t="b">
        <f t="shared" si="787"/>
        <v>0</v>
      </c>
      <c r="C8442" t="str">
        <f t="shared" si="788"/>
        <v>ON</v>
      </c>
      <c r="D8442" s="4">
        <f t="shared" si="790"/>
        <v>43907.666666646197</v>
      </c>
      <c r="E8442" t="str">
        <f t="shared" si="791"/>
        <v>LRKPCIGS</v>
      </c>
      <c r="F8442" s="39">
        <v>9227.0595703125</v>
      </c>
      <c r="G8442">
        <f t="shared" si="789"/>
        <v>1.4145106883761589E-3</v>
      </c>
      <c r="H8442" s="38">
        <f>G8442*SUMIF('Manual Inputs'!$B$11:$B$22,'Expanded kW'!A8442,'Manual Inputs'!$C$11:$C$22)</f>
        <v>152023.08356302127</v>
      </c>
    </row>
    <row r="8443" spans="1:8" x14ac:dyDescent="0.2">
      <c r="A8443">
        <f t="shared" si="786"/>
        <v>3</v>
      </c>
      <c r="B8443" t="b">
        <f t="shared" si="787"/>
        <v>0</v>
      </c>
      <c r="C8443" t="str">
        <f t="shared" si="788"/>
        <v>ON</v>
      </c>
      <c r="D8443" s="4">
        <f t="shared" si="790"/>
        <v>43907.708333312861</v>
      </c>
      <c r="E8443" t="str">
        <f t="shared" si="791"/>
        <v>LRKPCIGS</v>
      </c>
      <c r="F8443" s="39">
        <v>9131.6142578125</v>
      </c>
      <c r="G8443">
        <f t="shared" si="789"/>
        <v>1.3998788965623255E-3</v>
      </c>
      <c r="H8443" s="38">
        <f>G8443*SUMIF('Manual Inputs'!$B$11:$B$22,'Expanded kW'!A8443,'Manual Inputs'!$C$11:$C$22)</f>
        <v>150450.5467643459</v>
      </c>
    </row>
    <row r="8444" spans="1:8" x14ac:dyDescent="0.2">
      <c r="A8444">
        <f t="shared" si="786"/>
        <v>3</v>
      </c>
      <c r="B8444" t="b">
        <f t="shared" si="787"/>
        <v>0</v>
      </c>
      <c r="C8444" t="str">
        <f t="shared" si="788"/>
        <v>ON</v>
      </c>
      <c r="D8444" s="4">
        <f t="shared" si="790"/>
        <v>43907.749999979525</v>
      </c>
      <c r="E8444" t="str">
        <f t="shared" si="791"/>
        <v>LRKPCIGS</v>
      </c>
      <c r="F8444" s="39">
        <v>9142.369140625</v>
      </c>
      <c r="G8444">
        <f t="shared" si="789"/>
        <v>1.4015276229604361E-3</v>
      </c>
      <c r="H8444" s="38">
        <f>G8444*SUMIF('Manual Inputs'!$B$11:$B$22,'Expanded kW'!A8444,'Manual Inputs'!$C$11:$C$22)</f>
        <v>150627.74194077845</v>
      </c>
    </row>
    <row r="8445" spans="1:8" x14ac:dyDescent="0.2">
      <c r="A8445">
        <f t="shared" si="786"/>
        <v>3</v>
      </c>
      <c r="B8445" t="b">
        <f t="shared" si="787"/>
        <v>0</v>
      </c>
      <c r="C8445" t="str">
        <f t="shared" si="788"/>
        <v>ON</v>
      </c>
      <c r="D8445" s="4">
        <f t="shared" si="790"/>
        <v>43907.79166664619</v>
      </c>
      <c r="E8445" t="str">
        <f t="shared" si="791"/>
        <v>LRKPCIGS</v>
      </c>
      <c r="F8445" s="39">
        <v>9145.134765625</v>
      </c>
      <c r="G8445">
        <f t="shared" si="789"/>
        <v>1.4019515940091466E-3</v>
      </c>
      <c r="H8445" s="38">
        <f>G8445*SUMIF('Manual Inputs'!$B$11:$B$22,'Expanded kW'!A8445,'Manual Inputs'!$C$11:$C$22)</f>
        <v>150673.30779383</v>
      </c>
    </row>
    <row r="8446" spans="1:8" x14ac:dyDescent="0.2">
      <c r="A8446">
        <f t="shared" si="786"/>
        <v>3</v>
      </c>
      <c r="B8446" t="b">
        <f t="shared" si="787"/>
        <v>0</v>
      </c>
      <c r="C8446" t="str">
        <f t="shared" si="788"/>
        <v>ON</v>
      </c>
      <c r="D8446" s="4">
        <f t="shared" si="790"/>
        <v>43907.833333312854</v>
      </c>
      <c r="E8446" t="str">
        <f t="shared" si="791"/>
        <v>LRKPCIGS</v>
      </c>
      <c r="F8446" s="39">
        <v>9090.7890625</v>
      </c>
      <c r="G8446">
        <f t="shared" si="789"/>
        <v>1.3936203832532344E-3</v>
      </c>
      <c r="H8446" s="38">
        <f>G8446*SUMIF('Manual Inputs'!$B$11:$B$22,'Expanded kW'!A8446,'Manual Inputs'!$C$11:$C$22)</f>
        <v>149777.91947380174</v>
      </c>
    </row>
    <row r="8447" spans="1:8" x14ac:dyDescent="0.2">
      <c r="A8447">
        <f t="shared" si="786"/>
        <v>3</v>
      </c>
      <c r="B8447" t="b">
        <f t="shared" si="787"/>
        <v>0</v>
      </c>
      <c r="C8447" t="str">
        <f t="shared" si="788"/>
        <v>OFF</v>
      </c>
      <c r="D8447" s="4">
        <f t="shared" si="790"/>
        <v>43907.874999979518</v>
      </c>
      <c r="E8447" t="str">
        <f t="shared" si="791"/>
        <v>LRKPCIGS</v>
      </c>
      <c r="F8447" s="39">
        <v>9355.6083984375</v>
      </c>
      <c r="G8447">
        <f t="shared" si="789"/>
        <v>1.434217257947475E-3</v>
      </c>
      <c r="H8447" s="38">
        <f>G8447*SUMIF('Manual Inputs'!$B$11:$B$22,'Expanded kW'!A8447,'Manual Inputs'!$C$11:$C$22)</f>
        <v>154141.02688950111</v>
      </c>
    </row>
    <row r="8448" spans="1:8" x14ac:dyDescent="0.2">
      <c r="A8448">
        <f t="shared" si="786"/>
        <v>3</v>
      </c>
      <c r="B8448" t="b">
        <f t="shared" si="787"/>
        <v>0</v>
      </c>
      <c r="C8448" t="str">
        <f t="shared" si="788"/>
        <v>OFF</v>
      </c>
      <c r="D8448" s="4">
        <f t="shared" si="790"/>
        <v>43907.916666646182</v>
      </c>
      <c r="E8448" t="str">
        <f t="shared" si="791"/>
        <v>LRKPCIGS</v>
      </c>
      <c r="F8448" s="39">
        <v>9557.4326171875</v>
      </c>
      <c r="G8448">
        <f t="shared" si="789"/>
        <v>1.4651569644075445E-3</v>
      </c>
      <c r="H8448" s="38">
        <f>G8448*SUMIF('Manual Inputs'!$B$11:$B$22,'Expanded kW'!A8448,'Manual Inputs'!$C$11:$C$22)</f>
        <v>157466.24006692439</v>
      </c>
    </row>
    <row r="8449" spans="1:8" x14ac:dyDescent="0.2">
      <c r="A8449">
        <f t="shared" si="786"/>
        <v>3</v>
      </c>
      <c r="B8449" t="b">
        <f t="shared" si="787"/>
        <v>0</v>
      </c>
      <c r="C8449" t="str">
        <f t="shared" si="788"/>
        <v>OFF</v>
      </c>
      <c r="D8449" s="4">
        <f t="shared" si="790"/>
        <v>43907.958333312847</v>
      </c>
      <c r="E8449" t="str">
        <f t="shared" si="791"/>
        <v>LRKPCIGS</v>
      </c>
      <c r="F8449" s="39">
        <v>9548.2255859375</v>
      </c>
      <c r="G8449">
        <f t="shared" si="789"/>
        <v>1.4637455240660037E-3</v>
      </c>
      <c r="H8449" s="38">
        <f>G8449*SUMIF('Manual Inputs'!$B$11:$B$22,'Expanded kW'!A8449,'Manual Inputs'!$C$11:$C$22)</f>
        <v>157314.54696573433</v>
      </c>
    </row>
    <row r="8450" spans="1:8" x14ac:dyDescent="0.2">
      <c r="A8450">
        <f t="shared" ref="A8450:A8513" si="792">MONTH(D8450)</f>
        <v>3</v>
      </c>
      <c r="B8450" t="b">
        <f t="shared" ref="B8450:B8513" si="793">IF(ISNA(VLOOKUP(DATE(YEAR(D8450),MONTH(D8450),DAY(D8450)),Holidays,1,FALSE)),FALSE,TRUE)</f>
        <v>0</v>
      </c>
      <c r="C8450" t="str">
        <f t="shared" ref="C8450:C8513" si="794">IF(OR(HOUR(D8450)&lt;PkStart,HOUR(D8450)&gt;OPkStart-1,WEEKDAY(D8450,2)&gt;5,B8450)=TRUE,"OFF","ON")</f>
        <v>OFF</v>
      </c>
      <c r="D8450" s="4">
        <f t="shared" si="790"/>
        <v>43907.999999979511</v>
      </c>
      <c r="E8450" t="str">
        <f t="shared" si="791"/>
        <v>LRKPCIGS</v>
      </c>
      <c r="F8450" s="39">
        <v>9427.6748046875</v>
      </c>
      <c r="G8450">
        <f t="shared" ref="G8450:G8513" si="795">IF(SUMIF($A$2:$A$8785,A8450,$F$2:$F$8785)=0,0,F8450/SUMIF($A$2:$A$8785,A8450,$F$2:$F$8785))</f>
        <v>1.4452650572097086E-3</v>
      </c>
      <c r="H8450" s="38">
        <f>G8450*SUMIF('Manual Inputs'!$B$11:$B$22,'Expanded kW'!A8450,'Manual Inputs'!$C$11:$C$22)</f>
        <v>155328.37776937184</v>
      </c>
    </row>
    <row r="8451" spans="1:8" x14ac:dyDescent="0.2">
      <c r="A8451">
        <f t="shared" si="792"/>
        <v>3</v>
      </c>
      <c r="B8451" t="b">
        <f t="shared" si="793"/>
        <v>0</v>
      </c>
      <c r="C8451" t="str">
        <f t="shared" si="794"/>
        <v>OFF</v>
      </c>
      <c r="D8451" s="4">
        <f t="shared" si="790"/>
        <v>43908.041666646175</v>
      </c>
      <c r="E8451" t="str">
        <f t="shared" si="791"/>
        <v>LRKPCIGS</v>
      </c>
      <c r="F8451" s="39">
        <v>9560.6640625</v>
      </c>
      <c r="G8451">
        <f t="shared" si="795"/>
        <v>1.465652345834163E-3</v>
      </c>
      <c r="H8451" s="38">
        <f>G8451*SUMIF('Manual Inputs'!$B$11:$B$22,'Expanded kW'!A8451,'Manual Inputs'!$C$11:$C$22)</f>
        <v>157519.48067700479</v>
      </c>
    </row>
    <row r="8452" spans="1:8" x14ac:dyDescent="0.2">
      <c r="A8452">
        <f t="shared" si="792"/>
        <v>3</v>
      </c>
      <c r="B8452" t="b">
        <f t="shared" si="793"/>
        <v>0</v>
      </c>
      <c r="C8452" t="str">
        <f t="shared" si="794"/>
        <v>OFF</v>
      </c>
      <c r="D8452" s="4">
        <f t="shared" ref="D8452:D8515" si="796">+D8451+1/24</f>
        <v>43908.083333312839</v>
      </c>
      <c r="E8452" t="str">
        <f t="shared" ref="E8452:E8515" si="797">+E8451</f>
        <v>LRKPCIGS</v>
      </c>
      <c r="F8452" s="39">
        <v>9485.4443359375</v>
      </c>
      <c r="G8452">
        <f t="shared" si="795"/>
        <v>1.4541211417286079E-3</v>
      </c>
      <c r="H8452" s="38">
        <f>G8452*SUMIF('Manual Inputs'!$B$11:$B$22,'Expanded kW'!A8452,'Manual Inputs'!$C$11:$C$22)</f>
        <v>156280.1763580438</v>
      </c>
    </row>
    <row r="8453" spans="1:8" x14ac:dyDescent="0.2">
      <c r="A8453">
        <f t="shared" si="792"/>
        <v>3</v>
      </c>
      <c r="B8453" t="b">
        <f t="shared" si="793"/>
        <v>0</v>
      </c>
      <c r="C8453" t="str">
        <f t="shared" si="794"/>
        <v>OFF</v>
      </c>
      <c r="D8453" s="4">
        <f t="shared" si="796"/>
        <v>43908.124999979504</v>
      </c>
      <c r="E8453" t="str">
        <f t="shared" si="797"/>
        <v>LRKPCIGS</v>
      </c>
      <c r="F8453" s="39">
        <v>9367.83203125</v>
      </c>
      <c r="G8453">
        <f t="shared" si="795"/>
        <v>1.4360911441115677E-3</v>
      </c>
      <c r="H8453" s="38">
        <f>G8453*SUMIF('Manual Inputs'!$B$11:$B$22,'Expanded kW'!A8453,'Manual Inputs'!$C$11:$C$22)</f>
        <v>154342.42088054863</v>
      </c>
    </row>
    <row r="8454" spans="1:8" x14ac:dyDescent="0.2">
      <c r="A8454">
        <f t="shared" si="792"/>
        <v>3</v>
      </c>
      <c r="B8454" t="b">
        <f t="shared" si="793"/>
        <v>0</v>
      </c>
      <c r="C8454" t="str">
        <f t="shared" si="794"/>
        <v>OFF</v>
      </c>
      <c r="D8454" s="4">
        <f t="shared" si="796"/>
        <v>43908.166666646168</v>
      </c>
      <c r="E8454" t="str">
        <f t="shared" si="797"/>
        <v>LRKPCIGS</v>
      </c>
      <c r="F8454" s="39">
        <v>9406.0693359375</v>
      </c>
      <c r="G8454">
        <f t="shared" si="795"/>
        <v>1.4419529330989486E-3</v>
      </c>
      <c r="H8454" s="38">
        <f>G8454*SUMIF('Manual Inputs'!$B$11:$B$22,'Expanded kW'!A8454,'Manual Inputs'!$C$11:$C$22)</f>
        <v>154972.41063204381</v>
      </c>
    </row>
    <row r="8455" spans="1:8" x14ac:dyDescent="0.2">
      <c r="A8455">
        <f t="shared" si="792"/>
        <v>3</v>
      </c>
      <c r="B8455" t="b">
        <f t="shared" si="793"/>
        <v>0</v>
      </c>
      <c r="C8455" t="str">
        <f t="shared" si="794"/>
        <v>OFF</v>
      </c>
      <c r="D8455" s="4">
        <f t="shared" si="796"/>
        <v>43908.208333312832</v>
      </c>
      <c r="E8455" t="str">
        <f t="shared" si="797"/>
        <v>LRKPCIGS</v>
      </c>
      <c r="F8455" s="39">
        <v>9420.7529296875</v>
      </c>
      <c r="G8455">
        <f t="shared" si="795"/>
        <v>1.4442039319296025E-3</v>
      </c>
      <c r="H8455" s="38">
        <f>G8455*SUMIF('Manual Inputs'!$B$11:$B$22,'Expanded kW'!A8455,'Manual Inputs'!$C$11:$C$22)</f>
        <v>155214.33441964391</v>
      </c>
    </row>
    <row r="8456" spans="1:8" x14ac:dyDescent="0.2">
      <c r="A8456">
        <f t="shared" si="792"/>
        <v>3</v>
      </c>
      <c r="B8456" t="b">
        <f t="shared" si="793"/>
        <v>0</v>
      </c>
      <c r="C8456" t="str">
        <f t="shared" si="794"/>
        <v>OFF</v>
      </c>
      <c r="D8456" s="4">
        <f t="shared" si="796"/>
        <v>43908.249999979496</v>
      </c>
      <c r="E8456" t="str">
        <f t="shared" si="797"/>
        <v>LRKPCIGS</v>
      </c>
      <c r="F8456" s="39">
        <v>9360.927734375</v>
      </c>
      <c r="G8456">
        <f t="shared" si="795"/>
        <v>1.4350327135627034E-3</v>
      </c>
      <c r="H8456" s="38">
        <f>G8456*SUMIF('Manual Inputs'!$B$11:$B$22,'Expanded kW'!A8456,'Manual Inputs'!$C$11:$C$22)</f>
        <v>154228.66714429346</v>
      </c>
    </row>
    <row r="8457" spans="1:8" x14ac:dyDescent="0.2">
      <c r="A8457">
        <f t="shared" si="792"/>
        <v>3</v>
      </c>
      <c r="B8457" t="b">
        <f t="shared" si="793"/>
        <v>0</v>
      </c>
      <c r="C8457" t="str">
        <f t="shared" si="794"/>
        <v>ON</v>
      </c>
      <c r="D8457" s="4">
        <f t="shared" si="796"/>
        <v>43908.291666646161</v>
      </c>
      <c r="E8457" t="str">
        <f t="shared" si="797"/>
        <v>LRKPCIGS</v>
      </c>
      <c r="F8457" s="39">
        <v>9372.521484375</v>
      </c>
      <c r="G8457">
        <f t="shared" si="795"/>
        <v>1.4368100385239646E-3</v>
      </c>
      <c r="H8457" s="38">
        <f>G8457*SUMIF('Manual Inputs'!$B$11:$B$22,'Expanded kW'!A8457,'Manual Inputs'!$C$11:$C$22)</f>
        <v>154419.6833192328</v>
      </c>
    </row>
    <row r="8458" spans="1:8" x14ac:dyDescent="0.2">
      <c r="A8458">
        <f t="shared" si="792"/>
        <v>3</v>
      </c>
      <c r="B8458" t="b">
        <f t="shared" si="793"/>
        <v>0</v>
      </c>
      <c r="C8458" t="str">
        <f t="shared" si="794"/>
        <v>ON</v>
      </c>
      <c r="D8458" s="4">
        <f t="shared" si="796"/>
        <v>43908.333333312825</v>
      </c>
      <c r="E8458" t="str">
        <f t="shared" si="797"/>
        <v>LRKPCIGS</v>
      </c>
      <c r="F8458" s="39">
        <v>9348.0439453125</v>
      </c>
      <c r="G8458">
        <f t="shared" si="795"/>
        <v>1.4330576252697519E-3</v>
      </c>
      <c r="H8458" s="38">
        <f>G8458*SUMIF('Manual Inputs'!$B$11:$B$22,'Expanded kW'!A8458,'Manual Inputs'!$C$11:$C$22)</f>
        <v>154016.39655837911</v>
      </c>
    </row>
    <row r="8459" spans="1:8" x14ac:dyDescent="0.2">
      <c r="A8459">
        <f t="shared" si="792"/>
        <v>3</v>
      </c>
      <c r="B8459" t="b">
        <f t="shared" si="793"/>
        <v>0</v>
      </c>
      <c r="C8459" t="str">
        <f t="shared" si="794"/>
        <v>ON</v>
      </c>
      <c r="D8459" s="4">
        <f t="shared" si="796"/>
        <v>43908.374999979489</v>
      </c>
      <c r="E8459" t="str">
        <f t="shared" si="797"/>
        <v>LRKPCIGS</v>
      </c>
      <c r="F8459" s="39">
        <v>9369.892578125</v>
      </c>
      <c r="G8459">
        <f t="shared" si="795"/>
        <v>1.4364070264960237E-3</v>
      </c>
      <c r="H8459" s="38">
        <f>G8459*SUMIF('Manual Inputs'!$B$11:$B$22,'Expanded kW'!A8459,'Manual Inputs'!$C$11:$C$22)</f>
        <v>154376.37001541402</v>
      </c>
    </row>
    <row r="8460" spans="1:8" x14ac:dyDescent="0.2">
      <c r="A8460">
        <f t="shared" si="792"/>
        <v>3</v>
      </c>
      <c r="B8460" t="b">
        <f t="shared" si="793"/>
        <v>0</v>
      </c>
      <c r="C8460" t="str">
        <f t="shared" si="794"/>
        <v>ON</v>
      </c>
      <c r="D8460" s="4">
        <f t="shared" si="796"/>
        <v>43908.416666646153</v>
      </c>
      <c r="E8460" t="str">
        <f t="shared" si="797"/>
        <v>LRKPCIGS</v>
      </c>
      <c r="F8460" s="39">
        <v>9281.1044921875</v>
      </c>
      <c r="G8460">
        <f t="shared" si="795"/>
        <v>1.4227957892863779E-3</v>
      </c>
      <c r="H8460" s="38">
        <f>G8460*SUMIF('Manual Inputs'!$B$11:$B$22,'Expanded kW'!A8460,'Manual Inputs'!$C$11:$C$22)</f>
        <v>152913.51627473743</v>
      </c>
    </row>
    <row r="8461" spans="1:8" x14ac:dyDescent="0.2">
      <c r="A8461">
        <f t="shared" si="792"/>
        <v>3</v>
      </c>
      <c r="B8461" t="b">
        <f t="shared" si="793"/>
        <v>0</v>
      </c>
      <c r="C8461" t="str">
        <f t="shared" si="794"/>
        <v>ON</v>
      </c>
      <c r="D8461" s="4">
        <f t="shared" si="796"/>
        <v>43908.458333312818</v>
      </c>
      <c r="E8461" t="str">
        <f t="shared" si="797"/>
        <v>LRKPCIGS</v>
      </c>
      <c r="F8461" s="39">
        <v>9174.265625</v>
      </c>
      <c r="G8461">
        <f t="shared" si="795"/>
        <v>1.4064173625059815E-3</v>
      </c>
      <c r="H8461" s="38">
        <f>G8461*SUMIF('Manual Inputs'!$B$11:$B$22,'Expanded kW'!A8461,'Manual Inputs'!$C$11:$C$22)</f>
        <v>151153.26167678498</v>
      </c>
    </row>
    <row r="8462" spans="1:8" x14ac:dyDescent="0.2">
      <c r="A8462">
        <f t="shared" si="792"/>
        <v>3</v>
      </c>
      <c r="B8462" t="b">
        <f t="shared" si="793"/>
        <v>0</v>
      </c>
      <c r="C8462" t="str">
        <f t="shared" si="794"/>
        <v>ON</v>
      </c>
      <c r="D8462" s="4">
        <f t="shared" si="796"/>
        <v>43908.499999979482</v>
      </c>
      <c r="E8462" t="str">
        <f t="shared" si="797"/>
        <v>LRKPCIGS</v>
      </c>
      <c r="F8462" s="39">
        <v>9073.6162109375</v>
      </c>
      <c r="G8462">
        <f t="shared" si="795"/>
        <v>1.3909877805372828E-3</v>
      </c>
      <c r="H8462" s="38">
        <f>G8462*SUMIF('Manual Inputs'!$B$11:$B$22,'Expanded kW'!A8462,'Manual Inputs'!$C$11:$C$22)</f>
        <v>149494.98320052776</v>
      </c>
    </row>
    <row r="8463" spans="1:8" x14ac:dyDescent="0.2">
      <c r="A8463">
        <f t="shared" si="792"/>
        <v>3</v>
      </c>
      <c r="B8463" t="b">
        <f t="shared" si="793"/>
        <v>0</v>
      </c>
      <c r="C8463" t="str">
        <f t="shared" si="794"/>
        <v>ON</v>
      </c>
      <c r="D8463" s="4">
        <f t="shared" si="796"/>
        <v>43908.541666646146</v>
      </c>
      <c r="E8463" t="str">
        <f t="shared" si="797"/>
        <v>LRKPCIGS</v>
      </c>
      <c r="F8463" s="39">
        <v>9227.8974609375</v>
      </c>
      <c r="G8463">
        <f t="shared" si="795"/>
        <v>1.4146391372320182E-3</v>
      </c>
      <c r="H8463" s="38">
        <f>G8463*SUMIF('Manual Inputs'!$B$11:$B$22,'Expanded kW'!A8463,'Manual Inputs'!$C$11:$C$22)</f>
        <v>152036.88847189071</v>
      </c>
    </row>
    <row r="8464" spans="1:8" x14ac:dyDescent="0.2">
      <c r="A8464">
        <f t="shared" si="792"/>
        <v>3</v>
      </c>
      <c r="B8464" t="b">
        <f t="shared" si="793"/>
        <v>0</v>
      </c>
      <c r="C8464" t="str">
        <f t="shared" si="794"/>
        <v>ON</v>
      </c>
      <c r="D8464" s="4">
        <f t="shared" si="796"/>
        <v>43908.58333331281</v>
      </c>
      <c r="E8464" t="str">
        <f t="shared" si="797"/>
        <v>LRKPCIGS</v>
      </c>
      <c r="F8464" s="39">
        <v>9167.7197265625</v>
      </c>
      <c r="G8464">
        <f t="shared" si="795"/>
        <v>1.4054138745329919E-3</v>
      </c>
      <c r="H8464" s="38">
        <f>G8464*SUMIF('Manual Inputs'!$B$11:$B$22,'Expanded kW'!A8464,'Manual Inputs'!$C$11:$C$22)</f>
        <v>151045.41283744716</v>
      </c>
    </row>
    <row r="8465" spans="1:8" x14ac:dyDescent="0.2">
      <c r="A8465">
        <f t="shared" si="792"/>
        <v>3</v>
      </c>
      <c r="B8465" t="b">
        <f t="shared" si="793"/>
        <v>0</v>
      </c>
      <c r="C8465" t="str">
        <f t="shared" si="794"/>
        <v>ON</v>
      </c>
      <c r="D8465" s="4">
        <f t="shared" si="796"/>
        <v>43908.624999979475</v>
      </c>
      <c r="E8465" t="str">
        <f t="shared" si="797"/>
        <v>LRKPCIGS</v>
      </c>
      <c r="F8465" s="39">
        <v>9166.4560546875</v>
      </c>
      <c r="G8465">
        <f t="shared" si="795"/>
        <v>1.4052201532981643E-3</v>
      </c>
      <c r="H8465" s="38">
        <f>G8465*SUMIF('Manual Inputs'!$B$11:$B$22,'Expanded kW'!A8465,'Manual Inputs'!$C$11:$C$22)</f>
        <v>151024.59284668136</v>
      </c>
    </row>
    <row r="8466" spans="1:8" x14ac:dyDescent="0.2">
      <c r="A8466">
        <f t="shared" si="792"/>
        <v>3</v>
      </c>
      <c r="B8466" t="b">
        <f t="shared" si="793"/>
        <v>0</v>
      </c>
      <c r="C8466" t="str">
        <f t="shared" si="794"/>
        <v>ON</v>
      </c>
      <c r="D8466" s="4">
        <f t="shared" si="796"/>
        <v>43908.666666646139</v>
      </c>
      <c r="E8466" t="str">
        <f t="shared" si="797"/>
        <v>LRKPCIGS</v>
      </c>
      <c r="F8466" s="39">
        <v>9050.9462890625</v>
      </c>
      <c r="G8466">
        <f t="shared" si="795"/>
        <v>1.3875124754791021E-3</v>
      </c>
      <c r="H8466" s="38">
        <f>G8466*SUMIF('Manual Inputs'!$B$11:$B$22,'Expanded kW'!A8466,'Manual Inputs'!$C$11:$C$22)</f>
        <v>149121.47835845879</v>
      </c>
    </row>
    <row r="8467" spans="1:8" x14ac:dyDescent="0.2">
      <c r="A8467">
        <f t="shared" si="792"/>
        <v>3</v>
      </c>
      <c r="B8467" t="b">
        <f t="shared" si="793"/>
        <v>0</v>
      </c>
      <c r="C8467" t="str">
        <f t="shared" si="794"/>
        <v>ON</v>
      </c>
      <c r="D8467" s="4">
        <f t="shared" si="796"/>
        <v>43908.708333312803</v>
      </c>
      <c r="E8467" t="str">
        <f t="shared" si="797"/>
        <v>LRKPCIGS</v>
      </c>
      <c r="F8467" s="39">
        <v>8981.4072265625</v>
      </c>
      <c r="G8467">
        <f t="shared" si="795"/>
        <v>1.3768521186865237E-3</v>
      </c>
      <c r="H8467" s="38">
        <f>G8467*SUMIF('Manual Inputs'!$B$11:$B$22,'Expanded kW'!A8467,'Manual Inputs'!$C$11:$C$22)</f>
        <v>147975.76746011965</v>
      </c>
    </row>
    <row r="8468" spans="1:8" x14ac:dyDescent="0.2">
      <c r="A8468">
        <f t="shared" si="792"/>
        <v>3</v>
      </c>
      <c r="B8468" t="b">
        <f t="shared" si="793"/>
        <v>0</v>
      </c>
      <c r="C8468" t="str">
        <f t="shared" si="794"/>
        <v>ON</v>
      </c>
      <c r="D8468" s="4">
        <f t="shared" si="796"/>
        <v>43908.749999979467</v>
      </c>
      <c r="E8468" t="str">
        <f t="shared" si="797"/>
        <v>LRKPCIGS</v>
      </c>
      <c r="F8468" s="39">
        <v>9033.9541015625</v>
      </c>
      <c r="G8468">
        <f t="shared" si="795"/>
        <v>1.3849075686120245E-3</v>
      </c>
      <c r="H8468" s="38">
        <f>G8468*SUMIF('Manual Inputs'!$B$11:$B$22,'Expanded kW'!A8468,'Manual Inputs'!$C$11:$C$22)</f>
        <v>148841.51866809957</v>
      </c>
    </row>
    <row r="8469" spans="1:8" x14ac:dyDescent="0.2">
      <c r="A8469">
        <f t="shared" si="792"/>
        <v>3</v>
      </c>
      <c r="B8469" t="b">
        <f t="shared" si="793"/>
        <v>0</v>
      </c>
      <c r="C8469" t="str">
        <f t="shared" si="794"/>
        <v>ON</v>
      </c>
      <c r="D8469" s="4">
        <f t="shared" si="796"/>
        <v>43908.791666646131</v>
      </c>
      <c r="E8469" t="str">
        <f t="shared" si="797"/>
        <v>LRKPCIGS</v>
      </c>
      <c r="F8469" s="39">
        <v>9039.05078125</v>
      </c>
      <c r="G8469">
        <f t="shared" si="795"/>
        <v>1.3856888909648565E-3</v>
      </c>
      <c r="H8469" s="38">
        <f>G8469*SUMIF('Manual Inputs'!$B$11:$B$22,'Expanded kW'!A8469,'Manual Inputs'!$C$11:$C$22)</f>
        <v>148925.49048556996</v>
      </c>
    </row>
    <row r="8470" spans="1:8" x14ac:dyDescent="0.2">
      <c r="A8470">
        <f t="shared" si="792"/>
        <v>3</v>
      </c>
      <c r="B8470" t="b">
        <f t="shared" si="793"/>
        <v>0</v>
      </c>
      <c r="C8470" t="str">
        <f t="shared" si="794"/>
        <v>ON</v>
      </c>
      <c r="D8470" s="4">
        <f t="shared" si="796"/>
        <v>43908.833333312796</v>
      </c>
      <c r="E8470" t="str">
        <f t="shared" si="797"/>
        <v>LRKPCIGS</v>
      </c>
      <c r="F8470" s="39">
        <v>9043.619140625</v>
      </c>
      <c r="G8470">
        <f t="shared" si="795"/>
        <v>1.3863892216731434E-3</v>
      </c>
      <c r="H8470" s="38">
        <f>G8470*SUMIF('Manual Inputs'!$B$11:$B$22,'Expanded kW'!A8470,'Manual Inputs'!$C$11:$C$22)</f>
        <v>149000.75780921942</v>
      </c>
    </row>
    <row r="8471" spans="1:8" x14ac:dyDescent="0.2">
      <c r="A8471">
        <f t="shared" si="792"/>
        <v>3</v>
      </c>
      <c r="B8471" t="b">
        <f t="shared" si="793"/>
        <v>0</v>
      </c>
      <c r="C8471" t="str">
        <f t="shared" si="794"/>
        <v>OFF</v>
      </c>
      <c r="D8471" s="4">
        <f t="shared" si="796"/>
        <v>43908.87499997946</v>
      </c>
      <c r="E8471" t="str">
        <f t="shared" si="797"/>
        <v>LRKPCIGS</v>
      </c>
      <c r="F8471" s="39">
        <v>9176.9599609375</v>
      </c>
      <c r="G8471">
        <f t="shared" si="795"/>
        <v>1.4068304049224337E-3</v>
      </c>
      <c r="H8471" s="38">
        <f>G8471*SUMIF('Manual Inputs'!$B$11:$B$22,'Expanded kW'!A8471,'Manual Inputs'!$C$11:$C$22)</f>
        <v>151197.65298630804</v>
      </c>
    </row>
    <row r="8472" spans="1:8" x14ac:dyDescent="0.2">
      <c r="A8472">
        <f t="shared" si="792"/>
        <v>3</v>
      </c>
      <c r="B8472" t="b">
        <f t="shared" si="793"/>
        <v>0</v>
      </c>
      <c r="C8472" t="str">
        <f t="shared" si="794"/>
        <v>OFF</v>
      </c>
      <c r="D8472" s="4">
        <f t="shared" si="796"/>
        <v>43908.916666646124</v>
      </c>
      <c r="E8472" t="str">
        <f t="shared" si="797"/>
        <v>LRKPCIGS</v>
      </c>
      <c r="F8472" s="39">
        <v>9360.2265625</v>
      </c>
      <c r="G8472">
        <f t="shared" si="795"/>
        <v>1.4349252237276136E-3</v>
      </c>
      <c r="H8472" s="38">
        <f>G8472*SUMIF('Manual Inputs'!$B$11:$B$22,'Expanded kW'!A8472,'Manual Inputs'!$C$11:$C$22)</f>
        <v>154217.11478465679</v>
      </c>
    </row>
    <row r="8473" spans="1:8" x14ac:dyDescent="0.2">
      <c r="A8473">
        <f t="shared" si="792"/>
        <v>3</v>
      </c>
      <c r="B8473" t="b">
        <f t="shared" si="793"/>
        <v>0</v>
      </c>
      <c r="C8473" t="str">
        <f t="shared" si="794"/>
        <v>OFF</v>
      </c>
      <c r="D8473" s="4">
        <f t="shared" si="796"/>
        <v>43908.958333312788</v>
      </c>
      <c r="E8473" t="str">
        <f t="shared" si="797"/>
        <v>LRKPCIGS</v>
      </c>
      <c r="F8473" s="39">
        <v>9399.3701171875</v>
      </c>
      <c r="G8473">
        <f t="shared" si="795"/>
        <v>1.4409259410812386E-3</v>
      </c>
      <c r="H8473" s="38">
        <f>G8473*SUMIF('Manual Inputs'!$B$11:$B$22,'Expanded kW'!A8473,'Manual Inputs'!$C$11:$C$22)</f>
        <v>154862.03571963782</v>
      </c>
    </row>
    <row r="8474" spans="1:8" x14ac:dyDescent="0.2">
      <c r="A8474">
        <f t="shared" si="792"/>
        <v>3</v>
      </c>
      <c r="B8474" t="b">
        <f t="shared" si="793"/>
        <v>0</v>
      </c>
      <c r="C8474" t="str">
        <f t="shared" si="794"/>
        <v>OFF</v>
      </c>
      <c r="D8474" s="4">
        <f t="shared" si="796"/>
        <v>43908.999999979453</v>
      </c>
      <c r="E8474" t="str">
        <f t="shared" si="797"/>
        <v>LRKPCIGS</v>
      </c>
      <c r="F8474" s="39">
        <v>9414.412109375</v>
      </c>
      <c r="G8474">
        <f t="shared" si="795"/>
        <v>1.4432318824877672E-3</v>
      </c>
      <c r="H8474" s="38">
        <f>G8474*SUMIF('Manual Inputs'!$B$11:$B$22,'Expanded kW'!A8474,'Manual Inputs'!$C$11:$C$22)</f>
        <v>155109.86440415526</v>
      </c>
    </row>
    <row r="8475" spans="1:8" x14ac:dyDescent="0.2">
      <c r="A8475">
        <f t="shared" si="792"/>
        <v>3</v>
      </c>
      <c r="B8475" t="b">
        <f t="shared" si="793"/>
        <v>0</v>
      </c>
      <c r="C8475" t="str">
        <f t="shared" si="794"/>
        <v>OFF</v>
      </c>
      <c r="D8475" s="4">
        <f t="shared" si="796"/>
        <v>43909.041666646117</v>
      </c>
      <c r="E8475" t="str">
        <f t="shared" si="797"/>
        <v>LRKPCIGS</v>
      </c>
      <c r="F8475" s="39">
        <v>9308.736328125</v>
      </c>
      <c r="G8475">
        <f t="shared" si="795"/>
        <v>1.4270317570912034E-3</v>
      </c>
      <c r="H8475" s="38">
        <f>G8475*SUMIF('Manual Inputs'!$B$11:$B$22,'Expanded kW'!A8475,'Manual Inputs'!$C$11:$C$22)</f>
        <v>153368.77256431876</v>
      </c>
    </row>
    <row r="8476" spans="1:8" x14ac:dyDescent="0.2">
      <c r="A8476">
        <f t="shared" si="792"/>
        <v>3</v>
      </c>
      <c r="B8476" t="b">
        <f t="shared" si="793"/>
        <v>0</v>
      </c>
      <c r="C8476" t="str">
        <f t="shared" si="794"/>
        <v>OFF</v>
      </c>
      <c r="D8476" s="4">
        <f t="shared" si="796"/>
        <v>43909.083333312781</v>
      </c>
      <c r="E8476" t="str">
        <f t="shared" si="797"/>
        <v>LRKPCIGS</v>
      </c>
      <c r="F8476" s="39">
        <v>9201.9736328125</v>
      </c>
      <c r="G8476">
        <f t="shared" si="795"/>
        <v>1.4106650074795215E-3</v>
      </c>
      <c r="H8476" s="38">
        <f>G8476*SUMIF('Manual Inputs'!$B$11:$B$22,'Expanded kW'!A8476,'Manual Inputs'!$C$11:$C$22)</f>
        <v>151609.77295808171</v>
      </c>
    </row>
    <row r="8477" spans="1:8" x14ac:dyDescent="0.2">
      <c r="A8477">
        <f t="shared" si="792"/>
        <v>3</v>
      </c>
      <c r="B8477" t="b">
        <f t="shared" si="793"/>
        <v>0</v>
      </c>
      <c r="C8477" t="str">
        <f t="shared" si="794"/>
        <v>OFF</v>
      </c>
      <c r="D8477" s="4">
        <f t="shared" si="796"/>
        <v>43909.124999979445</v>
      </c>
      <c r="E8477" t="str">
        <f t="shared" si="797"/>
        <v>LRKPCIGS</v>
      </c>
      <c r="F8477" s="39">
        <v>9147.7841796875</v>
      </c>
      <c r="G8477">
        <f t="shared" si="795"/>
        <v>1.402357749890203E-3</v>
      </c>
      <c r="H8477" s="38">
        <f>G8477*SUMIF('Manual Inputs'!$B$11:$B$22,'Expanded kW'!A8477,'Manual Inputs'!$C$11:$C$22)</f>
        <v>150716.95898003373</v>
      </c>
    </row>
    <row r="8478" spans="1:8" x14ac:dyDescent="0.2">
      <c r="A8478">
        <f t="shared" si="792"/>
        <v>3</v>
      </c>
      <c r="B8478" t="b">
        <f t="shared" si="793"/>
        <v>0</v>
      </c>
      <c r="C8478" t="str">
        <f t="shared" si="794"/>
        <v>OFF</v>
      </c>
      <c r="D8478" s="4">
        <f t="shared" si="796"/>
        <v>43909.16666664611</v>
      </c>
      <c r="E8478" t="str">
        <f t="shared" si="797"/>
        <v>LRKPCIGS</v>
      </c>
      <c r="F8478" s="39">
        <v>9168.9033203125</v>
      </c>
      <c r="G8478">
        <f t="shared" si="795"/>
        <v>1.4055953197699401E-3</v>
      </c>
      <c r="H8478" s="38">
        <f>G8478*SUMIF('Manual Inputs'!$B$11:$B$22,'Expanded kW'!A8478,'Manual Inputs'!$C$11:$C$22)</f>
        <v>151064.91347794805</v>
      </c>
    </row>
    <row r="8479" spans="1:8" x14ac:dyDescent="0.2">
      <c r="A8479">
        <f t="shared" si="792"/>
        <v>3</v>
      </c>
      <c r="B8479" t="b">
        <f t="shared" si="793"/>
        <v>0</v>
      </c>
      <c r="C8479" t="str">
        <f t="shared" si="794"/>
        <v>OFF</v>
      </c>
      <c r="D8479" s="4">
        <f t="shared" si="796"/>
        <v>43909.208333312774</v>
      </c>
      <c r="E8479" t="str">
        <f t="shared" si="797"/>
        <v>LRKPCIGS</v>
      </c>
      <c r="F8479" s="39">
        <v>9183.5986328125</v>
      </c>
      <c r="G8479">
        <f t="shared" si="795"/>
        <v>1.4078481150880885E-3</v>
      </c>
      <c r="H8479" s="38">
        <f>G8479*SUMIF('Manual Inputs'!$B$11:$B$22,'Expanded kW'!A8479,'Manual Inputs'!$C$11:$C$22)</f>
        <v>151307.03034119666</v>
      </c>
    </row>
    <row r="8480" spans="1:8" x14ac:dyDescent="0.2">
      <c r="A8480">
        <f t="shared" si="792"/>
        <v>3</v>
      </c>
      <c r="B8480" t="b">
        <f t="shared" si="793"/>
        <v>0</v>
      </c>
      <c r="C8480" t="str">
        <f t="shared" si="794"/>
        <v>OFF</v>
      </c>
      <c r="D8480" s="4">
        <f t="shared" si="796"/>
        <v>43909.249999979438</v>
      </c>
      <c r="E8480" t="str">
        <f t="shared" si="797"/>
        <v>LRKPCIGS</v>
      </c>
      <c r="F8480" s="39">
        <v>9127.236328125</v>
      </c>
      <c r="G8480">
        <f t="shared" si="795"/>
        <v>1.3992077587758249E-3</v>
      </c>
      <c r="H8480" s="38">
        <f>G8480*SUMIF('Manual Inputs'!$B$11:$B$22,'Expanded kW'!A8480,'Manual Inputs'!$C$11:$C$22)</f>
        <v>150378.41691998494</v>
      </c>
    </row>
    <row r="8481" spans="1:8" x14ac:dyDescent="0.2">
      <c r="A8481">
        <f t="shared" si="792"/>
        <v>3</v>
      </c>
      <c r="B8481" t="b">
        <f t="shared" si="793"/>
        <v>0</v>
      </c>
      <c r="C8481" t="str">
        <f t="shared" si="794"/>
        <v>ON</v>
      </c>
      <c r="D8481" s="4">
        <f t="shared" si="796"/>
        <v>43909.291666646102</v>
      </c>
      <c r="E8481" t="str">
        <f t="shared" si="797"/>
        <v>LRKPCIGS</v>
      </c>
      <c r="F8481" s="39">
        <v>9009.634765625</v>
      </c>
      <c r="G8481">
        <f t="shared" si="795"/>
        <v>1.3811794079389881E-3</v>
      </c>
      <c r="H8481" s="38">
        <f>G8481*SUMIF('Manual Inputs'!$B$11:$B$22,'Expanded kW'!A8481,'Manual Inputs'!$C$11:$C$22)</f>
        <v>148440.83842850092</v>
      </c>
    </row>
    <row r="8482" spans="1:8" x14ac:dyDescent="0.2">
      <c r="A8482">
        <f t="shared" si="792"/>
        <v>3</v>
      </c>
      <c r="B8482" t="b">
        <f t="shared" si="793"/>
        <v>0</v>
      </c>
      <c r="C8482" t="str">
        <f t="shared" si="794"/>
        <v>ON</v>
      </c>
      <c r="D8482" s="4">
        <f t="shared" si="796"/>
        <v>43909.333333312767</v>
      </c>
      <c r="E8482" t="str">
        <f t="shared" si="797"/>
        <v>LRKPCIGS</v>
      </c>
      <c r="F8482" s="39">
        <v>9098.65234375</v>
      </c>
      <c r="G8482">
        <f t="shared" si="795"/>
        <v>1.3948258263620683E-3</v>
      </c>
      <c r="H8482" s="38">
        <f>G8482*SUMIF('Manual Inputs'!$B$11:$B$22,'Expanded kW'!A8482,'Manual Inputs'!$C$11:$C$22)</f>
        <v>149907.47323396109</v>
      </c>
    </row>
    <row r="8483" spans="1:8" x14ac:dyDescent="0.2">
      <c r="A8483">
        <f t="shared" si="792"/>
        <v>3</v>
      </c>
      <c r="B8483" t="b">
        <f t="shared" si="793"/>
        <v>0</v>
      </c>
      <c r="C8483" t="str">
        <f t="shared" si="794"/>
        <v>ON</v>
      </c>
      <c r="D8483" s="4">
        <f t="shared" si="796"/>
        <v>43909.374999979431</v>
      </c>
      <c r="E8483" t="str">
        <f t="shared" si="797"/>
        <v>LRKPCIGS</v>
      </c>
      <c r="F8483" s="39">
        <v>9126.375</v>
      </c>
      <c r="G8483">
        <f t="shared" si="795"/>
        <v>1.3990757169449765E-3</v>
      </c>
      <c r="H8483" s="38">
        <f>G8483*SUMIF('Manual Inputs'!$B$11:$B$22,'Expanded kW'!A8483,'Manual Inputs'!$C$11:$C$22)</f>
        <v>150364.22585981846</v>
      </c>
    </row>
    <row r="8484" spans="1:8" x14ac:dyDescent="0.2">
      <c r="A8484">
        <f t="shared" si="792"/>
        <v>3</v>
      </c>
      <c r="B8484" t="b">
        <f t="shared" si="793"/>
        <v>0</v>
      </c>
      <c r="C8484" t="str">
        <f t="shared" si="794"/>
        <v>ON</v>
      </c>
      <c r="D8484" s="4">
        <f t="shared" si="796"/>
        <v>43909.416666646095</v>
      </c>
      <c r="E8484" t="str">
        <f t="shared" si="797"/>
        <v>LRKPCIGS</v>
      </c>
      <c r="F8484" s="39">
        <v>9073.255859375</v>
      </c>
      <c r="G8484">
        <f t="shared" si="795"/>
        <v>1.3909325385468257E-3</v>
      </c>
      <c r="H8484" s="38">
        <f>G8484*SUMIF('Manual Inputs'!$B$11:$B$22,'Expanded kW'!A8484,'Manual Inputs'!$C$11:$C$22)</f>
        <v>149489.04612433564</v>
      </c>
    </row>
    <row r="8485" spans="1:8" x14ac:dyDescent="0.2">
      <c r="A8485">
        <f t="shared" si="792"/>
        <v>3</v>
      </c>
      <c r="B8485" t="b">
        <f t="shared" si="793"/>
        <v>0</v>
      </c>
      <c r="C8485" t="str">
        <f t="shared" si="794"/>
        <v>ON</v>
      </c>
      <c r="D8485" s="4">
        <f t="shared" si="796"/>
        <v>43909.458333312759</v>
      </c>
      <c r="E8485" t="str">
        <f t="shared" si="797"/>
        <v>LRKPCIGS</v>
      </c>
      <c r="F8485" s="39">
        <v>9001.8779296875</v>
      </c>
      <c r="G8485">
        <f t="shared" si="795"/>
        <v>1.3799902829248962E-3</v>
      </c>
      <c r="H8485" s="38">
        <f>G8485*SUMIF('Manual Inputs'!$B$11:$B$22,'Expanded kW'!A8485,'Manual Inputs'!$C$11:$C$22)</f>
        <v>148313.03843881565</v>
      </c>
    </row>
    <row r="8486" spans="1:8" x14ac:dyDescent="0.2">
      <c r="A8486">
        <f t="shared" si="792"/>
        <v>3</v>
      </c>
      <c r="B8486" t="b">
        <f t="shared" si="793"/>
        <v>0</v>
      </c>
      <c r="C8486" t="str">
        <f t="shared" si="794"/>
        <v>ON</v>
      </c>
      <c r="D8486" s="4">
        <f t="shared" si="796"/>
        <v>43909.499999979424</v>
      </c>
      <c r="E8486" t="str">
        <f t="shared" si="797"/>
        <v>LRKPCIGS</v>
      </c>
      <c r="F8486" s="39">
        <v>9002.103515625</v>
      </c>
      <c r="G8486">
        <f t="shared" si="795"/>
        <v>1.380024865309166E-3</v>
      </c>
      <c r="H8486" s="38">
        <f>G8486*SUMIF('Manual Inputs'!$B$11:$B$22,'Expanded kW'!A8486,'Manual Inputs'!$C$11:$C$22)</f>
        <v>148316.75514504974</v>
      </c>
    </row>
    <row r="8487" spans="1:8" x14ac:dyDescent="0.2">
      <c r="A8487">
        <f t="shared" si="792"/>
        <v>3</v>
      </c>
      <c r="B8487" t="b">
        <f t="shared" si="793"/>
        <v>0</v>
      </c>
      <c r="C8487" t="str">
        <f t="shared" si="794"/>
        <v>ON</v>
      </c>
      <c r="D8487" s="4">
        <f t="shared" si="796"/>
        <v>43909.541666646088</v>
      </c>
      <c r="E8487" t="str">
        <f t="shared" si="797"/>
        <v>LRKPCIGS</v>
      </c>
      <c r="F8487" s="39">
        <v>9025.2578125</v>
      </c>
      <c r="G8487">
        <f t="shared" si="795"/>
        <v>1.3835744251837873E-3</v>
      </c>
      <c r="H8487" s="38">
        <f>G8487*SUMIF('Manual Inputs'!$B$11:$B$22,'Expanded kW'!A8487,'Manual Inputs'!$C$11:$C$22)</f>
        <v>148698.24044725765</v>
      </c>
    </row>
    <row r="8488" spans="1:8" x14ac:dyDescent="0.2">
      <c r="A8488">
        <f t="shared" si="792"/>
        <v>3</v>
      </c>
      <c r="B8488" t="b">
        <f t="shared" si="793"/>
        <v>0</v>
      </c>
      <c r="C8488" t="str">
        <f t="shared" si="794"/>
        <v>ON</v>
      </c>
      <c r="D8488" s="4">
        <f t="shared" si="796"/>
        <v>43909.583333312752</v>
      </c>
      <c r="E8488" t="str">
        <f t="shared" si="797"/>
        <v>LRKPCIGS</v>
      </c>
      <c r="F8488" s="39">
        <v>9043.2177734375</v>
      </c>
      <c r="G8488">
        <f t="shared" si="795"/>
        <v>1.3863276919764554E-3</v>
      </c>
      <c r="H8488" s="38">
        <f>G8488*SUMIF('Manual Inputs'!$B$11:$B$22,'Expanded kW'!A8488,'Manual Inputs'!$C$11:$C$22)</f>
        <v>148994.14496825746</v>
      </c>
    </row>
    <row r="8489" spans="1:8" x14ac:dyDescent="0.2">
      <c r="A8489">
        <f t="shared" si="792"/>
        <v>3</v>
      </c>
      <c r="B8489" t="b">
        <f t="shared" si="793"/>
        <v>0</v>
      </c>
      <c r="C8489" t="str">
        <f t="shared" si="794"/>
        <v>ON</v>
      </c>
      <c r="D8489" s="4">
        <f t="shared" si="796"/>
        <v>43909.624999979416</v>
      </c>
      <c r="E8489" t="str">
        <f t="shared" si="797"/>
        <v>LRKPCIGS</v>
      </c>
      <c r="F8489" s="39">
        <v>9031.97265625</v>
      </c>
      <c r="G8489">
        <f t="shared" si="795"/>
        <v>1.3846038125181566E-3</v>
      </c>
      <c r="H8489" s="38">
        <f>G8489*SUMIF('Manual Inputs'!$B$11:$B$22,'Expanded kW'!A8489,'Manual Inputs'!$C$11:$C$22)</f>
        <v>148808.87279386166</v>
      </c>
    </row>
    <row r="8490" spans="1:8" x14ac:dyDescent="0.2">
      <c r="A8490">
        <f t="shared" si="792"/>
        <v>3</v>
      </c>
      <c r="B8490" t="b">
        <f t="shared" si="793"/>
        <v>0</v>
      </c>
      <c r="C8490" t="str">
        <f t="shared" si="794"/>
        <v>ON</v>
      </c>
      <c r="D8490" s="4">
        <f t="shared" si="796"/>
        <v>43909.666666646081</v>
      </c>
      <c r="E8490" t="str">
        <f t="shared" si="797"/>
        <v>LRKPCIGS</v>
      </c>
      <c r="F8490" s="39">
        <v>8993.7177734375</v>
      </c>
      <c r="G8490">
        <f t="shared" si="795"/>
        <v>1.378739328799534E-3</v>
      </c>
      <c r="H8490" s="38">
        <f>G8490*SUMIF('Manual Inputs'!$B$11:$B$22,'Expanded kW'!A8490,'Manual Inputs'!$C$11:$C$22)</f>
        <v>148178.59342889371</v>
      </c>
    </row>
    <row r="8491" spans="1:8" x14ac:dyDescent="0.2">
      <c r="A8491">
        <f t="shared" si="792"/>
        <v>3</v>
      </c>
      <c r="B8491" t="b">
        <f t="shared" si="793"/>
        <v>0</v>
      </c>
      <c r="C8491" t="str">
        <f t="shared" si="794"/>
        <v>ON</v>
      </c>
      <c r="D8491" s="4">
        <f t="shared" si="796"/>
        <v>43909.708333312745</v>
      </c>
      <c r="E8491" t="str">
        <f t="shared" si="797"/>
        <v>LRKPCIGS</v>
      </c>
      <c r="F8491" s="39">
        <v>8938.265625</v>
      </c>
      <c r="G8491">
        <f t="shared" si="795"/>
        <v>1.3702384996826793E-3</v>
      </c>
      <c r="H8491" s="38">
        <f>G8491*SUMIF('Manual Inputs'!$B$11:$B$22,'Expanded kW'!A8491,'Manual Inputs'!$C$11:$C$22)</f>
        <v>147264.97554971732</v>
      </c>
    </row>
    <row r="8492" spans="1:8" x14ac:dyDescent="0.2">
      <c r="A8492">
        <f t="shared" si="792"/>
        <v>3</v>
      </c>
      <c r="B8492" t="b">
        <f t="shared" si="793"/>
        <v>0</v>
      </c>
      <c r="C8492" t="str">
        <f t="shared" si="794"/>
        <v>ON</v>
      </c>
      <c r="D8492" s="4">
        <f t="shared" si="796"/>
        <v>43909.749999979409</v>
      </c>
      <c r="E8492" t="str">
        <f t="shared" si="797"/>
        <v>LRKPCIGS</v>
      </c>
      <c r="F8492" s="39">
        <v>8942.5673828125</v>
      </c>
      <c r="G8492">
        <f t="shared" si="795"/>
        <v>1.3708979603004655E-3</v>
      </c>
      <c r="H8492" s="38">
        <f>G8492*SUMIF('Manual Inputs'!$B$11:$B$22,'Expanded kW'!A8492,'Manual Inputs'!$C$11:$C$22)</f>
        <v>147335.85040236288</v>
      </c>
    </row>
    <row r="8493" spans="1:8" x14ac:dyDescent="0.2">
      <c r="A8493">
        <f t="shared" si="792"/>
        <v>3</v>
      </c>
      <c r="B8493" t="b">
        <f t="shared" si="793"/>
        <v>0</v>
      </c>
      <c r="C8493" t="str">
        <f t="shared" si="794"/>
        <v>ON</v>
      </c>
      <c r="D8493" s="4">
        <f t="shared" si="796"/>
        <v>43909.791666646073</v>
      </c>
      <c r="E8493" t="str">
        <f t="shared" si="797"/>
        <v>LRKPCIGS</v>
      </c>
      <c r="F8493" s="39">
        <v>8812.7763671875</v>
      </c>
      <c r="G8493">
        <f t="shared" si="795"/>
        <v>1.3510009630547284E-3</v>
      </c>
      <c r="H8493" s="38">
        <f>G8493*SUMIF('Manual Inputs'!$B$11:$B$22,'Expanded kW'!A8493,'Manual Inputs'!$C$11:$C$22)</f>
        <v>145197.44105713951</v>
      </c>
    </row>
    <row r="8494" spans="1:8" x14ac:dyDescent="0.2">
      <c r="A8494">
        <f t="shared" si="792"/>
        <v>3</v>
      </c>
      <c r="B8494" t="b">
        <f t="shared" si="793"/>
        <v>0</v>
      </c>
      <c r="C8494" t="str">
        <f t="shared" si="794"/>
        <v>ON</v>
      </c>
      <c r="D8494" s="4">
        <f t="shared" si="796"/>
        <v>43909.833333312738</v>
      </c>
      <c r="E8494" t="str">
        <f t="shared" si="797"/>
        <v>LRKPCIGS</v>
      </c>
      <c r="F8494" s="39">
        <v>8761.728515625</v>
      </c>
      <c r="G8494">
        <f t="shared" si="795"/>
        <v>1.3431753138212368E-3</v>
      </c>
      <c r="H8494" s="38">
        <f>G8494*SUMIF('Manual Inputs'!$B$11:$B$22,'Expanded kW'!A8494,'Manual Inputs'!$C$11:$C$22)</f>
        <v>144356.38744253325</v>
      </c>
    </row>
    <row r="8495" spans="1:8" x14ac:dyDescent="0.2">
      <c r="A8495">
        <f t="shared" si="792"/>
        <v>3</v>
      </c>
      <c r="B8495" t="b">
        <f t="shared" si="793"/>
        <v>0</v>
      </c>
      <c r="C8495" t="str">
        <f t="shared" si="794"/>
        <v>OFF</v>
      </c>
      <c r="D8495" s="4">
        <f t="shared" si="796"/>
        <v>43909.874999979402</v>
      </c>
      <c r="E8495" t="str">
        <f t="shared" si="797"/>
        <v>LRKPCIGS</v>
      </c>
      <c r="F8495" s="39">
        <v>9005.4013671875</v>
      </c>
      <c r="G8495">
        <f t="shared" si="795"/>
        <v>1.3805304268315868E-3</v>
      </c>
      <c r="H8495" s="38">
        <f>G8495*SUMIF('Manual Inputs'!$B$11:$B$22,'Expanded kW'!A8495,'Manual Inputs'!$C$11:$C$22)</f>
        <v>148371.08985047176</v>
      </c>
    </row>
    <row r="8496" spans="1:8" x14ac:dyDescent="0.2">
      <c r="A8496">
        <f t="shared" si="792"/>
        <v>3</v>
      </c>
      <c r="B8496" t="b">
        <f t="shared" si="793"/>
        <v>0</v>
      </c>
      <c r="C8496" t="str">
        <f t="shared" si="794"/>
        <v>OFF</v>
      </c>
      <c r="D8496" s="4">
        <f t="shared" si="796"/>
        <v>43909.916666646066</v>
      </c>
      <c r="E8496" t="str">
        <f t="shared" si="797"/>
        <v>LRKPCIGS</v>
      </c>
      <c r="F8496" s="39">
        <v>9227.970703125</v>
      </c>
      <c r="G8496">
        <f t="shared" si="795"/>
        <v>1.4146503652788592E-3</v>
      </c>
      <c r="H8496" s="38">
        <f>G8496*SUMIF('Manual Inputs'!$B$11:$B$22,'Expanded kW'!A8496,'Manual Inputs'!$C$11:$C$22)</f>
        <v>152038.09519469397</v>
      </c>
    </row>
    <row r="8497" spans="1:8" x14ac:dyDescent="0.2">
      <c r="A8497">
        <f t="shared" si="792"/>
        <v>3</v>
      </c>
      <c r="B8497" t="b">
        <f t="shared" si="793"/>
        <v>0</v>
      </c>
      <c r="C8497" t="str">
        <f t="shared" si="794"/>
        <v>OFF</v>
      </c>
      <c r="D8497" s="4">
        <f t="shared" si="796"/>
        <v>43909.95833331273</v>
      </c>
      <c r="E8497" t="str">
        <f t="shared" si="797"/>
        <v>LRKPCIGS</v>
      </c>
      <c r="F8497" s="39">
        <v>9163.8203125</v>
      </c>
      <c r="G8497">
        <f t="shared" si="795"/>
        <v>1.4048160933191848E-3</v>
      </c>
      <c r="H8497" s="38">
        <f>G8497*SUMIF('Manual Inputs'!$B$11:$B$22,'Expanded kW'!A8497,'Manual Inputs'!$C$11:$C$22)</f>
        <v>150981.16691540091</v>
      </c>
    </row>
    <row r="8498" spans="1:8" x14ac:dyDescent="0.2">
      <c r="A8498">
        <f t="shared" si="792"/>
        <v>3</v>
      </c>
      <c r="B8498" t="b">
        <f t="shared" si="793"/>
        <v>0</v>
      </c>
      <c r="C8498" t="str">
        <f t="shared" si="794"/>
        <v>OFF</v>
      </c>
      <c r="D8498" s="4">
        <f t="shared" si="796"/>
        <v>43909.999999979394</v>
      </c>
      <c r="E8498" t="str">
        <f t="shared" si="797"/>
        <v>LRKPCIGS</v>
      </c>
      <c r="F8498" s="39">
        <v>9117.3505859375</v>
      </c>
      <c r="G8498">
        <f t="shared" si="795"/>
        <v>1.3976922718668924E-3</v>
      </c>
      <c r="H8498" s="38">
        <f>G8498*SUMIF('Manual Inputs'!$B$11:$B$22,'Expanded kW'!A8498,'Manual Inputs'!$C$11:$C$22)</f>
        <v>150215.5415208179</v>
      </c>
    </row>
    <row r="8499" spans="1:8" x14ac:dyDescent="0.2">
      <c r="A8499">
        <f t="shared" si="792"/>
        <v>3</v>
      </c>
      <c r="B8499" t="b">
        <f t="shared" si="793"/>
        <v>0</v>
      </c>
      <c r="C8499" t="str">
        <f t="shared" si="794"/>
        <v>OFF</v>
      </c>
      <c r="D8499" s="4">
        <f t="shared" si="796"/>
        <v>43910.041666646059</v>
      </c>
      <c r="E8499" t="str">
        <f t="shared" si="797"/>
        <v>LRKPCIGS</v>
      </c>
      <c r="F8499" s="39">
        <v>9061.4375</v>
      </c>
      <c r="G8499">
        <f t="shared" si="795"/>
        <v>1.3891207809085858E-3</v>
      </c>
      <c r="H8499" s="38">
        <f>G8499*SUMIF('Manual Inputs'!$B$11:$B$22,'Expanded kW'!A8499,'Manual Inputs'!$C$11:$C$22)</f>
        <v>149294.32933279956</v>
      </c>
    </row>
    <row r="8500" spans="1:8" x14ac:dyDescent="0.2">
      <c r="A8500">
        <f t="shared" si="792"/>
        <v>3</v>
      </c>
      <c r="B8500" t="b">
        <f t="shared" si="793"/>
        <v>0</v>
      </c>
      <c r="C8500" t="str">
        <f t="shared" si="794"/>
        <v>OFF</v>
      </c>
      <c r="D8500" s="4">
        <f t="shared" si="796"/>
        <v>43910.083333312723</v>
      </c>
      <c r="E8500" t="str">
        <f t="shared" si="797"/>
        <v>LRKPCIGS</v>
      </c>
      <c r="F8500" s="39">
        <v>9055.1806640625</v>
      </c>
      <c r="G8500">
        <f t="shared" si="795"/>
        <v>1.3881616062937946E-3</v>
      </c>
      <c r="H8500" s="38">
        <f>G8500*SUMIF('Manual Inputs'!$B$11:$B$22,'Expanded kW'!A8500,'Manual Inputs'!$C$11:$C$22)</f>
        <v>149191.24302612533</v>
      </c>
    </row>
    <row r="8501" spans="1:8" x14ac:dyDescent="0.2">
      <c r="A8501">
        <f t="shared" si="792"/>
        <v>3</v>
      </c>
      <c r="B8501" t="b">
        <f t="shared" si="793"/>
        <v>0</v>
      </c>
      <c r="C8501" t="str">
        <f t="shared" si="794"/>
        <v>OFF</v>
      </c>
      <c r="D8501" s="4">
        <f t="shared" si="796"/>
        <v>43910.124999979387</v>
      </c>
      <c r="E8501" t="str">
        <f t="shared" si="797"/>
        <v>LRKPCIGS</v>
      </c>
      <c r="F8501" s="39">
        <v>8974.5029296875</v>
      </c>
      <c r="G8501">
        <f t="shared" si="795"/>
        <v>1.3757936881376594E-3</v>
      </c>
      <c r="H8501" s="38">
        <f>G8501*SUMIF('Manual Inputs'!$B$11:$B$22,'Expanded kW'!A8501,'Manual Inputs'!$C$11:$C$22)</f>
        <v>147862.01372386448</v>
      </c>
    </row>
    <row r="8502" spans="1:8" x14ac:dyDescent="0.2">
      <c r="A8502">
        <f t="shared" si="792"/>
        <v>3</v>
      </c>
      <c r="B8502" t="b">
        <f t="shared" si="793"/>
        <v>0</v>
      </c>
      <c r="C8502" t="str">
        <f t="shared" si="794"/>
        <v>OFF</v>
      </c>
      <c r="D8502" s="4">
        <f t="shared" si="796"/>
        <v>43910.166666646051</v>
      </c>
      <c r="E8502" t="str">
        <f t="shared" si="797"/>
        <v>LRKPCIGS</v>
      </c>
      <c r="F8502" s="39">
        <v>8955.099609375</v>
      </c>
      <c r="G8502">
        <f t="shared" si="795"/>
        <v>1.3728191539685809E-3</v>
      </c>
      <c r="H8502" s="38">
        <f>G8502*SUMIF('Manual Inputs'!$B$11:$B$22,'Expanded kW'!A8502,'Manual Inputs'!$C$11:$C$22)</f>
        <v>147542.32871882152</v>
      </c>
    </row>
    <row r="8503" spans="1:8" x14ac:dyDescent="0.2">
      <c r="A8503">
        <f t="shared" si="792"/>
        <v>3</v>
      </c>
      <c r="B8503" t="b">
        <f t="shared" si="793"/>
        <v>0</v>
      </c>
      <c r="C8503" t="str">
        <f t="shared" si="794"/>
        <v>OFF</v>
      </c>
      <c r="D8503" s="4">
        <f t="shared" si="796"/>
        <v>43910.208333312716</v>
      </c>
      <c r="E8503" t="str">
        <f t="shared" si="797"/>
        <v>LRKPCIGS</v>
      </c>
      <c r="F8503" s="39">
        <v>8960.8662109375</v>
      </c>
      <c r="G8503">
        <f t="shared" si="795"/>
        <v>1.3737031755231839E-3</v>
      </c>
      <c r="H8503" s="38">
        <f>G8503*SUMIF('Manual Inputs'!$B$11:$B$22,'Expanded kW'!A8503,'Manual Inputs'!$C$11:$C$22)</f>
        <v>147637.3380275325</v>
      </c>
    </row>
    <row r="8504" spans="1:8" x14ac:dyDescent="0.2">
      <c r="A8504">
        <f t="shared" si="792"/>
        <v>3</v>
      </c>
      <c r="B8504" t="b">
        <f t="shared" si="793"/>
        <v>0</v>
      </c>
      <c r="C8504" t="str">
        <f t="shared" si="794"/>
        <v>OFF</v>
      </c>
      <c r="D8504" s="4">
        <f t="shared" si="796"/>
        <v>43910.24999997938</v>
      </c>
      <c r="E8504" t="str">
        <f t="shared" si="797"/>
        <v>LRKPCIGS</v>
      </c>
      <c r="F8504" s="39">
        <v>8831.6728515625</v>
      </c>
      <c r="G8504">
        <f t="shared" si="795"/>
        <v>1.3538977991396682E-3</v>
      </c>
      <c r="H8504" s="38">
        <f>G8504*SUMIF('Manual Inputs'!$B$11:$B$22,'Expanded kW'!A8504,'Manual Inputs'!$C$11:$C$22)</f>
        <v>145508.77554038385</v>
      </c>
    </row>
    <row r="8505" spans="1:8" x14ac:dyDescent="0.2">
      <c r="A8505">
        <f t="shared" si="792"/>
        <v>3</v>
      </c>
      <c r="B8505" t="b">
        <f t="shared" si="793"/>
        <v>0</v>
      </c>
      <c r="C8505" t="str">
        <f t="shared" si="794"/>
        <v>ON</v>
      </c>
      <c r="D8505" s="4">
        <f t="shared" si="796"/>
        <v>43910.291666646044</v>
      </c>
      <c r="E8505" t="str">
        <f t="shared" si="797"/>
        <v>LRKPCIGS</v>
      </c>
      <c r="F8505" s="39">
        <v>8534.1767578125</v>
      </c>
      <c r="G8505">
        <f t="shared" si="795"/>
        <v>1.3082915687742042E-3</v>
      </c>
      <c r="H8505" s="38">
        <f>G8505*SUMIF('Manual Inputs'!$B$11:$B$22,'Expanded kW'!A8505,'Manual Inputs'!$C$11:$C$22)</f>
        <v>140607.29276841375</v>
      </c>
    </row>
    <row r="8506" spans="1:8" x14ac:dyDescent="0.2">
      <c r="A8506">
        <f t="shared" si="792"/>
        <v>3</v>
      </c>
      <c r="B8506" t="b">
        <f t="shared" si="793"/>
        <v>0</v>
      </c>
      <c r="C8506" t="str">
        <f t="shared" si="794"/>
        <v>ON</v>
      </c>
      <c r="D8506" s="4">
        <f t="shared" si="796"/>
        <v>43910.333333312708</v>
      </c>
      <c r="E8506" t="str">
        <f t="shared" si="797"/>
        <v>LRKPCIGS</v>
      </c>
      <c r="F8506" s="39">
        <v>8524.9296875</v>
      </c>
      <c r="G8506">
        <f t="shared" si="795"/>
        <v>1.3068739904337238E-3</v>
      </c>
      <c r="H8506" s="38">
        <f>G8506*SUMIF('Manual Inputs'!$B$11:$B$22,'Expanded kW'!A8506,'Manual Inputs'!$C$11:$C$22)</f>
        <v>140454.93999209121</v>
      </c>
    </row>
    <row r="8507" spans="1:8" x14ac:dyDescent="0.2">
      <c r="A8507">
        <f t="shared" si="792"/>
        <v>3</v>
      </c>
      <c r="B8507" t="b">
        <f t="shared" si="793"/>
        <v>0</v>
      </c>
      <c r="C8507" t="str">
        <f t="shared" si="794"/>
        <v>ON</v>
      </c>
      <c r="D8507" s="4">
        <f t="shared" si="796"/>
        <v>43910.374999979373</v>
      </c>
      <c r="E8507" t="str">
        <f t="shared" si="797"/>
        <v>LRKPCIGS</v>
      </c>
      <c r="F8507" s="39">
        <v>8508.7509765625</v>
      </c>
      <c r="G8507">
        <f t="shared" si="795"/>
        <v>1.3043937897402253E-3</v>
      </c>
      <c r="H8507" s="38">
        <f>G8507*SUMIF('Manual Inputs'!$B$11:$B$22,'Expanded kW'!A8507,'Manual Inputs'!$C$11:$C$22)</f>
        <v>140188.382969667</v>
      </c>
    </row>
    <row r="8508" spans="1:8" x14ac:dyDescent="0.2">
      <c r="A8508">
        <f t="shared" si="792"/>
        <v>3</v>
      </c>
      <c r="B8508" t="b">
        <f t="shared" si="793"/>
        <v>0</v>
      </c>
      <c r="C8508" t="str">
        <f t="shared" si="794"/>
        <v>ON</v>
      </c>
      <c r="D8508" s="4">
        <f t="shared" si="796"/>
        <v>43910.416666646037</v>
      </c>
      <c r="E8508" t="str">
        <f t="shared" si="797"/>
        <v>LRKPCIGS</v>
      </c>
      <c r="F8508" s="39">
        <v>8501.087890625</v>
      </c>
      <c r="G8508">
        <f t="shared" si="795"/>
        <v>1.3032190366260897E-3</v>
      </c>
      <c r="H8508" s="38">
        <f>G8508*SUMIF('Manual Inputs'!$B$11:$B$22,'Expanded kW'!A8508,'Manual Inputs'!$C$11:$C$22)</f>
        <v>140062.12758516992</v>
      </c>
    </row>
    <row r="8509" spans="1:8" x14ac:dyDescent="0.2">
      <c r="A8509">
        <f t="shared" si="792"/>
        <v>3</v>
      </c>
      <c r="B8509" t="b">
        <f t="shared" si="793"/>
        <v>0</v>
      </c>
      <c r="C8509" t="str">
        <f t="shared" si="794"/>
        <v>ON</v>
      </c>
      <c r="D8509" s="4">
        <f t="shared" si="796"/>
        <v>43910.458333312701</v>
      </c>
      <c r="E8509" t="str">
        <f t="shared" si="797"/>
        <v>LRKPCIGS</v>
      </c>
      <c r="F8509" s="39">
        <v>8510.580078125</v>
      </c>
      <c r="G8509">
        <f t="shared" si="795"/>
        <v>1.304674191496664E-3</v>
      </c>
      <c r="H8509" s="38">
        <f>G8509*SUMIF('Manual Inputs'!$B$11:$B$22,'Expanded kW'!A8509,'Manual Inputs'!$C$11:$C$22)</f>
        <v>140218.51886047405</v>
      </c>
    </row>
    <row r="8510" spans="1:8" x14ac:dyDescent="0.2">
      <c r="A8510">
        <f t="shared" si="792"/>
        <v>3</v>
      </c>
      <c r="B8510" t="b">
        <f t="shared" si="793"/>
        <v>0</v>
      </c>
      <c r="C8510" t="str">
        <f t="shared" si="794"/>
        <v>ON</v>
      </c>
      <c r="D8510" s="4">
        <f t="shared" si="796"/>
        <v>43910.499999979365</v>
      </c>
      <c r="E8510" t="str">
        <f t="shared" si="797"/>
        <v>LRKPCIGS</v>
      </c>
      <c r="F8510" s="39">
        <v>8505.12109375</v>
      </c>
      <c r="G8510">
        <f t="shared" si="795"/>
        <v>1.3038373277387927E-3</v>
      </c>
      <c r="H8510" s="38">
        <f>G8510*SUMIF('Manual Inputs'!$B$11:$B$22,'Expanded kW'!A8510,'Manual Inputs'!$C$11:$C$22)</f>
        <v>140128.57778753681</v>
      </c>
    </row>
    <row r="8511" spans="1:8" x14ac:dyDescent="0.2">
      <c r="A8511">
        <f t="shared" si="792"/>
        <v>3</v>
      </c>
      <c r="B8511" t="b">
        <f t="shared" si="793"/>
        <v>0</v>
      </c>
      <c r="C8511" t="str">
        <f t="shared" si="794"/>
        <v>ON</v>
      </c>
      <c r="D8511" s="4">
        <f t="shared" si="796"/>
        <v>43910.54166664603</v>
      </c>
      <c r="E8511" t="str">
        <f t="shared" si="797"/>
        <v>LRKPCIGS</v>
      </c>
      <c r="F8511" s="39">
        <v>8535.732421875</v>
      </c>
      <c r="G8511">
        <f t="shared" si="795"/>
        <v>1.308530052489104E-3</v>
      </c>
      <c r="H8511" s="38">
        <f>G8511*SUMIF('Manual Inputs'!$B$11:$B$22,'Expanded kW'!A8511,'Manual Inputs'!$C$11:$C$22)</f>
        <v>140632.92356075527</v>
      </c>
    </row>
    <row r="8512" spans="1:8" x14ac:dyDescent="0.2">
      <c r="A8512">
        <f t="shared" si="792"/>
        <v>3</v>
      </c>
      <c r="B8512" t="b">
        <f t="shared" si="793"/>
        <v>0</v>
      </c>
      <c r="C8512" t="str">
        <f t="shared" si="794"/>
        <v>ON</v>
      </c>
      <c r="D8512" s="4">
        <f t="shared" si="796"/>
        <v>43910.583333312694</v>
      </c>
      <c r="E8512" t="str">
        <f t="shared" si="797"/>
        <v>LRKPCIGS</v>
      </c>
      <c r="F8512" s="39">
        <v>8531.236328125</v>
      </c>
      <c r="G8512">
        <f t="shared" si="795"/>
        <v>1.3078408001203669E-3</v>
      </c>
      <c r="H8512" s="38">
        <f>G8512*SUMIF('Manual Inputs'!$B$11:$B$22,'Expanded kW'!A8512,'Manual Inputs'!$C$11:$C$22)</f>
        <v>140558.84687027169</v>
      </c>
    </row>
    <row r="8513" spans="1:8" x14ac:dyDescent="0.2">
      <c r="A8513">
        <f t="shared" si="792"/>
        <v>3</v>
      </c>
      <c r="B8513" t="b">
        <f t="shared" si="793"/>
        <v>0</v>
      </c>
      <c r="C8513" t="str">
        <f t="shared" si="794"/>
        <v>ON</v>
      </c>
      <c r="D8513" s="4">
        <f t="shared" si="796"/>
        <v>43910.624999979358</v>
      </c>
      <c r="E8513" t="str">
        <f t="shared" si="797"/>
        <v>LRKPCIGS</v>
      </c>
      <c r="F8513" s="39">
        <v>8469.048828125</v>
      </c>
      <c r="G8513">
        <f t="shared" si="795"/>
        <v>1.2983074398160274E-3</v>
      </c>
      <c r="H8513" s="38">
        <f>G8513*SUMIF('Manual Inputs'!$B$11:$B$22,'Expanded kW'!A8513,'Manual Inputs'!$C$11:$C$22)</f>
        <v>139534.25876210636</v>
      </c>
    </row>
    <row r="8514" spans="1:8" x14ac:dyDescent="0.2">
      <c r="A8514">
        <f t="shared" ref="A8514:A8577" si="798">MONTH(D8514)</f>
        <v>3</v>
      </c>
      <c r="B8514" t="b">
        <f t="shared" ref="B8514:B8577" si="799">IF(ISNA(VLOOKUP(DATE(YEAR(D8514),MONTH(D8514),DAY(D8514)),Holidays,1,FALSE)),FALSE,TRUE)</f>
        <v>0</v>
      </c>
      <c r="C8514" t="str">
        <f t="shared" ref="C8514:C8577" si="800">IF(OR(HOUR(D8514)&lt;PkStart,HOUR(D8514)&gt;OPkStart-1,WEEKDAY(D8514,2)&gt;5,B8514)=TRUE,"OFF","ON")</f>
        <v>ON</v>
      </c>
      <c r="D8514" s="4">
        <f t="shared" si="796"/>
        <v>43910.666666646022</v>
      </c>
      <c r="E8514" t="str">
        <f t="shared" si="797"/>
        <v>LRKPCIGS</v>
      </c>
      <c r="F8514" s="39">
        <v>8423.3193359375</v>
      </c>
      <c r="G8514">
        <f t="shared" ref="G8514:G8577" si="801">IF(SUMIF($A$2:$A$8785,A8514,$F$2:$F$8785)=0,0,F8514/SUMIF($A$2:$A$8785,A8514,$F$2:$F$8785))</f>
        <v>1.291297096490473E-3</v>
      </c>
      <c r="H8514" s="38">
        <f>G8514*SUMIF('Manual Inputs'!$B$11:$B$22,'Expanded kW'!A8514,'Manual Inputs'!$C$11:$C$22)</f>
        <v>138780.82931265506</v>
      </c>
    </row>
    <row r="8515" spans="1:8" x14ac:dyDescent="0.2">
      <c r="A8515">
        <f t="shared" si="798"/>
        <v>3</v>
      </c>
      <c r="B8515" t="b">
        <f t="shared" si="799"/>
        <v>0</v>
      </c>
      <c r="C8515" t="str">
        <f t="shared" si="800"/>
        <v>ON</v>
      </c>
      <c r="D8515" s="4">
        <f t="shared" si="796"/>
        <v>43910.708333312687</v>
      </c>
      <c r="E8515" t="str">
        <f t="shared" si="797"/>
        <v>LRKPCIGS</v>
      </c>
      <c r="F8515" s="39">
        <v>8446.130859375</v>
      </c>
      <c r="G8515">
        <f t="shared" si="801"/>
        <v>1.2947941091058792E-3</v>
      </c>
      <c r="H8515" s="38">
        <f>G8515*SUMIF('Manual Inputs'!$B$11:$B$22,'Expanded kW'!A8515,'Manual Inputs'!$C$11:$C$22)</f>
        <v>139156.66715214367</v>
      </c>
    </row>
    <row r="8516" spans="1:8" x14ac:dyDescent="0.2">
      <c r="A8516">
        <f t="shared" si="798"/>
        <v>3</v>
      </c>
      <c r="B8516" t="b">
        <f t="shared" si="799"/>
        <v>0</v>
      </c>
      <c r="C8516" t="str">
        <f t="shared" si="800"/>
        <v>ON</v>
      </c>
      <c r="D8516" s="4">
        <f t="shared" ref="D8516:D8579" si="802">+D8515+1/24</f>
        <v>43910.749999979351</v>
      </c>
      <c r="E8516" t="str">
        <f t="shared" ref="E8516:E8579" si="803">+E8515</f>
        <v>LRKPCIGS</v>
      </c>
      <c r="F8516" s="39">
        <v>8452.8447265625</v>
      </c>
      <c r="G8516">
        <f t="shared" si="801"/>
        <v>1.2958233467329572E-3</v>
      </c>
      <c r="H8516" s="38">
        <f>G8516*SUMIF('Manual Inputs'!$B$11:$B$22,'Expanded kW'!A8516,'Manual Inputs'!$C$11:$C$22)</f>
        <v>139267.2834091103</v>
      </c>
    </row>
    <row r="8517" spans="1:8" x14ac:dyDescent="0.2">
      <c r="A8517">
        <f t="shared" si="798"/>
        <v>3</v>
      </c>
      <c r="B8517" t="b">
        <f t="shared" si="799"/>
        <v>0</v>
      </c>
      <c r="C8517" t="str">
        <f t="shared" si="800"/>
        <v>ON</v>
      </c>
      <c r="D8517" s="4">
        <f t="shared" si="802"/>
        <v>43910.791666646015</v>
      </c>
      <c r="E8517" t="str">
        <f t="shared" si="803"/>
        <v>LRKPCIGS</v>
      </c>
      <c r="F8517" s="39">
        <v>8466.28515625</v>
      </c>
      <c r="G8517">
        <f t="shared" si="801"/>
        <v>1.2978837681818993E-3</v>
      </c>
      <c r="H8517" s="38">
        <f>G8517*SUMIF('Manual Inputs'!$B$11:$B$22,'Expanded kW'!A8517,'Manual Inputs'!$C$11:$C$22)</f>
        <v>139488.72508832952</v>
      </c>
    </row>
    <row r="8518" spans="1:8" x14ac:dyDescent="0.2">
      <c r="A8518">
        <f t="shared" si="798"/>
        <v>3</v>
      </c>
      <c r="B8518" t="b">
        <f t="shared" si="799"/>
        <v>0</v>
      </c>
      <c r="C8518" t="str">
        <f t="shared" si="800"/>
        <v>ON</v>
      </c>
      <c r="D8518" s="4">
        <f t="shared" si="802"/>
        <v>43910.833333312679</v>
      </c>
      <c r="E8518" t="str">
        <f t="shared" si="803"/>
        <v>LRKPCIGS</v>
      </c>
      <c r="F8518" s="39">
        <v>8505.076171875</v>
      </c>
      <c r="G8518">
        <f t="shared" si="801"/>
        <v>1.3038304412033969E-3</v>
      </c>
      <c r="H8518" s="38">
        <f>G8518*SUMIF('Manual Inputs'!$B$11:$B$22,'Expanded kW'!A8518,'Manual Inputs'!$C$11:$C$22)</f>
        <v>140127.83766421746</v>
      </c>
    </row>
    <row r="8519" spans="1:8" x14ac:dyDescent="0.2">
      <c r="A8519">
        <f t="shared" si="798"/>
        <v>3</v>
      </c>
      <c r="B8519" t="b">
        <f t="shared" si="799"/>
        <v>0</v>
      </c>
      <c r="C8519" t="str">
        <f t="shared" si="800"/>
        <v>OFF</v>
      </c>
      <c r="D8519" s="4">
        <f t="shared" si="802"/>
        <v>43910.874999979344</v>
      </c>
      <c r="E8519" t="str">
        <f t="shared" si="803"/>
        <v>LRKPCIGS</v>
      </c>
      <c r="F8519" s="39">
        <v>8789.3544921875</v>
      </c>
      <c r="G8519">
        <f t="shared" si="801"/>
        <v>1.3474103833823151E-3</v>
      </c>
      <c r="H8519" s="38">
        <f>G8519*SUMIF('Manual Inputs'!$B$11:$B$22,'Expanded kW'!A8519,'Manual Inputs'!$C$11:$C$22)</f>
        <v>144811.5471942903</v>
      </c>
    </row>
    <row r="8520" spans="1:8" x14ac:dyDescent="0.2">
      <c r="A8520">
        <f t="shared" si="798"/>
        <v>3</v>
      </c>
      <c r="B8520" t="b">
        <f t="shared" si="799"/>
        <v>0</v>
      </c>
      <c r="C8520" t="str">
        <f t="shared" si="800"/>
        <v>OFF</v>
      </c>
      <c r="D8520" s="4">
        <f t="shared" si="802"/>
        <v>43910.916666646008</v>
      </c>
      <c r="E8520" t="str">
        <f t="shared" si="803"/>
        <v>LRKPCIGS</v>
      </c>
      <c r="F8520" s="39">
        <v>8999.970703125</v>
      </c>
      <c r="G8520">
        <f t="shared" si="801"/>
        <v>1.3796979045851603E-3</v>
      </c>
      <c r="H8520" s="38">
        <f>G8520*SUMIF('Manual Inputs'!$B$11:$B$22,'Expanded kW'!A8520,'Manual Inputs'!$C$11:$C$22)</f>
        <v>148281.61537701843</v>
      </c>
    </row>
    <row r="8521" spans="1:8" x14ac:dyDescent="0.2">
      <c r="A8521">
        <f t="shared" si="798"/>
        <v>3</v>
      </c>
      <c r="B8521" t="b">
        <f t="shared" si="799"/>
        <v>0</v>
      </c>
      <c r="C8521" t="str">
        <f t="shared" si="800"/>
        <v>OFF</v>
      </c>
      <c r="D8521" s="4">
        <f t="shared" si="802"/>
        <v>43910.958333312672</v>
      </c>
      <c r="E8521" t="str">
        <f t="shared" si="803"/>
        <v>LRKPCIGS</v>
      </c>
      <c r="F8521" s="39">
        <v>9003.017578125</v>
      </c>
      <c r="G8521">
        <f t="shared" si="801"/>
        <v>1.3801649913337398E-3</v>
      </c>
      <c r="H8521" s="38">
        <f>G8521*SUMIF('Manual Inputs'!$B$11:$B$22,'Expanded kW'!A8521,'Manual Inputs'!$C$11:$C$22)</f>
        <v>148331.81504563458</v>
      </c>
    </row>
    <row r="8522" spans="1:8" x14ac:dyDescent="0.2">
      <c r="A8522">
        <f t="shared" si="798"/>
        <v>3</v>
      </c>
      <c r="B8522" t="b">
        <f t="shared" si="799"/>
        <v>0</v>
      </c>
      <c r="C8522" t="str">
        <f t="shared" si="800"/>
        <v>OFF</v>
      </c>
      <c r="D8522" s="4">
        <f t="shared" si="802"/>
        <v>43910.999999979336</v>
      </c>
      <c r="E8522" t="str">
        <f t="shared" si="803"/>
        <v>LRKPCIGS</v>
      </c>
      <c r="F8522" s="39">
        <v>8980.1533203125</v>
      </c>
      <c r="G8522">
        <f t="shared" si="801"/>
        <v>1.3766598945246082E-3</v>
      </c>
      <c r="H8522" s="38">
        <f>G8522*SUMIF('Manual Inputs'!$B$11:$B$22,'Expanded kW'!A8522,'Manual Inputs'!$C$11:$C$22)</f>
        <v>147955.10836572762</v>
      </c>
    </row>
    <row r="8523" spans="1:8" x14ac:dyDescent="0.2">
      <c r="A8523">
        <f t="shared" si="798"/>
        <v>3</v>
      </c>
      <c r="B8523" t="b">
        <f t="shared" si="799"/>
        <v>0</v>
      </c>
      <c r="C8523" t="str">
        <f t="shared" si="800"/>
        <v>OFF</v>
      </c>
      <c r="D8523" s="4">
        <f t="shared" si="802"/>
        <v>43911.041666646001</v>
      </c>
      <c r="E8523" t="str">
        <f t="shared" si="803"/>
        <v>LRKPCIGS</v>
      </c>
      <c r="F8523" s="39">
        <v>8990.2119140625</v>
      </c>
      <c r="G8523">
        <f t="shared" si="801"/>
        <v>1.3782018796240853E-3</v>
      </c>
      <c r="H8523" s="38">
        <f>G8523*SUMIF('Manual Inputs'!$B$11:$B$22,'Expanded kW'!A8523,'Manual Inputs'!$C$11:$C$22)</f>
        <v>148120.8316307104</v>
      </c>
    </row>
    <row r="8524" spans="1:8" x14ac:dyDescent="0.2">
      <c r="A8524">
        <f t="shared" si="798"/>
        <v>3</v>
      </c>
      <c r="B8524" t="b">
        <f t="shared" si="799"/>
        <v>0</v>
      </c>
      <c r="C8524" t="str">
        <f t="shared" si="800"/>
        <v>OFF</v>
      </c>
      <c r="D8524" s="4">
        <f t="shared" si="802"/>
        <v>43911.083333312665</v>
      </c>
      <c r="E8524" t="str">
        <f t="shared" si="803"/>
        <v>LRKPCIGS</v>
      </c>
      <c r="F8524" s="39">
        <v>8954.203125</v>
      </c>
      <c r="G8524">
        <f t="shared" si="801"/>
        <v>1.3726817226752488E-3</v>
      </c>
      <c r="H8524" s="38">
        <f>G8524*SUMIF('Manual Inputs'!$B$11:$B$22,'Expanded kW'!A8524,'Manual Inputs'!$C$11:$C$22)</f>
        <v>147527.55843170945</v>
      </c>
    </row>
    <row r="8525" spans="1:8" x14ac:dyDescent="0.2">
      <c r="A8525">
        <f t="shared" si="798"/>
        <v>3</v>
      </c>
      <c r="B8525" t="b">
        <f t="shared" si="799"/>
        <v>0</v>
      </c>
      <c r="C8525" t="str">
        <f t="shared" si="800"/>
        <v>OFF</v>
      </c>
      <c r="D8525" s="4">
        <f t="shared" si="802"/>
        <v>43911.124999979329</v>
      </c>
      <c r="E8525" t="str">
        <f t="shared" si="803"/>
        <v>LRKPCIGS</v>
      </c>
      <c r="F8525" s="39">
        <v>8959.654296875</v>
      </c>
      <c r="G8525">
        <f t="shared" si="801"/>
        <v>1.3735173887747907E-3</v>
      </c>
      <c r="H8525" s="38">
        <f>G8525*SUMIF('Manual Inputs'!$B$11:$B$22,'Expanded kW'!A8525,'Manual Inputs'!$C$11:$C$22)</f>
        <v>147617.3707875477</v>
      </c>
    </row>
    <row r="8526" spans="1:8" x14ac:dyDescent="0.2">
      <c r="A8526">
        <f t="shared" si="798"/>
        <v>3</v>
      </c>
      <c r="B8526" t="b">
        <f t="shared" si="799"/>
        <v>0</v>
      </c>
      <c r="C8526" t="str">
        <f t="shared" si="800"/>
        <v>OFF</v>
      </c>
      <c r="D8526" s="4">
        <f t="shared" si="802"/>
        <v>43911.166666645993</v>
      </c>
      <c r="E8526" t="str">
        <f t="shared" si="803"/>
        <v>LRKPCIGS</v>
      </c>
      <c r="F8526" s="39">
        <v>8977.2138671875</v>
      </c>
      <c r="G8526">
        <f t="shared" si="801"/>
        <v>1.3762092755780621E-3</v>
      </c>
      <c r="H8526" s="38">
        <f>G8526*SUMIF('Manual Inputs'!$B$11:$B$22,'Expanded kW'!A8526,'Manual Inputs'!$C$11:$C$22)</f>
        <v>147906.67855722294</v>
      </c>
    </row>
    <row r="8527" spans="1:8" x14ac:dyDescent="0.2">
      <c r="A8527">
        <f t="shared" si="798"/>
        <v>3</v>
      </c>
      <c r="B8527" t="b">
        <f t="shared" si="799"/>
        <v>0</v>
      </c>
      <c r="C8527" t="str">
        <f t="shared" si="800"/>
        <v>OFF</v>
      </c>
      <c r="D8527" s="4">
        <f t="shared" si="802"/>
        <v>43911.208333312657</v>
      </c>
      <c r="E8527" t="str">
        <f t="shared" si="803"/>
        <v>LRKPCIGS</v>
      </c>
      <c r="F8527" s="39">
        <v>8974.427734375</v>
      </c>
      <c r="G8527">
        <f t="shared" si="801"/>
        <v>1.3757821606762361E-3</v>
      </c>
      <c r="H8527" s="38">
        <f>G8527*SUMIF('Manual Inputs'!$B$11:$B$22,'Expanded kW'!A8527,'Manual Inputs'!$C$11:$C$22)</f>
        <v>147860.77482178647</v>
      </c>
    </row>
    <row r="8528" spans="1:8" x14ac:dyDescent="0.2">
      <c r="A8528">
        <f t="shared" si="798"/>
        <v>3</v>
      </c>
      <c r="B8528" t="b">
        <f t="shared" si="799"/>
        <v>0</v>
      </c>
      <c r="C8528" t="str">
        <f t="shared" si="800"/>
        <v>OFF</v>
      </c>
      <c r="D8528" s="4">
        <f t="shared" si="802"/>
        <v>43911.249999979322</v>
      </c>
      <c r="E8528" t="str">
        <f t="shared" si="803"/>
        <v>LRKPCIGS</v>
      </c>
      <c r="F8528" s="39">
        <v>8994.794921875</v>
      </c>
      <c r="G8528">
        <f t="shared" si="801"/>
        <v>1.3789044559417401E-3</v>
      </c>
      <c r="H8528" s="38">
        <f>G8528*SUMIF('Manual Inputs'!$B$11:$B$22,'Expanded kW'!A8528,'Manual Inputs'!$C$11:$C$22)</f>
        <v>148196.34029892049</v>
      </c>
    </row>
    <row r="8529" spans="1:8" x14ac:dyDescent="0.2">
      <c r="A8529">
        <f t="shared" si="798"/>
        <v>3</v>
      </c>
      <c r="B8529" t="b">
        <f t="shared" si="799"/>
        <v>0</v>
      </c>
      <c r="C8529" t="str">
        <f t="shared" si="800"/>
        <v>OFF</v>
      </c>
      <c r="D8529" s="4">
        <f t="shared" si="802"/>
        <v>43911.291666645986</v>
      </c>
      <c r="E8529" t="str">
        <f t="shared" si="803"/>
        <v>LRKPCIGS</v>
      </c>
      <c r="F8529" s="39">
        <v>8994.5048828125</v>
      </c>
      <c r="G8529">
        <f t="shared" si="801"/>
        <v>1.3788599928762505E-3</v>
      </c>
      <c r="H8529" s="38">
        <f>G8529*SUMIF('Manual Inputs'!$B$11:$B$22,'Expanded kW'!A8529,'Manual Inputs'!$C$11:$C$22)</f>
        <v>148191.56167661955</v>
      </c>
    </row>
    <row r="8530" spans="1:8" x14ac:dyDescent="0.2">
      <c r="A8530">
        <f t="shared" si="798"/>
        <v>3</v>
      </c>
      <c r="B8530" t="b">
        <f t="shared" si="799"/>
        <v>0</v>
      </c>
      <c r="C8530" t="str">
        <f t="shared" si="800"/>
        <v>OFF</v>
      </c>
      <c r="D8530" s="4">
        <f t="shared" si="802"/>
        <v>43911.33333331265</v>
      </c>
      <c r="E8530" t="str">
        <f t="shared" si="803"/>
        <v>LRKPCIGS</v>
      </c>
      <c r="F8530" s="39">
        <v>8929.2490234375</v>
      </c>
      <c r="G8530">
        <f t="shared" si="801"/>
        <v>1.3688562522629249E-3</v>
      </c>
      <c r="H8530" s="38">
        <f>G8530*SUMIF('Manual Inputs'!$B$11:$B$22,'Expanded kW'!A8530,'Manual Inputs'!$C$11:$C$22)</f>
        <v>147116.41992781576</v>
      </c>
    </row>
    <row r="8531" spans="1:8" x14ac:dyDescent="0.2">
      <c r="A8531">
        <f t="shared" si="798"/>
        <v>3</v>
      </c>
      <c r="B8531" t="b">
        <f t="shared" si="799"/>
        <v>0</v>
      </c>
      <c r="C8531" t="str">
        <f t="shared" si="800"/>
        <v>OFF</v>
      </c>
      <c r="D8531" s="4">
        <f t="shared" si="802"/>
        <v>43911.374999979314</v>
      </c>
      <c r="E8531" t="str">
        <f t="shared" si="803"/>
        <v>LRKPCIGS</v>
      </c>
      <c r="F8531" s="39">
        <v>8943.0712890625</v>
      </c>
      <c r="G8531">
        <f t="shared" si="801"/>
        <v>1.3709752092627304E-3</v>
      </c>
      <c r="H8531" s="38">
        <f>G8531*SUMIF('Manual Inputs'!$B$11:$B$22,'Expanded kW'!A8531,'Manual Inputs'!$C$11:$C$22)</f>
        <v>147344.15265524937</v>
      </c>
    </row>
    <row r="8532" spans="1:8" x14ac:dyDescent="0.2">
      <c r="A8532">
        <f t="shared" si="798"/>
        <v>3</v>
      </c>
      <c r="B8532" t="b">
        <f t="shared" si="799"/>
        <v>0</v>
      </c>
      <c r="C8532" t="str">
        <f t="shared" si="800"/>
        <v>OFF</v>
      </c>
      <c r="D8532" s="4">
        <f t="shared" si="802"/>
        <v>43911.416666645979</v>
      </c>
      <c r="E8532" t="str">
        <f t="shared" si="803"/>
        <v>LRKPCIGS</v>
      </c>
      <c r="F8532" s="39">
        <v>8921.9111328125</v>
      </c>
      <c r="G8532">
        <f t="shared" si="801"/>
        <v>1.3677313516767626E-3</v>
      </c>
      <c r="H8532" s="38">
        <f>G8532*SUMIF('Manual Inputs'!$B$11:$B$22,'Expanded kW'!A8532,'Manual Inputs'!$C$11:$C$22)</f>
        <v>146995.52239256521</v>
      </c>
    </row>
    <row r="8533" spans="1:8" x14ac:dyDescent="0.2">
      <c r="A8533">
        <f t="shared" si="798"/>
        <v>3</v>
      </c>
      <c r="B8533" t="b">
        <f t="shared" si="799"/>
        <v>0</v>
      </c>
      <c r="C8533" t="str">
        <f t="shared" si="800"/>
        <v>OFF</v>
      </c>
      <c r="D8533" s="4">
        <f t="shared" si="802"/>
        <v>43911.458333312643</v>
      </c>
      <c r="E8533" t="str">
        <f t="shared" si="803"/>
        <v>LRKPCIGS</v>
      </c>
      <c r="F8533" s="39">
        <v>8907.73046875</v>
      </c>
      <c r="G8533">
        <f t="shared" si="801"/>
        <v>1.3655574521010826E-3</v>
      </c>
      <c r="H8533" s="38">
        <f>G8533*SUMIF('Manual Inputs'!$B$11:$B$22,'Expanded kW'!A8533,'Manual Inputs'!$C$11:$C$22)</f>
        <v>146761.88476821428</v>
      </c>
    </row>
    <row r="8534" spans="1:8" x14ac:dyDescent="0.2">
      <c r="A8534">
        <f t="shared" si="798"/>
        <v>3</v>
      </c>
      <c r="B8534" t="b">
        <f t="shared" si="799"/>
        <v>0</v>
      </c>
      <c r="C8534" t="str">
        <f t="shared" si="800"/>
        <v>OFF</v>
      </c>
      <c r="D8534" s="4">
        <f t="shared" si="802"/>
        <v>43911.499999979307</v>
      </c>
      <c r="E8534" t="str">
        <f t="shared" si="803"/>
        <v>LRKPCIGS</v>
      </c>
      <c r="F8534" s="39">
        <v>8878.0615234375</v>
      </c>
      <c r="G8534">
        <f t="shared" si="801"/>
        <v>1.3610091948867901E-3</v>
      </c>
      <c r="H8534" s="38">
        <f>G8534*SUMIF('Manual Inputs'!$B$11:$B$22,'Expanded kW'!A8534,'Manual Inputs'!$C$11:$C$22)</f>
        <v>146273.0654950646</v>
      </c>
    </row>
    <row r="8535" spans="1:8" x14ac:dyDescent="0.2">
      <c r="A8535">
        <f t="shared" si="798"/>
        <v>3</v>
      </c>
      <c r="B8535" t="b">
        <f t="shared" si="799"/>
        <v>0</v>
      </c>
      <c r="C8535" t="str">
        <f t="shared" si="800"/>
        <v>OFF</v>
      </c>
      <c r="D8535" s="4">
        <f t="shared" si="802"/>
        <v>43911.541666645971</v>
      </c>
      <c r="E8535" t="str">
        <f t="shared" si="803"/>
        <v>LRKPCIGS</v>
      </c>
      <c r="F8535" s="39">
        <v>8894.0400390625</v>
      </c>
      <c r="G8535">
        <f t="shared" si="801"/>
        <v>1.3634587055855905E-3</v>
      </c>
      <c r="H8535" s="38">
        <f>G8535*SUMIF('Manual Inputs'!$B$11:$B$22,'Expanded kW'!A8535,'Manual Inputs'!$C$11:$C$22)</f>
        <v>146536.32414182657</v>
      </c>
    </row>
    <row r="8536" spans="1:8" x14ac:dyDescent="0.2">
      <c r="A8536">
        <f t="shared" si="798"/>
        <v>3</v>
      </c>
      <c r="B8536" t="b">
        <f t="shared" si="799"/>
        <v>0</v>
      </c>
      <c r="C8536" t="str">
        <f t="shared" si="800"/>
        <v>OFF</v>
      </c>
      <c r="D8536" s="4">
        <f t="shared" si="802"/>
        <v>43911.583333312636</v>
      </c>
      <c r="E8536" t="str">
        <f t="shared" si="803"/>
        <v>LRKPCIGS</v>
      </c>
      <c r="F8536" s="39">
        <v>8929.890625</v>
      </c>
      <c r="G8536">
        <f t="shared" si="801"/>
        <v>1.3689546099532508E-3</v>
      </c>
      <c r="H8536" s="38">
        <f>G8536*SUMIF('Manual Inputs'!$B$11:$B$22,'Expanded kW'!A8536,'Manual Inputs'!$C$11:$C$22)</f>
        <v>147126.99081957244</v>
      </c>
    </row>
    <row r="8537" spans="1:8" x14ac:dyDescent="0.2">
      <c r="A8537">
        <f t="shared" si="798"/>
        <v>3</v>
      </c>
      <c r="B8537" t="b">
        <f t="shared" si="799"/>
        <v>0</v>
      </c>
      <c r="C8537" t="str">
        <f t="shared" si="800"/>
        <v>OFF</v>
      </c>
      <c r="D8537" s="4">
        <f t="shared" si="802"/>
        <v>43911.6249999793</v>
      </c>
      <c r="E8537" t="str">
        <f t="shared" si="803"/>
        <v>LRKPCIGS</v>
      </c>
      <c r="F8537" s="39">
        <v>8927.76171875</v>
      </c>
      <c r="G8537">
        <f t="shared" si="801"/>
        <v>1.36862824805841E-3</v>
      </c>
      <c r="H8537" s="38">
        <f>G8537*SUMIF('Manual Inputs'!$B$11:$B$22,'Expanded kW'!A8537,'Manual Inputs'!$C$11:$C$22)</f>
        <v>147091.91541009065</v>
      </c>
    </row>
    <row r="8538" spans="1:8" x14ac:dyDescent="0.2">
      <c r="A8538">
        <f t="shared" si="798"/>
        <v>3</v>
      </c>
      <c r="B8538" t="b">
        <f t="shared" si="799"/>
        <v>0</v>
      </c>
      <c r="C8538" t="str">
        <f t="shared" si="800"/>
        <v>OFF</v>
      </c>
      <c r="D8538" s="4">
        <f t="shared" si="802"/>
        <v>43911.666666645964</v>
      </c>
      <c r="E8538" t="str">
        <f t="shared" si="803"/>
        <v>LRKPCIGS</v>
      </c>
      <c r="F8538" s="39">
        <v>8931.6669921875</v>
      </c>
      <c r="G8538">
        <f t="shared" si="801"/>
        <v>1.3692269275159643E-3</v>
      </c>
      <c r="H8538" s="38">
        <f>G8538*SUMIF('Manual Inputs'!$B$11:$B$22,'Expanded kW'!A8538,'Manual Inputs'!$C$11:$C$22)</f>
        <v>147156.25786996115</v>
      </c>
    </row>
    <row r="8539" spans="1:8" x14ac:dyDescent="0.2">
      <c r="A8539">
        <f t="shared" si="798"/>
        <v>3</v>
      </c>
      <c r="B8539" t="b">
        <f t="shared" si="799"/>
        <v>0</v>
      </c>
      <c r="C8539" t="str">
        <f t="shared" si="800"/>
        <v>OFF</v>
      </c>
      <c r="D8539" s="4">
        <f t="shared" si="802"/>
        <v>43911.708333312628</v>
      </c>
      <c r="E8539" t="str">
        <f t="shared" si="803"/>
        <v>LRKPCIGS</v>
      </c>
      <c r="F8539" s="39">
        <v>8925.58984375</v>
      </c>
      <c r="G8539">
        <f t="shared" si="801"/>
        <v>1.3682952990427559E-3</v>
      </c>
      <c r="H8539" s="38">
        <f>G8539*SUMIF('Manual Inputs'!$B$11:$B$22,'Expanded kW'!A8539,'Manual Inputs'!$C$11:$C$22)</f>
        <v>147056.13205656427</v>
      </c>
    </row>
    <row r="8540" spans="1:8" x14ac:dyDescent="0.2">
      <c r="A8540">
        <f t="shared" si="798"/>
        <v>3</v>
      </c>
      <c r="B8540" t="b">
        <f t="shared" si="799"/>
        <v>0</v>
      </c>
      <c r="C8540" t="str">
        <f t="shared" si="800"/>
        <v>OFF</v>
      </c>
      <c r="D8540" s="4">
        <f t="shared" si="802"/>
        <v>43911.749999979293</v>
      </c>
      <c r="E8540" t="str">
        <f t="shared" si="803"/>
        <v>LRKPCIGS</v>
      </c>
      <c r="F8540" s="39">
        <v>8944.234375</v>
      </c>
      <c r="G8540">
        <f t="shared" si="801"/>
        <v>1.3711535106465632E-3</v>
      </c>
      <c r="H8540" s="38">
        <f>G8540*SUMIF('Manual Inputs'!$B$11:$B$22,'Expanded kW'!A8540,'Manual Inputs'!$C$11:$C$22)</f>
        <v>147363.31541336534</v>
      </c>
    </row>
    <row r="8541" spans="1:8" x14ac:dyDescent="0.2">
      <c r="A8541">
        <f t="shared" si="798"/>
        <v>3</v>
      </c>
      <c r="B8541" t="b">
        <f t="shared" si="799"/>
        <v>0</v>
      </c>
      <c r="C8541" t="str">
        <f t="shared" si="800"/>
        <v>OFF</v>
      </c>
      <c r="D8541" s="4">
        <f t="shared" si="802"/>
        <v>43911.791666645957</v>
      </c>
      <c r="E8541" t="str">
        <f t="shared" si="803"/>
        <v>LRKPCIGS</v>
      </c>
      <c r="F8541" s="39">
        <v>8988.5556640625</v>
      </c>
      <c r="G8541">
        <f t="shared" si="801"/>
        <v>1.3779479760581909E-3</v>
      </c>
      <c r="H8541" s="38">
        <f>G8541*SUMIF('Manual Inputs'!$B$11:$B$22,'Expanded kW'!A8541,'Manual Inputs'!$C$11:$C$22)</f>
        <v>148093.54360571905</v>
      </c>
    </row>
    <row r="8542" spans="1:8" x14ac:dyDescent="0.2">
      <c r="A8542">
        <f t="shared" si="798"/>
        <v>3</v>
      </c>
      <c r="B8542" t="b">
        <f t="shared" si="799"/>
        <v>0</v>
      </c>
      <c r="C8542" t="str">
        <f t="shared" si="800"/>
        <v>OFF</v>
      </c>
      <c r="D8542" s="4">
        <f t="shared" si="802"/>
        <v>43911.833333312621</v>
      </c>
      <c r="E8542" t="str">
        <f t="shared" si="803"/>
        <v>LRKPCIGS</v>
      </c>
      <c r="F8542" s="39">
        <v>8994.0205078125</v>
      </c>
      <c r="G8542">
        <f t="shared" si="801"/>
        <v>1.3787857380598097E-3</v>
      </c>
      <c r="H8542" s="38">
        <f>G8542*SUMIF('Manual Inputs'!$B$11:$B$22,'Expanded kW'!A8542,'Manual Inputs'!$C$11:$C$22)</f>
        <v>148183.58121648058</v>
      </c>
    </row>
    <row r="8543" spans="1:8" x14ac:dyDescent="0.2">
      <c r="A8543">
        <f t="shared" si="798"/>
        <v>3</v>
      </c>
      <c r="B8543" t="b">
        <f t="shared" si="799"/>
        <v>0</v>
      </c>
      <c r="C8543" t="str">
        <f t="shared" si="800"/>
        <v>OFF</v>
      </c>
      <c r="D8543" s="4">
        <f t="shared" si="802"/>
        <v>43911.874999979285</v>
      </c>
      <c r="E8543" t="str">
        <f t="shared" si="803"/>
        <v>LRKPCIGS</v>
      </c>
      <c r="F8543" s="39">
        <v>8960.0390625</v>
      </c>
      <c r="G8543">
        <f t="shared" si="801"/>
        <v>1.3735763734475279E-3</v>
      </c>
      <c r="H8543" s="38">
        <f>G8543*SUMIF('Manual Inputs'!$B$11:$B$22,'Expanded kW'!A8543,'Manual Inputs'!$C$11:$C$22)</f>
        <v>147623.71010467422</v>
      </c>
    </row>
    <row r="8544" spans="1:8" x14ac:dyDescent="0.2">
      <c r="A8544">
        <f t="shared" si="798"/>
        <v>3</v>
      </c>
      <c r="B8544" t="b">
        <f t="shared" si="799"/>
        <v>0</v>
      </c>
      <c r="C8544" t="str">
        <f t="shared" si="800"/>
        <v>OFF</v>
      </c>
      <c r="D8544" s="4">
        <f t="shared" si="802"/>
        <v>43911.91666664595</v>
      </c>
      <c r="E8544" t="str">
        <f t="shared" si="803"/>
        <v>LRKPCIGS</v>
      </c>
      <c r="F8544" s="39">
        <v>8989.9462890625</v>
      </c>
      <c r="G8544">
        <f t="shared" si="801"/>
        <v>1.3781611592408758E-3</v>
      </c>
      <c r="H8544" s="38">
        <f>G8544*SUMIF('Manual Inputs'!$B$11:$B$22,'Expanded kW'!A8544,'Manual Inputs'!$C$11:$C$22)</f>
        <v>148116.45524934385</v>
      </c>
    </row>
    <row r="8545" spans="1:8" x14ac:dyDescent="0.2">
      <c r="A8545">
        <f t="shared" si="798"/>
        <v>3</v>
      </c>
      <c r="B8545" t="b">
        <f t="shared" si="799"/>
        <v>0</v>
      </c>
      <c r="C8545" t="str">
        <f t="shared" si="800"/>
        <v>OFF</v>
      </c>
      <c r="D8545" s="4">
        <f t="shared" si="802"/>
        <v>43911.958333312614</v>
      </c>
      <c r="E8545" t="str">
        <f t="shared" si="803"/>
        <v>LRKPCIGS</v>
      </c>
      <c r="F8545" s="39">
        <v>8966.765625</v>
      </c>
      <c r="G8545">
        <f t="shared" si="801"/>
        <v>1.3746075572693918E-3</v>
      </c>
      <c r="H8545" s="38">
        <f>G8545*SUMIF('Manual Inputs'!$B$11:$B$22,'Expanded kW'!A8545,'Manual Inputs'!$C$11:$C$22)</f>
        <v>147734.53552692677</v>
      </c>
    </row>
    <row r="8546" spans="1:8" x14ac:dyDescent="0.2">
      <c r="A8546">
        <f t="shared" si="798"/>
        <v>3</v>
      </c>
      <c r="B8546" t="b">
        <f t="shared" si="799"/>
        <v>0</v>
      </c>
      <c r="C8546" t="str">
        <f t="shared" si="800"/>
        <v>OFF</v>
      </c>
      <c r="D8546" s="4">
        <f t="shared" si="802"/>
        <v>43911.999999979278</v>
      </c>
      <c r="E8546" t="str">
        <f t="shared" si="803"/>
        <v>LRKPCIGS</v>
      </c>
      <c r="F8546" s="39">
        <v>9001.8818359375</v>
      </c>
      <c r="G8546">
        <f t="shared" si="801"/>
        <v>1.379990881754061E-3</v>
      </c>
      <c r="H8546" s="38">
        <f>G8546*SUMIF('Manual Inputs'!$B$11:$B$22,'Expanded kW'!A8546,'Manual Inputs'!$C$11:$C$22)</f>
        <v>148313.10279736517</v>
      </c>
    </row>
    <row r="8547" spans="1:8" x14ac:dyDescent="0.2">
      <c r="A8547">
        <f t="shared" si="798"/>
        <v>3</v>
      </c>
      <c r="B8547" t="b">
        <f t="shared" si="799"/>
        <v>0</v>
      </c>
      <c r="C8547" t="str">
        <f t="shared" si="800"/>
        <v>OFF</v>
      </c>
      <c r="D8547" s="4">
        <f t="shared" si="802"/>
        <v>43912.041666645942</v>
      </c>
      <c r="E8547" t="str">
        <f t="shared" si="803"/>
        <v>LRKPCIGS</v>
      </c>
      <c r="F8547" s="39">
        <v>9017.818359375</v>
      </c>
      <c r="G8547">
        <f t="shared" si="801"/>
        <v>1.3824339550393392E-3</v>
      </c>
      <c r="H8547" s="38">
        <f>G8547*SUMIF('Manual Inputs'!$B$11:$B$22,'Expanded kW'!A8547,'Manual Inputs'!$C$11:$C$22)</f>
        <v>148575.66958971991</v>
      </c>
    </row>
    <row r="8548" spans="1:8" x14ac:dyDescent="0.2">
      <c r="A8548">
        <f t="shared" si="798"/>
        <v>3</v>
      </c>
      <c r="B8548" t="b">
        <f t="shared" si="799"/>
        <v>0</v>
      </c>
      <c r="C8548" t="str">
        <f t="shared" si="800"/>
        <v>OFF</v>
      </c>
      <c r="D8548" s="4">
        <f t="shared" si="802"/>
        <v>43912.083333312607</v>
      </c>
      <c r="E8548" t="str">
        <f t="shared" si="803"/>
        <v>LRKPCIGS</v>
      </c>
      <c r="F8548" s="39">
        <v>8994.5703125</v>
      </c>
      <c r="G8548">
        <f t="shared" si="801"/>
        <v>1.3788700232647616E-3</v>
      </c>
      <c r="H8548" s="38">
        <f>G8548*SUMIF('Manual Inputs'!$B$11:$B$22,'Expanded kW'!A8548,'Manual Inputs'!$C$11:$C$22)</f>
        <v>148192.63968232379</v>
      </c>
    </row>
    <row r="8549" spans="1:8" x14ac:dyDescent="0.2">
      <c r="A8549">
        <f t="shared" si="798"/>
        <v>3</v>
      </c>
      <c r="B8549" t="b">
        <f t="shared" si="799"/>
        <v>0</v>
      </c>
      <c r="C8549" t="str">
        <f t="shared" si="800"/>
        <v>OFF</v>
      </c>
      <c r="D8549" s="4">
        <f t="shared" si="802"/>
        <v>43912.124999979271</v>
      </c>
      <c r="E8549" t="str">
        <f t="shared" si="803"/>
        <v>LRKPCIGS</v>
      </c>
      <c r="F8549" s="39">
        <v>8990.125</v>
      </c>
      <c r="G8549">
        <f t="shared" si="801"/>
        <v>1.3781885556751674E-3</v>
      </c>
      <c r="H8549" s="38">
        <f>G8549*SUMIF('Manual Inputs'!$B$11:$B$22,'Expanded kW'!A8549,'Manual Inputs'!$C$11:$C$22)</f>
        <v>148119.39965298382</v>
      </c>
    </row>
    <row r="8550" spans="1:8" x14ac:dyDescent="0.2">
      <c r="A8550">
        <f t="shared" si="798"/>
        <v>3</v>
      </c>
      <c r="B8550" t="b">
        <f t="shared" si="799"/>
        <v>0</v>
      </c>
      <c r="C8550" t="str">
        <f t="shared" si="800"/>
        <v>OFF</v>
      </c>
      <c r="D8550" s="4">
        <f t="shared" si="802"/>
        <v>43912.166666645935</v>
      </c>
      <c r="E8550" t="str">
        <f t="shared" si="803"/>
        <v>LRKPCIGS</v>
      </c>
      <c r="F8550" s="39">
        <v>8963.416015625</v>
      </c>
      <c r="G8550">
        <f t="shared" si="801"/>
        <v>1.3740940612605368E-3</v>
      </c>
      <c r="H8550" s="38">
        <f>G8550*SUMIF('Manual Inputs'!$B$11:$B$22,'Expanded kW'!A8550,'Manual Inputs'!$C$11:$C$22)</f>
        <v>147679.34807072376</v>
      </c>
    </row>
    <row r="8551" spans="1:8" x14ac:dyDescent="0.2">
      <c r="A8551">
        <f t="shared" si="798"/>
        <v>3</v>
      </c>
      <c r="B8551" t="b">
        <f t="shared" si="799"/>
        <v>0</v>
      </c>
      <c r="C8551" t="str">
        <f t="shared" si="800"/>
        <v>OFF</v>
      </c>
      <c r="D8551" s="4">
        <f t="shared" si="802"/>
        <v>43912.208333312599</v>
      </c>
      <c r="E8551" t="str">
        <f t="shared" si="803"/>
        <v>LRKPCIGS</v>
      </c>
      <c r="F8551" s="39">
        <v>9014.478515625</v>
      </c>
      <c r="G8551">
        <f t="shared" si="801"/>
        <v>1.3819219561033963E-3</v>
      </c>
      <c r="H8551" s="38">
        <f>G8551*SUMIF('Manual Inputs'!$B$11:$B$22,'Expanded kW'!A8551,'Manual Inputs'!$C$11:$C$22)</f>
        <v>148520.64302989066</v>
      </c>
    </row>
    <row r="8552" spans="1:8" x14ac:dyDescent="0.2">
      <c r="A8552">
        <f t="shared" si="798"/>
        <v>3</v>
      </c>
      <c r="B8552" t="b">
        <f t="shared" si="799"/>
        <v>0</v>
      </c>
      <c r="C8552" t="str">
        <f t="shared" si="800"/>
        <v>OFF</v>
      </c>
      <c r="D8552" s="4">
        <f t="shared" si="802"/>
        <v>43912.249999979264</v>
      </c>
      <c r="E8552" t="str">
        <f t="shared" si="803"/>
        <v>LRKPCIGS</v>
      </c>
      <c r="F8552" s="39">
        <v>9016.869140625</v>
      </c>
      <c r="G8552">
        <f t="shared" si="801"/>
        <v>1.3822884395522817E-3</v>
      </c>
      <c r="H8552" s="38">
        <f>G8552*SUMIF('Manual Inputs'!$B$11:$B$22,'Expanded kW'!A8552,'Manual Inputs'!$C$11:$C$22)</f>
        <v>148560.03046218949</v>
      </c>
    </row>
    <row r="8553" spans="1:8" x14ac:dyDescent="0.2">
      <c r="A8553">
        <f t="shared" si="798"/>
        <v>3</v>
      </c>
      <c r="B8553" t="b">
        <f t="shared" si="799"/>
        <v>0</v>
      </c>
      <c r="C8553" t="str">
        <f t="shared" si="800"/>
        <v>OFF</v>
      </c>
      <c r="D8553" s="4">
        <f t="shared" si="802"/>
        <v>43912.291666645928</v>
      </c>
      <c r="E8553" t="str">
        <f t="shared" si="803"/>
        <v>LRKPCIGS</v>
      </c>
      <c r="F8553" s="39">
        <v>9020.6962890625</v>
      </c>
      <c r="G8553">
        <f t="shared" si="801"/>
        <v>1.3828751424265391E-3</v>
      </c>
      <c r="H8553" s="38">
        <f>G8553*SUMIF('Manual Inputs'!$B$11:$B$22,'Expanded kW'!A8553,'Manual Inputs'!$C$11:$C$22)</f>
        <v>148623.08575106983</v>
      </c>
    </row>
    <row r="8554" spans="1:8" x14ac:dyDescent="0.2">
      <c r="A8554">
        <f t="shared" si="798"/>
        <v>3</v>
      </c>
      <c r="B8554" t="b">
        <f t="shared" si="799"/>
        <v>0</v>
      </c>
      <c r="C8554" t="str">
        <f t="shared" si="800"/>
        <v>OFF</v>
      </c>
      <c r="D8554" s="4">
        <f t="shared" si="802"/>
        <v>43912.333333312592</v>
      </c>
      <c r="E8554" t="str">
        <f t="shared" si="803"/>
        <v>LRKPCIGS</v>
      </c>
      <c r="F8554" s="39">
        <v>8943.400390625</v>
      </c>
      <c r="G8554">
        <f t="shared" si="801"/>
        <v>1.3710256606198688E-3</v>
      </c>
      <c r="H8554" s="38">
        <f>G8554*SUMIF('Manual Inputs'!$B$11:$B$22,'Expanded kW'!A8554,'Manual Inputs'!$C$11:$C$22)</f>
        <v>147349.57486304542</v>
      </c>
    </row>
    <row r="8555" spans="1:8" x14ac:dyDescent="0.2">
      <c r="A8555">
        <f t="shared" si="798"/>
        <v>3</v>
      </c>
      <c r="B8555" t="b">
        <f t="shared" si="799"/>
        <v>0</v>
      </c>
      <c r="C8555" t="str">
        <f t="shared" si="800"/>
        <v>OFF</v>
      </c>
      <c r="D8555" s="4">
        <f t="shared" si="802"/>
        <v>43912.374999979256</v>
      </c>
      <c r="E8555" t="str">
        <f t="shared" si="803"/>
        <v>LRKPCIGS</v>
      </c>
      <c r="F8555" s="39">
        <v>8917.4072265625</v>
      </c>
      <c r="G8555">
        <f t="shared" si="801"/>
        <v>1.367040901649696E-3</v>
      </c>
      <c r="H8555" s="38">
        <f>G8555*SUMIF('Manual Inputs'!$B$11:$B$22,'Expanded kW'!A8555,'Manual Inputs'!$C$11:$C$22)</f>
        <v>146921.31698498267</v>
      </c>
    </row>
    <row r="8556" spans="1:8" x14ac:dyDescent="0.2">
      <c r="A8556">
        <f t="shared" si="798"/>
        <v>3</v>
      </c>
      <c r="B8556" t="b">
        <f t="shared" si="799"/>
        <v>0</v>
      </c>
      <c r="C8556" t="str">
        <f t="shared" si="800"/>
        <v>OFF</v>
      </c>
      <c r="D8556" s="4">
        <f t="shared" si="802"/>
        <v>43912.41666664592</v>
      </c>
      <c r="E8556" t="str">
        <f t="shared" si="803"/>
        <v>LRKPCIGS</v>
      </c>
      <c r="F8556" s="39">
        <v>8887.3642578125</v>
      </c>
      <c r="G8556">
        <f t="shared" si="801"/>
        <v>1.3624353065428696E-3</v>
      </c>
      <c r="H8556" s="38">
        <f>G8556*SUMIF('Manual Inputs'!$B$11:$B$22,'Expanded kW'!A8556,'Manual Inputs'!$C$11:$C$22)</f>
        <v>146426.33538071759</v>
      </c>
    </row>
    <row r="8557" spans="1:8" x14ac:dyDescent="0.2">
      <c r="A8557">
        <f t="shared" si="798"/>
        <v>3</v>
      </c>
      <c r="B8557" t="b">
        <f t="shared" si="799"/>
        <v>0</v>
      </c>
      <c r="C8557" t="str">
        <f t="shared" si="800"/>
        <v>OFF</v>
      </c>
      <c r="D8557" s="4">
        <f t="shared" si="802"/>
        <v>43912.458333312585</v>
      </c>
      <c r="E8557" t="str">
        <f t="shared" si="803"/>
        <v>LRKPCIGS</v>
      </c>
      <c r="F8557" s="39">
        <v>8913.2451171875</v>
      </c>
      <c r="G8557">
        <f t="shared" si="801"/>
        <v>1.366402849174553E-3</v>
      </c>
      <c r="H8557" s="38">
        <f>G8557*SUMIF('Manual Inputs'!$B$11:$B$22,'Expanded kW'!A8557,'Manual Inputs'!$C$11:$C$22)</f>
        <v>146852.742950482</v>
      </c>
    </row>
    <row r="8558" spans="1:8" x14ac:dyDescent="0.2">
      <c r="A8558">
        <f t="shared" si="798"/>
        <v>3</v>
      </c>
      <c r="B8558" t="b">
        <f t="shared" si="799"/>
        <v>0</v>
      </c>
      <c r="C8558" t="str">
        <f t="shared" si="800"/>
        <v>OFF</v>
      </c>
      <c r="D8558" s="4">
        <f t="shared" si="802"/>
        <v>43912.499999979249</v>
      </c>
      <c r="E8558" t="str">
        <f t="shared" si="803"/>
        <v>LRKPCIGS</v>
      </c>
      <c r="F8558" s="39">
        <v>8869.046875</v>
      </c>
      <c r="G8558">
        <f t="shared" si="801"/>
        <v>1.3596272468816182E-3</v>
      </c>
      <c r="H8558" s="38">
        <f>G8558*SUMIF('Manual Inputs'!$B$11:$B$22,'Expanded kW'!A8558,'Manual Inputs'!$C$11:$C$22)</f>
        <v>146124.54205243781</v>
      </c>
    </row>
    <row r="8559" spans="1:8" x14ac:dyDescent="0.2">
      <c r="A8559">
        <f t="shared" si="798"/>
        <v>3</v>
      </c>
      <c r="B8559" t="b">
        <f t="shared" si="799"/>
        <v>0</v>
      </c>
      <c r="C8559" t="str">
        <f t="shared" si="800"/>
        <v>OFF</v>
      </c>
      <c r="D8559" s="4">
        <f t="shared" si="802"/>
        <v>43912.541666645913</v>
      </c>
      <c r="E8559" t="str">
        <f t="shared" si="803"/>
        <v>LRKPCIGS</v>
      </c>
      <c r="F8559" s="39">
        <v>8855.234375</v>
      </c>
      <c r="G8559">
        <f t="shared" si="801"/>
        <v>1.3575097869547247E-3</v>
      </c>
      <c r="H8559" s="38">
        <f>G8559*SUMIF('Manual Inputs'!$B$11:$B$22,'Expanded kW'!A8559,'Manual Inputs'!$C$11:$C$22)</f>
        <v>145896.97022137797</v>
      </c>
    </row>
    <row r="8560" spans="1:8" x14ac:dyDescent="0.2">
      <c r="A8560">
        <f t="shared" si="798"/>
        <v>3</v>
      </c>
      <c r="B8560" t="b">
        <f t="shared" si="799"/>
        <v>0</v>
      </c>
      <c r="C8560" t="str">
        <f t="shared" si="800"/>
        <v>OFF</v>
      </c>
      <c r="D8560" s="4">
        <f t="shared" si="802"/>
        <v>43912.583333312577</v>
      </c>
      <c r="E8560" t="str">
        <f t="shared" si="803"/>
        <v>LRKPCIGS</v>
      </c>
      <c r="F8560" s="39">
        <v>8856.890625</v>
      </c>
      <c r="G8560">
        <f t="shared" si="801"/>
        <v>1.3577636905206191E-3</v>
      </c>
      <c r="H8560" s="38">
        <f>G8560*SUMIF('Manual Inputs'!$B$11:$B$22,'Expanded kW'!A8560,'Manual Inputs'!$C$11:$C$22)</f>
        <v>145924.25824636931</v>
      </c>
    </row>
    <row r="8561" spans="1:8" x14ac:dyDescent="0.2">
      <c r="A8561">
        <f t="shared" si="798"/>
        <v>3</v>
      </c>
      <c r="B8561" t="b">
        <f t="shared" si="799"/>
        <v>0</v>
      </c>
      <c r="C8561" t="str">
        <f t="shared" si="800"/>
        <v>OFF</v>
      </c>
      <c r="D8561" s="4">
        <f t="shared" si="802"/>
        <v>43912.624999979242</v>
      </c>
      <c r="E8561" t="str">
        <f t="shared" si="803"/>
        <v>LRKPCIGS</v>
      </c>
      <c r="F8561" s="39">
        <v>8851.0654296875</v>
      </c>
      <c r="G8561">
        <f t="shared" si="801"/>
        <v>1.3568706865285435E-3</v>
      </c>
      <c r="H8561" s="38">
        <f>G8561*SUMIF('Manual Inputs'!$B$11:$B$22,'Expanded kW'!A8561,'Manual Inputs'!$C$11:$C$22)</f>
        <v>145828.28355941569</v>
      </c>
    </row>
    <row r="8562" spans="1:8" x14ac:dyDescent="0.2">
      <c r="A8562">
        <f t="shared" si="798"/>
        <v>3</v>
      </c>
      <c r="B8562" t="b">
        <f t="shared" si="799"/>
        <v>0</v>
      </c>
      <c r="C8562" t="str">
        <f t="shared" si="800"/>
        <v>OFF</v>
      </c>
      <c r="D8562" s="4">
        <f t="shared" si="802"/>
        <v>43912.666666645906</v>
      </c>
      <c r="E8562" t="str">
        <f t="shared" si="803"/>
        <v>LRKPCIGS</v>
      </c>
      <c r="F8562" s="39">
        <v>8796.2587890625</v>
      </c>
      <c r="G8562">
        <f t="shared" si="801"/>
        <v>1.3484688139311794E-3</v>
      </c>
      <c r="H8562" s="38">
        <f>G8562*SUMIF('Manual Inputs'!$B$11:$B$22,'Expanded kW'!A8562,'Manual Inputs'!$C$11:$C$22)</f>
        <v>144925.30093054546</v>
      </c>
    </row>
    <row r="8563" spans="1:8" x14ac:dyDescent="0.2">
      <c r="A8563">
        <f t="shared" si="798"/>
        <v>3</v>
      </c>
      <c r="B8563" t="b">
        <f t="shared" si="799"/>
        <v>0</v>
      </c>
      <c r="C8563" t="str">
        <f t="shared" si="800"/>
        <v>OFF</v>
      </c>
      <c r="D8563" s="4">
        <f t="shared" si="802"/>
        <v>43912.70833331257</v>
      </c>
      <c r="E8563" t="str">
        <f t="shared" si="803"/>
        <v>LRKPCIGS</v>
      </c>
      <c r="F8563" s="39">
        <v>8785.2958984375</v>
      </c>
      <c r="G8563">
        <f t="shared" si="801"/>
        <v>1.3467881998800407E-3</v>
      </c>
      <c r="H8563" s="38">
        <f>G8563*SUMIF('Manual Inputs'!$B$11:$B$22,'Expanded kW'!A8563,'Manual Inputs'!$C$11:$C$22)</f>
        <v>144744.67866135165</v>
      </c>
    </row>
    <row r="8564" spans="1:8" x14ac:dyDescent="0.2">
      <c r="A8564">
        <f t="shared" si="798"/>
        <v>3</v>
      </c>
      <c r="B8564" t="b">
        <f t="shared" si="799"/>
        <v>0</v>
      </c>
      <c r="C8564" t="str">
        <f t="shared" si="800"/>
        <v>OFF</v>
      </c>
      <c r="D8564" s="4">
        <f t="shared" si="802"/>
        <v>43912.749999979234</v>
      </c>
      <c r="E8564" t="str">
        <f t="shared" si="803"/>
        <v>LRKPCIGS</v>
      </c>
      <c r="F8564" s="39">
        <v>8764.9658203125</v>
      </c>
      <c r="G8564">
        <f t="shared" si="801"/>
        <v>1.3436715934916025E-3</v>
      </c>
      <c r="H8564" s="38">
        <f>G8564*SUMIF('Manual Inputs'!$B$11:$B$22,'Expanded kW'!A8564,'Manual Inputs'!$C$11:$C$22)</f>
        <v>144409.72459043789</v>
      </c>
    </row>
    <row r="8565" spans="1:8" x14ac:dyDescent="0.2">
      <c r="A8565">
        <f t="shared" si="798"/>
        <v>3</v>
      </c>
      <c r="B8565" t="b">
        <f t="shared" si="799"/>
        <v>0</v>
      </c>
      <c r="C8565" t="str">
        <f t="shared" si="800"/>
        <v>OFF</v>
      </c>
      <c r="D8565" s="4">
        <f t="shared" si="802"/>
        <v>43912.791666645899</v>
      </c>
      <c r="E8565" t="str">
        <f t="shared" si="803"/>
        <v>LRKPCIGS</v>
      </c>
      <c r="F8565" s="39">
        <v>8807.1591796875</v>
      </c>
      <c r="G8565">
        <f t="shared" si="801"/>
        <v>1.3501398467156806E-3</v>
      </c>
      <c r="H8565" s="38">
        <f>G8565*SUMIF('Manual Inputs'!$B$11:$B$22,'Expanded kW'!A8565,'Manual Inputs'!$C$11:$C$22)</f>
        <v>145104.89346294719</v>
      </c>
    </row>
    <row r="8566" spans="1:8" x14ac:dyDescent="0.2">
      <c r="A8566">
        <f t="shared" si="798"/>
        <v>3</v>
      </c>
      <c r="B8566" t="b">
        <f t="shared" si="799"/>
        <v>0</v>
      </c>
      <c r="C8566" t="str">
        <f t="shared" si="800"/>
        <v>OFF</v>
      </c>
      <c r="D8566" s="4">
        <f t="shared" si="802"/>
        <v>43912.833333312563</v>
      </c>
      <c r="E8566" t="str">
        <f t="shared" si="803"/>
        <v>LRKPCIGS</v>
      </c>
      <c r="F8566" s="39">
        <v>8848.92578125</v>
      </c>
      <c r="G8566">
        <f t="shared" si="801"/>
        <v>1.3565426778534993E-3</v>
      </c>
      <c r="H8566" s="38">
        <f>G8566*SUMIF('Manual Inputs'!$B$11:$B$22,'Expanded kW'!A8566,'Manual Inputs'!$C$11:$C$22)</f>
        <v>145793.03116392274</v>
      </c>
    </row>
    <row r="8567" spans="1:8" x14ac:dyDescent="0.2">
      <c r="A8567">
        <f t="shared" si="798"/>
        <v>3</v>
      </c>
      <c r="B8567" t="b">
        <f t="shared" si="799"/>
        <v>0</v>
      </c>
      <c r="C8567" t="str">
        <f t="shared" si="800"/>
        <v>OFF</v>
      </c>
      <c r="D8567" s="4">
        <f t="shared" si="802"/>
        <v>43912.874999979227</v>
      </c>
      <c r="E8567" t="str">
        <f t="shared" si="803"/>
        <v>LRKPCIGS</v>
      </c>
      <c r="F8567" s="39">
        <v>8849.76171875</v>
      </c>
      <c r="G8567">
        <f t="shared" si="801"/>
        <v>1.3566708272947762E-3</v>
      </c>
      <c r="H8567" s="38">
        <f>G8567*SUMIF('Manual Inputs'!$B$11:$B$22,'Expanded kW'!A8567,'Manual Inputs'!$C$11:$C$22)</f>
        <v>145806.80389351744</v>
      </c>
    </row>
    <row r="8568" spans="1:8" x14ac:dyDescent="0.2">
      <c r="A8568">
        <f t="shared" si="798"/>
        <v>3</v>
      </c>
      <c r="B8568" t="b">
        <f t="shared" si="799"/>
        <v>0</v>
      </c>
      <c r="C8568" t="str">
        <f t="shared" si="800"/>
        <v>OFF</v>
      </c>
      <c r="D8568" s="4">
        <f t="shared" si="802"/>
        <v>43912.916666645891</v>
      </c>
      <c r="E8568" t="str">
        <f t="shared" si="803"/>
        <v>LRKPCIGS</v>
      </c>
      <c r="F8568" s="39">
        <v>8873.203125</v>
      </c>
      <c r="G8568">
        <f t="shared" si="801"/>
        <v>1.3602644011130138E-3</v>
      </c>
      <c r="H8568" s="38">
        <f>G8568*SUMIF('Manual Inputs'!$B$11:$B$22,'Expanded kW'!A8568,'Manual Inputs'!$C$11:$C$22)</f>
        <v>146193.01954911419</v>
      </c>
    </row>
    <row r="8569" spans="1:8" x14ac:dyDescent="0.2">
      <c r="A8569">
        <f t="shared" si="798"/>
        <v>3</v>
      </c>
      <c r="B8569" t="b">
        <f t="shared" si="799"/>
        <v>0</v>
      </c>
      <c r="C8569" t="str">
        <f t="shared" si="800"/>
        <v>OFF</v>
      </c>
      <c r="D8569" s="4">
        <f t="shared" si="802"/>
        <v>43912.958333312556</v>
      </c>
      <c r="E8569" t="str">
        <f t="shared" si="803"/>
        <v>LRKPCIGS</v>
      </c>
      <c r="F8569" s="39">
        <v>8907.8486328125</v>
      </c>
      <c r="G8569">
        <f t="shared" si="801"/>
        <v>1.3655755666833191E-3</v>
      </c>
      <c r="H8569" s="38">
        <f>G8569*SUMIF('Manual Inputs'!$B$11:$B$22,'Expanded kW'!A8569,'Manual Inputs'!$C$11:$C$22)</f>
        <v>146763.8316143369</v>
      </c>
    </row>
    <row r="8570" spans="1:8" x14ac:dyDescent="0.2">
      <c r="A8570">
        <f t="shared" si="798"/>
        <v>3</v>
      </c>
      <c r="B8570" t="b">
        <f t="shared" si="799"/>
        <v>0</v>
      </c>
      <c r="C8570" t="str">
        <f t="shared" si="800"/>
        <v>OFF</v>
      </c>
      <c r="D8570" s="4">
        <f t="shared" si="802"/>
        <v>43912.99999997922</v>
      </c>
      <c r="E8570" t="str">
        <f t="shared" si="803"/>
        <v>LRKPCIGS</v>
      </c>
      <c r="F8570" s="39">
        <v>8896.50390625</v>
      </c>
      <c r="G8570">
        <f t="shared" si="801"/>
        <v>1.3638364170813167E-3</v>
      </c>
      <c r="H8570" s="38">
        <f>G8570*SUMIF('Manual Inputs'!$B$11:$B$22,'Expanded kW'!A8570,'Manual Inputs'!$C$11:$C$22)</f>
        <v>146576.91829692863</v>
      </c>
    </row>
    <row r="8571" spans="1:8" x14ac:dyDescent="0.2">
      <c r="A8571">
        <f t="shared" si="798"/>
        <v>3</v>
      </c>
      <c r="B8571" t="b">
        <f t="shared" si="799"/>
        <v>0</v>
      </c>
      <c r="C8571" t="str">
        <f t="shared" si="800"/>
        <v>OFF</v>
      </c>
      <c r="D8571" s="4">
        <f t="shared" si="802"/>
        <v>43913.041666645884</v>
      </c>
      <c r="E8571" t="str">
        <f t="shared" si="803"/>
        <v>LRKPCIGS</v>
      </c>
      <c r="F8571" s="39">
        <v>8916.8056640625</v>
      </c>
      <c r="G8571">
        <f t="shared" si="801"/>
        <v>1.3669486819583097E-3</v>
      </c>
      <c r="H8571" s="38">
        <f>G8571*SUMIF('Manual Inputs'!$B$11:$B$22,'Expanded kW'!A8571,'Manual Inputs'!$C$11:$C$22)</f>
        <v>146911.40576835844</v>
      </c>
    </row>
    <row r="8572" spans="1:8" x14ac:dyDescent="0.2">
      <c r="A8572">
        <f t="shared" si="798"/>
        <v>3</v>
      </c>
      <c r="B8572" t="b">
        <f t="shared" si="799"/>
        <v>0</v>
      </c>
      <c r="C8572" t="str">
        <f t="shared" si="800"/>
        <v>OFF</v>
      </c>
      <c r="D8572" s="4">
        <f t="shared" si="802"/>
        <v>43913.083333312548</v>
      </c>
      <c r="E8572" t="str">
        <f t="shared" si="803"/>
        <v>LRKPCIGS</v>
      </c>
      <c r="F8572" s="39">
        <v>8911.919921875</v>
      </c>
      <c r="G8572">
        <f t="shared" si="801"/>
        <v>1.3661996963803794E-3</v>
      </c>
      <c r="H8572" s="38">
        <f>G8572*SUMIF('Manual Inputs'!$B$11:$B$22,'Expanded kW'!A8572,'Manual Inputs'!$C$11:$C$22)</f>
        <v>146830.90931256147</v>
      </c>
    </row>
    <row r="8573" spans="1:8" x14ac:dyDescent="0.2">
      <c r="A8573">
        <f t="shared" si="798"/>
        <v>3</v>
      </c>
      <c r="B8573" t="b">
        <f t="shared" si="799"/>
        <v>0</v>
      </c>
      <c r="C8573" t="str">
        <f t="shared" si="800"/>
        <v>OFF</v>
      </c>
      <c r="D8573" s="4">
        <f t="shared" si="802"/>
        <v>43913.124999979213</v>
      </c>
      <c r="E8573" t="str">
        <f t="shared" si="803"/>
        <v>LRKPCIGS</v>
      </c>
      <c r="F8573" s="39">
        <v>8916.572265625</v>
      </c>
      <c r="G8573">
        <f t="shared" si="801"/>
        <v>1.3669129019157102E-3</v>
      </c>
      <c r="H8573" s="38">
        <f>G8573*SUMIF('Manual Inputs'!$B$11:$B$22,'Expanded kW'!A8573,'Manual Inputs'!$C$11:$C$22)</f>
        <v>146907.56034502533</v>
      </c>
    </row>
    <row r="8574" spans="1:8" x14ac:dyDescent="0.2">
      <c r="A8574">
        <f t="shared" si="798"/>
        <v>3</v>
      </c>
      <c r="B8574" t="b">
        <f t="shared" si="799"/>
        <v>0</v>
      </c>
      <c r="C8574" t="str">
        <f t="shared" si="800"/>
        <v>OFF</v>
      </c>
      <c r="D8574" s="4">
        <f t="shared" si="802"/>
        <v>43913.166666645877</v>
      </c>
      <c r="E8574" t="str">
        <f t="shared" si="803"/>
        <v>LRKPCIGS</v>
      </c>
      <c r="F8574" s="39">
        <v>8878.439453125</v>
      </c>
      <c r="G8574">
        <f t="shared" si="801"/>
        <v>1.361067131608489E-3</v>
      </c>
      <c r="H8574" s="38">
        <f>G8574*SUMIF('Manual Inputs'!$B$11:$B$22,'Expanded kW'!A8574,'Manual Inputs'!$C$11:$C$22)</f>
        <v>146279.29218472948</v>
      </c>
    </row>
    <row r="8575" spans="1:8" x14ac:dyDescent="0.2">
      <c r="A8575">
        <f t="shared" si="798"/>
        <v>3</v>
      </c>
      <c r="B8575" t="b">
        <f t="shared" si="799"/>
        <v>0</v>
      </c>
      <c r="C8575" t="str">
        <f t="shared" si="800"/>
        <v>OFF</v>
      </c>
      <c r="D8575" s="4">
        <f t="shared" si="802"/>
        <v>43913.208333312541</v>
      </c>
      <c r="E8575" t="str">
        <f t="shared" si="803"/>
        <v>LRKPCIGS</v>
      </c>
      <c r="F8575" s="39">
        <v>8897.865234375</v>
      </c>
      <c r="G8575">
        <f t="shared" si="801"/>
        <v>1.3640451090452654E-3</v>
      </c>
      <c r="H8575" s="38">
        <f>G8575*SUMIF('Manual Inputs'!$B$11:$B$22,'Expanded kW'!A8575,'Manual Inputs'!$C$11:$C$22)</f>
        <v>146599.34725143213</v>
      </c>
    </row>
    <row r="8576" spans="1:8" x14ac:dyDescent="0.2">
      <c r="A8576">
        <f t="shared" si="798"/>
        <v>3</v>
      </c>
      <c r="B8576" t="b">
        <f t="shared" si="799"/>
        <v>0</v>
      </c>
      <c r="C8576" t="str">
        <f t="shared" si="800"/>
        <v>OFF</v>
      </c>
      <c r="D8576" s="4">
        <f t="shared" si="802"/>
        <v>43913.249999979205</v>
      </c>
      <c r="E8576" t="str">
        <f t="shared" si="803"/>
        <v>LRKPCIGS</v>
      </c>
      <c r="F8576" s="39">
        <v>8916.6083984375</v>
      </c>
      <c r="G8576">
        <f t="shared" si="801"/>
        <v>1.3669184410854851E-3</v>
      </c>
      <c r="H8576" s="38">
        <f>G8576*SUMIF('Manual Inputs'!$B$11:$B$22,'Expanded kW'!A8576,'Manual Inputs'!$C$11:$C$22)</f>
        <v>146908.1556616083</v>
      </c>
    </row>
    <row r="8577" spans="1:8" x14ac:dyDescent="0.2">
      <c r="A8577">
        <f t="shared" si="798"/>
        <v>3</v>
      </c>
      <c r="B8577" t="b">
        <f t="shared" si="799"/>
        <v>0</v>
      </c>
      <c r="C8577" t="str">
        <f t="shared" si="800"/>
        <v>ON</v>
      </c>
      <c r="D8577" s="4">
        <f t="shared" si="802"/>
        <v>43913.29166664587</v>
      </c>
      <c r="E8577" t="str">
        <f t="shared" si="803"/>
        <v>LRKPCIGS</v>
      </c>
      <c r="F8577" s="39">
        <v>8893.50390625</v>
      </c>
      <c r="G8577">
        <f t="shared" si="801"/>
        <v>1.3633765162827155E-3</v>
      </c>
      <c r="H8577" s="38">
        <f>G8577*SUMIF('Manual Inputs'!$B$11:$B$22,'Expanded kW'!A8577,'Manual Inputs'!$C$11:$C$22)</f>
        <v>146527.49093090661</v>
      </c>
    </row>
    <row r="8578" spans="1:8" x14ac:dyDescent="0.2">
      <c r="A8578">
        <f t="shared" ref="A8578:A8641" si="804">MONTH(D8578)</f>
        <v>3</v>
      </c>
      <c r="B8578" t="b">
        <f t="shared" ref="B8578:B8641" si="805">IF(ISNA(VLOOKUP(DATE(YEAR(D8578),MONTH(D8578),DAY(D8578)),Holidays,1,FALSE)),FALSE,TRUE)</f>
        <v>0</v>
      </c>
      <c r="C8578" t="str">
        <f t="shared" ref="C8578:C8641" si="806">IF(OR(HOUR(D8578)&lt;PkStart,HOUR(D8578)&gt;OPkStart-1,WEEKDAY(D8578,2)&gt;5,B8578)=TRUE,"OFF","ON")</f>
        <v>ON</v>
      </c>
      <c r="D8578" s="4">
        <f t="shared" si="802"/>
        <v>43913.333333312534</v>
      </c>
      <c r="E8578" t="str">
        <f t="shared" si="803"/>
        <v>LRKPCIGS</v>
      </c>
      <c r="F8578" s="39">
        <v>8855.43359375</v>
      </c>
      <c r="G8578">
        <f t="shared" ref="G8578:G8641" si="807">IF(SUMIF($A$2:$A$8785,A8578,$F$2:$F$8785)=0,0,F8578/SUMIF($A$2:$A$8785,A8578,$F$2:$F$8785))</f>
        <v>1.3575403272421318E-3</v>
      </c>
      <c r="H8578" s="38">
        <f>G8578*SUMIF('Manual Inputs'!$B$11:$B$22,'Expanded kW'!A8578,'Manual Inputs'!$C$11:$C$22)</f>
        <v>145900.25250740288</v>
      </c>
    </row>
    <row r="8579" spans="1:8" x14ac:dyDescent="0.2">
      <c r="A8579">
        <f t="shared" si="804"/>
        <v>3</v>
      </c>
      <c r="B8579" t="b">
        <f t="shared" si="805"/>
        <v>0</v>
      </c>
      <c r="C8579" t="str">
        <f t="shared" si="806"/>
        <v>ON</v>
      </c>
      <c r="D8579" s="4">
        <f t="shared" si="802"/>
        <v>43913.374999979198</v>
      </c>
      <c r="E8579" t="str">
        <f t="shared" si="803"/>
        <v>LRKPCIGS</v>
      </c>
      <c r="F8579" s="39">
        <v>8803.8525390625</v>
      </c>
      <c r="G8579">
        <f t="shared" si="807"/>
        <v>1.349632937827639E-3</v>
      </c>
      <c r="H8579" s="38">
        <f>G8579*SUMIF('Manual Inputs'!$B$11:$B$22,'Expanded kW'!A8579,'Manual Inputs'!$C$11:$C$22)</f>
        <v>145050.41395078879</v>
      </c>
    </row>
    <row r="8580" spans="1:8" x14ac:dyDescent="0.2">
      <c r="A8580">
        <f t="shared" si="804"/>
        <v>3</v>
      </c>
      <c r="B8580" t="b">
        <f t="shared" si="805"/>
        <v>0</v>
      </c>
      <c r="C8580" t="str">
        <f t="shared" si="806"/>
        <v>ON</v>
      </c>
      <c r="D8580" s="4">
        <f t="shared" ref="D8580:D8643" si="808">+D8579+1/24</f>
        <v>43913.416666645862</v>
      </c>
      <c r="E8580" t="str">
        <f t="shared" ref="E8580:E8643" si="809">+E8579</f>
        <v>LRKPCIGS</v>
      </c>
      <c r="F8580" s="39">
        <v>8772.095703125</v>
      </c>
      <c r="G8580">
        <f t="shared" si="807"/>
        <v>1.3447646064247366E-3</v>
      </c>
      <c r="H8580" s="38">
        <f>G8580*SUMIF('Manual Inputs'!$B$11:$B$22,'Expanded kW'!A8580,'Manual Inputs'!$C$11:$C$22)</f>
        <v>144527.19503292715</v>
      </c>
    </row>
    <row r="8581" spans="1:8" x14ac:dyDescent="0.2">
      <c r="A8581">
        <f t="shared" si="804"/>
        <v>3</v>
      </c>
      <c r="B8581" t="b">
        <f t="shared" si="805"/>
        <v>0</v>
      </c>
      <c r="C8581" t="str">
        <f t="shared" si="806"/>
        <v>ON</v>
      </c>
      <c r="D8581" s="4">
        <f t="shared" si="808"/>
        <v>43913.458333312527</v>
      </c>
      <c r="E8581" t="str">
        <f t="shared" si="809"/>
        <v>LRKPCIGS</v>
      </c>
      <c r="F8581" s="39">
        <v>8855.9501953125</v>
      </c>
      <c r="G8581">
        <f t="shared" si="807"/>
        <v>1.3576195223991825E-3</v>
      </c>
      <c r="H8581" s="38">
        <f>G8581*SUMIF('Manual Inputs'!$B$11:$B$22,'Expanded kW'!A8581,'Manual Inputs'!$C$11:$C$22)</f>
        <v>145908.76392557527</v>
      </c>
    </row>
    <row r="8582" spans="1:8" x14ac:dyDescent="0.2">
      <c r="A8582">
        <f t="shared" si="804"/>
        <v>3</v>
      </c>
      <c r="B8582" t="b">
        <f t="shared" si="805"/>
        <v>0</v>
      </c>
      <c r="C8582" t="str">
        <f t="shared" si="806"/>
        <v>ON</v>
      </c>
      <c r="D8582" s="4">
        <f t="shared" si="808"/>
        <v>43913.499999979191</v>
      </c>
      <c r="E8582" t="str">
        <f t="shared" si="809"/>
        <v>LRKPCIGS</v>
      </c>
      <c r="F8582" s="39">
        <v>8738.0205078125</v>
      </c>
      <c r="G8582">
        <f t="shared" si="807"/>
        <v>1.3395408699124988E-3</v>
      </c>
      <c r="H8582" s="38">
        <f>G8582*SUMIF('Manual Inputs'!$B$11:$B$22,'Expanded kW'!A8582,'Manual Inputs'!$C$11:$C$22)</f>
        <v>143965.7793159326</v>
      </c>
    </row>
    <row r="8583" spans="1:8" x14ac:dyDescent="0.2">
      <c r="A8583">
        <f t="shared" si="804"/>
        <v>3</v>
      </c>
      <c r="B8583" t="b">
        <f t="shared" si="805"/>
        <v>0</v>
      </c>
      <c r="C8583" t="str">
        <f t="shared" si="806"/>
        <v>ON</v>
      </c>
      <c r="D8583" s="4">
        <f t="shared" si="808"/>
        <v>43913.541666645855</v>
      </c>
      <c r="E8583" t="str">
        <f t="shared" si="809"/>
        <v>LRKPCIGS</v>
      </c>
      <c r="F8583" s="39">
        <v>8867.064453125</v>
      </c>
      <c r="G8583">
        <f t="shared" si="807"/>
        <v>1.3593233410804592E-3</v>
      </c>
      <c r="H8583" s="38">
        <f>G8583*SUMIF('Manual Inputs'!$B$11:$B$22,'Expanded kW'!A8583,'Manual Inputs'!$C$11:$C$22)</f>
        <v>146091.88008856258</v>
      </c>
    </row>
    <row r="8584" spans="1:8" x14ac:dyDescent="0.2">
      <c r="A8584">
        <f t="shared" si="804"/>
        <v>3</v>
      </c>
      <c r="B8584" t="b">
        <f t="shared" si="805"/>
        <v>0</v>
      </c>
      <c r="C8584" t="str">
        <f t="shared" si="806"/>
        <v>ON</v>
      </c>
      <c r="D8584" s="4">
        <f t="shared" si="808"/>
        <v>43913.583333312519</v>
      </c>
      <c r="E8584" t="str">
        <f t="shared" si="809"/>
        <v>LRKPCIGS</v>
      </c>
      <c r="F8584" s="39">
        <v>8896.71484375</v>
      </c>
      <c r="G8584">
        <f t="shared" si="807"/>
        <v>1.3638687538562184E-3</v>
      </c>
      <c r="H8584" s="38">
        <f>G8584*SUMIF('Manual Inputs'!$B$11:$B$22,'Expanded kW'!A8584,'Manual Inputs'!$C$11:$C$22)</f>
        <v>146580.39365860206</v>
      </c>
    </row>
    <row r="8585" spans="1:8" x14ac:dyDescent="0.2">
      <c r="A8585">
        <f t="shared" si="804"/>
        <v>3</v>
      </c>
      <c r="B8585" t="b">
        <f t="shared" si="805"/>
        <v>0</v>
      </c>
      <c r="C8585" t="str">
        <f t="shared" si="806"/>
        <v>ON</v>
      </c>
      <c r="D8585" s="4">
        <f t="shared" si="808"/>
        <v>43913.624999979183</v>
      </c>
      <c r="E8585" t="str">
        <f t="shared" si="809"/>
        <v>LRKPCIGS</v>
      </c>
      <c r="F8585" s="39">
        <v>8868.9072265625</v>
      </c>
      <c r="G8585">
        <f t="shared" si="807"/>
        <v>1.359605838738975E-3</v>
      </c>
      <c r="H8585" s="38">
        <f>G8585*SUMIF('Manual Inputs'!$B$11:$B$22,'Expanded kW'!A8585,'Manual Inputs'!$C$11:$C$22)</f>
        <v>146122.24123429292</v>
      </c>
    </row>
    <row r="8586" spans="1:8" x14ac:dyDescent="0.2">
      <c r="A8586">
        <f t="shared" si="804"/>
        <v>3</v>
      </c>
      <c r="B8586" t="b">
        <f t="shared" si="805"/>
        <v>0</v>
      </c>
      <c r="C8586" t="str">
        <f t="shared" si="806"/>
        <v>ON</v>
      </c>
      <c r="D8586" s="4">
        <f t="shared" si="808"/>
        <v>43913.666666645848</v>
      </c>
      <c r="E8586" t="str">
        <f t="shared" si="809"/>
        <v>LRKPCIGS</v>
      </c>
      <c r="F8586" s="39">
        <v>8818.072265625</v>
      </c>
      <c r="G8586">
        <f t="shared" si="807"/>
        <v>1.3518128256949677E-3</v>
      </c>
      <c r="H8586" s="38">
        <f>G8586*SUMIF('Manual Inputs'!$B$11:$B$22,'Expanded kW'!A8586,'Manual Inputs'!$C$11:$C$22)</f>
        <v>145284.69516063482</v>
      </c>
    </row>
    <row r="8587" spans="1:8" x14ac:dyDescent="0.2">
      <c r="A8587">
        <f t="shared" si="804"/>
        <v>3</v>
      </c>
      <c r="B8587" t="b">
        <f t="shared" si="805"/>
        <v>0</v>
      </c>
      <c r="C8587" t="str">
        <f t="shared" si="806"/>
        <v>ON</v>
      </c>
      <c r="D8587" s="4">
        <f t="shared" si="808"/>
        <v>43913.708333312512</v>
      </c>
      <c r="E8587" t="str">
        <f t="shared" si="809"/>
        <v>LRKPCIGS</v>
      </c>
      <c r="F8587" s="39">
        <v>8781.1826171875</v>
      </c>
      <c r="G8587">
        <f t="shared" si="807"/>
        <v>1.3461576327694585E-3</v>
      </c>
      <c r="H8587" s="38">
        <f>G8587*SUMIF('Manual Inputs'!$B$11:$B$22,'Expanded kW'!A8587,'Manual Inputs'!$C$11:$C$22)</f>
        <v>144676.90910871985</v>
      </c>
    </row>
    <row r="8588" spans="1:8" x14ac:dyDescent="0.2">
      <c r="A8588">
        <f t="shared" si="804"/>
        <v>3</v>
      </c>
      <c r="B8588" t="b">
        <f t="shared" si="805"/>
        <v>0</v>
      </c>
      <c r="C8588" t="str">
        <f t="shared" si="806"/>
        <v>ON</v>
      </c>
      <c r="D8588" s="4">
        <f t="shared" si="808"/>
        <v>43913.749999979176</v>
      </c>
      <c r="E8588" t="str">
        <f t="shared" si="809"/>
        <v>LRKPCIGS</v>
      </c>
      <c r="F8588" s="39">
        <v>8698.185546875</v>
      </c>
      <c r="G8588">
        <f t="shared" si="807"/>
        <v>1.3334341597966962E-3</v>
      </c>
      <c r="H8588" s="38">
        <f>G8588*SUMIF('Manual Inputs'!$B$11:$B$22,'Expanded kW'!A8588,'Manual Inputs'!$C$11:$C$22)</f>
        <v>143309.4669176887</v>
      </c>
    </row>
    <row r="8589" spans="1:8" x14ac:dyDescent="0.2">
      <c r="A8589">
        <f t="shared" si="804"/>
        <v>3</v>
      </c>
      <c r="B8589" t="b">
        <f t="shared" si="805"/>
        <v>0</v>
      </c>
      <c r="C8589" t="str">
        <f t="shared" si="806"/>
        <v>ON</v>
      </c>
      <c r="D8589" s="4">
        <f t="shared" si="808"/>
        <v>43913.79166664584</v>
      </c>
      <c r="E8589" t="str">
        <f t="shared" si="809"/>
        <v>LRKPCIGS</v>
      </c>
      <c r="F8589" s="39">
        <v>8782.921875</v>
      </c>
      <c r="G8589">
        <f t="shared" si="807"/>
        <v>1.346424261455106E-3</v>
      </c>
      <c r="H8589" s="38">
        <f>G8589*SUMIF('Manual Inputs'!$B$11:$B$22,'Expanded kW'!A8589,'Manual Inputs'!$C$11:$C$22)</f>
        <v>144705.56475288823</v>
      </c>
    </row>
    <row r="8590" spans="1:8" x14ac:dyDescent="0.2">
      <c r="A8590">
        <f t="shared" si="804"/>
        <v>3</v>
      </c>
      <c r="B8590" t="b">
        <f t="shared" si="805"/>
        <v>0</v>
      </c>
      <c r="C8590" t="str">
        <f t="shared" si="806"/>
        <v>ON</v>
      </c>
      <c r="D8590" s="4">
        <f t="shared" si="808"/>
        <v>43913.833333312505</v>
      </c>
      <c r="E8590" t="str">
        <f t="shared" si="809"/>
        <v>LRKPCIGS</v>
      </c>
      <c r="F8590" s="39">
        <v>8677.7060546875</v>
      </c>
      <c r="G8590">
        <f t="shared" si="807"/>
        <v>1.3302946481927027E-3</v>
      </c>
      <c r="H8590" s="38">
        <f>G8590*SUMIF('Manual Inputs'!$B$11:$B$22,'Expanded kW'!A8590,'Manual Inputs'!$C$11:$C$22)</f>
        <v>142972.05113225628</v>
      </c>
    </row>
    <row r="8591" spans="1:8" x14ac:dyDescent="0.2">
      <c r="A8591">
        <f t="shared" si="804"/>
        <v>3</v>
      </c>
      <c r="B8591" t="b">
        <f t="shared" si="805"/>
        <v>0</v>
      </c>
      <c r="C8591" t="str">
        <f t="shared" si="806"/>
        <v>OFF</v>
      </c>
      <c r="D8591" s="4">
        <f t="shared" si="808"/>
        <v>43913.874999979169</v>
      </c>
      <c r="E8591" t="str">
        <f t="shared" si="809"/>
        <v>LRKPCIGS</v>
      </c>
      <c r="F8591" s="39">
        <v>8844.271484375</v>
      </c>
      <c r="G8591">
        <f t="shared" si="807"/>
        <v>1.355829172903586E-3</v>
      </c>
      <c r="H8591" s="38">
        <f>G8591*SUMIF('Manual Inputs'!$B$11:$B$22,'Expanded kW'!A8591,'Manual Inputs'!$C$11:$C$22)</f>
        <v>145716.34795218412</v>
      </c>
    </row>
    <row r="8592" spans="1:8" x14ac:dyDescent="0.2">
      <c r="A8592">
        <f t="shared" si="804"/>
        <v>3</v>
      </c>
      <c r="B8592" t="b">
        <f t="shared" si="805"/>
        <v>0</v>
      </c>
      <c r="C8592" t="str">
        <f t="shared" si="806"/>
        <v>OFF</v>
      </c>
      <c r="D8592" s="4">
        <f t="shared" si="808"/>
        <v>43913.916666645833</v>
      </c>
      <c r="E8592" t="str">
        <f t="shared" si="809"/>
        <v>LRKPCIGS</v>
      </c>
      <c r="F8592" s="39">
        <v>8995.017578125</v>
      </c>
      <c r="G8592">
        <f t="shared" si="807"/>
        <v>1.3789385892041363E-3</v>
      </c>
      <c r="H8592" s="38">
        <f>G8592*SUMIF('Manual Inputs'!$B$11:$B$22,'Expanded kW'!A8592,'Manual Inputs'!$C$11:$C$22)</f>
        <v>148200.00873624245</v>
      </c>
    </row>
    <row r="8593" spans="1:8" x14ac:dyDescent="0.2">
      <c r="A8593">
        <f t="shared" si="804"/>
        <v>3</v>
      </c>
      <c r="B8593" t="b">
        <f t="shared" si="805"/>
        <v>0</v>
      </c>
      <c r="C8593" t="str">
        <f t="shared" si="806"/>
        <v>OFF</v>
      </c>
      <c r="D8593" s="4">
        <f t="shared" si="808"/>
        <v>43913.958333312497</v>
      </c>
      <c r="E8593" t="str">
        <f t="shared" si="809"/>
        <v>LRKPCIGS</v>
      </c>
      <c r="F8593" s="39">
        <v>9028.099609375</v>
      </c>
      <c r="G8593">
        <f t="shared" si="807"/>
        <v>1.3840100734012124E-3</v>
      </c>
      <c r="H8593" s="38">
        <f>G8593*SUMIF('Manual Inputs'!$B$11:$B$22,'Expanded kW'!A8593,'Manual Inputs'!$C$11:$C$22)</f>
        <v>148745.06129202462</v>
      </c>
    </row>
    <row r="8594" spans="1:8" x14ac:dyDescent="0.2">
      <c r="A8594">
        <f t="shared" si="804"/>
        <v>3</v>
      </c>
      <c r="B8594" t="b">
        <f t="shared" si="805"/>
        <v>0</v>
      </c>
      <c r="C8594" t="str">
        <f t="shared" si="806"/>
        <v>OFF</v>
      </c>
      <c r="D8594" s="4">
        <f t="shared" si="808"/>
        <v>43913.999999979162</v>
      </c>
      <c r="E8594" t="str">
        <f t="shared" si="809"/>
        <v>LRKPCIGS</v>
      </c>
      <c r="F8594" s="39">
        <v>9065.884765625</v>
      </c>
      <c r="G8594">
        <f t="shared" si="807"/>
        <v>1.3898025479127623E-3</v>
      </c>
      <c r="H8594" s="38">
        <f>G8594*SUMIF('Manual Inputs'!$B$11:$B$22,'Expanded kW'!A8594,'Manual Inputs'!$C$11:$C$22)</f>
        <v>149367.60154141427</v>
      </c>
    </row>
    <row r="8595" spans="1:8" x14ac:dyDescent="0.2">
      <c r="A8595">
        <f t="shared" si="804"/>
        <v>3</v>
      </c>
      <c r="B8595" t="b">
        <f t="shared" si="805"/>
        <v>0</v>
      </c>
      <c r="C8595" t="str">
        <f t="shared" si="806"/>
        <v>OFF</v>
      </c>
      <c r="D8595" s="4">
        <f t="shared" si="808"/>
        <v>43914.041666645826</v>
      </c>
      <c r="E8595" t="str">
        <f t="shared" si="809"/>
        <v>LRKPCIGS</v>
      </c>
      <c r="F8595" s="39">
        <v>9062.6162109375</v>
      </c>
      <c r="G8595">
        <f t="shared" si="807"/>
        <v>1.3893014776090778E-3</v>
      </c>
      <c r="H8595" s="38">
        <f>G8595*SUMIF('Manual Inputs'!$B$11:$B$22,'Expanded kW'!A8595,'Manual Inputs'!$C$11:$C$22)</f>
        <v>149313.74952511356</v>
      </c>
    </row>
    <row r="8596" spans="1:8" x14ac:dyDescent="0.2">
      <c r="A8596">
        <f t="shared" si="804"/>
        <v>3</v>
      </c>
      <c r="B8596" t="b">
        <f t="shared" si="805"/>
        <v>0</v>
      </c>
      <c r="C8596" t="str">
        <f t="shared" si="806"/>
        <v>OFF</v>
      </c>
      <c r="D8596" s="4">
        <f t="shared" si="808"/>
        <v>43914.08333331249</v>
      </c>
      <c r="E8596" t="str">
        <f t="shared" si="809"/>
        <v>LRKPCIGS</v>
      </c>
      <c r="F8596" s="39">
        <v>8967.2158203125</v>
      </c>
      <c r="G8596">
        <f t="shared" si="807"/>
        <v>1.3746765723306402E-3</v>
      </c>
      <c r="H8596" s="38">
        <f>G8596*SUMIF('Manual Inputs'!$B$11:$B$22,'Expanded kW'!A8596,'Manual Inputs'!$C$11:$C$22)</f>
        <v>147741.95284975754</v>
      </c>
    </row>
    <row r="8597" spans="1:8" x14ac:dyDescent="0.2">
      <c r="A8597">
        <f t="shared" si="804"/>
        <v>3</v>
      </c>
      <c r="B8597" t="b">
        <f t="shared" si="805"/>
        <v>0</v>
      </c>
      <c r="C8597" t="str">
        <f t="shared" si="806"/>
        <v>OFF</v>
      </c>
      <c r="D8597" s="4">
        <f t="shared" si="808"/>
        <v>43914.124999979154</v>
      </c>
      <c r="E8597" t="str">
        <f t="shared" si="809"/>
        <v>LRKPCIGS</v>
      </c>
      <c r="F8597" s="39">
        <v>8937.8193359375</v>
      </c>
      <c r="G8597">
        <f t="shared" si="807"/>
        <v>1.3701700834505958E-3</v>
      </c>
      <c r="H8597" s="38">
        <f>G8597*SUMIF('Manual Inputs'!$B$11:$B$22,'Expanded kW'!A8597,'Manual Inputs'!$C$11:$C$22)</f>
        <v>147257.62258543604</v>
      </c>
    </row>
    <row r="8598" spans="1:8" x14ac:dyDescent="0.2">
      <c r="A8598">
        <f t="shared" si="804"/>
        <v>3</v>
      </c>
      <c r="B8598" t="b">
        <f t="shared" si="805"/>
        <v>0</v>
      </c>
      <c r="C8598" t="str">
        <f t="shared" si="806"/>
        <v>OFF</v>
      </c>
      <c r="D8598" s="4">
        <f t="shared" si="808"/>
        <v>43914.166666645819</v>
      </c>
      <c r="E8598" t="str">
        <f t="shared" si="809"/>
        <v>LRKPCIGS</v>
      </c>
      <c r="F8598" s="39">
        <v>8935.767578125</v>
      </c>
      <c r="G8598">
        <f t="shared" si="807"/>
        <v>1.3698555484317606E-3</v>
      </c>
      <c r="H8598" s="38">
        <f>G8598*SUMIF('Manual Inputs'!$B$11:$B$22,'Expanded kW'!A8598,'Manual Inputs'!$C$11:$C$22)</f>
        <v>147223.81825730702</v>
      </c>
    </row>
    <row r="8599" spans="1:8" x14ac:dyDescent="0.2">
      <c r="A8599">
        <f t="shared" si="804"/>
        <v>3</v>
      </c>
      <c r="B8599" t="b">
        <f t="shared" si="805"/>
        <v>0</v>
      </c>
      <c r="C8599" t="str">
        <f t="shared" si="806"/>
        <v>OFF</v>
      </c>
      <c r="D8599" s="4">
        <f t="shared" si="808"/>
        <v>43914.208333312483</v>
      </c>
      <c r="E8599" t="str">
        <f t="shared" si="809"/>
        <v>LRKPCIGS</v>
      </c>
      <c r="F8599" s="39">
        <v>8958.4267578125</v>
      </c>
      <c r="G8599">
        <f t="shared" si="807"/>
        <v>1.3733292067097378E-3</v>
      </c>
      <c r="H8599" s="38">
        <f>G8599*SUMIF('Manual Inputs'!$B$11:$B$22,'Expanded kW'!A8599,'Manual Inputs'!$C$11:$C$22)</f>
        <v>147597.14611336481</v>
      </c>
    </row>
    <row r="8600" spans="1:8" x14ac:dyDescent="0.2">
      <c r="A8600">
        <f t="shared" si="804"/>
        <v>3</v>
      </c>
      <c r="B8600" t="b">
        <f t="shared" si="805"/>
        <v>0</v>
      </c>
      <c r="C8600" t="str">
        <f t="shared" si="806"/>
        <v>OFF</v>
      </c>
      <c r="D8600" s="4">
        <f t="shared" si="808"/>
        <v>43914.249999979147</v>
      </c>
      <c r="E8600" t="str">
        <f t="shared" si="809"/>
        <v>LRKPCIGS</v>
      </c>
      <c r="F8600" s="39">
        <v>8897.5009765625</v>
      </c>
      <c r="G8600">
        <f t="shared" si="807"/>
        <v>1.3639892682256436E-3</v>
      </c>
      <c r="H8600" s="38">
        <f>G8600*SUMIF('Manual Inputs'!$B$11:$B$22,'Expanded kW'!A8600,'Manual Inputs'!$C$11:$C$22)</f>
        <v>146593.34581669053</v>
      </c>
    </row>
    <row r="8601" spans="1:8" x14ac:dyDescent="0.2">
      <c r="A8601">
        <f t="shared" si="804"/>
        <v>3</v>
      </c>
      <c r="B8601" t="b">
        <f t="shared" si="805"/>
        <v>0</v>
      </c>
      <c r="C8601" t="str">
        <f t="shared" si="806"/>
        <v>ON</v>
      </c>
      <c r="D8601" s="4">
        <f t="shared" si="808"/>
        <v>43914.291666645811</v>
      </c>
      <c r="E8601" t="str">
        <f t="shared" si="809"/>
        <v>LRKPCIGS</v>
      </c>
      <c r="F8601" s="39">
        <v>8692.810546875</v>
      </c>
      <c r="G8601">
        <f t="shared" si="807"/>
        <v>1.3326101708658689E-3</v>
      </c>
      <c r="H8601" s="38">
        <f>G8601*SUMIF('Manual Inputs'!$B$11:$B$22,'Expanded kW'!A8601,'Manual Inputs'!$C$11:$C$22)</f>
        <v>143220.90955356587</v>
      </c>
    </row>
    <row r="8602" spans="1:8" x14ac:dyDescent="0.2">
      <c r="A8602">
        <f t="shared" si="804"/>
        <v>3</v>
      </c>
      <c r="B8602" t="b">
        <f t="shared" si="805"/>
        <v>0</v>
      </c>
      <c r="C8602" t="str">
        <f t="shared" si="806"/>
        <v>ON</v>
      </c>
      <c r="D8602" s="4">
        <f t="shared" si="808"/>
        <v>43914.333333312476</v>
      </c>
      <c r="E8602" t="str">
        <f t="shared" si="809"/>
        <v>LRKPCIGS</v>
      </c>
      <c r="F8602" s="39">
        <v>8686.0537109375</v>
      </c>
      <c r="G8602">
        <f t="shared" si="807"/>
        <v>1.3315743461179775E-3</v>
      </c>
      <c r="H8602" s="38">
        <f>G8602*SUMIF('Manual Inputs'!$B$11:$B$22,'Expanded kW'!A8602,'Manual Inputs'!$C$11:$C$22)</f>
        <v>143109.5853525546</v>
      </c>
    </row>
    <row r="8603" spans="1:8" x14ac:dyDescent="0.2">
      <c r="A8603">
        <f t="shared" si="804"/>
        <v>3</v>
      </c>
      <c r="B8603" t="b">
        <f t="shared" si="805"/>
        <v>0</v>
      </c>
      <c r="C8603" t="str">
        <f t="shared" si="806"/>
        <v>ON</v>
      </c>
      <c r="D8603" s="4">
        <f t="shared" si="808"/>
        <v>43914.37499997914</v>
      </c>
      <c r="E8603" t="str">
        <f t="shared" si="809"/>
        <v>LRKPCIGS</v>
      </c>
      <c r="F8603" s="39">
        <v>8701.7978515625</v>
      </c>
      <c r="G8603">
        <f t="shared" si="807"/>
        <v>1.333987927066887E-3</v>
      </c>
      <c r="H8603" s="38">
        <f>G8603*SUMIF('Manual Inputs'!$B$11:$B$22,'Expanded kW'!A8603,'Manual Inputs'!$C$11:$C$22)</f>
        <v>143368.9824863461</v>
      </c>
    </row>
    <row r="8604" spans="1:8" x14ac:dyDescent="0.2">
      <c r="A8604">
        <f t="shared" si="804"/>
        <v>3</v>
      </c>
      <c r="B8604" t="b">
        <f t="shared" si="805"/>
        <v>0</v>
      </c>
      <c r="C8604" t="str">
        <f t="shared" si="806"/>
        <v>ON</v>
      </c>
      <c r="D8604" s="4">
        <f t="shared" si="808"/>
        <v>43914.416666645804</v>
      </c>
      <c r="E8604" t="str">
        <f t="shared" si="809"/>
        <v>LRKPCIGS</v>
      </c>
      <c r="F8604" s="39">
        <v>8699.294921875</v>
      </c>
      <c r="G8604">
        <f t="shared" si="807"/>
        <v>1.3336042272795122E-3</v>
      </c>
      <c r="H8604" s="38">
        <f>G8604*SUMIF('Manual Inputs'!$B$11:$B$22,'Expanded kW'!A8604,'Manual Inputs'!$C$11:$C$22)</f>
        <v>143327.7447457489</v>
      </c>
    </row>
    <row r="8605" spans="1:8" x14ac:dyDescent="0.2">
      <c r="A8605">
        <f t="shared" si="804"/>
        <v>3</v>
      </c>
      <c r="B8605" t="b">
        <f t="shared" si="805"/>
        <v>0</v>
      </c>
      <c r="C8605" t="str">
        <f t="shared" si="806"/>
        <v>ON</v>
      </c>
      <c r="D8605" s="4">
        <f t="shared" si="808"/>
        <v>43914.458333312468</v>
      </c>
      <c r="E8605" t="str">
        <f t="shared" si="809"/>
        <v>LRKPCIGS</v>
      </c>
      <c r="F8605" s="39">
        <v>8712.0791015625</v>
      </c>
      <c r="G8605">
        <f t="shared" si="807"/>
        <v>1.3355640454287602E-3</v>
      </c>
      <c r="H8605" s="38">
        <f>G8605*SUMIF('Manual Inputs'!$B$11:$B$22,'Expanded kW'!A8605,'Manual Inputs'!$C$11:$C$22)</f>
        <v>143538.37418865081</v>
      </c>
    </row>
    <row r="8606" spans="1:8" x14ac:dyDescent="0.2">
      <c r="A8606">
        <f t="shared" si="804"/>
        <v>3</v>
      </c>
      <c r="B8606" t="b">
        <f t="shared" si="805"/>
        <v>0</v>
      </c>
      <c r="C8606" t="str">
        <f t="shared" si="806"/>
        <v>ON</v>
      </c>
      <c r="D8606" s="4">
        <f t="shared" si="808"/>
        <v>43914.499999979133</v>
      </c>
      <c r="E8606" t="str">
        <f t="shared" si="809"/>
        <v>LRKPCIGS</v>
      </c>
      <c r="F8606" s="39">
        <v>8633.5244140625</v>
      </c>
      <c r="G8606">
        <f t="shared" si="807"/>
        <v>1.3235215909237184E-3</v>
      </c>
      <c r="H8606" s="38">
        <f>G8606*SUMIF('Manual Inputs'!$B$11:$B$22,'Expanded kW'!A8606,'Manual Inputs'!$C$11:$C$22)</f>
        <v>142244.1237580475</v>
      </c>
    </row>
    <row r="8607" spans="1:8" x14ac:dyDescent="0.2">
      <c r="A8607">
        <f t="shared" si="804"/>
        <v>3</v>
      </c>
      <c r="B8607" t="b">
        <f t="shared" si="805"/>
        <v>0</v>
      </c>
      <c r="C8607" t="str">
        <f t="shared" si="806"/>
        <v>ON</v>
      </c>
      <c r="D8607" s="4">
        <f t="shared" si="808"/>
        <v>43914.541666645797</v>
      </c>
      <c r="E8607" t="str">
        <f t="shared" si="809"/>
        <v>LRKPCIGS</v>
      </c>
      <c r="F8607" s="39">
        <v>8773.6494140625</v>
      </c>
      <c r="G8607">
        <f t="shared" si="807"/>
        <v>1.3450027907250541E-3</v>
      </c>
      <c r="H8607" s="38">
        <f>G8607*SUMIF('Manual Inputs'!$B$11:$B$22,'Expanded kW'!A8607,'Manual Inputs'!$C$11:$C$22)</f>
        <v>144552.79364599392</v>
      </c>
    </row>
    <row r="8608" spans="1:8" x14ac:dyDescent="0.2">
      <c r="A8608">
        <f t="shared" si="804"/>
        <v>3</v>
      </c>
      <c r="B8608" t="b">
        <f t="shared" si="805"/>
        <v>0</v>
      </c>
      <c r="C8608" t="str">
        <f t="shared" si="806"/>
        <v>ON</v>
      </c>
      <c r="D8608" s="4">
        <f t="shared" si="808"/>
        <v>43914.583333312461</v>
      </c>
      <c r="E8608" t="str">
        <f t="shared" si="809"/>
        <v>LRKPCIGS</v>
      </c>
      <c r="F8608" s="39">
        <v>8736.5908203125</v>
      </c>
      <c r="G8608">
        <f t="shared" si="807"/>
        <v>1.3393216984381652E-3</v>
      </c>
      <c r="H8608" s="38">
        <f>G8608*SUMIF('Manual Inputs'!$B$11:$B$22,'Expanded kW'!A8608,'Manual Inputs'!$C$11:$C$22)</f>
        <v>143942.2240868127</v>
      </c>
    </row>
    <row r="8609" spans="1:8" x14ac:dyDescent="0.2">
      <c r="A8609">
        <f t="shared" si="804"/>
        <v>3</v>
      </c>
      <c r="B8609" t="b">
        <f t="shared" si="805"/>
        <v>0</v>
      </c>
      <c r="C8609" t="str">
        <f t="shared" si="806"/>
        <v>ON</v>
      </c>
      <c r="D8609" s="4">
        <f t="shared" si="808"/>
        <v>43914.624999979125</v>
      </c>
      <c r="E8609" t="str">
        <f t="shared" si="809"/>
        <v>LRKPCIGS</v>
      </c>
      <c r="F8609" s="39">
        <v>8710.9970703125</v>
      </c>
      <c r="G8609">
        <f t="shared" si="807"/>
        <v>1.3353981697500979E-3</v>
      </c>
      <c r="H8609" s="38">
        <f>G8609*SUMIF('Manual Inputs'!$B$11:$B$22,'Expanded kW'!A8609,'Manual Inputs'!$C$11:$C$22)</f>
        <v>143520.54687043713</v>
      </c>
    </row>
    <row r="8610" spans="1:8" x14ac:dyDescent="0.2">
      <c r="A8610">
        <f t="shared" si="804"/>
        <v>3</v>
      </c>
      <c r="B8610" t="b">
        <f t="shared" si="805"/>
        <v>0</v>
      </c>
      <c r="C8610" t="str">
        <f t="shared" si="806"/>
        <v>ON</v>
      </c>
      <c r="D8610" s="4">
        <f t="shared" si="808"/>
        <v>43914.66666664579</v>
      </c>
      <c r="E8610" t="str">
        <f t="shared" si="809"/>
        <v>LRKPCIGS</v>
      </c>
      <c r="F8610" s="39">
        <v>8685.072265625</v>
      </c>
      <c r="G8610">
        <f t="shared" si="807"/>
        <v>1.33142389029031E-3</v>
      </c>
      <c r="H8610" s="38">
        <f>G8610*SUMIF('Manual Inputs'!$B$11:$B$22,'Expanded kW'!A8610,'Manual Inputs'!$C$11:$C$22)</f>
        <v>143093.41526699075</v>
      </c>
    </row>
    <row r="8611" spans="1:8" x14ac:dyDescent="0.2">
      <c r="A8611">
        <f t="shared" si="804"/>
        <v>3</v>
      </c>
      <c r="B8611" t="b">
        <f t="shared" si="805"/>
        <v>0</v>
      </c>
      <c r="C8611" t="str">
        <f t="shared" si="806"/>
        <v>ON</v>
      </c>
      <c r="D8611" s="4">
        <f t="shared" si="808"/>
        <v>43914.708333312454</v>
      </c>
      <c r="E8611" t="str">
        <f t="shared" si="809"/>
        <v>LRKPCIGS</v>
      </c>
      <c r="F8611" s="39">
        <v>8648.189453125</v>
      </c>
      <c r="G8611">
        <f t="shared" si="807"/>
        <v>1.3257697453158393E-3</v>
      </c>
      <c r="H8611" s="38">
        <f>G8611*SUMIF('Manual Inputs'!$B$11:$B$22,'Expanded kW'!A8611,'Manual Inputs'!$C$11:$C$22)</f>
        <v>142485.74184253742</v>
      </c>
    </row>
    <row r="8612" spans="1:8" x14ac:dyDescent="0.2">
      <c r="A8612">
        <f t="shared" si="804"/>
        <v>3</v>
      </c>
      <c r="B8612" t="b">
        <f t="shared" si="805"/>
        <v>0</v>
      </c>
      <c r="C8612" t="str">
        <f t="shared" si="806"/>
        <v>ON</v>
      </c>
      <c r="D8612" s="4">
        <f t="shared" si="808"/>
        <v>43914.749999979118</v>
      </c>
      <c r="E8612" t="str">
        <f t="shared" si="809"/>
        <v>LRKPCIGS</v>
      </c>
      <c r="F8612" s="39">
        <v>8532.513671875</v>
      </c>
      <c r="G8612">
        <f t="shared" si="807"/>
        <v>1.3080366172572712E-3</v>
      </c>
      <c r="H8612" s="38">
        <f>G8612*SUMIF('Manual Inputs'!$B$11:$B$22,'Expanded kW'!A8612,'Manual Inputs'!$C$11:$C$22)</f>
        <v>140579.89211596074</v>
      </c>
    </row>
    <row r="8613" spans="1:8" x14ac:dyDescent="0.2">
      <c r="A8613">
        <f t="shared" si="804"/>
        <v>3</v>
      </c>
      <c r="B8613" t="b">
        <f t="shared" si="805"/>
        <v>0</v>
      </c>
      <c r="C8613" t="str">
        <f t="shared" si="806"/>
        <v>ON</v>
      </c>
      <c r="D8613" s="4">
        <f t="shared" si="808"/>
        <v>43914.791666645782</v>
      </c>
      <c r="E8613" t="str">
        <f t="shared" si="809"/>
        <v>LRKPCIGS</v>
      </c>
      <c r="F8613" s="39">
        <v>8578.4677734375</v>
      </c>
      <c r="G8613">
        <f t="shared" si="807"/>
        <v>1.3150813932598043E-3</v>
      </c>
      <c r="H8613" s="38">
        <f>G8613*SUMIF('Manual Inputs'!$B$11:$B$22,'Expanded kW'!A8613,'Manual Inputs'!$C$11:$C$22)</f>
        <v>141337.02218200878</v>
      </c>
    </row>
    <row r="8614" spans="1:8" x14ac:dyDescent="0.2">
      <c r="A8614">
        <f t="shared" si="804"/>
        <v>3</v>
      </c>
      <c r="B8614" t="b">
        <f t="shared" si="805"/>
        <v>0</v>
      </c>
      <c r="C8614" t="str">
        <f t="shared" si="806"/>
        <v>ON</v>
      </c>
      <c r="D8614" s="4">
        <f t="shared" si="808"/>
        <v>43914.833333312446</v>
      </c>
      <c r="E8614" t="str">
        <f t="shared" si="809"/>
        <v>LRKPCIGS</v>
      </c>
      <c r="F8614" s="39">
        <v>8492.0498046875</v>
      </c>
      <c r="G8614">
        <f t="shared" si="807"/>
        <v>1.3018334956459287E-3</v>
      </c>
      <c r="H8614" s="38">
        <f>G8614*SUMIF('Manual Inputs'!$B$11:$B$22,'Expanded kW'!A8614,'Manual Inputs'!$C$11:$C$22)</f>
        <v>139913.21799124609</v>
      </c>
    </row>
    <row r="8615" spans="1:8" x14ac:dyDescent="0.2">
      <c r="A8615">
        <f t="shared" si="804"/>
        <v>3</v>
      </c>
      <c r="B8615" t="b">
        <f t="shared" si="805"/>
        <v>0</v>
      </c>
      <c r="C8615" t="str">
        <f t="shared" si="806"/>
        <v>OFF</v>
      </c>
      <c r="D8615" s="4">
        <f t="shared" si="808"/>
        <v>43914.874999979111</v>
      </c>
      <c r="E8615" t="str">
        <f t="shared" si="809"/>
        <v>LRKPCIGS</v>
      </c>
      <c r="F8615" s="39">
        <v>8762.6728515625</v>
      </c>
      <c r="G8615">
        <f t="shared" si="807"/>
        <v>1.3433200807718383E-3</v>
      </c>
      <c r="H8615" s="38">
        <f>G8615*SUMIF('Manual Inputs'!$B$11:$B$22,'Expanded kW'!A8615,'Manual Inputs'!$C$11:$C$22)</f>
        <v>144371.94612187677</v>
      </c>
    </row>
    <row r="8616" spans="1:8" x14ac:dyDescent="0.2">
      <c r="A8616">
        <f t="shared" si="804"/>
        <v>3</v>
      </c>
      <c r="B8616" t="b">
        <f t="shared" si="805"/>
        <v>0</v>
      </c>
      <c r="C8616" t="str">
        <f t="shared" si="806"/>
        <v>OFF</v>
      </c>
      <c r="D8616" s="4">
        <f t="shared" si="808"/>
        <v>43914.916666645775</v>
      </c>
      <c r="E8616" t="str">
        <f t="shared" si="809"/>
        <v>LRKPCIGS</v>
      </c>
      <c r="F8616" s="39">
        <v>9059.271484375</v>
      </c>
      <c r="G8616">
        <f t="shared" si="807"/>
        <v>1.3887887301366789E-3</v>
      </c>
      <c r="H8616" s="38">
        <f>G8616*SUMIF('Manual Inputs'!$B$11:$B$22,'Expanded kW'!A8616,'Manual Inputs'!$C$11:$C$22)</f>
        <v>149258.64251709744</v>
      </c>
    </row>
    <row r="8617" spans="1:8" x14ac:dyDescent="0.2">
      <c r="A8617">
        <f t="shared" si="804"/>
        <v>3</v>
      </c>
      <c r="B8617" t="b">
        <f t="shared" si="805"/>
        <v>0</v>
      </c>
      <c r="C8617" t="str">
        <f t="shared" si="806"/>
        <v>OFF</v>
      </c>
      <c r="D8617" s="4">
        <f t="shared" si="808"/>
        <v>43914.958333312439</v>
      </c>
      <c r="E8617" t="str">
        <f t="shared" si="809"/>
        <v>LRKPCIGS</v>
      </c>
      <c r="F8617" s="39">
        <v>9119.76953125</v>
      </c>
      <c r="G8617">
        <f t="shared" si="807"/>
        <v>1.3980630968272228E-3</v>
      </c>
      <c r="H8617" s="38">
        <f>G8617*SUMIF('Manual Inputs'!$B$11:$B$22,'Expanded kW'!A8617,'Manual Inputs'!$C$11:$C$22)</f>
        <v>150255.39555260065</v>
      </c>
    </row>
    <row r="8618" spans="1:8" x14ac:dyDescent="0.2">
      <c r="A8618">
        <f t="shared" si="804"/>
        <v>3</v>
      </c>
      <c r="B8618" t="b">
        <f t="shared" si="805"/>
        <v>0</v>
      </c>
      <c r="C8618" t="str">
        <f t="shared" si="806"/>
        <v>OFF</v>
      </c>
      <c r="D8618" s="4">
        <f t="shared" si="808"/>
        <v>43914.999999979103</v>
      </c>
      <c r="E8618" t="str">
        <f t="shared" si="809"/>
        <v>LRKPCIGS</v>
      </c>
      <c r="F8618" s="39">
        <v>9144.1259765625</v>
      </c>
      <c r="G8618">
        <f t="shared" si="807"/>
        <v>1.4017969463773253E-3</v>
      </c>
      <c r="H8618" s="38">
        <f>G8618*SUMIF('Manual Inputs'!$B$11:$B$22,'Expanded kW'!A8618,'Manual Inputs'!$C$11:$C$22)</f>
        <v>150656.68719841962</v>
      </c>
    </row>
    <row r="8619" spans="1:8" x14ac:dyDescent="0.2">
      <c r="A8619">
        <f t="shared" si="804"/>
        <v>3</v>
      </c>
      <c r="B8619" t="b">
        <f t="shared" si="805"/>
        <v>0</v>
      </c>
      <c r="C8619" t="str">
        <f t="shared" si="806"/>
        <v>OFF</v>
      </c>
      <c r="D8619" s="4">
        <f t="shared" si="808"/>
        <v>43915.041666645768</v>
      </c>
      <c r="E8619" t="str">
        <f t="shared" si="809"/>
        <v>LRKPCIGS</v>
      </c>
      <c r="F8619" s="39">
        <v>9038.8251953125</v>
      </c>
      <c r="G8619">
        <f t="shared" si="807"/>
        <v>1.3856543085805867E-3</v>
      </c>
      <c r="H8619" s="38">
        <f>G8619*SUMIF('Manual Inputs'!$B$11:$B$22,'Expanded kW'!A8619,'Manual Inputs'!$C$11:$C$22)</f>
        <v>148921.77377933587</v>
      </c>
    </row>
    <row r="8620" spans="1:8" x14ac:dyDescent="0.2">
      <c r="A8620">
        <f t="shared" si="804"/>
        <v>3</v>
      </c>
      <c r="B8620" t="b">
        <f t="shared" si="805"/>
        <v>0</v>
      </c>
      <c r="C8620" t="str">
        <f t="shared" si="806"/>
        <v>OFF</v>
      </c>
      <c r="D8620" s="4">
        <f t="shared" si="808"/>
        <v>43915.083333312432</v>
      </c>
      <c r="E8620" t="str">
        <f t="shared" si="809"/>
        <v>LRKPCIGS</v>
      </c>
      <c r="F8620" s="39">
        <v>9023.494140625</v>
      </c>
      <c r="G8620">
        <f t="shared" si="807"/>
        <v>1.3833040538158597E-3</v>
      </c>
      <c r="H8620" s="38">
        <f>G8620*SUMIF('Manual Inputs'!$B$11:$B$22,'Expanded kW'!A8620,'Manual Inputs'!$C$11:$C$22)</f>
        <v>148669.18256215486</v>
      </c>
    </row>
    <row r="8621" spans="1:8" x14ac:dyDescent="0.2">
      <c r="A8621">
        <f t="shared" si="804"/>
        <v>3</v>
      </c>
      <c r="B8621" t="b">
        <f t="shared" si="805"/>
        <v>0</v>
      </c>
      <c r="C8621" t="str">
        <f t="shared" si="806"/>
        <v>OFF</v>
      </c>
      <c r="D8621" s="4">
        <f t="shared" si="808"/>
        <v>43915.124999979096</v>
      </c>
      <c r="E8621" t="str">
        <f t="shared" si="809"/>
        <v>LRKPCIGS</v>
      </c>
      <c r="F8621" s="39">
        <v>9072.7607421875</v>
      </c>
      <c r="G8621">
        <f t="shared" si="807"/>
        <v>1.3908566369501816E-3</v>
      </c>
      <c r="H8621" s="38">
        <f>G8621*SUMIF('Manual Inputs'!$B$11:$B$22,'Expanded kW'!A8621,'Manual Inputs'!$C$11:$C$22)</f>
        <v>149480.88867818553</v>
      </c>
    </row>
    <row r="8622" spans="1:8" x14ac:dyDescent="0.2">
      <c r="A8622">
        <f t="shared" si="804"/>
        <v>3</v>
      </c>
      <c r="B8622" t="b">
        <f t="shared" si="805"/>
        <v>0</v>
      </c>
      <c r="C8622" t="str">
        <f t="shared" si="806"/>
        <v>OFF</v>
      </c>
      <c r="D8622" s="4">
        <f t="shared" si="808"/>
        <v>43915.16666664576</v>
      </c>
      <c r="E8622" t="str">
        <f t="shared" si="809"/>
        <v>LRKPCIGS</v>
      </c>
      <c r="F8622" s="39">
        <v>9032.291015625</v>
      </c>
      <c r="G8622">
        <f t="shared" si="807"/>
        <v>1.3846526170950915E-3</v>
      </c>
      <c r="H8622" s="38">
        <f>G8622*SUMIF('Manual Inputs'!$B$11:$B$22,'Expanded kW'!A8622,'Manual Inputs'!$C$11:$C$22)</f>
        <v>148814.11801564659</v>
      </c>
    </row>
    <row r="8623" spans="1:8" x14ac:dyDescent="0.2">
      <c r="A8623">
        <f t="shared" si="804"/>
        <v>3</v>
      </c>
      <c r="B8623" t="b">
        <f t="shared" si="805"/>
        <v>0</v>
      </c>
      <c r="C8623" t="str">
        <f t="shared" si="806"/>
        <v>OFF</v>
      </c>
      <c r="D8623" s="4">
        <f t="shared" si="808"/>
        <v>43915.208333312425</v>
      </c>
      <c r="E8623" t="str">
        <f t="shared" si="809"/>
        <v>LRKPCIGS</v>
      </c>
      <c r="F8623" s="39">
        <v>8921.67578125</v>
      </c>
      <c r="G8623">
        <f t="shared" si="807"/>
        <v>1.3676952722195808E-3</v>
      </c>
      <c r="H8623" s="38">
        <f>G8623*SUMIF('Manual Inputs'!$B$11:$B$22,'Expanded kW'!A8623,'Manual Inputs'!$C$11:$C$22)</f>
        <v>146991.64478995738</v>
      </c>
    </row>
    <row r="8624" spans="1:8" x14ac:dyDescent="0.2">
      <c r="A8624">
        <f t="shared" si="804"/>
        <v>3</v>
      </c>
      <c r="B8624" t="b">
        <f t="shared" si="805"/>
        <v>0</v>
      </c>
      <c r="C8624" t="str">
        <f t="shared" si="806"/>
        <v>OFF</v>
      </c>
      <c r="D8624" s="4">
        <f t="shared" si="808"/>
        <v>43915.249999979089</v>
      </c>
      <c r="E8624" t="str">
        <f t="shared" si="809"/>
        <v>LRKPCIGS</v>
      </c>
      <c r="F8624" s="39">
        <v>8833.306640625</v>
      </c>
      <c r="G8624">
        <f t="shared" si="807"/>
        <v>1.3541482594378648E-3</v>
      </c>
      <c r="H8624" s="38">
        <f>G8624*SUMIF('Manual Inputs'!$B$11:$B$22,'Expanded kW'!A8624,'Manual Inputs'!$C$11:$C$22)</f>
        <v>145535.69350371551</v>
      </c>
    </row>
    <row r="8625" spans="1:10" x14ac:dyDescent="0.2">
      <c r="A8625">
        <f t="shared" si="804"/>
        <v>3</v>
      </c>
      <c r="B8625" t="b">
        <f t="shared" si="805"/>
        <v>0</v>
      </c>
      <c r="C8625" t="str">
        <f t="shared" si="806"/>
        <v>ON</v>
      </c>
      <c r="D8625" s="4">
        <f t="shared" si="808"/>
        <v>43915.291666645753</v>
      </c>
      <c r="E8625" t="str">
        <f t="shared" si="809"/>
        <v>LRKPCIGS</v>
      </c>
      <c r="F8625" s="39">
        <v>8692.310546875</v>
      </c>
      <c r="G8625">
        <f t="shared" si="807"/>
        <v>1.3325335207327686E-3</v>
      </c>
      <c r="H8625" s="38">
        <f>G8625*SUMIF('Manual Inputs'!$B$11:$B$22,'Expanded kW'!A8625,'Manual Inputs'!$C$11:$C$22)</f>
        <v>143212.67165922886</v>
      </c>
    </row>
    <row r="8626" spans="1:10" x14ac:dyDescent="0.2">
      <c r="A8626">
        <f t="shared" si="804"/>
        <v>3</v>
      </c>
      <c r="B8626" t="b">
        <f t="shared" si="805"/>
        <v>0</v>
      </c>
      <c r="C8626" t="str">
        <f t="shared" si="806"/>
        <v>ON</v>
      </c>
      <c r="D8626" s="4">
        <f t="shared" si="808"/>
        <v>43915.333333312417</v>
      </c>
      <c r="E8626" t="str">
        <f t="shared" si="809"/>
        <v>LRKPCIGS</v>
      </c>
      <c r="F8626" s="39">
        <v>8683.326171875</v>
      </c>
      <c r="G8626">
        <f t="shared" si="807"/>
        <v>1.3311562136536241E-3</v>
      </c>
      <c r="H8626" s="38">
        <f>G8626*SUMIF('Manual Inputs'!$B$11:$B$22,'Expanded kW'!A8626,'Manual Inputs'!$C$11:$C$22)</f>
        <v>143064.64699536073</v>
      </c>
    </row>
    <row r="8627" spans="1:10" x14ac:dyDescent="0.2">
      <c r="A8627">
        <f t="shared" si="804"/>
        <v>3</v>
      </c>
      <c r="B8627" t="b">
        <f t="shared" si="805"/>
        <v>0</v>
      </c>
      <c r="C8627" t="str">
        <f t="shared" si="806"/>
        <v>ON</v>
      </c>
      <c r="D8627" s="4">
        <f t="shared" si="808"/>
        <v>43915.374999979082</v>
      </c>
      <c r="E8627" t="str">
        <f t="shared" si="809"/>
        <v>LRKPCIGS</v>
      </c>
      <c r="F8627" s="39">
        <v>8675.603515625</v>
      </c>
      <c r="G8627">
        <f t="shared" si="807"/>
        <v>1.3299723283947246E-3</v>
      </c>
      <c r="H8627" s="38">
        <f>G8627*SUMIF('Manual Inputs'!$B$11:$B$22,'Expanded kW'!A8627,'Manual Inputs'!$C$11:$C$22)</f>
        <v>142937.41014298366</v>
      </c>
    </row>
    <row r="8628" spans="1:10" x14ac:dyDescent="0.2">
      <c r="A8628">
        <f t="shared" si="804"/>
        <v>3</v>
      </c>
      <c r="B8628" t="b">
        <f t="shared" si="805"/>
        <v>0</v>
      </c>
      <c r="C8628" t="str">
        <f t="shared" si="806"/>
        <v>ON</v>
      </c>
      <c r="D8628" s="4">
        <f t="shared" si="808"/>
        <v>43915.416666645746</v>
      </c>
      <c r="E8628" t="str">
        <f t="shared" si="809"/>
        <v>LRKPCIGS</v>
      </c>
      <c r="F8628" s="39">
        <v>8589.220703125</v>
      </c>
      <c r="G8628">
        <f t="shared" si="807"/>
        <v>1.3167298202433324E-3</v>
      </c>
      <c r="H8628" s="38">
        <f>G8628*SUMIF('Manual Inputs'!$B$11:$B$22,'Expanded kW'!A8628,'Manual Inputs'!$C$11:$C$22)</f>
        <v>141514.18517916655</v>
      </c>
    </row>
    <row r="8629" spans="1:10" x14ac:dyDescent="0.2">
      <c r="A8629">
        <f t="shared" si="804"/>
        <v>3</v>
      </c>
      <c r="B8629" t="b">
        <f t="shared" si="805"/>
        <v>0</v>
      </c>
      <c r="C8629" t="str">
        <f t="shared" si="806"/>
        <v>ON</v>
      </c>
      <c r="D8629" s="4">
        <f t="shared" si="808"/>
        <v>43915.45833331241</v>
      </c>
      <c r="E8629" t="str">
        <f t="shared" si="809"/>
        <v>LRKPCIGS</v>
      </c>
      <c r="F8629" s="39">
        <v>8606.0849609375</v>
      </c>
      <c r="G8629">
        <f t="shared" si="807"/>
        <v>1.3193151154552616E-3</v>
      </c>
      <c r="H8629" s="38">
        <f>G8629*SUMIF('Manual Inputs'!$B$11:$B$22,'Expanded kW'!A8629,'Manual Inputs'!$C$11:$C$22)</f>
        <v>141792.03712702944</v>
      </c>
    </row>
    <row r="8630" spans="1:10" x14ac:dyDescent="0.2">
      <c r="A8630">
        <f t="shared" si="804"/>
        <v>3</v>
      </c>
      <c r="B8630" t="b">
        <f t="shared" si="805"/>
        <v>0</v>
      </c>
      <c r="C8630" t="str">
        <f t="shared" si="806"/>
        <v>ON</v>
      </c>
      <c r="D8630" s="4">
        <f t="shared" si="808"/>
        <v>43915.499999979074</v>
      </c>
      <c r="E8630" t="str">
        <f t="shared" si="809"/>
        <v>LRKPCIGS</v>
      </c>
      <c r="F8630" s="39">
        <v>8618.7021484375</v>
      </c>
      <c r="G8630">
        <f t="shared" si="807"/>
        <v>1.3212493336577124E-3</v>
      </c>
      <c r="H8630" s="38">
        <f>G8630*SUMIF('Manual Inputs'!$B$11:$B$22,'Expanded kW'!A8630,'Manual Inputs'!$C$11:$C$22)</f>
        <v>141999.91524193986</v>
      </c>
    </row>
    <row r="8631" spans="1:10" x14ac:dyDescent="0.2">
      <c r="A8631">
        <f t="shared" si="804"/>
        <v>3</v>
      </c>
      <c r="B8631" t="b">
        <f t="shared" si="805"/>
        <v>0</v>
      </c>
      <c r="C8631" t="str">
        <f t="shared" si="806"/>
        <v>ON</v>
      </c>
      <c r="D8631" s="4">
        <f t="shared" si="808"/>
        <v>43915.541666645739</v>
      </c>
      <c r="E8631" t="str">
        <f t="shared" si="809"/>
        <v>LRKPCIGS</v>
      </c>
      <c r="F8631" s="39">
        <v>8540.037109375</v>
      </c>
      <c r="G8631">
        <f t="shared" si="807"/>
        <v>1.3091899622287636E-3</v>
      </c>
      <c r="H8631" s="38">
        <f>G8631*SUMIF('Manual Inputs'!$B$11:$B$22,'Expanded kW'!A8631,'Manual Inputs'!$C$11:$C$22)</f>
        <v>140703.84668231293</v>
      </c>
    </row>
    <row r="8632" spans="1:10" x14ac:dyDescent="0.2">
      <c r="A8632">
        <f t="shared" si="804"/>
        <v>3</v>
      </c>
      <c r="B8632" t="b">
        <f t="shared" si="805"/>
        <v>0</v>
      </c>
      <c r="C8632" t="str">
        <f t="shared" si="806"/>
        <v>ON</v>
      </c>
      <c r="D8632" s="4">
        <f t="shared" si="808"/>
        <v>43915.583333312403</v>
      </c>
      <c r="E8632" t="str">
        <f t="shared" si="809"/>
        <v>LRKPCIGS</v>
      </c>
      <c r="F8632" s="39">
        <v>8514.1083984375</v>
      </c>
      <c r="G8632">
        <f t="shared" si="807"/>
        <v>1.3052150839398108E-3</v>
      </c>
      <c r="H8632" s="38">
        <f>G8632*SUMIF('Manual Inputs'!$B$11:$B$22,'Expanded kW'!A8632,'Manual Inputs'!$C$11:$C$22)</f>
        <v>140276.65072031703</v>
      </c>
    </row>
    <row r="8633" spans="1:10" x14ac:dyDescent="0.2">
      <c r="A8633">
        <f t="shared" si="804"/>
        <v>3</v>
      </c>
      <c r="B8633" t="b">
        <f t="shared" si="805"/>
        <v>0</v>
      </c>
      <c r="C8633" t="str">
        <f t="shared" si="806"/>
        <v>ON</v>
      </c>
      <c r="D8633" s="4">
        <f t="shared" si="808"/>
        <v>43915.624999979067</v>
      </c>
      <c r="E8633" t="str">
        <f t="shared" si="809"/>
        <v>LRKPCIGS</v>
      </c>
      <c r="F8633" s="39">
        <v>8517.0380859375</v>
      </c>
      <c r="G8633">
        <f t="shared" si="807"/>
        <v>1.3056642058134448E-3</v>
      </c>
      <c r="H8633" s="38">
        <f>G8633*SUMIF('Manual Inputs'!$B$11:$B$22,'Expanded kW'!A8633,'Manual Inputs'!$C$11:$C$22)</f>
        <v>140324.91963244794</v>
      </c>
    </row>
    <row r="8634" spans="1:10" x14ac:dyDescent="0.2">
      <c r="A8634">
        <f t="shared" si="804"/>
        <v>3</v>
      </c>
      <c r="B8634" t="b">
        <f t="shared" si="805"/>
        <v>0</v>
      </c>
      <c r="C8634" t="str">
        <f t="shared" si="806"/>
        <v>ON</v>
      </c>
      <c r="D8634" s="4">
        <f t="shared" si="808"/>
        <v>43915.666666645731</v>
      </c>
      <c r="E8634" t="str">
        <f t="shared" si="809"/>
        <v>LRKPCIGS</v>
      </c>
      <c r="F8634" s="39">
        <v>8470.02734375</v>
      </c>
      <c r="G8634">
        <f t="shared" si="807"/>
        <v>1.2984574465218211E-3</v>
      </c>
      <c r="H8634" s="38">
        <f>G8634*SUMIF('Manual Inputs'!$B$11:$B$22,'Expanded kW'!A8634,'Manual Inputs'!$C$11:$C$22)</f>
        <v>139550.38057875805</v>
      </c>
    </row>
    <row r="8635" spans="1:10" x14ac:dyDescent="0.2">
      <c r="A8635">
        <f t="shared" si="804"/>
        <v>3</v>
      </c>
      <c r="B8635" t="b">
        <f t="shared" si="805"/>
        <v>0</v>
      </c>
      <c r="C8635" t="str">
        <f t="shared" si="806"/>
        <v>ON</v>
      </c>
      <c r="D8635" s="4">
        <f t="shared" si="808"/>
        <v>43915.708333312396</v>
      </c>
      <c r="E8635" t="str">
        <f t="shared" si="809"/>
        <v>LRKPCIGS</v>
      </c>
      <c r="F8635" s="39">
        <v>8495.5390625</v>
      </c>
      <c r="G8635">
        <f t="shared" si="807"/>
        <v>1.3023683997974266E-3</v>
      </c>
      <c r="H8635" s="38">
        <f>G8635*SUMIF('Manual Inputs'!$B$11:$B$22,'Expanded kW'!A8635,'Manual Inputs'!$C$11:$C$22)</f>
        <v>139970.70626559397</v>
      </c>
    </row>
    <row r="8636" spans="1:10" x14ac:dyDescent="0.2">
      <c r="A8636">
        <f t="shared" si="804"/>
        <v>3</v>
      </c>
      <c r="B8636" t="b">
        <f t="shared" si="805"/>
        <v>0</v>
      </c>
      <c r="C8636" t="str">
        <f t="shared" si="806"/>
        <v>ON</v>
      </c>
      <c r="D8636" s="4">
        <f t="shared" si="808"/>
        <v>43915.74999997906</v>
      </c>
      <c r="E8636" t="str">
        <f t="shared" si="809"/>
        <v>LRKPCIGS</v>
      </c>
      <c r="F8636" s="39">
        <v>8501.470703125</v>
      </c>
      <c r="G8636">
        <f t="shared" si="807"/>
        <v>1.3032777218842445E-3</v>
      </c>
      <c r="H8636" s="38">
        <f>G8636*SUMIF('Manual Inputs'!$B$11:$B$22,'Expanded kW'!A8636,'Manual Inputs'!$C$11:$C$22)</f>
        <v>140068.4347230217</v>
      </c>
    </row>
    <row r="8637" spans="1:10" x14ac:dyDescent="0.2">
      <c r="A8637">
        <f t="shared" si="804"/>
        <v>3</v>
      </c>
      <c r="B8637" t="b">
        <f t="shared" si="805"/>
        <v>0</v>
      </c>
      <c r="C8637" t="str">
        <f t="shared" si="806"/>
        <v>ON</v>
      </c>
      <c r="D8637" s="4">
        <f t="shared" si="808"/>
        <v>43915.791666645724</v>
      </c>
      <c r="E8637" t="str">
        <f t="shared" si="809"/>
        <v>LRKPCIGS</v>
      </c>
      <c r="F8637" s="39">
        <v>8553.1552734375</v>
      </c>
      <c r="G8637">
        <f t="shared" si="807"/>
        <v>1.3112009802716059E-3</v>
      </c>
      <c r="H8637" s="38">
        <f>G8637*SUMIF('Manual Inputs'!$B$11:$B$22,'Expanded kW'!A8637,'Manual Inputs'!$C$11:$C$22)</f>
        <v>140919.97878119774</v>
      </c>
      <c r="J8637" s="10"/>
    </row>
    <row r="8638" spans="1:10" x14ac:dyDescent="0.2">
      <c r="A8638">
        <f t="shared" si="804"/>
        <v>3</v>
      </c>
      <c r="B8638" t="b">
        <f t="shared" si="805"/>
        <v>0</v>
      </c>
      <c r="C8638" t="str">
        <f t="shared" si="806"/>
        <v>ON</v>
      </c>
      <c r="D8638" s="4">
        <f t="shared" si="808"/>
        <v>43915.833333312388</v>
      </c>
      <c r="E8638" t="str">
        <f t="shared" si="809"/>
        <v>LRKPCIGS</v>
      </c>
      <c r="F8638" s="39">
        <v>8613.841796875</v>
      </c>
      <c r="G8638">
        <f t="shared" si="807"/>
        <v>1.3205042404693533E-3</v>
      </c>
      <c r="H8638" s="38">
        <f>G8638*SUMIF('Manual Inputs'!$B$11:$B$22,'Expanded kW'!A8638,'Manual Inputs'!$C$11:$C$22)</f>
        <v>141919.83711671468</v>
      </c>
    </row>
    <row r="8639" spans="1:10" x14ac:dyDescent="0.2">
      <c r="A8639">
        <f t="shared" si="804"/>
        <v>3</v>
      </c>
      <c r="B8639" t="b">
        <f t="shared" si="805"/>
        <v>0</v>
      </c>
      <c r="C8639" t="str">
        <f t="shared" si="806"/>
        <v>OFF</v>
      </c>
      <c r="D8639" s="4">
        <f t="shared" si="808"/>
        <v>43915.874999979053</v>
      </c>
      <c r="E8639" t="str">
        <f t="shared" si="809"/>
        <v>LRKPCIGS</v>
      </c>
      <c r="F8639" s="39">
        <v>8795.642578125</v>
      </c>
      <c r="G8639">
        <f t="shared" si="807"/>
        <v>1.3483743486304251E-3</v>
      </c>
      <c r="H8639" s="38">
        <f>G8639*SUMIF('Manual Inputs'!$B$11:$B$22,'Expanded kW'!A8639,'Manual Inputs'!$C$11:$C$22)</f>
        <v>144915.14836936063</v>
      </c>
    </row>
    <row r="8640" spans="1:10" x14ac:dyDescent="0.2">
      <c r="A8640">
        <f t="shared" si="804"/>
        <v>3</v>
      </c>
      <c r="B8640" t="b">
        <f t="shared" si="805"/>
        <v>0</v>
      </c>
      <c r="C8640" t="str">
        <f t="shared" si="806"/>
        <v>OFF</v>
      </c>
      <c r="D8640" s="4">
        <f t="shared" si="808"/>
        <v>43915.916666645717</v>
      </c>
      <c r="E8640" t="str">
        <f t="shared" si="809"/>
        <v>LRKPCIGS</v>
      </c>
      <c r="F8640" s="39">
        <v>8968.1533203125</v>
      </c>
      <c r="G8640">
        <f t="shared" si="807"/>
        <v>1.3748202913302031E-3</v>
      </c>
      <c r="H8640" s="38">
        <f>G8640*SUMIF('Manual Inputs'!$B$11:$B$22,'Expanded kW'!A8640,'Manual Inputs'!$C$11:$C$22)</f>
        <v>147757.39890163945</v>
      </c>
    </row>
    <row r="8641" spans="1:8" x14ac:dyDescent="0.2">
      <c r="A8641">
        <f t="shared" si="804"/>
        <v>3</v>
      </c>
      <c r="B8641" t="b">
        <f t="shared" si="805"/>
        <v>0</v>
      </c>
      <c r="C8641" t="str">
        <f t="shared" si="806"/>
        <v>OFF</v>
      </c>
      <c r="D8641" s="4">
        <f t="shared" si="808"/>
        <v>43915.958333312381</v>
      </c>
      <c r="E8641" t="str">
        <f t="shared" si="809"/>
        <v>LRKPCIGS</v>
      </c>
      <c r="F8641" s="39">
        <v>8994.2216796875</v>
      </c>
      <c r="G8641">
        <f t="shared" si="807"/>
        <v>1.3788165777617991E-3</v>
      </c>
      <c r="H8641" s="38">
        <f>G8641*SUMIF('Manual Inputs'!$B$11:$B$22,'Expanded kW'!A8641,'Manual Inputs'!$C$11:$C$22)</f>
        <v>148186.89568178021</v>
      </c>
    </row>
    <row r="8642" spans="1:8" x14ac:dyDescent="0.2">
      <c r="A8642">
        <f t="shared" ref="A8642:A8705" si="810">MONTH(D8642)</f>
        <v>3</v>
      </c>
      <c r="B8642" t="b">
        <f t="shared" ref="B8642:B8705" si="811">IF(ISNA(VLOOKUP(DATE(YEAR(D8642),MONTH(D8642),DAY(D8642)),Holidays,1,FALSE)),FALSE,TRUE)</f>
        <v>0</v>
      </c>
      <c r="C8642" t="str">
        <f t="shared" ref="C8642:C8705" si="812">IF(OR(HOUR(D8642)&lt;PkStart,HOUR(D8642)&gt;OPkStart-1,WEEKDAY(D8642,2)&gt;5,B8642)=TRUE,"OFF","ON")</f>
        <v>OFF</v>
      </c>
      <c r="D8642" s="4">
        <f t="shared" si="808"/>
        <v>43915.999999979045</v>
      </c>
      <c r="E8642" t="str">
        <f t="shared" si="809"/>
        <v>LRKPCIGS</v>
      </c>
      <c r="F8642" s="39">
        <v>8974.7294921875</v>
      </c>
      <c r="G8642">
        <f t="shared" ref="G8642:G8705" si="813">IF(SUMIF($A$2:$A$8785,A8642,$F$2:$F$8785)=0,0,F8642/SUMIF($A$2:$A$8785,A8642,$F$2:$F$8785))</f>
        <v>1.3758284202292203E-3</v>
      </c>
      <c r="H8642" s="38">
        <f>G8642*SUMIF('Manual Inputs'!$B$11:$B$22,'Expanded kW'!A8642,'Manual Inputs'!$C$11:$C$22)</f>
        <v>147865.74651973593</v>
      </c>
    </row>
    <row r="8643" spans="1:8" x14ac:dyDescent="0.2">
      <c r="A8643">
        <f t="shared" si="810"/>
        <v>3</v>
      </c>
      <c r="B8643" t="b">
        <f t="shared" si="811"/>
        <v>0</v>
      </c>
      <c r="C8643" t="str">
        <f t="shared" si="812"/>
        <v>OFF</v>
      </c>
      <c r="D8643" s="4">
        <f t="shared" si="808"/>
        <v>43916.041666645709</v>
      </c>
      <c r="E8643" t="str">
        <f t="shared" si="809"/>
        <v>LRKPCIGS</v>
      </c>
      <c r="F8643" s="39">
        <v>8980.705078125</v>
      </c>
      <c r="G8643">
        <f t="shared" si="813"/>
        <v>1.3767444791441426E-3</v>
      </c>
      <c r="H8643" s="38">
        <f>G8643*SUMIF('Manual Inputs'!$B$11:$B$22,'Expanded kW'!A8643,'Manual Inputs'!$C$11:$C$22)</f>
        <v>147964.19901084559</v>
      </c>
    </row>
    <row r="8644" spans="1:8" x14ac:dyDescent="0.2">
      <c r="A8644">
        <f t="shared" si="810"/>
        <v>3</v>
      </c>
      <c r="B8644" t="b">
        <f t="shared" si="811"/>
        <v>0</v>
      </c>
      <c r="C8644" t="str">
        <f t="shared" si="812"/>
        <v>OFF</v>
      </c>
      <c r="D8644" s="4">
        <f t="shared" ref="D8644:D8707" si="814">+D8643+1/24</f>
        <v>43916.083333312374</v>
      </c>
      <c r="E8644" t="str">
        <f t="shared" ref="E8644:E8707" si="815">+E8643</f>
        <v>LRKPCIGS</v>
      </c>
      <c r="F8644" s="39">
        <v>8924.775390625</v>
      </c>
      <c r="G8644">
        <f t="shared" si="813"/>
        <v>1.3681704431618856E-3</v>
      </c>
      <c r="H8644" s="38">
        <f>G8644*SUMIF('Manual Inputs'!$B$11:$B$22,'Expanded kW'!A8644,'Manual Inputs'!$C$11:$C$22)</f>
        <v>147042.71329899188</v>
      </c>
    </row>
    <row r="8645" spans="1:8" x14ac:dyDescent="0.2">
      <c r="A8645">
        <f t="shared" si="810"/>
        <v>3</v>
      </c>
      <c r="B8645" t="b">
        <f t="shared" si="811"/>
        <v>0</v>
      </c>
      <c r="C8645" t="str">
        <f t="shared" si="812"/>
        <v>OFF</v>
      </c>
      <c r="D8645" s="4">
        <f t="shared" si="814"/>
        <v>43916.124999979038</v>
      </c>
      <c r="E8645" t="str">
        <f t="shared" si="815"/>
        <v>LRKPCIGS</v>
      </c>
      <c r="F8645" s="39">
        <v>8884.9990234375</v>
      </c>
      <c r="G8645">
        <f t="shared" si="813"/>
        <v>1.3620727154835556E-3</v>
      </c>
      <c r="H8645" s="38">
        <f>G8645*SUMIF('Manual Inputs'!$B$11:$B$22,'Expanded kW'!A8645,'Manual Inputs'!$C$11:$C$22)</f>
        <v>146387.36627899058</v>
      </c>
    </row>
    <row r="8646" spans="1:8" x14ac:dyDescent="0.2">
      <c r="A8646">
        <f t="shared" si="810"/>
        <v>3</v>
      </c>
      <c r="B8646" t="b">
        <f t="shared" si="811"/>
        <v>0</v>
      </c>
      <c r="C8646" t="str">
        <f t="shared" si="812"/>
        <v>OFF</v>
      </c>
      <c r="D8646" s="4">
        <f t="shared" si="814"/>
        <v>43916.166666645702</v>
      </c>
      <c r="E8646" t="str">
        <f t="shared" si="815"/>
        <v>LRKPCIGS</v>
      </c>
      <c r="F8646" s="39">
        <v>8848.9169921875</v>
      </c>
      <c r="G8646">
        <f t="shared" si="813"/>
        <v>1.3565413304878783E-3</v>
      </c>
      <c r="H8646" s="38">
        <f>G8646*SUMIF('Manual Inputs'!$B$11:$B$22,'Expanded kW'!A8646,'Manual Inputs'!$C$11:$C$22)</f>
        <v>145792.88635718636</v>
      </c>
    </row>
    <row r="8647" spans="1:8" x14ac:dyDescent="0.2">
      <c r="A8647">
        <f t="shared" si="810"/>
        <v>3</v>
      </c>
      <c r="B8647" t="b">
        <f t="shared" si="811"/>
        <v>0</v>
      </c>
      <c r="C8647" t="str">
        <f t="shared" si="812"/>
        <v>OFF</v>
      </c>
      <c r="D8647" s="4">
        <f t="shared" si="814"/>
        <v>43916.208333312366</v>
      </c>
      <c r="E8647" t="str">
        <f t="shared" si="815"/>
        <v>LRKPCIGS</v>
      </c>
      <c r="F8647" s="39">
        <v>8856.5595703125</v>
      </c>
      <c r="G8647">
        <f t="shared" si="813"/>
        <v>1.3577129397488986E-3</v>
      </c>
      <c r="H8647" s="38">
        <f>G8647*SUMIF('Manual Inputs'!$B$11:$B$22,'Expanded kW'!A8647,'Manual Inputs'!$C$11:$C$22)</f>
        <v>145918.80385929852</v>
      </c>
    </row>
    <row r="8648" spans="1:8" x14ac:dyDescent="0.2">
      <c r="A8648">
        <f t="shared" si="810"/>
        <v>3</v>
      </c>
      <c r="B8648" t="b">
        <f t="shared" si="811"/>
        <v>0</v>
      </c>
      <c r="C8648" t="str">
        <f t="shared" si="812"/>
        <v>OFF</v>
      </c>
      <c r="D8648" s="4">
        <f t="shared" si="814"/>
        <v>43916.249999979031</v>
      </c>
      <c r="E8648" t="str">
        <f t="shared" si="815"/>
        <v>LRKPCIGS</v>
      </c>
      <c r="F8648" s="39">
        <v>8742.0712890625</v>
      </c>
      <c r="G8648">
        <f t="shared" si="813"/>
        <v>1.3401618557564434E-3</v>
      </c>
      <c r="H8648" s="38">
        <f>G8648*SUMIF('Manual Inputs'!$B$11:$B$22,'Expanded kW'!A8648,'Manual Inputs'!$C$11:$C$22)</f>
        <v>144032.51913177225</v>
      </c>
    </row>
    <row r="8649" spans="1:8" x14ac:dyDescent="0.2">
      <c r="A8649">
        <f t="shared" si="810"/>
        <v>3</v>
      </c>
      <c r="B8649" t="b">
        <f t="shared" si="811"/>
        <v>0</v>
      </c>
      <c r="C8649" t="str">
        <f t="shared" si="812"/>
        <v>ON</v>
      </c>
      <c r="D8649" s="4">
        <f t="shared" si="814"/>
        <v>43916.291666645695</v>
      </c>
      <c r="E8649" t="str">
        <f t="shared" si="815"/>
        <v>LRKPCIGS</v>
      </c>
      <c r="F8649" s="39">
        <v>8709.859375</v>
      </c>
      <c r="G8649">
        <f t="shared" si="813"/>
        <v>1.3352237607558368E-3</v>
      </c>
      <c r="H8649" s="38">
        <f>G8649*SUMIF('Manual Inputs'!$B$11:$B$22,'Expanded kW'!A8649,'Manual Inputs'!$C$11:$C$22)</f>
        <v>143501.80244289295</v>
      </c>
    </row>
    <row r="8650" spans="1:8" x14ac:dyDescent="0.2">
      <c r="A8650">
        <f t="shared" si="810"/>
        <v>3</v>
      </c>
      <c r="B8650" t="b">
        <f t="shared" si="811"/>
        <v>0</v>
      </c>
      <c r="C8650" t="str">
        <f t="shared" si="812"/>
        <v>ON</v>
      </c>
      <c r="D8650" s="4">
        <f t="shared" si="814"/>
        <v>43916.333333312359</v>
      </c>
      <c r="E8650" t="str">
        <f t="shared" si="815"/>
        <v>LRKPCIGS</v>
      </c>
      <c r="F8650" s="39">
        <v>8781.9814453125</v>
      </c>
      <c r="G8650">
        <f t="shared" si="813"/>
        <v>1.3462800933336694E-3</v>
      </c>
      <c r="H8650" s="38">
        <f>G8650*SUMIF('Manual Inputs'!$B$11:$B$22,'Expanded kW'!A8650,'Manual Inputs'!$C$11:$C$22)</f>
        <v>144690.07043209422</v>
      </c>
    </row>
    <row r="8651" spans="1:8" x14ac:dyDescent="0.2">
      <c r="A8651">
        <f t="shared" si="810"/>
        <v>3</v>
      </c>
      <c r="B8651" t="b">
        <f t="shared" si="811"/>
        <v>0</v>
      </c>
      <c r="C8651" t="str">
        <f t="shared" si="812"/>
        <v>ON</v>
      </c>
      <c r="D8651" s="4">
        <f t="shared" si="814"/>
        <v>43916.374999979023</v>
      </c>
      <c r="E8651" t="str">
        <f t="shared" si="815"/>
        <v>LRKPCIGS</v>
      </c>
      <c r="F8651" s="39">
        <v>8692.1572265625</v>
      </c>
      <c r="G8651">
        <f t="shared" si="813"/>
        <v>1.3325100166880484E-3</v>
      </c>
      <c r="H8651" s="38">
        <f>G8651*SUMIF('Manual Inputs'!$B$11:$B$22,'Expanded kW'!A8651,'Manual Inputs'!$C$11:$C$22)</f>
        <v>143210.14558616065</v>
      </c>
    </row>
    <row r="8652" spans="1:8" x14ac:dyDescent="0.2">
      <c r="A8652">
        <f t="shared" si="810"/>
        <v>3</v>
      </c>
      <c r="B8652" t="b">
        <f t="shared" si="811"/>
        <v>0</v>
      </c>
      <c r="C8652" t="str">
        <f t="shared" si="812"/>
        <v>ON</v>
      </c>
      <c r="D8652" s="4">
        <f t="shared" si="814"/>
        <v>43916.416666645688</v>
      </c>
      <c r="E8652" t="str">
        <f t="shared" si="815"/>
        <v>LRKPCIGS</v>
      </c>
      <c r="F8652" s="39">
        <v>8660.884765625</v>
      </c>
      <c r="G8652">
        <f t="shared" si="813"/>
        <v>1.327715940101587E-3</v>
      </c>
      <c r="H8652" s="38">
        <f>G8652*SUMIF('Manual Inputs'!$B$11:$B$22,'Expanded kW'!A8652,'Manual Inputs'!$C$11:$C$22)</f>
        <v>142694.907128438</v>
      </c>
    </row>
    <row r="8653" spans="1:8" x14ac:dyDescent="0.2">
      <c r="A8653">
        <f t="shared" si="810"/>
        <v>3</v>
      </c>
      <c r="B8653" t="b">
        <f t="shared" si="811"/>
        <v>0</v>
      </c>
      <c r="C8653" t="str">
        <f t="shared" si="812"/>
        <v>ON</v>
      </c>
      <c r="D8653" s="4">
        <f t="shared" si="814"/>
        <v>43916.458333312352</v>
      </c>
      <c r="E8653" t="str">
        <f t="shared" si="815"/>
        <v>LRKPCIGS</v>
      </c>
      <c r="F8653" s="39">
        <v>8612.154296875</v>
      </c>
      <c r="G8653">
        <f t="shared" si="813"/>
        <v>1.3202455462701401E-3</v>
      </c>
      <c r="H8653" s="38">
        <f>G8653*SUMIF('Manual Inputs'!$B$11:$B$22,'Expanded kW'!A8653,'Manual Inputs'!$C$11:$C$22)</f>
        <v>141892.03422332727</v>
      </c>
    </row>
    <row r="8654" spans="1:8" x14ac:dyDescent="0.2">
      <c r="A8654">
        <f t="shared" si="810"/>
        <v>3</v>
      </c>
      <c r="B8654" t="b">
        <f t="shared" si="811"/>
        <v>0</v>
      </c>
      <c r="C8654" t="str">
        <f t="shared" si="812"/>
        <v>ON</v>
      </c>
      <c r="D8654" s="4">
        <f t="shared" si="814"/>
        <v>43916.499999979016</v>
      </c>
      <c r="E8654" t="str">
        <f t="shared" si="815"/>
        <v>LRKPCIGS</v>
      </c>
      <c r="F8654" s="39">
        <v>8459.921875</v>
      </c>
      <c r="G8654">
        <f t="shared" si="813"/>
        <v>1.2969082754723661E-3</v>
      </c>
      <c r="H8654" s="38">
        <f>G8654*SUMIF('Manual Inputs'!$B$11:$B$22,'Expanded kW'!A8654,'Manual Inputs'!$C$11:$C$22)</f>
        <v>139383.88501118121</v>
      </c>
    </row>
    <row r="8655" spans="1:8" x14ac:dyDescent="0.2">
      <c r="A8655">
        <f t="shared" si="810"/>
        <v>3</v>
      </c>
      <c r="B8655" t="b">
        <f t="shared" si="811"/>
        <v>0</v>
      </c>
      <c r="C8655" t="str">
        <f t="shared" si="812"/>
        <v>ON</v>
      </c>
      <c r="D8655" s="4">
        <f t="shared" si="814"/>
        <v>43916.54166664568</v>
      </c>
      <c r="E8655" t="str">
        <f t="shared" si="815"/>
        <v>LRKPCIGS</v>
      </c>
      <c r="F8655" s="39">
        <v>8540.337890625</v>
      </c>
      <c r="G8655">
        <f t="shared" si="813"/>
        <v>1.3092360720744567E-3</v>
      </c>
      <c r="H8655" s="38">
        <f>G8655*SUMIF('Manual Inputs'!$B$11:$B$22,'Expanded kW'!A8655,'Manual Inputs'!$C$11:$C$22)</f>
        <v>140708.80229062503</v>
      </c>
    </row>
    <row r="8656" spans="1:8" x14ac:dyDescent="0.2">
      <c r="A8656">
        <f t="shared" si="810"/>
        <v>3</v>
      </c>
      <c r="B8656" t="b">
        <f t="shared" si="811"/>
        <v>0</v>
      </c>
      <c r="C8656" t="str">
        <f t="shared" si="812"/>
        <v>ON</v>
      </c>
      <c r="D8656" s="4">
        <f t="shared" si="814"/>
        <v>43916.583333312345</v>
      </c>
      <c r="E8656" t="str">
        <f t="shared" si="815"/>
        <v>LRKPCIGS</v>
      </c>
      <c r="F8656" s="39">
        <v>8642.40234375</v>
      </c>
      <c r="G8656">
        <f t="shared" si="813"/>
        <v>1.3248825799081208E-3</v>
      </c>
      <c r="H8656" s="38">
        <f>G8656*SUMIF('Manual Inputs'!$B$11:$B$22,'Expanded kW'!A8656,'Manual Inputs'!$C$11:$C$22)</f>
        <v>142390.39465144149</v>
      </c>
    </row>
    <row r="8657" spans="1:8" x14ac:dyDescent="0.2">
      <c r="A8657">
        <f t="shared" si="810"/>
        <v>3</v>
      </c>
      <c r="B8657" t="b">
        <f t="shared" si="811"/>
        <v>0</v>
      </c>
      <c r="C8657" t="str">
        <f t="shared" si="812"/>
        <v>ON</v>
      </c>
      <c r="D8657" s="4">
        <f t="shared" si="814"/>
        <v>43916.624999979009</v>
      </c>
      <c r="E8657" t="str">
        <f t="shared" si="815"/>
        <v>LRKPCIGS</v>
      </c>
      <c r="F8657" s="39">
        <v>8612.4853515625</v>
      </c>
      <c r="G8657">
        <f t="shared" si="813"/>
        <v>1.3202962970418608E-3</v>
      </c>
      <c r="H8657" s="38">
        <f>G8657*SUMIF('Manual Inputs'!$B$11:$B$22,'Expanded kW'!A8657,'Manual Inputs'!$C$11:$C$22)</f>
        <v>141897.48861039808</v>
      </c>
    </row>
    <row r="8658" spans="1:8" x14ac:dyDescent="0.2">
      <c r="A8658">
        <f t="shared" si="810"/>
        <v>3</v>
      </c>
      <c r="B8658" t="b">
        <f t="shared" si="811"/>
        <v>0</v>
      </c>
      <c r="C8658" t="str">
        <f t="shared" si="812"/>
        <v>ON</v>
      </c>
      <c r="D8658" s="4">
        <f t="shared" si="814"/>
        <v>43916.666666645673</v>
      </c>
      <c r="E8658" t="str">
        <f t="shared" si="815"/>
        <v>LRKPCIGS</v>
      </c>
      <c r="F8658" s="39">
        <v>8439.2509765625</v>
      </c>
      <c r="G8658">
        <f t="shared" si="813"/>
        <v>1.2937394212392951E-3</v>
      </c>
      <c r="H8658" s="38">
        <f>G8658*SUMIF('Manual Inputs'!$B$11:$B$22,'Expanded kW'!A8658,'Manual Inputs'!$C$11:$C$22)</f>
        <v>139043.3156568229</v>
      </c>
    </row>
    <row r="8659" spans="1:8" x14ac:dyDescent="0.2">
      <c r="A8659">
        <f t="shared" si="810"/>
        <v>3</v>
      </c>
      <c r="B8659" t="b">
        <f t="shared" si="811"/>
        <v>0</v>
      </c>
      <c r="C8659" t="str">
        <f t="shared" si="812"/>
        <v>ON</v>
      </c>
      <c r="D8659" s="4">
        <f t="shared" si="814"/>
        <v>43916.708333312337</v>
      </c>
      <c r="E8659" t="str">
        <f t="shared" si="815"/>
        <v>LRKPCIGS</v>
      </c>
      <c r="F8659" s="39">
        <v>8453.9794921875</v>
      </c>
      <c r="G8659">
        <f t="shared" si="813"/>
        <v>1.295997306605345E-3</v>
      </c>
      <c r="H8659" s="38">
        <f>G8659*SUMIF('Manual Inputs'!$B$11:$B$22,'Expanded kW'!A8659,'Manual Inputs'!$C$11:$C$22)</f>
        <v>139285.97956774235</v>
      </c>
    </row>
    <row r="8660" spans="1:8" x14ac:dyDescent="0.2">
      <c r="A8660">
        <f t="shared" si="810"/>
        <v>3</v>
      </c>
      <c r="B8660" t="b">
        <f t="shared" si="811"/>
        <v>0</v>
      </c>
      <c r="C8660" t="str">
        <f t="shared" si="812"/>
        <v>ON</v>
      </c>
      <c r="D8660" s="4">
        <f t="shared" si="814"/>
        <v>43916.749999979002</v>
      </c>
      <c r="E8660" t="str">
        <f t="shared" si="815"/>
        <v>LRKPCIGS</v>
      </c>
      <c r="F8660" s="39">
        <v>8494.0078125</v>
      </c>
      <c r="G8660">
        <f t="shared" si="813"/>
        <v>1.3021336587648073E-3</v>
      </c>
      <c r="H8660" s="38">
        <f>G8660*SUMIF('Manual Inputs'!$B$11:$B$22,'Expanded kW'!A8660,'Manual Inputs'!$C$11:$C$22)</f>
        <v>139945.47771418688</v>
      </c>
    </row>
    <row r="8661" spans="1:8" x14ac:dyDescent="0.2">
      <c r="A8661">
        <f t="shared" si="810"/>
        <v>3</v>
      </c>
      <c r="B8661" t="b">
        <f t="shared" si="811"/>
        <v>0</v>
      </c>
      <c r="C8661" t="str">
        <f t="shared" si="812"/>
        <v>ON</v>
      </c>
      <c r="D8661" s="4">
        <f t="shared" si="814"/>
        <v>43916.791666645666</v>
      </c>
      <c r="E8661" t="str">
        <f t="shared" si="815"/>
        <v>LRKPCIGS</v>
      </c>
      <c r="F8661" s="39">
        <v>8509.5234375</v>
      </c>
      <c r="G8661">
        <f t="shared" si="813"/>
        <v>1.3045122082075734E-3</v>
      </c>
      <c r="H8661" s="38">
        <f>G8661*SUMIF('Manual Inputs'!$B$11:$B$22,'Expanded kW'!A8661,'Manual Inputs'!$C$11:$C$22)</f>
        <v>140201.10987283217</v>
      </c>
    </row>
    <row r="8662" spans="1:8" x14ac:dyDescent="0.2">
      <c r="A8662">
        <f t="shared" si="810"/>
        <v>3</v>
      </c>
      <c r="B8662" t="b">
        <f t="shared" si="811"/>
        <v>0</v>
      </c>
      <c r="C8662" t="str">
        <f t="shared" si="812"/>
        <v>ON</v>
      </c>
      <c r="D8662" s="4">
        <f t="shared" si="814"/>
        <v>43916.83333331233</v>
      </c>
      <c r="E8662" t="str">
        <f t="shared" si="815"/>
        <v>LRKPCIGS</v>
      </c>
      <c r="F8662" s="39">
        <v>8519.576171875</v>
      </c>
      <c r="G8662">
        <f t="shared" si="813"/>
        <v>1.3060532950633032E-3</v>
      </c>
      <c r="H8662" s="38">
        <f>G8662*SUMIF('Manual Inputs'!$B$11:$B$22,'Expanded kW'!A8662,'Manual Inputs'!$C$11:$C$22)</f>
        <v>140366.73659999069</v>
      </c>
    </row>
    <row r="8663" spans="1:8" x14ac:dyDescent="0.2">
      <c r="A8663">
        <f t="shared" si="810"/>
        <v>3</v>
      </c>
      <c r="B8663" t="b">
        <f t="shared" si="811"/>
        <v>0</v>
      </c>
      <c r="C8663" t="str">
        <f t="shared" si="812"/>
        <v>OFF</v>
      </c>
      <c r="D8663" s="4">
        <f t="shared" si="814"/>
        <v>43916.874999978994</v>
      </c>
      <c r="E8663" t="str">
        <f t="shared" si="815"/>
        <v>LRKPCIGS</v>
      </c>
      <c r="F8663" s="39">
        <v>8570.94921875</v>
      </c>
      <c r="G8663">
        <f t="shared" si="813"/>
        <v>1.3139287968247681E-3</v>
      </c>
      <c r="H8663" s="38">
        <f>G8663*SUMIF('Manual Inputs'!$B$11:$B$22,'Expanded kW'!A8663,'Manual Inputs'!$C$11:$C$22)</f>
        <v>141213.14806384349</v>
      </c>
    </row>
    <row r="8664" spans="1:8" x14ac:dyDescent="0.2">
      <c r="A8664">
        <f t="shared" si="810"/>
        <v>3</v>
      </c>
      <c r="B8664" t="b">
        <f t="shared" si="811"/>
        <v>0</v>
      </c>
      <c r="C8664" t="str">
        <f t="shared" si="812"/>
        <v>OFF</v>
      </c>
      <c r="D8664" s="4">
        <f t="shared" si="814"/>
        <v>43916.916666645659</v>
      </c>
      <c r="E8664" t="str">
        <f t="shared" si="815"/>
        <v>LRKPCIGS</v>
      </c>
      <c r="F8664" s="39">
        <v>8638.1865234375</v>
      </c>
      <c r="G8664">
        <f t="shared" si="813"/>
        <v>1.3242362935319614E-3</v>
      </c>
      <c r="H8664" s="38">
        <f>G8664*SUMIF('Manual Inputs'!$B$11:$B$22,'Expanded kW'!A8664,'Manual Inputs'!$C$11:$C$22)</f>
        <v>142320.93568688515</v>
      </c>
    </row>
    <row r="8665" spans="1:8" x14ac:dyDescent="0.2">
      <c r="A8665">
        <f t="shared" si="810"/>
        <v>3</v>
      </c>
      <c r="B8665" t="b">
        <f t="shared" si="811"/>
        <v>0</v>
      </c>
      <c r="C8665" t="str">
        <f t="shared" si="812"/>
        <v>OFF</v>
      </c>
      <c r="D8665" s="4">
        <f t="shared" si="814"/>
        <v>43916.958333312323</v>
      </c>
      <c r="E8665" t="str">
        <f t="shared" si="815"/>
        <v>LRKPCIGS</v>
      </c>
      <c r="F8665" s="39">
        <v>8562.9990234375</v>
      </c>
      <c r="G8665">
        <f t="shared" si="813"/>
        <v>1.3127100297670162E-3</v>
      </c>
      <c r="H8665" s="38">
        <f>G8665*SUMIF('Manual Inputs'!$B$11:$B$22,'Expanded kW'!A8665,'Manual Inputs'!$C$11:$C$22)</f>
        <v>141082.16232595759</v>
      </c>
    </row>
    <row r="8666" spans="1:8" x14ac:dyDescent="0.2">
      <c r="A8666">
        <f t="shared" si="810"/>
        <v>3</v>
      </c>
      <c r="B8666" t="b">
        <f t="shared" si="811"/>
        <v>0</v>
      </c>
      <c r="C8666" t="str">
        <f t="shared" si="812"/>
        <v>OFF</v>
      </c>
      <c r="D8666" s="4">
        <f t="shared" si="814"/>
        <v>43916.999999978987</v>
      </c>
      <c r="E8666" t="str">
        <f t="shared" si="815"/>
        <v>LRKPCIGS</v>
      </c>
      <c r="F8666" s="39">
        <v>8514.5517578125</v>
      </c>
      <c r="G8666">
        <f t="shared" si="813"/>
        <v>1.3052830510500207E-3</v>
      </c>
      <c r="H8666" s="38">
        <f>G8666*SUMIF('Manual Inputs'!$B$11:$B$22,'Expanded kW'!A8666,'Manual Inputs'!$C$11:$C$22)</f>
        <v>140283.95541568619</v>
      </c>
    </row>
    <row r="8667" spans="1:8" x14ac:dyDescent="0.2">
      <c r="A8667">
        <f t="shared" si="810"/>
        <v>3</v>
      </c>
      <c r="B8667" t="b">
        <f t="shared" si="811"/>
        <v>0</v>
      </c>
      <c r="C8667" t="str">
        <f t="shared" si="812"/>
        <v>OFF</v>
      </c>
      <c r="D8667" s="4">
        <f t="shared" si="814"/>
        <v>43917.041666645651</v>
      </c>
      <c r="E8667" t="str">
        <f t="shared" si="815"/>
        <v>LRKPCIGS</v>
      </c>
      <c r="F8667" s="39">
        <v>8607.7412109375</v>
      </c>
      <c r="G8667">
        <f t="shared" si="813"/>
        <v>1.319569019021156E-3</v>
      </c>
      <c r="H8667" s="38">
        <f>G8667*SUMIF('Manual Inputs'!$B$11:$B$22,'Expanded kW'!A8667,'Manual Inputs'!$C$11:$C$22)</f>
        <v>141819.32515202076</v>
      </c>
    </row>
    <row r="8668" spans="1:8" x14ac:dyDescent="0.2">
      <c r="A8668">
        <f t="shared" si="810"/>
        <v>3</v>
      </c>
      <c r="B8668" t="b">
        <f t="shared" si="811"/>
        <v>0</v>
      </c>
      <c r="C8668" t="str">
        <f t="shared" si="812"/>
        <v>OFF</v>
      </c>
      <c r="D8668" s="4">
        <f t="shared" si="814"/>
        <v>43917.083333312316</v>
      </c>
      <c r="E8668" t="str">
        <f t="shared" si="815"/>
        <v>LRKPCIGS</v>
      </c>
      <c r="F8668" s="39">
        <v>8538.3701171875</v>
      </c>
      <c r="G8668">
        <f t="shared" si="813"/>
        <v>1.3089344118826659E-3</v>
      </c>
      <c r="H8668" s="38">
        <f>G8668*SUMIF('Manual Inputs'!$B$11:$B$22,'Expanded kW'!A8668,'Manual Inputs'!$C$11:$C$22)</f>
        <v>140676.38167131046</v>
      </c>
    </row>
    <row r="8669" spans="1:8" x14ac:dyDescent="0.2">
      <c r="A8669">
        <f t="shared" si="810"/>
        <v>3</v>
      </c>
      <c r="B8669" t="b">
        <f t="shared" si="811"/>
        <v>0</v>
      </c>
      <c r="C8669" t="str">
        <f t="shared" si="812"/>
        <v>OFF</v>
      </c>
      <c r="D8669" s="4">
        <f t="shared" si="814"/>
        <v>43917.12499997898</v>
      </c>
      <c r="E8669" t="str">
        <f t="shared" si="815"/>
        <v>LRKPCIGS</v>
      </c>
      <c r="F8669" s="39">
        <v>8547.1953125</v>
      </c>
      <c r="G8669">
        <f t="shared" si="813"/>
        <v>1.310287316673343E-3</v>
      </c>
      <c r="H8669" s="38">
        <f>G8669*SUMIF('Manual Inputs'!$B$11:$B$22,'Expanded kW'!A8669,'Manual Inputs'!$C$11:$C$22)</f>
        <v>140821.78372428613</v>
      </c>
    </row>
    <row r="8670" spans="1:8" x14ac:dyDescent="0.2">
      <c r="A8670">
        <f t="shared" si="810"/>
        <v>3</v>
      </c>
      <c r="B8670" t="b">
        <f t="shared" si="811"/>
        <v>0</v>
      </c>
      <c r="C8670" t="str">
        <f t="shared" si="812"/>
        <v>OFF</v>
      </c>
      <c r="D8670" s="4">
        <f t="shared" si="814"/>
        <v>43917.166666645644</v>
      </c>
      <c r="E8670" t="str">
        <f t="shared" si="815"/>
        <v>LRKPCIGS</v>
      </c>
      <c r="F8670" s="39">
        <v>8555.203125</v>
      </c>
      <c r="G8670">
        <f t="shared" si="813"/>
        <v>1.311514916461276E-3</v>
      </c>
      <c r="H8670" s="38">
        <f>G8670*SUMIF('Manual Inputs'!$B$11:$B$22,'Expanded kW'!A8670,'Manual Inputs'!$C$11:$C$22)</f>
        <v>140953.71875077725</v>
      </c>
    </row>
    <row r="8671" spans="1:8" x14ac:dyDescent="0.2">
      <c r="A8671">
        <f t="shared" si="810"/>
        <v>3</v>
      </c>
      <c r="B8671" t="b">
        <f t="shared" si="811"/>
        <v>0</v>
      </c>
      <c r="C8671" t="str">
        <f t="shared" si="812"/>
        <v>OFF</v>
      </c>
      <c r="D8671" s="4">
        <f t="shared" si="814"/>
        <v>43917.208333312308</v>
      </c>
      <c r="E8671" t="str">
        <f t="shared" si="815"/>
        <v>LRKPCIGS</v>
      </c>
      <c r="F8671" s="39">
        <v>8436.87109375</v>
      </c>
      <c r="G8671">
        <f t="shared" si="813"/>
        <v>1.293374584570613E-3</v>
      </c>
      <c r="H8671" s="38">
        <f>G8671*SUMIF('Manual Inputs'!$B$11:$B$22,'Expanded kW'!A8671,'Manual Inputs'!$C$11:$C$22)</f>
        <v>139004.10521053523</v>
      </c>
    </row>
    <row r="8672" spans="1:8" x14ac:dyDescent="0.2">
      <c r="A8672">
        <f t="shared" si="810"/>
        <v>3</v>
      </c>
      <c r="B8672" t="b">
        <f t="shared" si="811"/>
        <v>0</v>
      </c>
      <c r="C8672" t="str">
        <f t="shared" si="812"/>
        <v>OFF</v>
      </c>
      <c r="D8672" s="4">
        <f t="shared" si="814"/>
        <v>43917.249999978972</v>
      </c>
      <c r="E8672" t="str">
        <f t="shared" si="815"/>
        <v>LRKPCIGS</v>
      </c>
      <c r="F8672" s="39">
        <v>8375.271484375</v>
      </c>
      <c r="G8672">
        <f t="shared" si="813"/>
        <v>1.2839313480555829E-3</v>
      </c>
      <c r="H8672" s="38">
        <f>G8672*SUMIF('Manual Inputs'!$B$11:$B$22,'Expanded kW'!A8672,'Manual Inputs'!$C$11:$C$22)</f>
        <v>137989.20306407084</v>
      </c>
    </row>
    <row r="8673" spans="1:8" x14ac:dyDescent="0.2">
      <c r="A8673">
        <f t="shared" si="810"/>
        <v>3</v>
      </c>
      <c r="B8673" t="b">
        <f t="shared" si="811"/>
        <v>0</v>
      </c>
      <c r="C8673" t="str">
        <f t="shared" si="812"/>
        <v>ON</v>
      </c>
      <c r="D8673" s="4">
        <f t="shared" si="814"/>
        <v>43917.291666645637</v>
      </c>
      <c r="E8673" t="str">
        <f t="shared" si="815"/>
        <v>LRKPCIGS</v>
      </c>
      <c r="F8673" s="39">
        <v>8376.62890625</v>
      </c>
      <c r="G8673">
        <f t="shared" si="813"/>
        <v>1.2841394411903667E-3</v>
      </c>
      <c r="H8673" s="38">
        <f>G8673*SUMIF('Manual Inputs'!$B$11:$B$22,'Expanded kW'!A8673,'Manual Inputs'!$C$11:$C$22)</f>
        <v>138011.56766002483</v>
      </c>
    </row>
    <row r="8674" spans="1:8" x14ac:dyDescent="0.2">
      <c r="A8674">
        <f t="shared" si="810"/>
        <v>3</v>
      </c>
      <c r="B8674" t="b">
        <f t="shared" si="811"/>
        <v>0</v>
      </c>
      <c r="C8674" t="str">
        <f t="shared" si="812"/>
        <v>ON</v>
      </c>
      <c r="D8674" s="4">
        <f t="shared" si="814"/>
        <v>43917.333333312301</v>
      </c>
      <c r="E8674" t="str">
        <f t="shared" si="815"/>
        <v>LRKPCIGS</v>
      </c>
      <c r="F8674" s="39">
        <v>8381.228515625</v>
      </c>
      <c r="G8674">
        <f t="shared" si="813"/>
        <v>1.2848445625319722E-3</v>
      </c>
      <c r="H8674" s="38">
        <f>G8674*SUMIF('Manual Inputs'!$B$11:$B$22,'Expanded kW'!A8674,'Manual Inputs'!$C$11:$C$22)</f>
        <v>138087.34985207036</v>
      </c>
    </row>
    <row r="8675" spans="1:8" x14ac:dyDescent="0.2">
      <c r="A8675">
        <f t="shared" si="810"/>
        <v>3</v>
      </c>
      <c r="B8675" t="b">
        <f t="shared" si="811"/>
        <v>0</v>
      </c>
      <c r="C8675" t="str">
        <f t="shared" si="812"/>
        <v>ON</v>
      </c>
      <c r="D8675" s="4">
        <f t="shared" si="814"/>
        <v>43917.374999978965</v>
      </c>
      <c r="E8675" t="str">
        <f t="shared" si="815"/>
        <v>LRKPCIGS</v>
      </c>
      <c r="F8675" s="39">
        <v>8324.7783203125</v>
      </c>
      <c r="G8675">
        <f t="shared" si="813"/>
        <v>1.2761907325634994E-3</v>
      </c>
      <c r="H8675" s="38">
        <f>G8675*SUMIF('Manual Inputs'!$B$11:$B$22,'Expanded kW'!A8675,'Manual Inputs'!$C$11:$C$22)</f>
        <v>137157.28836349468</v>
      </c>
    </row>
    <row r="8676" spans="1:8" x14ac:dyDescent="0.2">
      <c r="A8676">
        <f t="shared" si="810"/>
        <v>3</v>
      </c>
      <c r="B8676" t="b">
        <f t="shared" si="811"/>
        <v>0</v>
      </c>
      <c r="C8676" t="str">
        <f t="shared" si="812"/>
        <v>ON</v>
      </c>
      <c r="D8676" s="4">
        <f t="shared" si="814"/>
        <v>43917.416666645629</v>
      </c>
      <c r="E8676" t="str">
        <f t="shared" si="815"/>
        <v>LRKPCIGS</v>
      </c>
      <c r="F8676" s="39">
        <v>8303.9140625</v>
      </c>
      <c r="G8676">
        <f t="shared" si="813"/>
        <v>1.2729922362867687E-3</v>
      </c>
      <c r="H8676" s="38">
        <f>G8676*SUMIF('Manual Inputs'!$B$11:$B$22,'Expanded kW'!A8676,'Manual Inputs'!$C$11:$C$22)</f>
        <v>136813.53326093577</v>
      </c>
    </row>
    <row r="8677" spans="1:8" x14ac:dyDescent="0.2">
      <c r="A8677">
        <f t="shared" si="810"/>
        <v>3</v>
      </c>
      <c r="B8677" t="b">
        <f t="shared" si="811"/>
        <v>0</v>
      </c>
      <c r="C8677" t="str">
        <f t="shared" si="812"/>
        <v>ON</v>
      </c>
      <c r="D8677" s="4">
        <f t="shared" si="814"/>
        <v>43917.458333312294</v>
      </c>
      <c r="E8677" t="str">
        <f t="shared" si="815"/>
        <v>LRKPCIGS</v>
      </c>
      <c r="F8677" s="39">
        <v>8286.2177734375</v>
      </c>
      <c r="G8677">
        <f t="shared" si="813"/>
        <v>1.2702793904627277E-3</v>
      </c>
      <c r="H8677" s="38">
        <f>G8677*SUMIF('Manual Inputs'!$B$11:$B$22,'Expanded kW'!A8677,'Manual Inputs'!$C$11:$C$22)</f>
        <v>136521.97294202773</v>
      </c>
    </row>
    <row r="8678" spans="1:8" x14ac:dyDescent="0.2">
      <c r="A8678">
        <f t="shared" si="810"/>
        <v>3</v>
      </c>
      <c r="B8678" t="b">
        <f t="shared" si="811"/>
        <v>0</v>
      </c>
      <c r="C8678" t="str">
        <f t="shared" si="812"/>
        <v>ON</v>
      </c>
      <c r="D8678" s="4">
        <f t="shared" si="814"/>
        <v>43917.499999978958</v>
      </c>
      <c r="E8678" t="str">
        <f t="shared" si="815"/>
        <v>LRKPCIGS</v>
      </c>
      <c r="F8678" s="39">
        <v>8261.625</v>
      </c>
      <c r="G8678">
        <f t="shared" si="813"/>
        <v>1.2665093117481521E-3</v>
      </c>
      <c r="H8678" s="38">
        <f>G8678*SUMIF('Manual Inputs'!$B$11:$B$22,'Expanded kW'!A8678,'Manual Inputs'!$C$11:$C$22)</f>
        <v>136116.78760396354</v>
      </c>
    </row>
    <row r="8679" spans="1:8" x14ac:dyDescent="0.2">
      <c r="A8679">
        <f t="shared" si="810"/>
        <v>3</v>
      </c>
      <c r="B8679" t="b">
        <f t="shared" si="811"/>
        <v>0</v>
      </c>
      <c r="C8679" t="str">
        <f t="shared" si="812"/>
        <v>ON</v>
      </c>
      <c r="D8679" s="4">
        <f t="shared" si="814"/>
        <v>43917.541666645622</v>
      </c>
      <c r="E8679" t="str">
        <f t="shared" si="815"/>
        <v>LRKPCIGS</v>
      </c>
      <c r="F8679" s="39">
        <v>8244.4111328125</v>
      </c>
      <c r="G8679">
        <f t="shared" si="813"/>
        <v>1.2638704213259694E-3</v>
      </c>
      <c r="H8679" s="38">
        <f>G8679*SUMIF('Manual Inputs'!$B$11:$B$22,'Expanded kW'!A8679,'Manual Inputs'!$C$11:$C$22)</f>
        <v>135833.17556591972</v>
      </c>
    </row>
    <row r="8680" spans="1:8" x14ac:dyDescent="0.2">
      <c r="A8680">
        <f t="shared" si="810"/>
        <v>3</v>
      </c>
      <c r="B8680" t="b">
        <f t="shared" si="811"/>
        <v>0</v>
      </c>
      <c r="C8680" t="str">
        <f t="shared" si="812"/>
        <v>ON</v>
      </c>
      <c r="D8680" s="4">
        <f t="shared" si="814"/>
        <v>43917.583333312286</v>
      </c>
      <c r="E8680" t="str">
        <f t="shared" si="815"/>
        <v>LRKPCIGS</v>
      </c>
      <c r="F8680" s="39">
        <v>8236.646484375</v>
      </c>
      <c r="G8680">
        <f t="shared" si="813"/>
        <v>1.262680098653548E-3</v>
      </c>
      <c r="H8680" s="38">
        <f>G8680*SUMIF('Manual Inputs'!$B$11:$B$22,'Expanded kW'!A8680,'Manual Inputs'!$C$11:$C$22)</f>
        <v>135705.24685913546</v>
      </c>
    </row>
    <row r="8681" spans="1:8" x14ac:dyDescent="0.2">
      <c r="A8681">
        <f t="shared" si="810"/>
        <v>3</v>
      </c>
      <c r="B8681" t="b">
        <f t="shared" si="811"/>
        <v>0</v>
      </c>
      <c r="C8681" t="str">
        <f t="shared" si="812"/>
        <v>ON</v>
      </c>
      <c r="D8681" s="4">
        <f t="shared" si="814"/>
        <v>43917.624999978951</v>
      </c>
      <c r="E8681" t="str">
        <f t="shared" si="815"/>
        <v>LRKPCIGS</v>
      </c>
      <c r="F8681" s="39">
        <v>8201.0751953125</v>
      </c>
      <c r="G8681">
        <f t="shared" si="813"/>
        <v>1.257227010571174E-3</v>
      </c>
      <c r="H8681" s="38">
        <f>G8681*SUMIF('Manual Inputs'!$B$11:$B$22,'Expanded kW'!A8681,'Manual Inputs'!$C$11:$C$22)</f>
        <v>135119.18181767937</v>
      </c>
    </row>
    <row r="8682" spans="1:8" x14ac:dyDescent="0.2">
      <c r="A8682">
        <f t="shared" si="810"/>
        <v>3</v>
      </c>
      <c r="B8682" t="b">
        <f t="shared" si="811"/>
        <v>0</v>
      </c>
      <c r="C8682" t="str">
        <f t="shared" si="812"/>
        <v>ON</v>
      </c>
      <c r="D8682" s="4">
        <f t="shared" si="814"/>
        <v>43917.666666645615</v>
      </c>
      <c r="E8682" t="str">
        <f t="shared" si="815"/>
        <v>LRKPCIGS</v>
      </c>
      <c r="F8682" s="39">
        <v>8189.130859375</v>
      </c>
      <c r="G8682">
        <f t="shared" si="813"/>
        <v>1.2553959406923678E-3</v>
      </c>
      <c r="H8682" s="38">
        <f>G8682*SUMIF('Manual Inputs'!$B$11:$B$22,'Expanded kW'!A8682,'Manual Inputs'!$C$11:$C$22)</f>
        <v>134922.38946292165</v>
      </c>
    </row>
    <row r="8683" spans="1:8" x14ac:dyDescent="0.2">
      <c r="A8683">
        <f t="shared" si="810"/>
        <v>3</v>
      </c>
      <c r="B8683" t="b">
        <f t="shared" si="811"/>
        <v>0</v>
      </c>
      <c r="C8683" t="str">
        <f t="shared" si="812"/>
        <v>ON</v>
      </c>
      <c r="D8683" s="4">
        <f t="shared" si="814"/>
        <v>43917.708333312279</v>
      </c>
      <c r="E8683" t="str">
        <f t="shared" si="815"/>
        <v>LRKPCIGS</v>
      </c>
      <c r="F8683" s="39">
        <v>8187.16015625</v>
      </c>
      <c r="G8683">
        <f t="shared" si="813"/>
        <v>1.2550938313787034E-3</v>
      </c>
      <c r="H8683" s="38">
        <f>G8683*SUMIF('Manual Inputs'!$B$11:$B$22,'Expanded kW'!A8683,'Manual Inputs'!$C$11:$C$22)</f>
        <v>134889.92057469496</v>
      </c>
    </row>
    <row r="8684" spans="1:8" x14ac:dyDescent="0.2">
      <c r="A8684">
        <f t="shared" si="810"/>
        <v>3</v>
      </c>
      <c r="B8684" t="b">
        <f t="shared" si="811"/>
        <v>0</v>
      </c>
      <c r="C8684" t="str">
        <f t="shared" si="812"/>
        <v>ON</v>
      </c>
      <c r="D8684" s="4">
        <f t="shared" si="814"/>
        <v>43917.749999978943</v>
      </c>
      <c r="E8684" t="str">
        <f t="shared" si="815"/>
        <v>LRKPCIGS</v>
      </c>
      <c r="F8684" s="39">
        <v>8144.9423828125</v>
      </c>
      <c r="G8684">
        <f t="shared" si="813"/>
        <v>1.2486218354723451E-3</v>
      </c>
      <c r="H8684" s="38">
        <f>G8684*SUMIF('Manual Inputs'!$B$11:$B$22,'Expanded kW'!A8684,'Manual Inputs'!$C$11:$C$22)</f>
        <v>134194.34946125123</v>
      </c>
    </row>
    <row r="8685" spans="1:8" x14ac:dyDescent="0.2">
      <c r="A8685">
        <f t="shared" si="810"/>
        <v>3</v>
      </c>
      <c r="B8685" t="b">
        <f t="shared" si="811"/>
        <v>0</v>
      </c>
      <c r="C8685" t="str">
        <f t="shared" si="812"/>
        <v>ON</v>
      </c>
      <c r="D8685" s="4">
        <f t="shared" si="814"/>
        <v>43917.791666645608</v>
      </c>
      <c r="E8685" t="str">
        <f t="shared" si="815"/>
        <v>LRKPCIGS</v>
      </c>
      <c r="F8685" s="39">
        <v>8165.19775390625</v>
      </c>
      <c r="G8685">
        <f t="shared" si="813"/>
        <v>1.2517269892530056E-3</v>
      </c>
      <c r="H8685" s="38">
        <f>G8685*SUMIF('Manual Inputs'!$B$11:$B$22,'Expanded kW'!A8685,'Manual Inputs'!$C$11:$C$22)</f>
        <v>134528.07267490562</v>
      </c>
    </row>
    <row r="8686" spans="1:8" x14ac:dyDescent="0.2">
      <c r="A8686">
        <f t="shared" si="810"/>
        <v>3</v>
      </c>
      <c r="B8686" t="b">
        <f t="shared" si="811"/>
        <v>0</v>
      </c>
      <c r="C8686" t="str">
        <f t="shared" si="812"/>
        <v>ON</v>
      </c>
      <c r="D8686" s="4">
        <f t="shared" si="814"/>
        <v>43917.833333312272</v>
      </c>
      <c r="E8686" t="str">
        <f t="shared" si="815"/>
        <v>LRKPCIGS</v>
      </c>
      <c r="F8686" s="39">
        <v>8196.873046875</v>
      </c>
      <c r="G8686">
        <f t="shared" si="813"/>
        <v>1.2565828200970916E-3</v>
      </c>
      <c r="H8686" s="38">
        <f>G8686*SUMIF('Manual Inputs'!$B$11:$B$22,'Expanded kW'!A8686,'Manual Inputs'!$C$11:$C$22)</f>
        <v>135049.94810804629</v>
      </c>
    </row>
    <row r="8687" spans="1:8" x14ac:dyDescent="0.2">
      <c r="A8687">
        <f t="shared" si="810"/>
        <v>3</v>
      </c>
      <c r="B8687" t="b">
        <f t="shared" si="811"/>
        <v>0</v>
      </c>
      <c r="C8687" t="str">
        <f t="shared" si="812"/>
        <v>OFF</v>
      </c>
      <c r="D8687" s="4">
        <f t="shared" si="814"/>
        <v>43917.874999978936</v>
      </c>
      <c r="E8687" t="str">
        <f t="shared" si="815"/>
        <v>LRKPCIGS</v>
      </c>
      <c r="F8687" s="39">
        <v>8348.8623046875</v>
      </c>
      <c r="G8687">
        <f t="shared" si="813"/>
        <v>1.279882813779354E-3</v>
      </c>
      <c r="H8687" s="38">
        <f>G8687*SUMIF('Manual Inputs'!$B$11:$B$22,'Expanded kW'!A8687,'Manual Inputs'!$C$11:$C$22)</f>
        <v>137554.09100048547</v>
      </c>
    </row>
    <row r="8688" spans="1:8" x14ac:dyDescent="0.2">
      <c r="A8688">
        <f t="shared" si="810"/>
        <v>3</v>
      </c>
      <c r="B8688" t="b">
        <f t="shared" si="811"/>
        <v>0</v>
      </c>
      <c r="C8688" t="str">
        <f t="shared" si="812"/>
        <v>OFF</v>
      </c>
      <c r="D8688" s="4">
        <f t="shared" si="814"/>
        <v>43917.9166666456</v>
      </c>
      <c r="E8688" t="str">
        <f t="shared" si="815"/>
        <v>LRKPCIGS</v>
      </c>
      <c r="F8688" s="39">
        <v>8594.310546875</v>
      </c>
      <c r="G8688">
        <f t="shared" si="813"/>
        <v>1.3175100946451262E-3</v>
      </c>
      <c r="H8688" s="38">
        <f>G8688*SUMIF('Manual Inputs'!$B$11:$B$22,'Expanded kW'!A8688,'Manual Inputs'!$C$11:$C$22)</f>
        <v>141598.04436917533</v>
      </c>
    </row>
    <row r="8689" spans="1:8" x14ac:dyDescent="0.2">
      <c r="A8689">
        <f t="shared" si="810"/>
        <v>3</v>
      </c>
      <c r="B8689" t="b">
        <f t="shared" si="811"/>
        <v>0</v>
      </c>
      <c r="C8689" t="str">
        <f t="shared" si="812"/>
        <v>OFF</v>
      </c>
      <c r="D8689" s="4">
        <f t="shared" si="814"/>
        <v>43917.958333312265</v>
      </c>
      <c r="E8689" t="str">
        <f t="shared" si="815"/>
        <v>LRKPCIGS</v>
      </c>
      <c r="F8689" s="39">
        <v>8605.4658203125</v>
      </c>
      <c r="G8689">
        <f t="shared" si="813"/>
        <v>1.3192202010326335E-3</v>
      </c>
      <c r="H8689" s="38">
        <f>G8689*SUMIF('Manual Inputs'!$B$11:$B$22,'Expanded kW'!A8689,'Manual Inputs'!$C$11:$C$22)</f>
        <v>141781.83629693242</v>
      </c>
    </row>
    <row r="8690" spans="1:8" x14ac:dyDescent="0.2">
      <c r="A8690">
        <f t="shared" si="810"/>
        <v>3</v>
      </c>
      <c r="B8690" t="b">
        <f t="shared" si="811"/>
        <v>0</v>
      </c>
      <c r="C8690" t="str">
        <f t="shared" si="812"/>
        <v>OFF</v>
      </c>
      <c r="D8690" s="4">
        <f t="shared" si="814"/>
        <v>43917.999999978929</v>
      </c>
      <c r="E8690" t="str">
        <f t="shared" si="815"/>
        <v>LRKPCIGS</v>
      </c>
      <c r="F8690" s="39">
        <v>8590.029296875</v>
      </c>
      <c r="G8690">
        <f t="shared" si="813"/>
        <v>1.3168537778804556E-3</v>
      </c>
      <c r="H8690" s="38">
        <f>G8690*SUMIF('Manual Inputs'!$B$11:$B$22,'Expanded kW'!A8690,'Manual Inputs'!$C$11:$C$22)</f>
        <v>141527.50739891469</v>
      </c>
    </row>
    <row r="8691" spans="1:8" x14ac:dyDescent="0.2">
      <c r="A8691">
        <f t="shared" si="810"/>
        <v>3</v>
      </c>
      <c r="B8691" t="b">
        <f t="shared" si="811"/>
        <v>0</v>
      </c>
      <c r="C8691" t="str">
        <f t="shared" si="812"/>
        <v>OFF</v>
      </c>
      <c r="D8691" s="4">
        <f t="shared" si="814"/>
        <v>43918.041666645593</v>
      </c>
      <c r="E8691" t="str">
        <f t="shared" si="815"/>
        <v>LRKPCIGS</v>
      </c>
      <c r="F8691" s="39">
        <v>8576.2734375</v>
      </c>
      <c r="G8691">
        <f t="shared" si="813"/>
        <v>1.3147450009764524E-3</v>
      </c>
      <c r="H8691" s="38">
        <f>G8691*SUMIF('Manual Inputs'!$B$11:$B$22,'Expanded kW'!A8691,'Manual Inputs'!$C$11:$C$22)</f>
        <v>141300.86876682271</v>
      </c>
    </row>
    <row r="8692" spans="1:8" x14ac:dyDescent="0.2">
      <c r="A8692">
        <f t="shared" si="810"/>
        <v>3</v>
      </c>
      <c r="B8692" t="b">
        <f t="shared" si="811"/>
        <v>0</v>
      </c>
      <c r="C8692" t="str">
        <f t="shared" si="812"/>
        <v>OFF</v>
      </c>
      <c r="D8692" s="4">
        <f t="shared" si="814"/>
        <v>43918.083333312257</v>
      </c>
      <c r="E8692" t="str">
        <f t="shared" si="815"/>
        <v>LRKPCIGS</v>
      </c>
      <c r="F8692" s="39">
        <v>8591.419921875</v>
      </c>
      <c r="G8692">
        <f t="shared" si="813"/>
        <v>1.3170669610631405E-3</v>
      </c>
      <c r="H8692" s="38">
        <f>G8692*SUMIF('Manual Inputs'!$B$11:$B$22,'Expanded kW'!A8692,'Manual Inputs'!$C$11:$C$22)</f>
        <v>141550.41904253949</v>
      </c>
    </row>
    <row r="8693" spans="1:8" x14ac:dyDescent="0.2">
      <c r="A8693">
        <f t="shared" si="810"/>
        <v>3</v>
      </c>
      <c r="B8693" t="b">
        <f t="shared" si="811"/>
        <v>0</v>
      </c>
      <c r="C8693" t="str">
        <f t="shared" si="812"/>
        <v>OFF</v>
      </c>
      <c r="D8693" s="4">
        <f t="shared" si="814"/>
        <v>43918.124999978922</v>
      </c>
      <c r="E8693" t="str">
        <f t="shared" si="815"/>
        <v>LRKPCIGS</v>
      </c>
      <c r="F8693" s="39">
        <v>8568.46875</v>
      </c>
      <c r="G8693">
        <f t="shared" si="813"/>
        <v>1.3135485403050911E-3</v>
      </c>
      <c r="H8693" s="38">
        <f>G8693*SUMIF('Manual Inputs'!$B$11:$B$22,'Expanded kW'!A8693,'Manual Inputs'!$C$11:$C$22)</f>
        <v>141172.28038490599</v>
      </c>
    </row>
    <row r="8694" spans="1:8" x14ac:dyDescent="0.2">
      <c r="A8694">
        <f t="shared" si="810"/>
        <v>3</v>
      </c>
      <c r="B8694" t="b">
        <f t="shared" si="811"/>
        <v>0</v>
      </c>
      <c r="C8694" t="str">
        <f t="shared" si="812"/>
        <v>OFF</v>
      </c>
      <c r="D8694" s="4">
        <f t="shared" si="814"/>
        <v>43918.166666645586</v>
      </c>
      <c r="E8694" t="str">
        <f t="shared" si="815"/>
        <v>LRKPCIGS</v>
      </c>
      <c r="F8694" s="39">
        <v>8574.109375</v>
      </c>
      <c r="G8694">
        <f t="shared" si="813"/>
        <v>1.3144132496191281E-3</v>
      </c>
      <c r="H8694" s="38">
        <f>G8694*SUMIF('Manual Inputs'!$B$11:$B$22,'Expanded kW'!A8694,'Manual Inputs'!$C$11:$C$22)</f>
        <v>141265.21413039535</v>
      </c>
    </row>
    <row r="8695" spans="1:8" x14ac:dyDescent="0.2">
      <c r="A8695">
        <f t="shared" si="810"/>
        <v>3</v>
      </c>
      <c r="B8695" t="b">
        <f t="shared" si="811"/>
        <v>0</v>
      </c>
      <c r="C8695" t="str">
        <f t="shared" si="812"/>
        <v>OFF</v>
      </c>
      <c r="D8695" s="4">
        <f t="shared" si="814"/>
        <v>43918.20833331225</v>
      </c>
      <c r="E8695" t="str">
        <f t="shared" si="815"/>
        <v>LRKPCIGS</v>
      </c>
      <c r="F8695" s="39">
        <v>8579.0673828125</v>
      </c>
      <c r="G8695">
        <f t="shared" si="813"/>
        <v>1.3151733135366081E-3</v>
      </c>
      <c r="H8695" s="38">
        <f>G8695*SUMIF('Manual Inputs'!$B$11:$B$22,'Expanded kW'!A8695,'Manual Inputs'!$C$11:$C$22)</f>
        <v>141346.90121935823</v>
      </c>
    </row>
    <row r="8696" spans="1:8" x14ac:dyDescent="0.2">
      <c r="A8696">
        <f t="shared" si="810"/>
        <v>3</v>
      </c>
      <c r="B8696" t="b">
        <f t="shared" si="811"/>
        <v>0</v>
      </c>
      <c r="C8696" t="str">
        <f t="shared" si="812"/>
        <v>OFF</v>
      </c>
      <c r="D8696" s="4">
        <f t="shared" si="814"/>
        <v>43918.249999978914</v>
      </c>
      <c r="E8696" t="str">
        <f t="shared" si="815"/>
        <v>LRKPCIGS</v>
      </c>
      <c r="F8696" s="39">
        <v>8584.6806640625</v>
      </c>
      <c r="G8696">
        <f t="shared" si="813"/>
        <v>1.3160338310464908E-3</v>
      </c>
      <c r="H8696" s="38">
        <f>G8696*SUMIF('Manual Inputs'!$B$11:$B$22,'Expanded kW'!A8696,'Manual Inputs'!$C$11:$C$22)</f>
        <v>141439.38445500101</v>
      </c>
    </row>
    <row r="8697" spans="1:8" x14ac:dyDescent="0.2">
      <c r="A8697">
        <f t="shared" si="810"/>
        <v>3</v>
      </c>
      <c r="B8697" t="b">
        <f t="shared" si="811"/>
        <v>0</v>
      </c>
      <c r="C8697" t="str">
        <f t="shared" si="812"/>
        <v>OFF</v>
      </c>
      <c r="D8697" s="4">
        <f t="shared" si="814"/>
        <v>43918.291666645579</v>
      </c>
      <c r="E8697" t="str">
        <f t="shared" si="815"/>
        <v>LRKPCIGS</v>
      </c>
      <c r="F8697" s="39">
        <v>8577.5009765625</v>
      </c>
      <c r="G8697">
        <f t="shared" si="813"/>
        <v>1.314933183041505E-3</v>
      </c>
      <c r="H8697" s="38">
        <f>G8697*SUMIF('Manual Inputs'!$B$11:$B$22,'Expanded kW'!A8697,'Manual Inputs'!$C$11:$C$22)</f>
        <v>141321.09344100556</v>
      </c>
    </row>
    <row r="8698" spans="1:8" x14ac:dyDescent="0.2">
      <c r="A8698">
        <f t="shared" si="810"/>
        <v>3</v>
      </c>
      <c r="B8698" t="b">
        <f t="shared" si="811"/>
        <v>0</v>
      </c>
      <c r="C8698" t="str">
        <f t="shared" si="812"/>
        <v>OFF</v>
      </c>
      <c r="D8698" s="4">
        <f t="shared" si="814"/>
        <v>43918.333333312243</v>
      </c>
      <c r="E8698" t="str">
        <f t="shared" si="815"/>
        <v>LRKPCIGS</v>
      </c>
      <c r="F8698" s="39">
        <v>8586.1845703125</v>
      </c>
      <c r="G8698">
        <f t="shared" si="813"/>
        <v>1.3162643802749564E-3</v>
      </c>
      <c r="H8698" s="38">
        <f>G8698*SUMIF('Manual Inputs'!$B$11:$B$22,'Expanded kW'!A8698,'Manual Inputs'!$C$11:$C$22)</f>
        <v>141464.16249656156</v>
      </c>
    </row>
    <row r="8699" spans="1:8" x14ac:dyDescent="0.2">
      <c r="A8699">
        <f t="shared" si="810"/>
        <v>3</v>
      </c>
      <c r="B8699" t="b">
        <f t="shared" si="811"/>
        <v>0</v>
      </c>
      <c r="C8699" t="str">
        <f t="shared" si="812"/>
        <v>OFF</v>
      </c>
      <c r="D8699" s="4">
        <f t="shared" si="814"/>
        <v>43918.374999978907</v>
      </c>
      <c r="E8699" t="str">
        <f t="shared" si="815"/>
        <v>LRKPCIGS</v>
      </c>
      <c r="F8699" s="39">
        <v>8534.1494140625</v>
      </c>
      <c r="G8699">
        <f t="shared" si="813"/>
        <v>1.3082873769700502E-3</v>
      </c>
      <c r="H8699" s="38">
        <f>G8699*SUMIF('Manual Inputs'!$B$11:$B$22,'Expanded kW'!A8699,'Manual Inputs'!$C$11:$C$22)</f>
        <v>140606.84225856717</v>
      </c>
    </row>
    <row r="8700" spans="1:8" x14ac:dyDescent="0.2">
      <c r="A8700">
        <f t="shared" si="810"/>
        <v>3</v>
      </c>
      <c r="B8700" t="b">
        <f t="shared" si="811"/>
        <v>0</v>
      </c>
      <c r="C8700" t="str">
        <f t="shared" si="812"/>
        <v>OFF</v>
      </c>
      <c r="D8700" s="4">
        <f t="shared" si="814"/>
        <v>43918.416666645571</v>
      </c>
      <c r="E8700" t="str">
        <f t="shared" si="815"/>
        <v>LRKPCIGS</v>
      </c>
      <c r="F8700" s="39">
        <v>8525.6962890625</v>
      </c>
      <c r="G8700">
        <f t="shared" si="813"/>
        <v>1.3069915106573248E-3</v>
      </c>
      <c r="H8700" s="38">
        <f>G8700*SUMIF('Manual Inputs'!$B$11:$B$22,'Expanded kW'!A8700,'Manual Inputs'!$C$11:$C$22)</f>
        <v>140467.57035743215</v>
      </c>
    </row>
    <row r="8701" spans="1:8" x14ac:dyDescent="0.2">
      <c r="A8701">
        <f t="shared" si="810"/>
        <v>3</v>
      </c>
      <c r="B8701" t="b">
        <f t="shared" si="811"/>
        <v>0</v>
      </c>
      <c r="C8701" t="str">
        <f t="shared" si="812"/>
        <v>OFF</v>
      </c>
      <c r="D8701" s="4">
        <f t="shared" si="814"/>
        <v>43918.458333312235</v>
      </c>
      <c r="E8701" t="str">
        <f t="shared" si="815"/>
        <v>LRKPCIGS</v>
      </c>
      <c r="F8701" s="39">
        <v>8531.19140625</v>
      </c>
      <c r="G8701">
        <f t="shared" si="813"/>
        <v>1.3078339135849711E-3</v>
      </c>
      <c r="H8701" s="38">
        <f>G8701*SUMIF('Manual Inputs'!$B$11:$B$22,'Expanded kW'!A8701,'Manual Inputs'!$C$11:$C$22)</f>
        <v>140558.10674695234</v>
      </c>
    </row>
    <row r="8702" spans="1:8" x14ac:dyDescent="0.2">
      <c r="A8702">
        <f t="shared" si="810"/>
        <v>3</v>
      </c>
      <c r="B8702" t="b">
        <f t="shared" si="811"/>
        <v>0</v>
      </c>
      <c r="C8702" t="str">
        <f t="shared" si="812"/>
        <v>OFF</v>
      </c>
      <c r="D8702" s="4">
        <f t="shared" si="814"/>
        <v>43918.4999999789</v>
      </c>
      <c r="E8702" t="str">
        <f t="shared" si="815"/>
        <v>LRKPCIGS</v>
      </c>
      <c r="F8702" s="39">
        <v>8543.6318359375</v>
      </c>
      <c r="G8702">
        <f t="shared" si="813"/>
        <v>1.3097410347677127E-3</v>
      </c>
      <c r="H8702" s="38">
        <f>G8702*SUMIF('Manual Inputs'!$B$11:$B$22,'Expanded kW'!A8702,'Manual Inputs'!$C$11:$C$22)</f>
        <v>140763.07263749756</v>
      </c>
    </row>
    <row r="8703" spans="1:8" x14ac:dyDescent="0.2">
      <c r="A8703">
        <f t="shared" si="810"/>
        <v>3</v>
      </c>
      <c r="B8703" t="b">
        <f t="shared" si="811"/>
        <v>0</v>
      </c>
      <c r="C8703" t="str">
        <f t="shared" si="812"/>
        <v>OFF</v>
      </c>
      <c r="D8703" s="4">
        <f t="shared" si="814"/>
        <v>43918.541666645564</v>
      </c>
      <c r="E8703" t="str">
        <f t="shared" si="815"/>
        <v>LRKPCIGS</v>
      </c>
      <c r="F8703" s="39">
        <v>8508.845703125</v>
      </c>
      <c r="G8703">
        <f t="shared" si="813"/>
        <v>1.3044083113474727E-3</v>
      </c>
      <c r="H8703" s="38">
        <f>G8703*SUMIF('Manual Inputs'!$B$11:$B$22,'Expanded kW'!A8703,'Manual Inputs'!$C$11:$C$22)</f>
        <v>140189.94366449254</v>
      </c>
    </row>
    <row r="8704" spans="1:8" x14ac:dyDescent="0.2">
      <c r="A8704">
        <f t="shared" si="810"/>
        <v>3</v>
      </c>
      <c r="B8704" t="b">
        <f t="shared" si="811"/>
        <v>0</v>
      </c>
      <c r="C8704" t="str">
        <f t="shared" si="812"/>
        <v>OFF</v>
      </c>
      <c r="D8704" s="4">
        <f t="shared" si="814"/>
        <v>43918.583333312228</v>
      </c>
      <c r="E8704" t="str">
        <f t="shared" si="815"/>
        <v>LRKPCIGS</v>
      </c>
      <c r="F8704" s="39">
        <v>8523.4248046875</v>
      </c>
      <c r="G8704">
        <f t="shared" si="813"/>
        <v>1.3066432914979672E-3</v>
      </c>
      <c r="H8704" s="38">
        <f>G8704*SUMIF('Manual Inputs'!$B$11:$B$22,'Expanded kW'!A8704,'Manual Inputs'!$C$11:$C$22)</f>
        <v>140430.14586089333</v>
      </c>
    </row>
    <row r="8705" spans="1:8" x14ac:dyDescent="0.2">
      <c r="A8705">
        <f t="shared" si="810"/>
        <v>3</v>
      </c>
      <c r="B8705" t="b">
        <f t="shared" si="811"/>
        <v>0</v>
      </c>
      <c r="C8705" t="str">
        <f t="shared" si="812"/>
        <v>OFF</v>
      </c>
      <c r="D8705" s="4">
        <f t="shared" si="814"/>
        <v>43918.624999978892</v>
      </c>
      <c r="E8705" t="str">
        <f t="shared" si="815"/>
        <v>LRKPCIGS</v>
      </c>
      <c r="F8705" s="39">
        <v>8508.7470703125</v>
      </c>
      <c r="G8705">
        <f t="shared" si="813"/>
        <v>1.3043931909110604E-3</v>
      </c>
      <c r="H8705" s="38">
        <f>G8705*SUMIF('Manual Inputs'!$B$11:$B$22,'Expanded kW'!A8705,'Manual Inputs'!$C$11:$C$22)</f>
        <v>140188.31861111749</v>
      </c>
    </row>
    <row r="8706" spans="1:8" x14ac:dyDescent="0.2">
      <c r="A8706">
        <f t="shared" ref="A8706:A8761" si="816">MONTH(D8706)</f>
        <v>3</v>
      </c>
      <c r="B8706" t="b">
        <f t="shared" ref="B8706:B8761" si="817">IF(ISNA(VLOOKUP(DATE(YEAR(D8706),MONTH(D8706),DAY(D8706)),Holidays,1,FALSE)),FALSE,TRUE)</f>
        <v>0</v>
      </c>
      <c r="C8706" t="str">
        <f t="shared" ref="C8706:C8761" si="818">IF(OR(HOUR(D8706)&lt;PkStart,HOUR(D8706)&gt;OPkStart-1,WEEKDAY(D8706,2)&gt;5,B8706)=TRUE,"OFF","ON")</f>
        <v>OFF</v>
      </c>
      <c r="D8706" s="4">
        <f t="shared" si="814"/>
        <v>43918.666666645557</v>
      </c>
      <c r="E8706" t="str">
        <f t="shared" si="815"/>
        <v>LRKPCIGS</v>
      </c>
      <c r="F8706" s="39">
        <v>8510.0615234375</v>
      </c>
      <c r="G8706">
        <f t="shared" ref="G8706:G8769" si="819">IF(SUMIF($A$2:$A$8785,A8706,$F$2:$F$8785)=0,0,F8706/SUMIF($A$2:$A$8785,A8706,$F$2:$F$8785))</f>
        <v>1.304594696925031E-3</v>
      </c>
      <c r="H8706" s="38">
        <f>G8706*SUMIF('Manual Inputs'!$B$11:$B$22,'Expanded kW'!A8706,'Manual Inputs'!$C$11:$C$22)</f>
        <v>140209.97526302689</v>
      </c>
    </row>
    <row r="8707" spans="1:8" x14ac:dyDescent="0.2">
      <c r="A8707">
        <f t="shared" si="816"/>
        <v>3</v>
      </c>
      <c r="B8707" t="b">
        <f t="shared" si="817"/>
        <v>0</v>
      </c>
      <c r="C8707" t="str">
        <f t="shared" si="818"/>
        <v>OFF</v>
      </c>
      <c r="D8707" s="4">
        <f t="shared" si="814"/>
        <v>43918.708333312221</v>
      </c>
      <c r="E8707" t="str">
        <f t="shared" si="815"/>
        <v>LRKPCIGS</v>
      </c>
      <c r="F8707" s="39">
        <v>8489.6806640625</v>
      </c>
      <c r="G8707">
        <f t="shared" si="819"/>
        <v>1.3014703057574498E-3</v>
      </c>
      <c r="H8707" s="38">
        <f>G8707*SUMIF('Manual Inputs'!$B$11:$B$22,'Expanded kW'!A8707,'Manual Inputs'!$C$11:$C$22)</f>
        <v>139874.18453096956</v>
      </c>
    </row>
    <row r="8708" spans="1:8" x14ac:dyDescent="0.2">
      <c r="A8708">
        <f t="shared" si="816"/>
        <v>3</v>
      </c>
      <c r="B8708" t="b">
        <f t="shared" si="817"/>
        <v>0</v>
      </c>
      <c r="C8708" t="str">
        <f t="shared" si="818"/>
        <v>OFF</v>
      </c>
      <c r="D8708" s="4">
        <f t="shared" ref="D8708:D8761" si="820">+D8707+1/24</f>
        <v>43918.749999978885</v>
      </c>
      <c r="E8708" t="str">
        <f t="shared" ref="E8708:E8761" si="821">+E8707</f>
        <v>LRKPCIGS</v>
      </c>
      <c r="F8708" s="39">
        <v>8489.9521484375</v>
      </c>
      <c r="G8708">
        <f t="shared" si="819"/>
        <v>1.3015119243844065E-3</v>
      </c>
      <c r="H8708" s="38">
        <f>G8708*SUMIF('Manual Inputs'!$B$11:$B$22,'Expanded kW'!A8708,'Manual Inputs'!$C$11:$C$22)</f>
        <v>139878.65745016033</v>
      </c>
    </row>
    <row r="8709" spans="1:8" x14ac:dyDescent="0.2">
      <c r="A8709">
        <f t="shared" si="816"/>
        <v>3</v>
      </c>
      <c r="B8709" t="b">
        <f t="shared" si="817"/>
        <v>0</v>
      </c>
      <c r="C8709" t="str">
        <f t="shared" si="818"/>
        <v>OFF</v>
      </c>
      <c r="D8709" s="4">
        <f t="shared" si="820"/>
        <v>43918.791666645549</v>
      </c>
      <c r="E8709" t="str">
        <f t="shared" si="821"/>
        <v>LRKPCIGS</v>
      </c>
      <c r="F8709" s="39">
        <v>8517.650390625</v>
      </c>
      <c r="G8709">
        <f t="shared" si="819"/>
        <v>1.3057580722850345E-3</v>
      </c>
      <c r="H8709" s="38">
        <f>G8709*SUMIF('Manual Inputs'!$B$11:$B$22,'Expanded kW'!A8709,'Manual Inputs'!$C$11:$C$22)</f>
        <v>140335.00783508332</v>
      </c>
    </row>
    <row r="8710" spans="1:8" x14ac:dyDescent="0.2">
      <c r="A8710">
        <f t="shared" si="816"/>
        <v>3</v>
      </c>
      <c r="B8710" t="b">
        <f t="shared" si="817"/>
        <v>0</v>
      </c>
      <c r="C8710" t="str">
        <f t="shared" si="818"/>
        <v>OFF</v>
      </c>
      <c r="D8710" s="4">
        <f t="shared" si="820"/>
        <v>43918.833333312214</v>
      </c>
      <c r="E8710" t="str">
        <f t="shared" si="821"/>
        <v>LRKPCIGS</v>
      </c>
      <c r="F8710" s="39">
        <v>8584.9775390625</v>
      </c>
      <c r="G8710">
        <f t="shared" si="819"/>
        <v>1.3160793420630191E-3</v>
      </c>
      <c r="H8710" s="38">
        <f>G8710*SUMIF('Manual Inputs'!$B$11:$B$22,'Expanded kW'!A8710,'Manual Inputs'!$C$11:$C$22)</f>
        <v>141444.27570476363</v>
      </c>
    </row>
    <row r="8711" spans="1:8" x14ac:dyDescent="0.2">
      <c r="A8711">
        <f t="shared" si="816"/>
        <v>3</v>
      </c>
      <c r="B8711" t="b">
        <f t="shared" si="817"/>
        <v>0</v>
      </c>
      <c r="C8711" t="str">
        <f t="shared" si="818"/>
        <v>OFF</v>
      </c>
      <c r="D8711" s="4">
        <f t="shared" si="820"/>
        <v>43918.874999978878</v>
      </c>
      <c r="E8711" t="str">
        <f t="shared" si="821"/>
        <v>LRKPCIGS</v>
      </c>
      <c r="F8711" s="39">
        <v>8569.484375</v>
      </c>
      <c r="G8711">
        <f t="shared" si="819"/>
        <v>1.3137042358879511E-3</v>
      </c>
      <c r="H8711" s="38">
        <f>G8711*SUMIF('Manual Inputs'!$B$11:$B$22,'Expanded kW'!A8711,'Manual Inputs'!$C$11:$C$22)</f>
        <v>141189.01360777803</v>
      </c>
    </row>
    <row r="8712" spans="1:8" x14ac:dyDescent="0.2">
      <c r="A8712">
        <f t="shared" si="816"/>
        <v>3</v>
      </c>
      <c r="B8712" t="b">
        <f t="shared" si="817"/>
        <v>0</v>
      </c>
      <c r="C8712" t="str">
        <f t="shared" si="818"/>
        <v>OFF</v>
      </c>
      <c r="D8712" s="4">
        <f t="shared" si="820"/>
        <v>43918.916666645542</v>
      </c>
      <c r="E8712" t="str">
        <f t="shared" si="821"/>
        <v>LRKPCIGS</v>
      </c>
      <c r="F8712" s="39">
        <v>8572.16015625</v>
      </c>
      <c r="G8712">
        <f t="shared" si="819"/>
        <v>1.31411443386587E-3</v>
      </c>
      <c r="H8712" s="38">
        <f>G8712*SUMIF('Manual Inputs'!$B$11:$B$22,'Expanded kW'!A8712,'Manual Inputs'!$C$11:$C$22)</f>
        <v>141233.09921419091</v>
      </c>
    </row>
    <row r="8713" spans="1:8" x14ac:dyDescent="0.2">
      <c r="A8713">
        <f t="shared" si="816"/>
        <v>3</v>
      </c>
      <c r="B8713" t="b">
        <f t="shared" si="817"/>
        <v>0</v>
      </c>
      <c r="C8713" t="str">
        <f t="shared" si="818"/>
        <v>OFF</v>
      </c>
      <c r="D8713" s="4">
        <f t="shared" si="820"/>
        <v>43918.958333312206</v>
      </c>
      <c r="E8713" t="str">
        <f t="shared" si="821"/>
        <v>LRKPCIGS</v>
      </c>
      <c r="F8713" s="39">
        <v>8565.0732421875</v>
      </c>
      <c r="G8713">
        <f t="shared" si="819"/>
        <v>1.3130280080535493E-3</v>
      </c>
      <c r="H8713" s="38">
        <f>G8713*SUMIF('Manual Inputs'!$B$11:$B$22,'Expanded kW'!A8713,'Manual Inputs'!$C$11:$C$22)</f>
        <v>141116.33671574626</v>
      </c>
    </row>
    <row r="8714" spans="1:8" x14ac:dyDescent="0.2">
      <c r="A8714">
        <f t="shared" si="816"/>
        <v>3</v>
      </c>
      <c r="B8714" t="b">
        <f t="shared" si="817"/>
        <v>0</v>
      </c>
      <c r="C8714" t="str">
        <f t="shared" si="818"/>
        <v>OFF</v>
      </c>
      <c r="D8714" s="4">
        <f t="shared" si="820"/>
        <v>43918.999999978871</v>
      </c>
      <c r="E8714" t="str">
        <f t="shared" si="821"/>
        <v>LRKPCIGS</v>
      </c>
      <c r="F8714" s="39">
        <v>8599.224609375</v>
      </c>
      <c r="G8714">
        <f t="shared" si="819"/>
        <v>1.3182634217345018E-3</v>
      </c>
      <c r="H8714" s="38">
        <f>G8714*SUMIF('Manual Inputs'!$B$11:$B$22,'Expanded kW'!A8714,'Manual Inputs'!$C$11:$C$22)</f>
        <v>141679.00742445624</v>
      </c>
    </row>
    <row r="8715" spans="1:8" x14ac:dyDescent="0.2">
      <c r="A8715">
        <f t="shared" si="816"/>
        <v>3</v>
      </c>
      <c r="B8715" t="b">
        <f t="shared" si="817"/>
        <v>0</v>
      </c>
      <c r="C8715" t="str">
        <f t="shared" si="818"/>
        <v>OFF</v>
      </c>
      <c r="D8715" s="4">
        <f t="shared" si="820"/>
        <v>43919.041666645535</v>
      </c>
      <c r="E8715" t="str">
        <f t="shared" si="821"/>
        <v>LRKPCIGS</v>
      </c>
      <c r="F8715" s="39">
        <v>8582.509765625</v>
      </c>
      <c r="G8715">
        <f t="shared" si="819"/>
        <v>1.315701031738128E-3</v>
      </c>
      <c r="H8715" s="38">
        <f>G8715*SUMIF('Manual Inputs'!$B$11:$B$22,'Expanded kW'!A8715,'Manual Inputs'!$C$11:$C$22)</f>
        <v>141403.61719111202</v>
      </c>
    </row>
    <row r="8716" spans="1:8" x14ac:dyDescent="0.2">
      <c r="A8716">
        <f t="shared" si="816"/>
        <v>3</v>
      </c>
      <c r="B8716" t="b">
        <f t="shared" si="817"/>
        <v>0</v>
      </c>
      <c r="C8716" t="str">
        <f t="shared" si="818"/>
        <v>OFF</v>
      </c>
      <c r="D8716" s="4">
        <f t="shared" si="820"/>
        <v>43919.083333312199</v>
      </c>
      <c r="E8716" t="str">
        <f t="shared" si="821"/>
        <v>LRKPCIGS</v>
      </c>
      <c r="F8716" s="39">
        <v>8594.4365234375</v>
      </c>
      <c r="G8716">
        <f t="shared" si="819"/>
        <v>1.3175294068856925E-3</v>
      </c>
      <c r="H8716" s="38">
        <f>G8716*SUMIF('Manual Inputs'!$B$11:$B$22,'Expanded kW'!A8716,'Manual Inputs'!$C$11:$C$22)</f>
        <v>141600.11993239695</v>
      </c>
    </row>
    <row r="8717" spans="1:8" x14ac:dyDescent="0.2">
      <c r="A8717">
        <f t="shared" si="816"/>
        <v>3</v>
      </c>
      <c r="B8717" t="b">
        <f t="shared" si="817"/>
        <v>0</v>
      </c>
      <c r="C8717" t="str">
        <f t="shared" si="818"/>
        <v>OFF</v>
      </c>
      <c r="D8717" s="4">
        <f t="shared" si="820"/>
        <v>43919.124999978863</v>
      </c>
      <c r="E8717" t="str">
        <f t="shared" si="821"/>
        <v>LRKPCIGS</v>
      </c>
      <c r="F8717" s="39">
        <v>8588.037109375</v>
      </c>
      <c r="G8717">
        <f t="shared" si="819"/>
        <v>1.3165483750063843E-3</v>
      </c>
      <c r="H8717" s="38">
        <f>G8717*SUMIF('Manual Inputs'!$B$11:$B$22,'Expanded kW'!A8717,'Manual Inputs'!$C$11:$C$22)</f>
        <v>141494.68453866566</v>
      </c>
    </row>
    <row r="8718" spans="1:8" x14ac:dyDescent="0.2">
      <c r="A8718">
        <f t="shared" si="816"/>
        <v>3</v>
      </c>
      <c r="B8718" t="b">
        <f t="shared" si="817"/>
        <v>0</v>
      </c>
      <c r="C8718" t="str">
        <f t="shared" si="818"/>
        <v>OFF</v>
      </c>
      <c r="D8718" s="4">
        <f t="shared" si="820"/>
        <v>43919.166666645528</v>
      </c>
      <c r="E8718" t="str">
        <f t="shared" si="821"/>
        <v>LRKPCIGS</v>
      </c>
      <c r="F8718" s="39">
        <v>8597.1962890625</v>
      </c>
      <c r="G8718">
        <f t="shared" si="819"/>
        <v>1.3179524796906557E-3</v>
      </c>
      <c r="H8718" s="38">
        <f>G8718*SUMIF('Manual Inputs'!$B$11:$B$22,'Expanded kW'!A8718,'Manual Inputs'!$C$11:$C$22)</f>
        <v>141645.58924762427</v>
      </c>
    </row>
    <row r="8719" spans="1:8" x14ac:dyDescent="0.2">
      <c r="A8719">
        <f t="shared" si="816"/>
        <v>3</v>
      </c>
      <c r="B8719" t="b">
        <f t="shared" si="817"/>
        <v>0</v>
      </c>
      <c r="C8719" t="str">
        <f t="shared" si="818"/>
        <v>OFF</v>
      </c>
      <c r="D8719" s="4">
        <f t="shared" si="820"/>
        <v>43919.208333312192</v>
      </c>
      <c r="E8719" t="str">
        <f t="shared" si="821"/>
        <v>LRKPCIGS</v>
      </c>
      <c r="F8719" s="39">
        <v>8600.4794921875</v>
      </c>
      <c r="G8719">
        <f t="shared" si="819"/>
        <v>1.3184557956037084E-3</v>
      </c>
      <c r="H8719" s="38">
        <f>G8719*SUMIF('Manual Inputs'!$B$11:$B$22,'Expanded kW'!A8719,'Manual Inputs'!$C$11:$C$22)</f>
        <v>141699.68260848563</v>
      </c>
    </row>
    <row r="8720" spans="1:8" x14ac:dyDescent="0.2">
      <c r="A8720">
        <f t="shared" si="816"/>
        <v>3</v>
      </c>
      <c r="B8720" t="b">
        <f t="shared" si="817"/>
        <v>0</v>
      </c>
      <c r="C8720" t="str">
        <f t="shared" si="818"/>
        <v>OFF</v>
      </c>
      <c r="D8720" s="4">
        <f t="shared" si="820"/>
        <v>43919.249999978856</v>
      </c>
      <c r="E8720" t="str">
        <f t="shared" si="821"/>
        <v>LRKPCIGS</v>
      </c>
      <c r="F8720" s="39">
        <v>8613.1669921875</v>
      </c>
      <c r="G8720">
        <f t="shared" si="819"/>
        <v>1.3204007927311264E-3</v>
      </c>
      <c r="H8720" s="38">
        <f>G8720*SUMIF('Manual Inputs'!$B$11:$B$22,'Expanded kW'!A8720,'Manual Inputs'!$C$11:$C$22)</f>
        <v>141908.71917728722</v>
      </c>
    </row>
    <row r="8721" spans="1:8" x14ac:dyDescent="0.2">
      <c r="A8721">
        <f t="shared" si="816"/>
        <v>3</v>
      </c>
      <c r="B8721" t="b">
        <f t="shared" si="817"/>
        <v>0</v>
      </c>
      <c r="C8721" t="str">
        <f t="shared" si="818"/>
        <v>OFF</v>
      </c>
      <c r="D8721" s="4">
        <f t="shared" si="820"/>
        <v>43919.29166664552</v>
      </c>
      <c r="E8721" t="str">
        <f t="shared" si="821"/>
        <v>LRKPCIGS</v>
      </c>
      <c r="F8721" s="39">
        <v>8534.34375</v>
      </c>
      <c r="G8721">
        <f t="shared" si="819"/>
        <v>1.3083171687210014E-3</v>
      </c>
      <c r="H8721" s="38">
        <f>G8721*SUMIF('Manual Inputs'!$B$11:$B$22,'Expanded kW'!A8721,'Manual Inputs'!$C$11:$C$22)</f>
        <v>140610.04409640521</v>
      </c>
    </row>
    <row r="8722" spans="1:8" x14ac:dyDescent="0.2">
      <c r="A8722">
        <f t="shared" si="816"/>
        <v>3</v>
      </c>
      <c r="B8722" t="b">
        <f t="shared" si="817"/>
        <v>0</v>
      </c>
      <c r="C8722" t="str">
        <f t="shared" si="818"/>
        <v>OFF</v>
      </c>
      <c r="D8722" s="4">
        <f t="shared" si="820"/>
        <v>43919.333333312185</v>
      </c>
      <c r="E8722" t="str">
        <f t="shared" si="821"/>
        <v>LRKPCIGS</v>
      </c>
      <c r="F8722" s="39">
        <v>8547.7197265625</v>
      </c>
      <c r="G8722">
        <f t="shared" si="819"/>
        <v>1.3103677094887234E-3</v>
      </c>
      <c r="H8722" s="38">
        <f>G8722*SUMIF('Manual Inputs'!$B$11:$B$22,'Expanded kW'!A8722,'Manual Inputs'!$C$11:$C$22)</f>
        <v>140830.42385955754</v>
      </c>
    </row>
    <row r="8723" spans="1:8" x14ac:dyDescent="0.2">
      <c r="A8723">
        <f t="shared" si="816"/>
        <v>3</v>
      </c>
      <c r="B8723" t="b">
        <f t="shared" si="817"/>
        <v>0</v>
      </c>
      <c r="C8723" t="str">
        <f t="shared" si="818"/>
        <v>OFF</v>
      </c>
      <c r="D8723" s="4">
        <f t="shared" si="820"/>
        <v>43919.374999978849</v>
      </c>
      <c r="E8723" t="str">
        <f t="shared" si="821"/>
        <v>LRKPCIGS</v>
      </c>
      <c r="F8723" s="39">
        <v>8540.3251953125</v>
      </c>
      <c r="G8723">
        <f t="shared" si="819"/>
        <v>1.3092341258796709E-3</v>
      </c>
      <c r="H8723" s="38">
        <f>G8723*SUMIF('Manual Inputs'!$B$11:$B$22,'Expanded kW'!A8723,'Manual Inputs'!$C$11:$C$22)</f>
        <v>140708.59312533913</v>
      </c>
    </row>
    <row r="8724" spans="1:8" x14ac:dyDescent="0.2">
      <c r="A8724">
        <f t="shared" si="816"/>
        <v>3</v>
      </c>
      <c r="B8724" t="b">
        <f t="shared" si="817"/>
        <v>0</v>
      </c>
      <c r="C8724" t="str">
        <f t="shared" si="818"/>
        <v>OFF</v>
      </c>
      <c r="D8724" s="4">
        <f t="shared" si="820"/>
        <v>43919.416666645513</v>
      </c>
      <c r="E8724" t="str">
        <f t="shared" si="821"/>
        <v>LRKPCIGS</v>
      </c>
      <c r="F8724" s="39">
        <v>8519.626953125</v>
      </c>
      <c r="G8724">
        <f t="shared" si="819"/>
        <v>1.3060610798424461E-3</v>
      </c>
      <c r="H8724" s="38">
        <f>G8724*SUMIF('Manual Inputs'!$B$11:$B$22,'Expanded kW'!A8724,'Manual Inputs'!$C$11:$C$22)</f>
        <v>140367.5732611343</v>
      </c>
    </row>
    <row r="8725" spans="1:8" x14ac:dyDescent="0.2">
      <c r="A8725">
        <f t="shared" si="816"/>
        <v>3</v>
      </c>
      <c r="B8725" t="b">
        <f t="shared" si="817"/>
        <v>0</v>
      </c>
      <c r="C8725" t="str">
        <f t="shared" si="818"/>
        <v>OFF</v>
      </c>
      <c r="D8725" s="4">
        <f t="shared" si="820"/>
        <v>43919.458333312177</v>
      </c>
      <c r="E8725" t="str">
        <f t="shared" si="821"/>
        <v>LRKPCIGS</v>
      </c>
      <c r="F8725" s="39">
        <v>8510.36328125</v>
      </c>
      <c r="G8725">
        <f t="shared" si="819"/>
        <v>1.3046409564780152E-3</v>
      </c>
      <c r="H8725" s="38">
        <f>G8725*SUMIF('Manual Inputs'!$B$11:$B$22,'Expanded kW'!A8725,'Manual Inputs'!$C$11:$C$22)</f>
        <v>140214.94696097638</v>
      </c>
    </row>
    <row r="8726" spans="1:8" x14ac:dyDescent="0.2">
      <c r="A8726">
        <f t="shared" si="816"/>
        <v>3</v>
      </c>
      <c r="B8726" t="b">
        <f t="shared" si="817"/>
        <v>0</v>
      </c>
      <c r="C8726" t="str">
        <f t="shared" si="818"/>
        <v>OFF</v>
      </c>
      <c r="D8726" s="4">
        <f t="shared" si="820"/>
        <v>43919.499999978842</v>
      </c>
      <c r="E8726" t="str">
        <f t="shared" si="821"/>
        <v>LRKPCIGS</v>
      </c>
      <c r="F8726" s="39">
        <v>8517.1318359375</v>
      </c>
      <c r="G8726">
        <f t="shared" si="819"/>
        <v>1.3056785777134012E-3</v>
      </c>
      <c r="H8726" s="38">
        <f>G8726*SUMIF('Manual Inputs'!$B$11:$B$22,'Expanded kW'!A8726,'Manual Inputs'!$C$11:$C$22)</f>
        <v>140326.46423763616</v>
      </c>
    </row>
    <row r="8727" spans="1:8" x14ac:dyDescent="0.2">
      <c r="A8727">
        <f t="shared" si="816"/>
        <v>3</v>
      </c>
      <c r="B8727" t="b">
        <f t="shared" si="817"/>
        <v>0</v>
      </c>
      <c r="C8727" t="str">
        <f t="shared" si="818"/>
        <v>OFF</v>
      </c>
      <c r="D8727" s="4">
        <f t="shared" si="820"/>
        <v>43919.541666645506</v>
      </c>
      <c r="E8727" t="str">
        <f t="shared" si="821"/>
        <v>LRKPCIGS</v>
      </c>
      <c r="F8727" s="39">
        <v>8497.1513671875</v>
      </c>
      <c r="G8727">
        <f t="shared" si="819"/>
        <v>1.3026155665352168E-3</v>
      </c>
      <c r="H8727" s="38">
        <f>G8727*SUMIF('Manual Inputs'!$B$11:$B$22,'Expanded kW'!A8727,'Manual Inputs'!$C$11:$C$22)</f>
        <v>139997.27025690337</v>
      </c>
    </row>
    <row r="8728" spans="1:8" x14ac:dyDescent="0.2">
      <c r="A8728">
        <f t="shared" si="816"/>
        <v>3</v>
      </c>
      <c r="B8728" t="b">
        <f t="shared" si="817"/>
        <v>0</v>
      </c>
      <c r="C8728" t="str">
        <f t="shared" si="818"/>
        <v>OFF</v>
      </c>
      <c r="D8728" s="4">
        <f t="shared" si="820"/>
        <v>43919.58333331217</v>
      </c>
      <c r="E8728" t="str">
        <f t="shared" si="821"/>
        <v>LRKPCIGS</v>
      </c>
      <c r="F8728" s="39">
        <v>8504.48828125</v>
      </c>
      <c r="G8728">
        <f t="shared" si="819"/>
        <v>1.3037403174140877E-3</v>
      </c>
      <c r="H8728" s="38">
        <f>G8728*SUMIF('Manual Inputs'!$B$11:$B$22,'Expanded kW'!A8728,'Manual Inputs'!$C$11:$C$22)</f>
        <v>140118.15170251654</v>
      </c>
    </row>
    <row r="8729" spans="1:8" x14ac:dyDescent="0.2">
      <c r="A8729">
        <f t="shared" si="816"/>
        <v>3</v>
      </c>
      <c r="B8729" t="b">
        <f t="shared" si="817"/>
        <v>0</v>
      </c>
      <c r="C8729" t="str">
        <f t="shared" si="818"/>
        <v>OFF</v>
      </c>
      <c r="D8729" s="4">
        <f t="shared" si="820"/>
        <v>43919.624999978834</v>
      </c>
      <c r="E8729" t="str">
        <f t="shared" si="821"/>
        <v>LRKPCIGS</v>
      </c>
      <c r="F8729" s="39">
        <v>8144.76806640625</v>
      </c>
      <c r="G8729">
        <f t="shared" si="819"/>
        <v>1.2485951127208638E-3</v>
      </c>
      <c r="H8729" s="38">
        <f>G8729*SUMIF('Manual Inputs'!$B$11:$B$22,'Expanded kW'!A8729,'Manual Inputs'!$C$11:$C$22)</f>
        <v>134191.47746097943</v>
      </c>
    </row>
    <row r="8730" spans="1:8" x14ac:dyDescent="0.2">
      <c r="A8730">
        <f t="shared" si="816"/>
        <v>3</v>
      </c>
      <c r="B8730" t="b">
        <f t="shared" si="817"/>
        <v>0</v>
      </c>
      <c r="C8730" t="str">
        <f t="shared" si="818"/>
        <v>OFF</v>
      </c>
      <c r="D8730" s="4">
        <f t="shared" si="820"/>
        <v>43919.666666645498</v>
      </c>
      <c r="E8730" t="str">
        <f t="shared" si="821"/>
        <v>LRKPCIGS</v>
      </c>
      <c r="F8730" s="39">
        <v>8068.732421875</v>
      </c>
      <c r="G8730">
        <f t="shared" si="819"/>
        <v>1.2369388281735017E-3</v>
      </c>
      <c r="H8730" s="38">
        <f>G8730*SUMIF('Manual Inputs'!$B$11:$B$22,'Expanded kW'!A8730,'Manual Inputs'!$C$11:$C$22)</f>
        <v>132938.73024999001</v>
      </c>
    </row>
    <row r="8731" spans="1:8" x14ac:dyDescent="0.2">
      <c r="A8731">
        <f t="shared" si="816"/>
        <v>3</v>
      </c>
      <c r="B8731" t="b">
        <f t="shared" si="817"/>
        <v>0</v>
      </c>
      <c r="C8731" t="str">
        <f t="shared" si="818"/>
        <v>OFF</v>
      </c>
      <c r="D8731" s="4">
        <f t="shared" si="820"/>
        <v>43919.708333312163</v>
      </c>
      <c r="E8731" t="str">
        <f t="shared" si="821"/>
        <v>LRKPCIGS</v>
      </c>
      <c r="F8731" s="39">
        <v>8058.38720703125</v>
      </c>
      <c r="G8731">
        <f t="shared" si="819"/>
        <v>1.2353529039840542E-3</v>
      </c>
      <c r="H8731" s="38">
        <f>G8731*SUMIF('Manual Inputs'!$B$11:$B$22,'Expanded kW'!A8731,'Manual Inputs'!$C$11:$C$22)</f>
        <v>132768.28467643709</v>
      </c>
    </row>
    <row r="8732" spans="1:8" x14ac:dyDescent="0.2">
      <c r="A8732">
        <f t="shared" si="816"/>
        <v>3</v>
      </c>
      <c r="B8732" t="b">
        <f t="shared" si="817"/>
        <v>0</v>
      </c>
      <c r="C8732" t="str">
        <f t="shared" si="818"/>
        <v>OFF</v>
      </c>
      <c r="D8732" s="4">
        <f t="shared" si="820"/>
        <v>43919.749999978827</v>
      </c>
      <c r="E8732" t="str">
        <f t="shared" si="821"/>
        <v>LRKPCIGS</v>
      </c>
      <c r="F8732" s="39">
        <v>8041.82470703125</v>
      </c>
      <c r="G8732">
        <f t="shared" si="819"/>
        <v>1.2328138683251094E-3</v>
      </c>
      <c r="H8732" s="38">
        <f>G8732*SUMIF('Manual Inputs'!$B$11:$B$22,'Expanded kW'!A8732,'Manual Inputs'!$C$11:$C$22)</f>
        <v>132495.40442652369</v>
      </c>
    </row>
    <row r="8733" spans="1:8" x14ac:dyDescent="0.2">
      <c r="A8733">
        <f t="shared" si="816"/>
        <v>3</v>
      </c>
      <c r="B8733" t="b">
        <f t="shared" si="817"/>
        <v>0</v>
      </c>
      <c r="C8733" t="str">
        <f t="shared" si="818"/>
        <v>OFF</v>
      </c>
      <c r="D8733" s="4">
        <f t="shared" si="820"/>
        <v>43919.791666645491</v>
      </c>
      <c r="E8733" t="str">
        <f t="shared" si="821"/>
        <v>LRKPCIGS</v>
      </c>
      <c r="F8733" s="39">
        <v>8083.94287109375</v>
      </c>
      <c r="G8733">
        <f t="shared" si="819"/>
        <v>1.2392705940877642E-3</v>
      </c>
      <c r="H8733" s="38">
        <f>G8733*SUMIF('Manual Inputs'!$B$11:$B$22,'Expanded kW'!A8733,'Manual Inputs'!$C$11:$C$22)</f>
        <v>133189.33439695498</v>
      </c>
    </row>
    <row r="8734" spans="1:8" x14ac:dyDescent="0.2">
      <c r="A8734">
        <f t="shared" si="816"/>
        <v>3</v>
      </c>
      <c r="B8734" t="b">
        <f t="shared" si="817"/>
        <v>0</v>
      </c>
      <c r="C8734" t="str">
        <f t="shared" si="818"/>
        <v>OFF</v>
      </c>
      <c r="D8734" s="4">
        <f t="shared" si="820"/>
        <v>43919.833333312155</v>
      </c>
      <c r="E8734" t="str">
        <f t="shared" si="821"/>
        <v>LRKPCIGS</v>
      </c>
      <c r="F8734" s="39">
        <v>8190.8974609375</v>
      </c>
      <c r="G8734">
        <f t="shared" si="819"/>
        <v>1.2556667611821693E-3</v>
      </c>
      <c r="H8734" s="38">
        <f>G8734*SUMIF('Manual Inputs'!$B$11:$B$22,'Expanded kW'!A8734,'Manual Inputs'!$C$11:$C$22)</f>
        <v>134951.49561693659</v>
      </c>
    </row>
    <row r="8735" spans="1:8" x14ac:dyDescent="0.2">
      <c r="A8735">
        <f t="shared" si="816"/>
        <v>3</v>
      </c>
      <c r="B8735" t="b">
        <f t="shared" si="817"/>
        <v>0</v>
      </c>
      <c r="C8735" t="str">
        <f t="shared" si="818"/>
        <v>OFF</v>
      </c>
      <c r="D8735" s="4">
        <f t="shared" si="820"/>
        <v>43919.87499997882</v>
      </c>
      <c r="E8735" t="str">
        <f t="shared" si="821"/>
        <v>LRKPCIGS</v>
      </c>
      <c r="F8735" s="39">
        <v>8275.7060546875</v>
      </c>
      <c r="G8735">
        <f t="shared" si="819"/>
        <v>1.2686679411801286E-3</v>
      </c>
      <c r="H8735" s="38">
        <f>G8735*SUMIF('Manual Inputs'!$B$11:$B$22,'Expanded kW'!A8735,'Manual Inputs'!$C$11:$C$22)</f>
        <v>136348.78408530203</v>
      </c>
    </row>
    <row r="8736" spans="1:8" x14ac:dyDescent="0.2">
      <c r="A8736">
        <f t="shared" si="816"/>
        <v>3</v>
      </c>
      <c r="B8736" t="b">
        <f t="shared" si="817"/>
        <v>0</v>
      </c>
      <c r="C8736" t="str">
        <f t="shared" si="818"/>
        <v>OFF</v>
      </c>
      <c r="D8736" s="4">
        <f t="shared" si="820"/>
        <v>43919.916666645484</v>
      </c>
      <c r="E8736" t="str">
        <f t="shared" si="821"/>
        <v>LRKPCIGS</v>
      </c>
      <c r="F8736" s="39">
        <v>8368.2666015625</v>
      </c>
      <c r="G8736">
        <f t="shared" si="819"/>
        <v>1.2828574976557238E-3</v>
      </c>
      <c r="H8736" s="38">
        <f>G8736*SUMIF('Manual Inputs'!$B$11:$B$22,'Expanded kW'!A8736,'Manual Inputs'!$C$11:$C$22)</f>
        <v>137873.79209516585</v>
      </c>
    </row>
    <row r="8737" spans="1:8" x14ac:dyDescent="0.2">
      <c r="A8737">
        <f t="shared" si="816"/>
        <v>3</v>
      </c>
      <c r="B8737" t="b">
        <f t="shared" si="817"/>
        <v>0</v>
      </c>
      <c r="C8737" t="str">
        <f t="shared" si="818"/>
        <v>OFF</v>
      </c>
      <c r="D8737" s="4">
        <f t="shared" si="820"/>
        <v>43919.958333312148</v>
      </c>
      <c r="E8737" t="str">
        <f t="shared" si="821"/>
        <v>LRKPCIGS</v>
      </c>
      <c r="F8737" s="39">
        <v>8362.111328125</v>
      </c>
      <c r="G8737">
        <f t="shared" si="819"/>
        <v>1.2819138925992187E-3</v>
      </c>
      <c r="H8737" s="38">
        <f>G8737*SUMIF('Manual Inputs'!$B$11:$B$22,'Expanded kW'!A8737,'Manual Inputs'!$C$11:$C$22)</f>
        <v>137772.37911077883</v>
      </c>
    </row>
    <row r="8738" spans="1:8" x14ac:dyDescent="0.2">
      <c r="A8738">
        <f t="shared" si="816"/>
        <v>3</v>
      </c>
      <c r="B8738" t="b">
        <f t="shared" si="817"/>
        <v>0</v>
      </c>
      <c r="C8738" t="str">
        <f t="shared" si="818"/>
        <v>OFF</v>
      </c>
      <c r="D8738" s="4">
        <f t="shared" si="820"/>
        <v>43919.999999978812</v>
      </c>
      <c r="E8738" t="str">
        <f t="shared" si="821"/>
        <v>LRKPCIGS</v>
      </c>
      <c r="F8738" s="39">
        <v>8395.01953125</v>
      </c>
      <c r="G8738">
        <f t="shared" si="819"/>
        <v>1.2869587288984591E-3</v>
      </c>
      <c r="H8738" s="38">
        <f>G8738*SUMIF('Manual Inputs'!$B$11:$B$22,'Expanded kW'!A8738,'Manual Inputs'!$C$11:$C$22)</f>
        <v>138314.5677111079</v>
      </c>
    </row>
    <row r="8739" spans="1:8" x14ac:dyDescent="0.2">
      <c r="A8739">
        <f t="shared" si="816"/>
        <v>3</v>
      </c>
      <c r="B8739" t="b">
        <f t="shared" si="817"/>
        <v>0</v>
      </c>
      <c r="C8739" t="str">
        <f t="shared" si="818"/>
        <v>OFF</v>
      </c>
      <c r="D8739" s="4">
        <f t="shared" si="820"/>
        <v>43920.041666645477</v>
      </c>
      <c r="E8739" t="str">
        <f t="shared" si="821"/>
        <v>LRKPCIGS</v>
      </c>
      <c r="F8739" s="39">
        <v>8344.1650390625</v>
      </c>
      <c r="G8739">
        <f t="shared" si="819"/>
        <v>1.2791627217086275E-3</v>
      </c>
      <c r="H8739" s="38">
        <f>G8739*SUMIF('Manual Inputs'!$B$11:$B$22,'Expanded kW'!A8739,'Manual Inputs'!$C$11:$C$22)</f>
        <v>137476.69984470226</v>
      </c>
    </row>
    <row r="8740" spans="1:8" x14ac:dyDescent="0.2">
      <c r="A8740">
        <f t="shared" si="816"/>
        <v>3</v>
      </c>
      <c r="B8740" t="b">
        <f t="shared" si="817"/>
        <v>0</v>
      </c>
      <c r="C8740" t="str">
        <f t="shared" si="818"/>
        <v>OFF</v>
      </c>
      <c r="D8740" s="4">
        <f t="shared" si="820"/>
        <v>43920.083333312141</v>
      </c>
      <c r="E8740" t="str">
        <f t="shared" si="821"/>
        <v>LRKPCIGS</v>
      </c>
      <c r="F8740" s="39">
        <v>8347.2119140625</v>
      </c>
      <c r="G8740">
        <f t="shared" si="819"/>
        <v>1.2796298084572068E-3</v>
      </c>
      <c r="H8740" s="38">
        <f>G8740*SUMIF('Manual Inputs'!$B$11:$B$22,'Expanded kW'!A8740,'Manual Inputs'!$C$11:$C$22)</f>
        <v>137526.89951331841</v>
      </c>
    </row>
    <row r="8741" spans="1:8" x14ac:dyDescent="0.2">
      <c r="A8741">
        <f t="shared" si="816"/>
        <v>3</v>
      </c>
      <c r="B8741" t="b">
        <f t="shared" si="817"/>
        <v>0</v>
      </c>
      <c r="C8741" t="str">
        <f t="shared" si="818"/>
        <v>OFF</v>
      </c>
      <c r="D8741" s="4">
        <f t="shared" si="820"/>
        <v>43920.124999978805</v>
      </c>
      <c r="E8741" t="str">
        <f t="shared" si="821"/>
        <v>LRKPCIGS</v>
      </c>
      <c r="F8741" s="39">
        <v>8330.3154296875</v>
      </c>
      <c r="G8741">
        <f t="shared" si="819"/>
        <v>1.2770395729046679E-3</v>
      </c>
      <c r="H8741" s="38">
        <f>G8741*SUMIF('Manual Inputs'!$B$11:$B$22,'Expanded kW'!A8741,'Manual Inputs'!$C$11:$C$22)</f>
        <v>137248.51660742212</v>
      </c>
    </row>
    <row r="8742" spans="1:8" x14ac:dyDescent="0.2">
      <c r="A8742">
        <f t="shared" si="816"/>
        <v>3</v>
      </c>
      <c r="B8742" t="b">
        <f t="shared" si="817"/>
        <v>0</v>
      </c>
      <c r="C8742" t="str">
        <f t="shared" si="818"/>
        <v>OFF</v>
      </c>
      <c r="D8742" s="4">
        <f t="shared" si="820"/>
        <v>43920.166666645469</v>
      </c>
      <c r="E8742" t="str">
        <f t="shared" si="821"/>
        <v>LRKPCIGS</v>
      </c>
      <c r="F8742" s="39">
        <v>8297.6826171875</v>
      </c>
      <c r="G8742">
        <f t="shared" si="819"/>
        <v>1.272036954061549E-3</v>
      </c>
      <c r="H8742" s="38">
        <f>G8742*SUMIF('Manual Inputs'!$B$11:$B$22,'Expanded kW'!A8742,'Manual Inputs'!$C$11:$C$22)</f>
        <v>136710.86528483333</v>
      </c>
    </row>
    <row r="8743" spans="1:8" x14ac:dyDescent="0.2">
      <c r="A8743">
        <f t="shared" si="816"/>
        <v>3</v>
      </c>
      <c r="B8743" t="b">
        <f t="shared" si="817"/>
        <v>0</v>
      </c>
      <c r="C8743" t="str">
        <f t="shared" si="818"/>
        <v>OFF</v>
      </c>
      <c r="D8743" s="4">
        <f t="shared" si="820"/>
        <v>43920.208333312134</v>
      </c>
      <c r="E8743" t="str">
        <f t="shared" si="821"/>
        <v>LRKPCIGS</v>
      </c>
      <c r="F8743" s="39">
        <v>8351.9697265625</v>
      </c>
      <c r="G8743">
        <f t="shared" si="819"/>
        <v>1.2803591823799885E-3</v>
      </c>
      <c r="H8743" s="38">
        <f>G8743*SUMIF('Manual Inputs'!$B$11:$B$22,'Expanded kW'!A8743,'Manual Inputs'!$C$11:$C$22)</f>
        <v>137605.28822661898</v>
      </c>
    </row>
    <row r="8744" spans="1:8" x14ac:dyDescent="0.2">
      <c r="A8744">
        <f t="shared" si="816"/>
        <v>3</v>
      </c>
      <c r="B8744" t="b">
        <f t="shared" si="817"/>
        <v>0</v>
      </c>
      <c r="C8744" t="str">
        <f t="shared" si="818"/>
        <v>OFF</v>
      </c>
      <c r="D8744" s="4">
        <f t="shared" si="820"/>
        <v>43920.249999978798</v>
      </c>
      <c r="E8744" t="str">
        <f t="shared" si="821"/>
        <v>LRKPCIGS</v>
      </c>
      <c r="F8744" s="39">
        <v>8406.986328125</v>
      </c>
      <c r="G8744">
        <f t="shared" si="819"/>
        <v>1.2887932420449629E-3</v>
      </c>
      <c r="H8744" s="38">
        <f>G8744*SUMIF('Manual Inputs'!$B$11:$B$22,'Expanded kW'!A8744,'Manual Inputs'!$C$11:$C$22)</f>
        <v>138511.73012752525</v>
      </c>
    </row>
    <row r="8745" spans="1:8" x14ac:dyDescent="0.2">
      <c r="A8745">
        <f t="shared" si="816"/>
        <v>3</v>
      </c>
      <c r="B8745" t="b">
        <f t="shared" si="817"/>
        <v>0</v>
      </c>
      <c r="C8745" t="str">
        <f t="shared" si="818"/>
        <v>ON</v>
      </c>
      <c r="D8745" s="4">
        <f t="shared" si="820"/>
        <v>43920.291666645462</v>
      </c>
      <c r="E8745" t="str">
        <f t="shared" si="821"/>
        <v>LRKPCIGS</v>
      </c>
      <c r="F8745" s="39">
        <v>8525.5087890625</v>
      </c>
      <c r="G8745">
        <f t="shared" si="819"/>
        <v>1.3069627668574123E-3</v>
      </c>
      <c r="H8745" s="38">
        <f>G8745*SUMIF('Manual Inputs'!$B$11:$B$22,'Expanded kW'!A8745,'Manual Inputs'!$C$11:$C$22)</f>
        <v>140464.48114705578</v>
      </c>
    </row>
    <row r="8746" spans="1:8" x14ac:dyDescent="0.2">
      <c r="A8746">
        <f t="shared" si="816"/>
        <v>3</v>
      </c>
      <c r="B8746" t="b">
        <f t="shared" si="817"/>
        <v>0</v>
      </c>
      <c r="C8746" t="str">
        <f t="shared" si="818"/>
        <v>ON</v>
      </c>
      <c r="D8746" s="4">
        <f t="shared" si="820"/>
        <v>43920.333333312126</v>
      </c>
      <c r="E8746" t="str">
        <f t="shared" si="821"/>
        <v>LRKPCIGS</v>
      </c>
      <c r="F8746" s="39">
        <v>8575.7138671875</v>
      </c>
      <c r="G8746">
        <f t="shared" si="819"/>
        <v>1.3146592186985882E-3</v>
      </c>
      <c r="H8746" s="38">
        <f>G8746*SUMIF('Manual Inputs'!$B$11:$B$22,'Expanded kW'!A8746,'Manual Inputs'!$C$11:$C$22)</f>
        <v>141291.64940460571</v>
      </c>
    </row>
    <row r="8747" spans="1:8" x14ac:dyDescent="0.2">
      <c r="A8747">
        <f t="shared" si="816"/>
        <v>3</v>
      </c>
      <c r="B8747" t="b">
        <f t="shared" si="817"/>
        <v>0</v>
      </c>
      <c r="C8747" t="str">
        <f t="shared" si="818"/>
        <v>ON</v>
      </c>
      <c r="D8747" s="4">
        <f t="shared" si="820"/>
        <v>43920.374999978791</v>
      </c>
      <c r="E8747" t="str">
        <f t="shared" si="821"/>
        <v>LRKPCIGS</v>
      </c>
      <c r="F8747" s="39">
        <v>8525.3076171875</v>
      </c>
      <c r="G8747">
        <f t="shared" si="819"/>
        <v>1.3069319271554226E-3</v>
      </c>
      <c r="H8747" s="38">
        <f>G8747*SUMIF('Manual Inputs'!$B$11:$B$22,'Expanded kW'!A8747,'Manual Inputs'!$C$11:$C$22)</f>
        <v>140461.16668175612</v>
      </c>
    </row>
    <row r="8748" spans="1:8" x14ac:dyDescent="0.2">
      <c r="A8748">
        <f t="shared" si="816"/>
        <v>3</v>
      </c>
      <c r="B8748" t="b">
        <f t="shared" si="817"/>
        <v>0</v>
      </c>
      <c r="C8748" t="str">
        <f t="shared" si="818"/>
        <v>ON</v>
      </c>
      <c r="D8748" s="4">
        <f t="shared" si="820"/>
        <v>43920.416666645455</v>
      </c>
      <c r="E8748" t="str">
        <f t="shared" si="821"/>
        <v>LRKPCIGS</v>
      </c>
      <c r="F8748" s="39">
        <v>8473.29296875</v>
      </c>
      <c r="G8748">
        <f t="shared" si="819"/>
        <v>1.298958067703632E-3</v>
      </c>
      <c r="H8748" s="38">
        <f>G8748*SUMIF('Manual Inputs'!$B$11:$B$22,'Expanded kW'!A8748,'Manual Inputs'!$C$11:$C$22)</f>
        <v>139604.18432614667</v>
      </c>
    </row>
    <row r="8749" spans="1:8" x14ac:dyDescent="0.2">
      <c r="A8749">
        <f t="shared" si="816"/>
        <v>3</v>
      </c>
      <c r="B8749" t="b">
        <f t="shared" si="817"/>
        <v>0</v>
      </c>
      <c r="C8749" t="str">
        <f t="shared" si="818"/>
        <v>ON</v>
      </c>
      <c r="D8749" s="4">
        <f t="shared" si="820"/>
        <v>43920.458333312119</v>
      </c>
      <c r="E8749" t="str">
        <f t="shared" si="821"/>
        <v>LRKPCIGS</v>
      </c>
      <c r="F8749" s="39">
        <v>8465.15234375</v>
      </c>
      <c r="G8749">
        <f t="shared" si="819"/>
        <v>1.2977101077240941E-3</v>
      </c>
      <c r="H8749" s="38">
        <f>G8749*SUMIF('Manual Inputs'!$B$11:$B$22,'Expanded kW'!A8749,'Manual Inputs'!$C$11:$C$22)</f>
        <v>139470.06110897224</v>
      </c>
    </row>
    <row r="8750" spans="1:8" x14ac:dyDescent="0.2">
      <c r="A8750">
        <f t="shared" si="816"/>
        <v>3</v>
      </c>
      <c r="B8750" t="b">
        <f t="shared" si="817"/>
        <v>0</v>
      </c>
      <c r="C8750" t="str">
        <f t="shared" si="818"/>
        <v>ON</v>
      </c>
      <c r="D8750" s="4">
        <f t="shared" si="820"/>
        <v>43920.499999978783</v>
      </c>
      <c r="E8750" t="str">
        <f t="shared" si="821"/>
        <v>LRKPCIGS</v>
      </c>
      <c r="F8750" s="39">
        <v>8485.8388671875</v>
      </c>
      <c r="G8750">
        <f t="shared" si="819"/>
        <v>1.3008813572738243E-3</v>
      </c>
      <c r="H8750" s="38">
        <f>G8750*SUMIF('Manual Inputs'!$B$11:$B$22,'Expanded kW'!A8750,'Manual Inputs'!$C$11:$C$22)</f>
        <v>139810.88789752856</v>
      </c>
    </row>
    <row r="8751" spans="1:8" x14ac:dyDescent="0.2">
      <c r="A8751">
        <f t="shared" si="816"/>
        <v>3</v>
      </c>
      <c r="B8751" t="b">
        <f t="shared" si="817"/>
        <v>0</v>
      </c>
      <c r="C8751" t="str">
        <f t="shared" si="818"/>
        <v>ON</v>
      </c>
      <c r="D8751" s="4">
        <f t="shared" si="820"/>
        <v>43920.541666645448</v>
      </c>
      <c r="E8751" t="str">
        <f t="shared" si="821"/>
        <v>LRKPCIGS</v>
      </c>
      <c r="F8751" s="39">
        <v>8429.490234375</v>
      </c>
      <c r="G8751">
        <f t="shared" si="819"/>
        <v>1.2922430968636375E-3</v>
      </c>
      <c r="H8751" s="38">
        <f>G8751*SUMIF('Manual Inputs'!$B$11:$B$22,'Expanded kW'!A8751,'Manual Inputs'!$C$11:$C$22)</f>
        <v>138882.49973124012</v>
      </c>
    </row>
    <row r="8752" spans="1:8" x14ac:dyDescent="0.2">
      <c r="A8752">
        <f t="shared" si="816"/>
        <v>3</v>
      </c>
      <c r="B8752" t="b">
        <f t="shared" si="817"/>
        <v>0</v>
      </c>
      <c r="C8752" t="str">
        <f t="shared" si="818"/>
        <v>ON</v>
      </c>
      <c r="D8752" s="4">
        <f t="shared" si="820"/>
        <v>43920.583333312112</v>
      </c>
      <c r="E8752" t="str">
        <f t="shared" si="821"/>
        <v>LRKPCIGS</v>
      </c>
      <c r="F8752" s="39">
        <v>8408.5068359375</v>
      </c>
      <c r="G8752">
        <f t="shared" si="819"/>
        <v>1.289026336297379E-3</v>
      </c>
      <c r="H8752" s="38">
        <f>G8752*SUMIF('Manual Inputs'!$B$11:$B$22,'Expanded kW'!A8752,'Manual Inputs'!$C$11:$C$22)</f>
        <v>138536.78169292118</v>
      </c>
    </row>
    <row r="8753" spans="1:8" x14ac:dyDescent="0.2">
      <c r="A8753">
        <f t="shared" si="816"/>
        <v>3</v>
      </c>
      <c r="B8753" t="b">
        <f t="shared" si="817"/>
        <v>0</v>
      </c>
      <c r="C8753" t="str">
        <f t="shared" si="818"/>
        <v>ON</v>
      </c>
      <c r="D8753" s="4">
        <f t="shared" si="820"/>
        <v>43920.624999978776</v>
      </c>
      <c r="E8753" t="str">
        <f t="shared" si="821"/>
        <v>LRKPCIGS</v>
      </c>
      <c r="F8753" s="39">
        <v>8387.1494140625</v>
      </c>
      <c r="G8753">
        <f t="shared" si="819"/>
        <v>1.2857522378385867E-3</v>
      </c>
      <c r="H8753" s="38">
        <f>G8753*SUMIF('Manual Inputs'!$B$11:$B$22,'Expanded kW'!A8753,'Manual Inputs'!$C$11:$C$22)</f>
        <v>138184.90132348691</v>
      </c>
    </row>
    <row r="8754" spans="1:8" x14ac:dyDescent="0.2">
      <c r="A8754">
        <f t="shared" si="816"/>
        <v>3</v>
      </c>
      <c r="B8754" t="b">
        <f t="shared" si="817"/>
        <v>0</v>
      </c>
      <c r="C8754" t="str">
        <f t="shared" si="818"/>
        <v>ON</v>
      </c>
      <c r="D8754" s="4">
        <f t="shared" si="820"/>
        <v>43920.66666664544</v>
      </c>
      <c r="E8754" t="str">
        <f t="shared" si="821"/>
        <v>LRKPCIGS</v>
      </c>
      <c r="F8754" s="39">
        <v>8416.53125</v>
      </c>
      <c r="G8754">
        <f t="shared" si="819"/>
        <v>1.2902564811092629E-3</v>
      </c>
      <c r="H8754" s="38">
        <f>G8754*SUMIF('Manual Inputs'!$B$11:$B$22,'Expanded kW'!A8754,'Manual Inputs'!$C$11:$C$22)</f>
        <v>138668.99024324777</v>
      </c>
    </row>
    <row r="8755" spans="1:8" x14ac:dyDescent="0.2">
      <c r="A8755">
        <f t="shared" si="816"/>
        <v>3</v>
      </c>
      <c r="B8755" t="b">
        <f t="shared" si="817"/>
        <v>0</v>
      </c>
      <c r="C8755" t="str">
        <f t="shared" si="818"/>
        <v>ON</v>
      </c>
      <c r="D8755" s="4">
        <f t="shared" si="820"/>
        <v>43920.708333312105</v>
      </c>
      <c r="E8755" t="str">
        <f t="shared" si="821"/>
        <v>LRKPCIGS</v>
      </c>
      <c r="F8755" s="39">
        <v>8352.892578125</v>
      </c>
      <c r="G8755">
        <f t="shared" si="819"/>
        <v>1.2805006557701833E-3</v>
      </c>
      <c r="H8755" s="38">
        <f>G8755*SUMIF('Manual Inputs'!$B$11:$B$22,'Expanded kW'!A8755,'Manual Inputs'!$C$11:$C$22)</f>
        <v>137620.49293394023</v>
      </c>
    </row>
    <row r="8756" spans="1:8" x14ac:dyDescent="0.2">
      <c r="A8756">
        <f t="shared" si="816"/>
        <v>3</v>
      </c>
      <c r="B8756" t="b">
        <f t="shared" si="817"/>
        <v>0</v>
      </c>
      <c r="C8756" t="str">
        <f t="shared" si="818"/>
        <v>ON</v>
      </c>
      <c r="D8756" s="4">
        <f t="shared" si="820"/>
        <v>43920.749999978769</v>
      </c>
      <c r="E8756" t="str">
        <f t="shared" si="821"/>
        <v>LRKPCIGS</v>
      </c>
      <c r="F8756" s="39">
        <v>8325.4287109375</v>
      </c>
      <c r="G8756">
        <f t="shared" si="819"/>
        <v>1.2762904376194463E-3</v>
      </c>
      <c r="H8756" s="38">
        <f>G8756*SUMIF('Manual Inputs'!$B$11:$B$22,'Expanded kW'!A8756,'Manual Inputs'!$C$11:$C$22)</f>
        <v>137168.00406198777</v>
      </c>
    </row>
    <row r="8757" spans="1:8" x14ac:dyDescent="0.2">
      <c r="A8757">
        <f t="shared" si="816"/>
        <v>3</v>
      </c>
      <c r="B8757" t="b">
        <f t="shared" si="817"/>
        <v>0</v>
      </c>
      <c r="C8757" t="str">
        <f t="shared" si="818"/>
        <v>ON</v>
      </c>
      <c r="D8757" s="4">
        <f t="shared" si="820"/>
        <v>43920.791666645433</v>
      </c>
      <c r="E8757" t="str">
        <f t="shared" si="821"/>
        <v>LRKPCIGS</v>
      </c>
      <c r="F8757" s="39">
        <v>8301.1376953125</v>
      </c>
      <c r="G8757">
        <f t="shared" si="819"/>
        <v>1.272566618457855E-3</v>
      </c>
      <c r="H8757" s="38">
        <f>G8757*SUMIF('Manual Inputs'!$B$11:$B$22,'Expanded kW'!A8757,'Manual Inputs'!$C$11:$C$22)</f>
        <v>136767.79042187304</v>
      </c>
    </row>
    <row r="8758" spans="1:8" x14ac:dyDescent="0.2">
      <c r="A8758">
        <f t="shared" si="816"/>
        <v>3</v>
      </c>
      <c r="B8758" t="b">
        <f t="shared" si="817"/>
        <v>0</v>
      </c>
      <c r="C8758" t="str">
        <f t="shared" si="818"/>
        <v>ON</v>
      </c>
      <c r="D8758" s="4">
        <f t="shared" si="820"/>
        <v>43920.833333312097</v>
      </c>
      <c r="E8758" t="str">
        <f t="shared" si="821"/>
        <v>LRKPCIGS</v>
      </c>
      <c r="F8758" s="39">
        <v>8374.59375</v>
      </c>
      <c r="G8758">
        <f t="shared" si="819"/>
        <v>1.2838274511954822E-3</v>
      </c>
      <c r="H8758" s="38">
        <f>G8758*SUMIF('Manual Inputs'!$B$11:$B$22,'Expanded kW'!A8758,'Manual Inputs'!$C$11:$C$22)</f>
        <v>137978.03685573122</v>
      </c>
    </row>
    <row r="8759" spans="1:8" x14ac:dyDescent="0.2">
      <c r="A8759">
        <f t="shared" si="816"/>
        <v>3</v>
      </c>
      <c r="B8759" t="b">
        <f t="shared" si="817"/>
        <v>0</v>
      </c>
      <c r="C8759" t="str">
        <f t="shared" si="818"/>
        <v>OFF</v>
      </c>
      <c r="D8759" s="4">
        <f t="shared" si="820"/>
        <v>43920.874999978761</v>
      </c>
      <c r="E8759" t="str">
        <f t="shared" si="821"/>
        <v>LRKPCIGS</v>
      </c>
      <c r="F8759" s="39">
        <v>8755.099609375</v>
      </c>
      <c r="G8759">
        <f t="shared" si="819"/>
        <v>1.3421591007284942E-3</v>
      </c>
      <c r="H8759" s="38">
        <f>G8759*SUMIF('Manual Inputs'!$B$11:$B$22,'Expanded kW'!A8759,'Manual Inputs'!$C$11:$C$22)</f>
        <v>144247.17098401839</v>
      </c>
    </row>
    <row r="8760" spans="1:8" x14ac:dyDescent="0.2">
      <c r="A8760">
        <f t="shared" si="816"/>
        <v>3</v>
      </c>
      <c r="B8760" t="b">
        <f t="shared" si="817"/>
        <v>0</v>
      </c>
      <c r="C8760" t="str">
        <f t="shared" si="818"/>
        <v>OFF</v>
      </c>
      <c r="D8760" s="4">
        <f t="shared" si="820"/>
        <v>43920.916666645426</v>
      </c>
      <c r="E8760" t="str">
        <f t="shared" si="821"/>
        <v>LRKPCIGS</v>
      </c>
      <c r="F8760" s="39">
        <v>9045.671875</v>
      </c>
      <c r="G8760">
        <f t="shared" si="819"/>
        <v>1.3867039063992696E-3</v>
      </c>
      <c r="H8760" s="38">
        <f>G8760*SUMIF('Manual Inputs'!$B$11:$B$22,'Expanded kW'!A8760,'Manual Inputs'!$C$11:$C$22)</f>
        <v>149034.57822698579</v>
      </c>
    </row>
    <row r="8761" spans="1:8" x14ac:dyDescent="0.2">
      <c r="A8761">
        <f t="shared" si="816"/>
        <v>3</v>
      </c>
      <c r="B8761" t="b">
        <f t="shared" si="817"/>
        <v>0</v>
      </c>
      <c r="C8761" t="str">
        <f t="shared" si="818"/>
        <v>OFF</v>
      </c>
      <c r="D8761" s="4">
        <f t="shared" si="820"/>
        <v>43920.95833331209</v>
      </c>
      <c r="E8761" t="str">
        <f t="shared" si="821"/>
        <v>LRKPCIGS</v>
      </c>
      <c r="F8761" s="39">
        <v>9056.068359375</v>
      </c>
      <c r="G8761">
        <f t="shared" si="819"/>
        <v>1.3882976902215057E-3</v>
      </c>
      <c r="H8761" s="38">
        <f>G8761*SUMIF('Manual Inputs'!$B$11:$B$22,'Expanded kW'!A8761,'Manual Inputs'!$C$11:$C$22)</f>
        <v>149205.86850650099</v>
      </c>
    </row>
    <row r="8762" spans="1:8" x14ac:dyDescent="0.2">
      <c r="A8762">
        <f t="shared" ref="A8762:A8785" si="822">MONTH(D8762)</f>
        <v>3</v>
      </c>
      <c r="B8762" t="b">
        <f t="shared" ref="B8762:B8785" si="823">IF(ISNA(VLOOKUP(DATE(YEAR(D8762),MONTH(D8762),DAY(D8762)),Holidays,1,FALSE)),FALSE,TRUE)</f>
        <v>0</v>
      </c>
      <c r="C8762" t="str">
        <f t="shared" ref="C8762:C8785" si="824">IF(OR(HOUR(D8762)&lt;PkStart,HOUR(D8762)&gt;OPkStart-1,WEEKDAY(D8762,2)&gt;5,B8762)=TRUE,"OFF","ON")</f>
        <v>OFF</v>
      </c>
      <c r="D8762" s="4">
        <f t="shared" ref="D8762:D8785" si="825">+D8761+1/24</f>
        <v>43920.999999978754</v>
      </c>
      <c r="E8762" t="str">
        <f t="shared" ref="E8762:E8785" si="826">E8761</f>
        <v>LRKPCIGS</v>
      </c>
      <c r="F8762" s="39">
        <v>9057.5234375</v>
      </c>
      <c r="G8762">
        <f t="shared" si="819"/>
        <v>1.3885207540854107E-3</v>
      </c>
      <c r="H8762" s="38">
        <f>G8762*SUMIF('Manual Inputs'!$B$11:$B$22,A8762,'Manual Inputs'!$C$11:$C$22)</f>
        <v>149229.84206619268</v>
      </c>
    </row>
    <row r="8763" spans="1:8" x14ac:dyDescent="0.2">
      <c r="A8763">
        <f t="shared" si="822"/>
        <v>3</v>
      </c>
      <c r="B8763" t="b">
        <f t="shared" si="823"/>
        <v>0</v>
      </c>
      <c r="C8763" t="str">
        <f t="shared" si="824"/>
        <v>OFF</v>
      </c>
      <c r="D8763" s="4">
        <f t="shared" si="825"/>
        <v>43921.041666645418</v>
      </c>
      <c r="E8763" t="str">
        <f t="shared" si="826"/>
        <v>LRKPCIGS</v>
      </c>
      <c r="F8763" s="39">
        <v>9099.458984375</v>
      </c>
      <c r="G8763">
        <f t="shared" si="819"/>
        <v>1.3949494845846089E-3</v>
      </c>
      <c r="H8763" s="38">
        <f>G8763*SUMIF('Manual Inputs'!$B$11:$B$22,A8763,'Manual Inputs'!$C$11:$C$22)</f>
        <v>149920.76327443446</v>
      </c>
    </row>
    <row r="8764" spans="1:8" x14ac:dyDescent="0.2">
      <c r="A8764">
        <f t="shared" si="822"/>
        <v>3</v>
      </c>
      <c r="B8764" t="b">
        <f t="shared" si="823"/>
        <v>0</v>
      </c>
      <c r="C8764" t="str">
        <f t="shared" si="824"/>
        <v>OFF</v>
      </c>
      <c r="D8764" s="4">
        <f t="shared" si="825"/>
        <v>43921.083333312083</v>
      </c>
      <c r="E8764" t="str">
        <f t="shared" si="826"/>
        <v>LRKPCIGS</v>
      </c>
      <c r="F8764" s="39">
        <v>9049.009765625</v>
      </c>
      <c r="G8764">
        <f t="shared" si="819"/>
        <v>1.3872156059206301E-3</v>
      </c>
      <c r="H8764" s="38">
        <f>G8764*SUMIF('Manual Inputs'!$B$11:$B$22,A8764,'Manual Inputs'!$C$11:$C$22)</f>
        <v>149089.57260754029</v>
      </c>
    </row>
    <row r="8765" spans="1:8" x14ac:dyDescent="0.2">
      <c r="A8765">
        <f t="shared" si="822"/>
        <v>3</v>
      </c>
      <c r="B8765" t="b">
        <f t="shared" si="823"/>
        <v>0</v>
      </c>
      <c r="C8765" t="str">
        <f t="shared" si="824"/>
        <v>OFF</v>
      </c>
      <c r="D8765" s="4">
        <f t="shared" si="825"/>
        <v>43921.124999978747</v>
      </c>
      <c r="E8765" t="str">
        <f t="shared" si="826"/>
        <v>LRKPCIGS</v>
      </c>
      <c r="F8765" s="39">
        <v>8902.078125</v>
      </c>
      <c r="G8765">
        <f t="shared" si="819"/>
        <v>1.3646909462995513E-3</v>
      </c>
      <c r="H8765" s="38">
        <f>G8765*SUMIF('Manual Inputs'!$B$11:$B$22,A8765,'Manual Inputs'!$C$11:$C$22)</f>
        <v>146668.7579470764</v>
      </c>
    </row>
    <row r="8766" spans="1:8" x14ac:dyDescent="0.2">
      <c r="A8766">
        <f t="shared" si="822"/>
        <v>3</v>
      </c>
      <c r="B8766" t="b">
        <f t="shared" si="823"/>
        <v>0</v>
      </c>
      <c r="C8766" t="str">
        <f t="shared" si="824"/>
        <v>OFF</v>
      </c>
      <c r="D8766" s="4">
        <f t="shared" si="825"/>
        <v>43921.166666645411</v>
      </c>
      <c r="E8766" t="str">
        <f t="shared" si="826"/>
        <v>LRKPCIGS</v>
      </c>
      <c r="F8766" s="39">
        <v>8945.7646484375</v>
      </c>
      <c r="G8766">
        <f t="shared" si="819"/>
        <v>1.3713881019718915E-3</v>
      </c>
      <c r="H8766" s="38">
        <f>G8766*SUMIF('Manual Inputs'!$B$11:$B$22,A8766,'Manual Inputs'!$C$11:$C$22)</f>
        <v>147388.52787513507</v>
      </c>
    </row>
    <row r="8767" spans="1:8" x14ac:dyDescent="0.2">
      <c r="A8767">
        <f t="shared" si="822"/>
        <v>3</v>
      </c>
      <c r="B8767" t="b">
        <f t="shared" si="823"/>
        <v>0</v>
      </c>
      <c r="C8767" t="str">
        <f t="shared" si="824"/>
        <v>OFF</v>
      </c>
      <c r="D8767" s="4">
        <f t="shared" si="825"/>
        <v>43921.208333312075</v>
      </c>
      <c r="E8767" t="str">
        <f t="shared" si="826"/>
        <v>LRKPCIGS</v>
      </c>
      <c r="F8767" s="39">
        <v>8935.89453125</v>
      </c>
      <c r="G8767">
        <f t="shared" si="819"/>
        <v>1.3698750103796182E-3</v>
      </c>
      <c r="H8767" s="38">
        <f>G8767*SUMIF('Manual Inputs'!$B$11:$B$22,A8767,'Manual Inputs'!$C$11:$C$22)</f>
        <v>147225.90991016602</v>
      </c>
    </row>
    <row r="8768" spans="1:8" x14ac:dyDescent="0.2">
      <c r="A8768">
        <f t="shared" si="822"/>
        <v>3</v>
      </c>
      <c r="B8768" t="b">
        <f t="shared" si="823"/>
        <v>0</v>
      </c>
      <c r="C8768" t="str">
        <f t="shared" si="824"/>
        <v>OFF</v>
      </c>
      <c r="D8768" s="4">
        <f t="shared" si="825"/>
        <v>43921.24999997874</v>
      </c>
      <c r="E8768" t="str">
        <f t="shared" si="826"/>
        <v>LRKPCIGS</v>
      </c>
      <c r="F8768" s="39">
        <v>8686.798828125</v>
      </c>
      <c r="G8768">
        <f t="shared" si="819"/>
        <v>1.3316885727811716E-3</v>
      </c>
      <c r="H8768" s="38">
        <f>G8768*SUMIF('Manual Inputs'!$B$11:$B$22,A8768,'Manual Inputs'!$C$11:$C$22)</f>
        <v>143121.86174587323</v>
      </c>
    </row>
    <row r="8769" spans="1:8" x14ac:dyDescent="0.2">
      <c r="A8769">
        <f t="shared" si="822"/>
        <v>3</v>
      </c>
      <c r="B8769" t="b">
        <f t="shared" si="823"/>
        <v>0</v>
      </c>
      <c r="C8769" t="str">
        <f t="shared" si="824"/>
        <v>ON</v>
      </c>
      <c r="D8769" s="4">
        <f t="shared" si="825"/>
        <v>43921.291666645404</v>
      </c>
      <c r="E8769" t="str">
        <f t="shared" si="826"/>
        <v>LRKPCIGS</v>
      </c>
      <c r="F8769" s="39">
        <v>8367.2197265625</v>
      </c>
      <c r="G8769">
        <f t="shared" si="819"/>
        <v>1.2826970114395452E-3</v>
      </c>
      <c r="H8769" s="38">
        <f>G8769*SUMIF('Manual Inputs'!$B$11:$B$22,A8769,'Manual Inputs'!$C$11:$C$22)</f>
        <v>137856.54400389772</v>
      </c>
    </row>
    <row r="8770" spans="1:8" x14ac:dyDescent="0.2">
      <c r="A8770">
        <f t="shared" si="822"/>
        <v>3</v>
      </c>
      <c r="B8770" t="b">
        <f t="shared" si="823"/>
        <v>0</v>
      </c>
      <c r="C8770" t="str">
        <f t="shared" si="824"/>
        <v>ON</v>
      </c>
      <c r="D8770" s="4">
        <f t="shared" si="825"/>
        <v>43921.333333312068</v>
      </c>
      <c r="E8770" t="str">
        <f t="shared" si="826"/>
        <v>LRKPCIGS</v>
      </c>
      <c r="F8770" s="39">
        <v>8381.3681640625</v>
      </c>
      <c r="G8770">
        <f t="shared" ref="G8770:G8833" si="827">IF(SUMIF($A$2:$A$8785,A8770,$F$2:$F$8785)=0,0,F8770/SUMIF($A$2:$A$8785,A8770,$F$2:$F$8785))</f>
        <v>1.2848659706746154E-3</v>
      </c>
      <c r="H8770" s="38">
        <f>G8770*SUMIF('Manual Inputs'!$B$11:$B$22,A8770,'Manual Inputs'!$C$11:$C$22)</f>
        <v>138089.65067021525</v>
      </c>
    </row>
    <row r="8771" spans="1:8" x14ac:dyDescent="0.2">
      <c r="A8771">
        <f t="shared" si="822"/>
        <v>3</v>
      </c>
      <c r="B8771" t="b">
        <f t="shared" si="823"/>
        <v>0</v>
      </c>
      <c r="C8771" t="str">
        <f t="shared" si="824"/>
        <v>ON</v>
      </c>
      <c r="D8771" s="4">
        <f t="shared" si="825"/>
        <v>43921.374999978732</v>
      </c>
      <c r="E8771" t="str">
        <f t="shared" si="826"/>
        <v>LRKPCIGS</v>
      </c>
      <c r="F8771" s="39">
        <v>8433.0087890625</v>
      </c>
      <c r="G8771">
        <f t="shared" si="827"/>
        <v>1.2927824922338721E-3</v>
      </c>
      <c r="H8771" s="38">
        <f>G8771*SUMIF('Manual Inputs'!$B$11:$B$22,A8771,'Manual Inputs'!$C$11:$C$22)</f>
        <v>138940.47069470934</v>
      </c>
    </row>
    <row r="8772" spans="1:8" x14ac:dyDescent="0.2">
      <c r="A8772">
        <f t="shared" si="822"/>
        <v>3</v>
      </c>
      <c r="B8772" t="b">
        <f t="shared" si="823"/>
        <v>0</v>
      </c>
      <c r="C8772" t="str">
        <f t="shared" si="824"/>
        <v>ON</v>
      </c>
      <c r="D8772" s="4">
        <f t="shared" si="825"/>
        <v>43921.416666645397</v>
      </c>
      <c r="E8772" t="str">
        <f t="shared" si="826"/>
        <v>LRKPCIGS</v>
      </c>
      <c r="F8772" s="39">
        <v>8461.7822265625</v>
      </c>
      <c r="G8772">
        <f t="shared" si="827"/>
        <v>1.2971934678621237E-3</v>
      </c>
      <c r="H8772" s="38">
        <f>G8772*SUMIF('Manual Inputs'!$B$11:$B$22,A8772,'Manual Inputs'!$C$11:$C$22)</f>
        <v>139414.53577038433</v>
      </c>
    </row>
    <row r="8773" spans="1:8" x14ac:dyDescent="0.2">
      <c r="A8773">
        <f t="shared" si="822"/>
        <v>3</v>
      </c>
      <c r="B8773" t="b">
        <f t="shared" si="823"/>
        <v>0</v>
      </c>
      <c r="C8773" t="str">
        <f t="shared" si="824"/>
        <v>ON</v>
      </c>
      <c r="D8773" s="4">
        <f t="shared" si="825"/>
        <v>43921.458333312061</v>
      </c>
      <c r="E8773" t="str">
        <f t="shared" si="826"/>
        <v>LRKPCIGS</v>
      </c>
      <c r="F8773" s="39">
        <v>8410.5322265625</v>
      </c>
      <c r="G8773">
        <f t="shared" si="827"/>
        <v>1.2893368292193515E-3</v>
      </c>
      <c r="H8773" s="38">
        <f>G8773*SUMIF('Manual Inputs'!$B$11:$B$22,A8773,'Manual Inputs'!$C$11:$C$22)</f>
        <v>138570.15160084103</v>
      </c>
    </row>
    <row r="8774" spans="1:8" x14ac:dyDescent="0.2">
      <c r="A8774">
        <f t="shared" si="822"/>
        <v>3</v>
      </c>
      <c r="B8774" t="b">
        <f t="shared" si="823"/>
        <v>0</v>
      </c>
      <c r="C8774" t="str">
        <f t="shared" si="824"/>
        <v>ON</v>
      </c>
      <c r="D8774" s="4">
        <f t="shared" si="825"/>
        <v>43921.499999978725</v>
      </c>
      <c r="E8774" t="str">
        <f t="shared" si="826"/>
        <v>LRKPCIGS</v>
      </c>
      <c r="F8774" s="39">
        <v>8341.0927734375</v>
      </c>
      <c r="G8774">
        <f t="shared" si="827"/>
        <v>1.2786917425704764E-3</v>
      </c>
      <c r="H8774" s="38">
        <f>G8774*SUMIF('Manual Inputs'!$B$11:$B$22,A8774,'Manual Inputs'!$C$11:$C$22)</f>
        <v>137426.08184551433</v>
      </c>
    </row>
    <row r="8775" spans="1:8" x14ac:dyDescent="0.2">
      <c r="A8775">
        <f t="shared" si="822"/>
        <v>3</v>
      </c>
      <c r="B8775" t="b">
        <f t="shared" si="823"/>
        <v>0</v>
      </c>
      <c r="C8775" t="str">
        <f t="shared" si="824"/>
        <v>ON</v>
      </c>
      <c r="D8775" s="4">
        <f t="shared" si="825"/>
        <v>43921.541666645389</v>
      </c>
      <c r="E8775" t="str">
        <f t="shared" si="826"/>
        <v>LRKPCIGS</v>
      </c>
      <c r="F8775" s="39">
        <v>8516.5654296875</v>
      </c>
      <c r="G8775">
        <f t="shared" si="827"/>
        <v>1.3055917474844986E-3</v>
      </c>
      <c r="H8775" s="38">
        <f>G8775*SUMIF('Manual Inputs'!$B$11:$B$22,A8775,'Manual Inputs'!$C$11:$C$22)</f>
        <v>140317.13224795749</v>
      </c>
    </row>
    <row r="8776" spans="1:8" x14ac:dyDescent="0.2">
      <c r="A8776">
        <f t="shared" si="822"/>
        <v>3</v>
      </c>
      <c r="B8776" t="b">
        <f t="shared" si="823"/>
        <v>0</v>
      </c>
      <c r="C8776" t="str">
        <f t="shared" si="824"/>
        <v>ON</v>
      </c>
      <c r="D8776" s="4">
        <f t="shared" si="825"/>
        <v>43921.583333312054</v>
      </c>
      <c r="E8776" t="str">
        <f t="shared" si="826"/>
        <v>LRKPCIGS</v>
      </c>
      <c r="F8776" s="39">
        <v>8561.443359375</v>
      </c>
      <c r="G8776">
        <f t="shared" si="827"/>
        <v>1.3124715460521167E-3</v>
      </c>
      <c r="H8776" s="38">
        <f>G8776*SUMIF('Manual Inputs'!$B$11:$B$22,A8776,'Manual Inputs'!$C$11:$C$22)</f>
        <v>141056.53153361607</v>
      </c>
    </row>
    <row r="8777" spans="1:8" x14ac:dyDescent="0.2">
      <c r="A8777">
        <f t="shared" si="822"/>
        <v>3</v>
      </c>
      <c r="B8777" t="b">
        <f t="shared" si="823"/>
        <v>0</v>
      </c>
      <c r="C8777" t="str">
        <f t="shared" si="824"/>
        <v>ON</v>
      </c>
      <c r="D8777" s="4">
        <f t="shared" si="825"/>
        <v>43921.624999978718</v>
      </c>
      <c r="E8777" t="str">
        <f t="shared" si="826"/>
        <v>LRKPCIGS</v>
      </c>
      <c r="F8777" s="39">
        <v>8524.3525390625</v>
      </c>
      <c r="G8777">
        <f t="shared" si="827"/>
        <v>1.3067855134246179E-3</v>
      </c>
      <c r="H8777" s="38">
        <f>G8777*SUMIF('Manual Inputs'!$B$11:$B$22,A8777,'Manual Inputs'!$C$11:$C$22)</f>
        <v>140445.43101640145</v>
      </c>
    </row>
    <row r="8778" spans="1:8" x14ac:dyDescent="0.2">
      <c r="A8778">
        <f t="shared" si="822"/>
        <v>3</v>
      </c>
      <c r="B8778" t="b">
        <f t="shared" si="823"/>
        <v>0</v>
      </c>
      <c r="C8778" t="str">
        <f t="shared" si="824"/>
        <v>ON</v>
      </c>
      <c r="D8778" s="4">
        <f t="shared" si="825"/>
        <v>43921.666666645382</v>
      </c>
      <c r="E8778" t="str">
        <f t="shared" si="826"/>
        <v>LRKPCIGS</v>
      </c>
      <c r="F8778" s="39">
        <v>8393.07421875</v>
      </c>
      <c r="G8778">
        <f t="shared" si="827"/>
        <v>1.2866605119743659E-3</v>
      </c>
      <c r="H8778" s="38">
        <f>G8778*SUMIF('Manual Inputs'!$B$11:$B$22,A8778,'Manual Inputs'!$C$11:$C$22)</f>
        <v>138282.51715345297</v>
      </c>
    </row>
    <row r="8779" spans="1:8" x14ac:dyDescent="0.2">
      <c r="A8779">
        <f t="shared" si="822"/>
        <v>3</v>
      </c>
      <c r="B8779" t="b">
        <f t="shared" si="823"/>
        <v>0</v>
      </c>
      <c r="C8779" t="str">
        <f t="shared" si="824"/>
        <v>ON</v>
      </c>
      <c r="D8779" s="4">
        <f t="shared" si="825"/>
        <v>43921.708333312046</v>
      </c>
      <c r="E8779" t="str">
        <f t="shared" si="826"/>
        <v>LRKPCIGS</v>
      </c>
      <c r="F8779" s="39">
        <v>8410.162109375</v>
      </c>
      <c r="G8779">
        <f t="shared" si="827"/>
        <v>1.2892800901559824E-3</v>
      </c>
      <c r="H8779" s="38">
        <f>G8779*SUMIF('Manual Inputs'!$B$11:$B$22,A8779,'Manual Inputs'!$C$11:$C$22)</f>
        <v>138564.05362827517</v>
      </c>
    </row>
    <row r="8780" spans="1:8" x14ac:dyDescent="0.2">
      <c r="A8780">
        <f t="shared" si="822"/>
        <v>3</v>
      </c>
      <c r="B8780" t="b">
        <f t="shared" si="823"/>
        <v>0</v>
      </c>
      <c r="C8780" t="str">
        <f t="shared" si="824"/>
        <v>ON</v>
      </c>
      <c r="D8780" s="4">
        <f t="shared" si="825"/>
        <v>43921.749999978711</v>
      </c>
      <c r="E8780" t="str">
        <f t="shared" si="826"/>
        <v>LRKPCIGS</v>
      </c>
      <c r="F8780" s="39">
        <v>8435.748046875</v>
      </c>
      <c r="G8780">
        <f t="shared" si="827"/>
        <v>1.29320242118572E-3</v>
      </c>
      <c r="H8780" s="38">
        <f>G8780*SUMIF('Manual Inputs'!$B$11:$B$22,A8780,'Manual Inputs'!$C$11:$C$22)</f>
        <v>138985.60212755174</v>
      </c>
    </row>
    <row r="8781" spans="1:8" x14ac:dyDescent="0.2">
      <c r="A8781">
        <f t="shared" si="822"/>
        <v>3</v>
      </c>
      <c r="B8781" t="b">
        <f t="shared" si="823"/>
        <v>0</v>
      </c>
      <c r="C8781" t="str">
        <f t="shared" si="824"/>
        <v>ON</v>
      </c>
      <c r="D8781" s="4">
        <f t="shared" si="825"/>
        <v>43921.791666645375</v>
      </c>
      <c r="E8781" t="str">
        <f t="shared" si="826"/>
        <v>LRKPCIGS</v>
      </c>
      <c r="F8781" s="39">
        <v>8445.6591796875</v>
      </c>
      <c r="G8781">
        <f t="shared" si="827"/>
        <v>1.294721800484224E-3</v>
      </c>
      <c r="H8781" s="38">
        <f>G8781*SUMIF('Manual Inputs'!$B$11:$B$22,A8781,'Manual Inputs'!$C$11:$C$22)</f>
        <v>139148.89585729057</v>
      </c>
    </row>
    <row r="8782" spans="1:8" x14ac:dyDescent="0.2">
      <c r="A8782">
        <f t="shared" si="822"/>
        <v>3</v>
      </c>
      <c r="B8782" t="b">
        <f t="shared" si="823"/>
        <v>0</v>
      </c>
      <c r="C8782" t="str">
        <f t="shared" si="824"/>
        <v>ON</v>
      </c>
      <c r="D8782" s="4">
        <f t="shared" si="825"/>
        <v>43921.833333312039</v>
      </c>
      <c r="E8782" t="str">
        <f t="shared" si="826"/>
        <v>LRKPCIGS</v>
      </c>
      <c r="F8782" s="39">
        <v>8449.3623046875</v>
      </c>
      <c r="G8782">
        <f t="shared" si="827"/>
        <v>1.2952894905324977E-3</v>
      </c>
      <c r="H8782" s="38">
        <f>G8782*SUMIF('Manual Inputs'!$B$11:$B$22,A8782,'Manual Inputs'!$C$11:$C$22)</f>
        <v>139209.90776222406</v>
      </c>
    </row>
    <row r="8783" spans="1:8" x14ac:dyDescent="0.2">
      <c r="A8783">
        <f t="shared" si="822"/>
        <v>3</v>
      </c>
      <c r="B8783" t="b">
        <f t="shared" si="823"/>
        <v>0</v>
      </c>
      <c r="C8783" t="str">
        <f t="shared" si="824"/>
        <v>OFF</v>
      </c>
      <c r="D8783" s="4">
        <f t="shared" si="825"/>
        <v>43921.874999978703</v>
      </c>
      <c r="E8783" t="str">
        <f t="shared" si="826"/>
        <v>LRKPCIGS</v>
      </c>
      <c r="F8783" s="39">
        <v>8498.330078125</v>
      </c>
      <c r="G8783">
        <f t="shared" si="827"/>
        <v>1.3027962632357088E-3</v>
      </c>
      <c r="H8783" s="38">
        <f>G8783*SUMIF('Manual Inputs'!$B$11:$B$22,A8783,'Manual Inputs'!$C$11:$C$22)</f>
        <v>140016.69044921736</v>
      </c>
    </row>
    <row r="8784" spans="1:8" x14ac:dyDescent="0.2">
      <c r="A8784">
        <f t="shared" si="822"/>
        <v>3</v>
      </c>
      <c r="B8784" t="b">
        <f t="shared" si="823"/>
        <v>0</v>
      </c>
      <c r="C8784" t="str">
        <f t="shared" si="824"/>
        <v>OFF</v>
      </c>
      <c r="D8784" s="4">
        <f t="shared" si="825"/>
        <v>43921.916666645368</v>
      </c>
      <c r="E8784" t="str">
        <f t="shared" si="826"/>
        <v>LRKPCIGS</v>
      </c>
      <c r="F8784" s="39">
        <v>8487.0908203125</v>
      </c>
      <c r="G8784">
        <f t="shared" si="827"/>
        <v>1.3010732820211573E-3</v>
      </c>
      <c r="H8784" s="38">
        <f>G8784*SUMIF('Manual Inputs'!$B$11:$B$22,A8784,'Manual Inputs'!$C$11:$C$22)</f>
        <v>139831.51481264585</v>
      </c>
    </row>
    <row r="8785" spans="1:8" x14ac:dyDescent="0.2">
      <c r="A8785">
        <f t="shared" si="822"/>
        <v>3</v>
      </c>
      <c r="B8785" t="b">
        <f t="shared" si="823"/>
        <v>0</v>
      </c>
      <c r="C8785" t="str">
        <f t="shared" si="824"/>
        <v>OFF</v>
      </c>
      <c r="D8785" s="4">
        <f t="shared" si="825"/>
        <v>43921.958333312032</v>
      </c>
      <c r="E8785" t="str">
        <f t="shared" si="826"/>
        <v>LRKPCIGS</v>
      </c>
      <c r="F8785" s="39">
        <v>8523.125</v>
      </c>
      <c r="G8785">
        <f t="shared" si="827"/>
        <v>1.3065973313595653E-3</v>
      </c>
      <c r="H8785" s="38">
        <f>G8785*SUMIF('Manual Inputs'!$B$11:$B$22,A8785,'Manual Inputs'!$C$11:$C$22)</f>
        <v>140425.20634221859</v>
      </c>
    </row>
  </sheetData>
  <autoFilter ref="A1:H8761"/>
  <phoneticPr fontId="3" type="noConversion"/>
  <pageMargins left="0.75" right="0.75" top="1" bottom="1" header="0.5" footer="0.5"/>
  <pageSetup fitToHeight="0" orientation="portrait" r:id="rId1"/>
  <headerFooter alignWithMargins="0">
    <oddFooter>&amp;C&amp;A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pageSetUpPr fitToPage="1"/>
  </sheetPr>
  <dimension ref="A1:R24"/>
  <sheetViews>
    <sheetView workbookViewId="0">
      <selection activeCell="A4" sqref="A4"/>
    </sheetView>
  </sheetViews>
  <sheetFormatPr defaultRowHeight="12.75" x14ac:dyDescent="0.2"/>
  <cols>
    <col min="1" max="6" width="9.140625" style="14"/>
    <col min="7" max="7" width="2.7109375" style="14" customWidth="1"/>
    <col min="8" max="8" width="9.140625" style="14"/>
    <col min="9" max="9" width="10.28515625" style="14" bestFit="1" customWidth="1"/>
    <col min="10" max="10" width="9.140625" style="14"/>
    <col min="11" max="11" width="10.28515625" style="14" bestFit="1" customWidth="1"/>
    <col min="12" max="12" width="2.7109375" style="14" customWidth="1"/>
    <col min="13" max="15" width="9.140625" style="14"/>
    <col min="16" max="16" width="10.140625" style="14" bestFit="1" customWidth="1"/>
    <col min="17" max="16384" width="9.140625" style="14"/>
  </cols>
  <sheetData>
    <row r="1" spans="1:18" x14ac:dyDescent="0.2">
      <c r="A1" s="14" t="str">
        <f>'Manual Inputs'!D1</f>
        <v>Kentucky Power Co.</v>
      </c>
    </row>
    <row r="2" spans="1:18" x14ac:dyDescent="0.2">
      <c r="A2" s="14" t="str">
        <f>+'Manual Inputs'!D2</f>
        <v>Kentucky</v>
      </c>
    </row>
    <row r="3" spans="1:18" x14ac:dyDescent="0.2">
      <c r="A3" s="14" t="s">
        <v>88</v>
      </c>
    </row>
    <row r="4" spans="1:18" x14ac:dyDescent="0.2">
      <c r="A4" s="47" t="str">
        <f>CustClass &amp; " Customers"</f>
        <v>Industrial General Svc - Subtransmission Customers</v>
      </c>
    </row>
    <row r="5" spans="1:18" x14ac:dyDescent="0.2">
      <c r="A5" s="15" t="str">
        <f>"For the Test Year Ended " &amp; TEXT(+DATE(YEAR(ReportYr)+1,MONTH(ReportYr),DAY(ReportYr))-1,"Mmmm d, yyyy")</f>
        <v>For the Test Year Ended March 31, 2020</v>
      </c>
    </row>
    <row r="6" spans="1:18" x14ac:dyDescent="0.2">
      <c r="A6" s="15" t="str">
        <f>"Based on Sample Period Ended " &amp; TEXT(+DATE(YEAR(TYBegin)+1,MONTH(TYBegin),DAY(TYBegin))-1,"Mmmm d, yyyy")</f>
        <v>Based on Sample Period Ended March 31, 2020</v>
      </c>
    </row>
    <row r="8" spans="1:18" hidden="1" x14ac:dyDescent="0.2">
      <c r="C8" s="28" t="s">
        <v>20</v>
      </c>
      <c r="D8" s="28"/>
      <c r="E8" s="14" t="s">
        <v>21</v>
      </c>
    </row>
    <row r="9" spans="1:18" x14ac:dyDescent="0.2">
      <c r="C9" s="53" t="s">
        <v>10</v>
      </c>
      <c r="D9" s="53"/>
      <c r="E9" s="53"/>
      <c r="F9" s="29"/>
      <c r="G9" s="16"/>
      <c r="H9" s="53" t="s">
        <v>43</v>
      </c>
      <c r="I9" s="53"/>
      <c r="J9" s="53"/>
      <c r="K9" s="53"/>
      <c r="L9" s="16"/>
      <c r="N9" s="53" t="s">
        <v>45</v>
      </c>
      <c r="O9" s="53"/>
      <c r="P9" s="53"/>
    </row>
    <row r="10" spans="1:18" x14ac:dyDescent="0.2">
      <c r="A10" s="17" t="s">
        <v>8</v>
      </c>
      <c r="B10" s="17" t="s">
        <v>9</v>
      </c>
      <c r="C10" s="30" t="s">
        <v>17</v>
      </c>
      <c r="D10" s="30" t="s">
        <v>86</v>
      </c>
      <c r="E10" s="30" t="s">
        <v>18</v>
      </c>
      <c r="F10" s="30" t="s">
        <v>86</v>
      </c>
      <c r="G10" s="30"/>
      <c r="H10" s="30" t="s">
        <v>17</v>
      </c>
      <c r="I10" s="30" t="s">
        <v>86</v>
      </c>
      <c r="J10" s="30" t="s">
        <v>18</v>
      </c>
      <c r="K10" s="30" t="s">
        <v>86</v>
      </c>
      <c r="L10" s="30"/>
      <c r="M10" s="30" t="s">
        <v>44</v>
      </c>
      <c r="N10" s="30" t="s">
        <v>17</v>
      </c>
      <c r="O10" s="30" t="s">
        <v>18</v>
      </c>
      <c r="P10" s="30" t="s">
        <v>26</v>
      </c>
    </row>
    <row r="11" spans="1:18" x14ac:dyDescent="0.2">
      <c r="A11" s="25">
        <f>+'Manual Inputs'!A11</f>
        <v>2019</v>
      </c>
      <c r="B11" s="25">
        <f>+'Manual Inputs'!B11</f>
        <v>4</v>
      </c>
      <c r="C11" s="14">
        <f t="array" ref="C11">MAX(IF('Expanded kW'!$A$2:$A$8785=$B11,IF('Expanded kW'!$C$2:$C$8785=C$8,'Expanded kW'!$F$2:$F$8785,0),0))</f>
        <v>10201.3447265625</v>
      </c>
      <c r="D11" s="35">
        <f>IF(C11=0,0,$P11/C11/COUNTIF('Expanded kW'!$A$2:$A$8785,'Monthly Data'!$B11))</f>
        <v>0.94653079409922991</v>
      </c>
      <c r="E11" s="14">
        <f t="array" ref="E11">MAX(IF('Expanded kW'!$A$2:$A$8785=$B11,IF('Expanded kW'!$C$2:$C$8785=E$8,'Expanded kW'!$F$2:$F$8785,0),0))</f>
        <v>10631.06640625</v>
      </c>
      <c r="F11" s="35">
        <f>IF(E11=0,0,$P11/E11/COUNTIF('Expanded kW'!$A$2:$A$8785,'Monthly Data'!$B11))</f>
        <v>0.90827077509707788</v>
      </c>
      <c r="H11" s="27">
        <f>+'LR Monthly'!G2</f>
        <v>11048.252540245447</v>
      </c>
      <c r="I11" s="35">
        <f>IF(H11=0,0,$P11/H11/COUNTIF('Expanded kW'!$A$2:$A$8785,'Monthly Data'!$B11))</f>
        <v>0.87397413208466368</v>
      </c>
      <c r="J11" s="27">
        <f>+'LR Monthly'!H2</f>
        <v>11400.768522725271</v>
      </c>
      <c r="K11" s="35">
        <f>IF(J11=0,0,$P11/J11/COUNTIF('Expanded kW'!$A$2:$A$8785,'Monthly Data'!$B11))</f>
        <v>0.84695052843727281</v>
      </c>
      <c r="L11" s="27"/>
      <c r="M11" s="27">
        <f>VLOOKUP('Manual Inputs'!E27,'Expanded kW'!$D$2:$F$8785,3)</f>
        <v>9627.3583984375</v>
      </c>
      <c r="N11" s="26">
        <f>SUMIFS('Expanded kW'!$F$2:$F$8785,'Expanded kW'!$A$2:$A$8785,$B11,'Expanded kW'!$C$2:$C$8785,C$8)</f>
        <v>2995442.3232421875</v>
      </c>
      <c r="O11" s="26">
        <f>SUMIFS('Expanded kW'!$F$2:$F$8785,'Expanded kW'!$A$2:$A$8785,$B11,'Expanded kW'!$C$2:$C$8785,E$8)</f>
        <v>3956796.2626953125</v>
      </c>
      <c r="P11" s="26">
        <f>SUM(N11:O11)</f>
        <v>6952238.5859375</v>
      </c>
      <c r="R11" s="26"/>
    </row>
    <row r="12" spans="1:18" x14ac:dyDescent="0.2">
      <c r="A12" s="25">
        <f>+'Manual Inputs'!A12</f>
        <v>2019</v>
      </c>
      <c r="B12" s="25">
        <f>+'Manual Inputs'!B12</f>
        <v>5</v>
      </c>
      <c r="C12" s="14">
        <f t="array" ref="C12">MAX(IF('Expanded kW'!$A$2:$A$8785=$B12,IF('Expanded kW'!$C$2:$C$8785=C$8,'Expanded kW'!$F$2:$F$8785,0),0))</f>
        <v>10202.259765625</v>
      </c>
      <c r="D12" s="35">
        <f>IF(C12=0,0,$P12/C12/COUNTIF('Expanded kW'!$A$2:$A$8785,'Monthly Data'!$B12))</f>
        <v>0.90268882170537434</v>
      </c>
      <c r="E12" s="14">
        <f t="array" ref="E12">MAX(IF('Expanded kW'!$A$2:$A$8785=$B12,IF('Expanded kW'!$C$2:$C$8785=E$8,'Expanded kW'!$F$2:$F$8785,0),0))</f>
        <v>10444.6259765625</v>
      </c>
      <c r="F12" s="35">
        <f>IF(E12=0,0,$P12/E12/COUNTIF('Expanded kW'!$A$2:$A$8785,'Monthly Data'!$B12))</f>
        <v>0.88174204296353065</v>
      </c>
      <c r="H12" s="27">
        <f>+'LR Monthly'!G3</f>
        <v>11060.056115674504</v>
      </c>
      <c r="I12" s="35">
        <f>IF(H12=0,0,$P12/H12/COUNTIF('Expanded kW'!$A$2:$A$8785,'Monthly Data'!$B12))</f>
        <v>0.83267803980780575</v>
      </c>
      <c r="J12" s="27">
        <f>+'LR Monthly'!H3</f>
        <v>11414.485078658507</v>
      </c>
      <c r="K12" s="35">
        <f>IF(J12=0,0,$P12/J12/COUNTIF('Expanded kW'!$A$2:$A$8785,'Monthly Data'!$B12))</f>
        <v>0.80682271544451722</v>
      </c>
      <c r="L12" s="27"/>
      <c r="M12" s="27">
        <f>VLOOKUP('Manual Inputs'!E28,'Expanded kW'!$D$2:$F$8785,3)</f>
        <v>9912.9462890625</v>
      </c>
      <c r="N12" s="26">
        <f>SUMIFS('Expanded kW'!$F$2:$F$8785,'Expanded kW'!$A$2:$A$8785,$B12,'Expanded kW'!$C$2:$C$8785,C$8)</f>
        <v>2973085.2744140625</v>
      </c>
      <c r="O12" s="26">
        <f>SUMIFS('Expanded kW'!$F$2:$F$8785,'Expanded kW'!$A$2:$A$8785,$B12,'Expanded kW'!$C$2:$C$8785,E$8)</f>
        <v>3878757.3154296875</v>
      </c>
      <c r="P12" s="26">
        <f t="shared" ref="P12:P22" si="0">SUM(N12:O12)</f>
        <v>6851842.58984375</v>
      </c>
      <c r="R12" s="26"/>
    </row>
    <row r="13" spans="1:18" x14ac:dyDescent="0.2">
      <c r="A13" s="25">
        <f>+'Manual Inputs'!A13</f>
        <v>2019</v>
      </c>
      <c r="B13" s="25">
        <f>+'Manual Inputs'!B13</f>
        <v>6</v>
      </c>
      <c r="C13" s="14">
        <f t="array" ref="C13">MAX(IF('Expanded kW'!$A$2:$A$8785=$B13,IF('Expanded kW'!$C$2:$C$8785=C$8,'Expanded kW'!$F$2:$F$8785,0),0))</f>
        <v>10483.759765625</v>
      </c>
      <c r="D13" s="35">
        <f>IF(C13=0,0,$P13/C13/COUNTIF('Expanded kW'!$A$2:$A$8785,'Monthly Data'!$B13))</f>
        <v>0.95483775193071541</v>
      </c>
      <c r="E13" s="14">
        <f t="array" ref="E13">MAX(IF('Expanded kW'!$A$2:$A$8785=$B13,IF('Expanded kW'!$C$2:$C$8785=E$8,'Expanded kW'!$F$2:$F$8785,0),0))</f>
        <v>10624.0712890625</v>
      </c>
      <c r="F13" s="35">
        <f>IF(E13=0,0,$P13/E13/COUNTIF('Expanded kW'!$A$2:$A$8785,'Monthly Data'!$B13))</f>
        <v>0.94222726241461408</v>
      </c>
      <c r="H13" s="27">
        <f>+'LR Monthly'!G4</f>
        <v>11195.028932857556</v>
      </c>
      <c r="I13" s="35">
        <f>IF(H13=0,0,$P13/H13/COUNTIF('Expanded kW'!$A$2:$A$8785,'Monthly Data'!$B13))</f>
        <v>0.89417273206063175</v>
      </c>
      <c r="J13" s="27">
        <f>+'LR Monthly'!H4</f>
        <v>11566.186374495901</v>
      </c>
      <c r="K13" s="35">
        <f>IF(J13=0,0,$P13/J13/COUNTIF('Expanded kW'!$A$2:$A$8785,'Monthly Data'!$B13))</f>
        <v>0.86547884343834514</v>
      </c>
      <c r="L13" s="27"/>
      <c r="M13" s="27">
        <f>VLOOKUP('Manual Inputs'!E29,'Expanded kW'!$D$2:$F$8785,3)</f>
        <v>10252.7861328125</v>
      </c>
      <c r="N13" s="26">
        <f>SUMIFS('Expanded kW'!$F$2:$F$8785,'Expanded kW'!$A$2:$A$8785,$B13,'Expanded kW'!$C$2:$C$8785,C$8)</f>
        <v>2818722.259765625</v>
      </c>
      <c r="O13" s="26">
        <f>SUMIFS('Expanded kW'!$F$2:$F$8785,'Expanded kW'!$A$2:$A$8785,$B13,'Expanded kW'!$C$2:$C$8785,E$8)</f>
        <v>4388686.2568359375</v>
      </c>
      <c r="P13" s="26">
        <f t="shared" si="0"/>
        <v>7207408.5166015625</v>
      </c>
      <c r="R13" s="26"/>
    </row>
    <row r="14" spans="1:18" x14ac:dyDescent="0.2">
      <c r="A14" s="25">
        <f>+'Manual Inputs'!A14</f>
        <v>2019</v>
      </c>
      <c r="B14" s="25">
        <f>+'Manual Inputs'!B14</f>
        <v>7</v>
      </c>
      <c r="C14" s="14">
        <f t="array" ref="C14">MAX(IF('Expanded kW'!$A$2:$A$8785=$B14,IF('Expanded kW'!$C$2:$C$8785=C$8,'Expanded kW'!$F$2:$F$8785,0),0))</f>
        <v>10563.9560546875</v>
      </c>
      <c r="D14" s="35">
        <f>IF(C14=0,0,$P14/C14/COUNTIF('Expanded kW'!$A$2:$A$8785,'Monthly Data'!$B14))</f>
        <v>0.92927817622364539</v>
      </c>
      <c r="E14" s="14">
        <f t="array" ref="E14">MAX(IF('Expanded kW'!$A$2:$A$8785=$B14,IF('Expanded kW'!$C$2:$C$8785=E$8,'Expanded kW'!$F$2:$F$8785,0),0))</f>
        <v>10823.41796875</v>
      </c>
      <c r="F14" s="35">
        <f>IF(E14=0,0,$P14/E14/COUNTIF('Expanded kW'!$A$2:$A$8785,'Monthly Data'!$B14))</f>
        <v>0.90700126748782373</v>
      </c>
      <c r="H14" s="27">
        <f>+'LR Monthly'!G5</f>
        <v>11258.407978739511</v>
      </c>
      <c r="I14" s="35">
        <f>IF(H14=0,0,$P14/H14/COUNTIF('Expanded kW'!$A$2:$A$8785,'Monthly Data'!$B14))</f>
        <v>0.87195754806052339</v>
      </c>
      <c r="J14" s="27">
        <f>+'LR Monthly'!H5</f>
        <v>11598.117150650165</v>
      </c>
      <c r="K14" s="35">
        <f>IF(J14=0,0,$P14/J14/COUNTIF('Expanded kW'!$A$2:$A$8785,'Monthly Data'!$B14))</f>
        <v>0.84641788737721324</v>
      </c>
      <c r="L14" s="27"/>
      <c r="M14" s="27">
        <f>VLOOKUP('Manual Inputs'!E30,'Expanded kW'!$D$2:$F$8785,3)</f>
        <v>9743.3681640625</v>
      </c>
      <c r="N14" s="26">
        <f>SUMIFS('Expanded kW'!$F$2:$F$8785,'Expanded kW'!$A$2:$A$8785,$B14,'Expanded kW'!$C$2:$C$8785,C$8)</f>
        <v>3154555.2724609375</v>
      </c>
      <c r="O14" s="26">
        <f>SUMIFS('Expanded kW'!$F$2:$F$8785,'Expanded kW'!$A$2:$A$8785,$B14,'Expanded kW'!$C$2:$C$8785,E$8)</f>
        <v>4149183.966796875</v>
      </c>
      <c r="P14" s="26">
        <f t="shared" si="0"/>
        <v>7303739.2392578125</v>
      </c>
      <c r="R14" s="26"/>
    </row>
    <row r="15" spans="1:18" x14ac:dyDescent="0.2">
      <c r="A15" s="25">
        <f>+'Manual Inputs'!A15</f>
        <v>2019</v>
      </c>
      <c r="B15" s="25">
        <f>+'Manual Inputs'!B15</f>
        <v>8</v>
      </c>
      <c r="C15" s="14">
        <f t="array" ref="C15">MAX(IF('Expanded kW'!$A$2:$A$8785=$B15,IF('Expanded kW'!$C$2:$C$8785=C$8,'Expanded kW'!$F$2:$F$8785,0),0))</f>
        <v>10361.9921875</v>
      </c>
      <c r="D15" s="35">
        <f>IF(C15=0,0,$P15/C15/COUNTIF('Expanded kW'!$A$2:$A$8785,'Monthly Data'!$B15))</f>
        <v>0.94458810135343052</v>
      </c>
      <c r="E15" s="14">
        <f t="array" ref="E15">MAX(IF('Expanded kW'!$A$2:$A$8785=$B15,IF('Expanded kW'!$C$2:$C$8785=E$8,'Expanded kW'!$F$2:$F$8785,0),0))</f>
        <v>10492.15234375</v>
      </c>
      <c r="F15" s="35">
        <f>IF(E15=0,0,$P15/E15/COUNTIF('Expanded kW'!$A$2:$A$8785,'Monthly Data'!$B15))</f>
        <v>0.93287003523734968</v>
      </c>
      <c r="H15" s="27">
        <f>+'LR Monthly'!G6</f>
        <v>11322.288681411093</v>
      </c>
      <c r="I15" s="35">
        <f>IF(H15=0,0,$P15/H15/COUNTIF('Expanded kW'!$A$2:$A$8785,'Monthly Data'!$B15))</f>
        <v>0.86447314690883248</v>
      </c>
      <c r="J15" s="27">
        <f>+'LR Monthly'!H6</f>
        <v>11137.433451894691</v>
      </c>
      <c r="K15" s="35">
        <f>IF(J15=0,0,$P15/J15/COUNTIF('Expanded kW'!$A$2:$A$8785,'Monthly Data'!$B15))</f>
        <v>0.87882137019320272</v>
      </c>
      <c r="L15" s="27"/>
      <c r="M15" s="27">
        <f>VLOOKUP('Manual Inputs'!E31,'Expanded kW'!$D$2:$F$8785,3)</f>
        <v>10017.9423828125</v>
      </c>
      <c r="N15" s="26">
        <f>SUMIFS('Expanded kW'!$F$2:$F$8785,'Expanded kW'!$A$2:$A$8785,$B15,'Expanded kW'!$C$2:$C$8785,C$8)</f>
        <v>3027599.2421875</v>
      </c>
      <c r="O15" s="26">
        <f>SUMIFS('Expanded kW'!$F$2:$F$8785,'Expanded kW'!$A$2:$A$8785,$B15,'Expanded kW'!$C$2:$C$8785,E$8)</f>
        <v>4254534.765625</v>
      </c>
      <c r="P15" s="26">
        <f t="shared" si="0"/>
        <v>7282134.0078125</v>
      </c>
      <c r="R15" s="26"/>
    </row>
    <row r="16" spans="1:18" x14ac:dyDescent="0.2">
      <c r="A16" s="25">
        <f>+'Manual Inputs'!A16</f>
        <v>2019</v>
      </c>
      <c r="B16" s="25">
        <f>+'Manual Inputs'!B16</f>
        <v>9</v>
      </c>
      <c r="C16" s="14">
        <f t="array" ref="C16">MAX(IF('Expanded kW'!$A$2:$A$8785=$B16,IF('Expanded kW'!$C$2:$C$8785=C$8,'Expanded kW'!$F$2:$F$8785,0),0))</f>
        <v>10195.1240234375</v>
      </c>
      <c r="D16" s="35">
        <f>IF(C16=0,0,$P16/C16/COUNTIF('Expanded kW'!$A$2:$A$8785,'Monthly Data'!$B16))</f>
        <v>0.92497320219723522</v>
      </c>
      <c r="E16" s="14">
        <f t="array" ref="E16">MAX(IF('Expanded kW'!$A$2:$A$8785=$B16,IF('Expanded kW'!$C$2:$C$8785=E$8,'Expanded kW'!$F$2:$F$8785,0),0))</f>
        <v>10354.49609375</v>
      </c>
      <c r="F16" s="35">
        <f>IF(E16=0,0,$P16/E16/COUNTIF('Expanded kW'!$A$2:$A$8785,'Monthly Data'!$B16))</f>
        <v>0.91073640178869231</v>
      </c>
      <c r="H16" s="27">
        <f>+'LR Monthly'!G7</f>
        <v>11160.56561691945</v>
      </c>
      <c r="I16" s="35">
        <f>IF(H16=0,0,$P16/H16/COUNTIF('Expanded kW'!$A$2:$A$8785,'Monthly Data'!$B16))</f>
        <v>0.84495865518327395</v>
      </c>
      <c r="J16" s="27">
        <f>+'LR Monthly'!H7</f>
        <v>11588.266797482234</v>
      </c>
      <c r="K16" s="35">
        <f>IF(J16=0,0,$P16/J16/COUNTIF('Expanded kW'!$A$2:$A$8785,'Monthly Data'!$B16))</f>
        <v>0.81377281689836767</v>
      </c>
      <c r="L16" s="27"/>
      <c r="M16" s="27">
        <f>VLOOKUP('Manual Inputs'!E32,'Expanded kW'!$D$2:$F$8785,3)</f>
        <v>9499.9091796875</v>
      </c>
      <c r="N16" s="26">
        <f>SUMIFS('Expanded kW'!$F$2:$F$8785,'Expanded kW'!$A$2:$A$8785,$B16,'Expanded kW'!$C$2:$C$8785,C$8)</f>
        <v>2788517.9384765625</v>
      </c>
      <c r="O16" s="26">
        <f>SUMIFS('Expanded kW'!$F$2:$F$8785,'Expanded kW'!$A$2:$A$8785,$B16,'Expanded kW'!$C$2:$C$8785,E$8)</f>
        <v>4001237.9521484375</v>
      </c>
      <c r="P16" s="26">
        <f t="shared" si="0"/>
        <v>6789755.890625</v>
      </c>
      <c r="R16" s="26"/>
    </row>
    <row r="17" spans="1:18" x14ac:dyDescent="0.2">
      <c r="A17" s="25">
        <f>+'Manual Inputs'!A17</f>
        <v>2019</v>
      </c>
      <c r="B17" s="25">
        <f>+'Manual Inputs'!B17</f>
        <v>10</v>
      </c>
      <c r="C17" s="14">
        <f t="array" ref="C17">MAX(IF('Expanded kW'!$A$2:$A$8785=$B17,IF('Expanded kW'!$C$2:$C$8785=C$8,'Expanded kW'!$F$2:$F$8785,0),0))</f>
        <v>10358.380859375</v>
      </c>
      <c r="D17" s="35">
        <f>IF(C17=0,0,$P17/C17/COUNTIF('Expanded kW'!$A$2:$A$8785,'Monthly Data'!$B17))</f>
        <v>0.92190468180217511</v>
      </c>
      <c r="E17" s="14">
        <f t="array" ref="E17">MAX(IF('Expanded kW'!$A$2:$A$8785=$B17,IF('Expanded kW'!$C$2:$C$8785=E$8,'Expanded kW'!$F$2:$F$8785,0),0))</f>
        <v>10558.2197265625</v>
      </c>
      <c r="F17" s="35">
        <f>IF(E17=0,0,$P17/E17/COUNTIF('Expanded kW'!$A$2:$A$8785,'Monthly Data'!$B17))</f>
        <v>0.90445549131007852</v>
      </c>
      <c r="H17" s="27">
        <f>+'LR Monthly'!G8</f>
        <v>11176.856390226081</v>
      </c>
      <c r="I17" s="35">
        <f>IF(H17=0,0,$P17/H17/COUNTIF('Expanded kW'!$A$2:$A$8785,'Monthly Data'!$B17))</f>
        <v>0.85439406902450921</v>
      </c>
      <c r="J17" s="27">
        <f>+'LR Monthly'!H8</f>
        <v>11493.611104765227</v>
      </c>
      <c r="K17" s="35">
        <f>IF(J17=0,0,$P17/J17/COUNTIF('Expanded kW'!$A$2:$A$8785,'Monthly Data'!$B17))</f>
        <v>0.83084765293552276</v>
      </c>
      <c r="L17" s="27"/>
      <c r="M17" s="27">
        <f>VLOOKUP('Manual Inputs'!E33,'Expanded kW'!$D$2:$F$8785,3)</f>
        <v>9703.728515625</v>
      </c>
      <c r="N17" s="26">
        <f>SUMIFS('Expanded kW'!$F$2:$F$8785,'Expanded kW'!$A$2:$A$8785,$B17,'Expanded kW'!$C$2:$C$8785,C$8)</f>
        <v>3087441.0141601563</v>
      </c>
      <c r="O17" s="26">
        <f>SUMIFS('Expanded kW'!$F$2:$F$8785,'Expanded kW'!$A$2:$A$8785,$B17,'Expanded kW'!$C$2:$C$8785,E$8)</f>
        <v>4017342.2045898438</v>
      </c>
      <c r="P17" s="26">
        <f t="shared" si="0"/>
        <v>7104783.21875</v>
      </c>
      <c r="R17" s="26"/>
    </row>
    <row r="18" spans="1:18" x14ac:dyDescent="0.2">
      <c r="A18" s="25">
        <f>+'Manual Inputs'!A18</f>
        <v>2019</v>
      </c>
      <c r="B18" s="25">
        <f>+'Manual Inputs'!B18</f>
        <v>11</v>
      </c>
      <c r="C18" s="14">
        <f t="array" ref="C18">MAX(IF('Expanded kW'!$A$2:$A$8785=$B18,IF('Expanded kW'!$C$2:$C$8785=C$8,'Expanded kW'!$F$2:$F$8785,0),0))</f>
        <v>9913.248046875</v>
      </c>
      <c r="D18" s="35">
        <f>IF(C18=0,0,$P18/C18/COUNTIF('Expanded kW'!$A$2:$A$8785,'Monthly Data'!$B18))</f>
        <v>0.93618967242011619</v>
      </c>
      <c r="E18" s="14">
        <f t="array" ref="E18">MAX(IF('Expanded kW'!$A$2:$A$8785=$B18,IF('Expanded kW'!$C$2:$C$8785=E$8,'Expanded kW'!$F$2:$F$8785,0),0))</f>
        <v>10071.630859375</v>
      </c>
      <c r="F18" s="35">
        <f>IF(E18=0,0,$P18/E18/COUNTIF('Expanded kW'!$A$2:$A$8785,'Monthly Data'!$B18))</f>
        <v>0.92146749331906919</v>
      </c>
      <c r="H18" s="27">
        <f>+'LR Monthly'!G9</f>
        <v>10626.584870763943</v>
      </c>
      <c r="I18" s="35">
        <f>IF(H18=0,0,$P18/H18/COUNTIF('Expanded kW'!$A$2:$A$8785,'Monthly Data'!$B18))</f>
        <v>0.87334553428886097</v>
      </c>
      <c r="J18" s="27">
        <f>+'LR Monthly'!H9</f>
        <v>10963.173540478523</v>
      </c>
      <c r="K18" s="35">
        <f>IF(J18=0,0,$P18/J18/COUNTIF('Expanded kW'!$A$2:$A$8785,'Monthly Data'!$B18))</f>
        <v>0.84653229353315329</v>
      </c>
      <c r="L18" s="27"/>
      <c r="M18" s="27">
        <f>VLOOKUP('Manual Inputs'!E34,'Expanded kW'!$D$2:$F$8785,3)</f>
        <v>9437.830078125</v>
      </c>
      <c r="N18" s="26">
        <f>SUMIFS('Expanded kW'!$F$2:$F$8785,'Expanded kW'!$A$2:$A$8785,$B18,'Expanded kW'!$C$2:$C$8785,C$8)</f>
        <v>2716368.5380859375</v>
      </c>
      <c r="O18" s="26">
        <f>SUMIFS('Expanded kW'!$F$2:$F$8785,'Expanded kW'!$A$2:$A$8785,$B18,'Expanded kW'!$C$2:$C$8785,E$8)</f>
        <v>3965721.3798828125</v>
      </c>
      <c r="P18" s="26">
        <f t="shared" si="0"/>
        <v>6682089.91796875</v>
      </c>
      <c r="R18" s="26"/>
    </row>
    <row r="19" spans="1:18" x14ac:dyDescent="0.2">
      <c r="A19" s="25">
        <f>+'Manual Inputs'!A19</f>
        <v>2019</v>
      </c>
      <c r="B19" s="25">
        <f>+'Manual Inputs'!B19</f>
        <v>12</v>
      </c>
      <c r="C19" s="14">
        <f t="array" ref="C19">MAX(IF('Expanded kW'!$A$2:$A$8785=$B19,IF('Expanded kW'!$C$2:$C$8785=C$8,'Expanded kW'!$F$2:$F$8785,0),0))</f>
        <v>9962.732421875</v>
      </c>
      <c r="D19" s="35">
        <f>IF(C19=0,0,$P19/C19/COUNTIF('Expanded kW'!$A$2:$A$8785,'Monthly Data'!$B19))</f>
        <v>0.90418518436084383</v>
      </c>
      <c r="E19" s="14">
        <f t="array" ref="E19">MAX(IF('Expanded kW'!$A$2:$A$8785=$B19,IF('Expanded kW'!$C$2:$C$8785=E$8,'Expanded kW'!$F$2:$F$8785,0),0))</f>
        <v>9801.2265625</v>
      </c>
      <c r="F19" s="35">
        <f>IF(E19=0,0,$P19/E19/COUNTIF('Expanded kW'!$A$2:$A$8785,'Monthly Data'!$B19))</f>
        <v>0.91908446296675461</v>
      </c>
      <c r="H19" s="27">
        <f>+'LR Monthly'!G10</f>
        <v>10683.013198701463</v>
      </c>
      <c r="I19" s="35">
        <f>IF(H19=0,0,$P19/H19/COUNTIF('Expanded kW'!$A$2:$A$8785,'Monthly Data'!$B19))</f>
        <v>0.84322230854360058</v>
      </c>
      <c r="J19" s="27">
        <f>+'LR Monthly'!H10</f>
        <v>10947.691137523681</v>
      </c>
      <c r="K19" s="35">
        <f>IF(J19=0,0,$P19/J19/COUNTIF('Expanded kW'!$A$2:$A$8785,'Monthly Data'!$B19))</f>
        <v>0.82283606090556982</v>
      </c>
      <c r="L19" s="27"/>
      <c r="M19" s="27">
        <f>VLOOKUP('Manual Inputs'!E35,'Expanded kW'!$D$2:$F$8785,3)</f>
        <v>9633.1728515625</v>
      </c>
      <c r="N19" s="26">
        <f>SUMIFS('Expanded kW'!$F$2:$F$8785,'Expanded kW'!$A$2:$A$8785,$B19,'Expanded kW'!$C$2:$C$8785,C$8)</f>
        <v>2790350.8920898438</v>
      </c>
      <c r="O19" s="26">
        <f>SUMIFS('Expanded kW'!$F$2:$F$8785,'Expanded kW'!$A$2:$A$8785,$B19,'Expanded kW'!$C$2:$C$8785,E$8)</f>
        <v>3911716.4663085938</v>
      </c>
      <c r="P19" s="26">
        <f t="shared" si="0"/>
        <v>6702067.3583984375</v>
      </c>
      <c r="R19" s="26"/>
    </row>
    <row r="20" spans="1:18" x14ac:dyDescent="0.2">
      <c r="A20" s="25">
        <f>+'Manual Inputs'!A20</f>
        <v>2020</v>
      </c>
      <c r="B20" s="25">
        <f>+'Manual Inputs'!B20</f>
        <v>1</v>
      </c>
      <c r="C20" s="14">
        <f t="array" ref="C20">MAX(IF('Expanded kW'!$A$2:$A$8785=$B20,IF('Expanded kW'!$C$2:$C$8785=C$8,'Expanded kW'!$F$2:$F$8785,0),0))</f>
        <v>9813.83203125</v>
      </c>
      <c r="D20" s="35">
        <f>IF(C20=0,0,$P20/C20/COUNTIF('Expanded kW'!$A$2:$A$8785,'Monthly Data'!$B20))</f>
        <v>0.95204488062440396</v>
      </c>
      <c r="E20" s="14">
        <f t="array" ref="E20">MAX(IF('Expanded kW'!$A$2:$A$8785=$B20,IF('Expanded kW'!$C$2:$C$8785=E$8,'Expanded kW'!$F$2:$F$8785,0),0))</f>
        <v>9947.69140625</v>
      </c>
      <c r="F20" s="35">
        <f>IF(E20=0,0,$P20/E20/COUNTIF('Expanded kW'!$A$2:$A$8785,'Monthly Data'!$B20))</f>
        <v>0.93923385468000609</v>
      </c>
      <c r="H20" s="27">
        <f>+'LR Monthly'!G11</f>
        <v>10499.272093612673</v>
      </c>
      <c r="I20" s="35">
        <f>IF(H20=0,0,$P20/H20/COUNTIF('Expanded kW'!$A$2:$A$8785,'Monthly Data'!$B20))</f>
        <v>0.88989107638646525</v>
      </c>
      <c r="J20" s="27">
        <f>+'LR Monthly'!H11</f>
        <v>10719.704830487293</v>
      </c>
      <c r="K20" s="35">
        <f>IF(J20=0,0,$P20/J20/COUNTIF('Expanded kW'!$A$2:$A$8785,'Monthly Data'!$B20))</f>
        <v>0.87159196007775119</v>
      </c>
      <c r="L20" s="27"/>
      <c r="M20" s="27">
        <f>VLOOKUP('Manual Inputs'!E36,'Expanded kW'!$D$2:$F$8785,3)</f>
        <v>9606.1630859375</v>
      </c>
      <c r="N20" s="26">
        <f>SUMIFS('Expanded kW'!$F$2:$F$8785,'Expanded kW'!$A$2:$A$8785,$B20,'Expanded kW'!$C$2:$C$8785,C$8)</f>
        <v>3003344.9091796875</v>
      </c>
      <c r="O20" s="26">
        <f>SUMIFS('Expanded kW'!$F$2:$F$8785,'Expanded kW'!$A$2:$A$8785,$B20,'Expanded kW'!$C$2:$C$8785,E$8)</f>
        <v>3948002.248046875</v>
      </c>
      <c r="P20" s="26">
        <f t="shared" si="0"/>
        <v>6951347.1572265625</v>
      </c>
      <c r="R20" s="26"/>
    </row>
    <row r="21" spans="1:18" x14ac:dyDescent="0.2">
      <c r="A21" s="25">
        <f>+'Manual Inputs'!A21</f>
        <v>2020</v>
      </c>
      <c r="B21" s="25">
        <f>+'Manual Inputs'!B21</f>
        <v>2</v>
      </c>
      <c r="C21" s="14">
        <f t="array" ref="C21">MAX(IF('Expanded kW'!$A$2:$A$8785=$B21,IF('Expanded kW'!$C$2:$C$8785=C$8,'Expanded kW'!$F$2:$F$8785,0),0))</f>
        <v>9880.60546875</v>
      </c>
      <c r="D21" s="35">
        <f>IF(C21=0,0,$P21/C21/COUNTIF('Expanded kW'!$A$2:$A$8785,'Monthly Data'!$B21))</f>
        <v>0.95861301677724631</v>
      </c>
      <c r="E21" s="14">
        <f t="array" ref="E21">MAX(IF('Expanded kW'!$A$2:$A$8785=$B21,IF('Expanded kW'!$C$2:$C$8785=E$8,'Expanded kW'!$F$2:$F$8785,0),0))</f>
        <v>10082.349609375</v>
      </c>
      <c r="F21" s="35">
        <f>IF(E21=0,0,$P21/E21/COUNTIF('Expanded kW'!$A$2:$A$8785,'Monthly Data'!$B21))</f>
        <v>0.93943151972998684</v>
      </c>
      <c r="H21" s="27">
        <f>+'LR Monthly'!G12</f>
        <v>10372.082601981272</v>
      </c>
      <c r="I21" s="35">
        <f>IF(H21=0,0,$P21/H21/COUNTIF('Expanded kW'!$A$2:$A$8785,'Monthly Data'!$B21))</f>
        <v>0.91318950874676974</v>
      </c>
      <c r="J21" s="27">
        <f>+'LR Monthly'!H12</f>
        <v>10731.270390904649</v>
      </c>
      <c r="K21" s="35">
        <f>IF(J21=0,0,$P21/J21/COUNTIF('Expanded kW'!$A$2:$A$8785,'Monthly Data'!$B21))</f>
        <v>0.88262402035941334</v>
      </c>
      <c r="L21" s="27"/>
      <c r="M21" s="27">
        <f>VLOOKUP('Manual Inputs'!E37,'Expanded kW'!$D$2:$F$8785,3)</f>
        <v>9261.5400390625</v>
      </c>
      <c r="N21" s="26">
        <f>SUMIFS('Expanded kW'!$F$2:$F$8785,'Expanded kW'!$A$2:$A$8785,$B21,'Expanded kW'!$C$2:$C$8785,C$8)</f>
        <v>2638574.806640625</v>
      </c>
      <c r="O21" s="26">
        <f>SUMIFS('Expanded kW'!$F$2:$F$8785,'Expanded kW'!$A$2:$A$8785,$B21,'Expanded kW'!$C$2:$C$8785,E$8)</f>
        <v>3953712.396484375</v>
      </c>
      <c r="P21" s="26">
        <f t="shared" si="0"/>
        <v>6592287.203125</v>
      </c>
      <c r="R21" s="26"/>
    </row>
    <row r="22" spans="1:18" x14ac:dyDescent="0.2">
      <c r="A22" s="25">
        <f>+'Manual Inputs'!A22</f>
        <v>2020</v>
      </c>
      <c r="B22" s="25">
        <f>+'Manual Inputs'!B22</f>
        <v>3</v>
      </c>
      <c r="C22" s="14">
        <f t="array" ref="C22">MAX(IF('Expanded kW'!$A$2:$A$8785=$B22,IF('Expanded kW'!$C$2:$C$8785=C$8,'Expanded kW'!$F$2:$F$8785,0),0))</f>
        <v>9372.521484375</v>
      </c>
      <c r="D22" s="35">
        <f>IF(C22=0,0,$P22/C22/COUNTIF('Expanded kW'!$A$2:$A$8785,'Monthly Data'!$B22))</f>
        <v>0.93546536108987399</v>
      </c>
      <c r="E22" s="14">
        <f t="array" ref="E22">MAX(IF('Expanded kW'!$A$2:$A$8785=$B22,IF('Expanded kW'!$C$2:$C$8785=E$8,'Expanded kW'!$F$2:$F$8785,0),0))</f>
        <v>9560.6640625</v>
      </c>
      <c r="F22" s="35">
        <f>IF(E22=0,0,$P22/E22/COUNTIF('Expanded kW'!$A$2:$A$8785,'Monthly Data'!$B22))</f>
        <v>0.91705650751740975</v>
      </c>
      <c r="H22" s="27">
        <f>+'LR Monthly'!G13</f>
        <v>10086.192584277087</v>
      </c>
      <c r="I22" s="35">
        <f>IF(H22=0,0,$P22/H22/COUNTIF('Expanded kW'!$A$2:$A$8785,'Monthly Data'!$B22))</f>
        <v>0.86927441861173527</v>
      </c>
      <c r="J22" s="27">
        <f>+'LR Monthly'!H13</f>
        <v>10608.182717013813</v>
      </c>
      <c r="K22" s="35">
        <f>IF(J22=0,0,$P22/J22/COUNTIF('Expanded kW'!$A$2:$A$8785,'Monthly Data'!$B22))</f>
        <v>0.82650058248351377</v>
      </c>
      <c r="L22" s="27"/>
      <c r="M22" s="27">
        <f>VLOOKUP('Manual Inputs'!E38,'Expanded kW'!$D$2:$F$8785,3)</f>
        <v>9395.4833984375</v>
      </c>
      <c r="N22" s="26">
        <f>SUMIFS('Expanded kW'!$F$2:$F$8785,'Expanded kW'!$A$2:$A$8785,$B22,'Expanded kW'!$C$2:$C$8785,C$8)</f>
        <v>2680024.0366210938</v>
      </c>
      <c r="O22" s="26">
        <f>SUMIFS('Expanded kW'!$F$2:$F$8785,'Expanded kW'!$A$2:$A$8785,$B22,'Expanded kW'!$C$2:$C$8785,E$8)</f>
        <v>3843121.8442382813</v>
      </c>
      <c r="P22" s="26">
        <f t="shared" si="0"/>
        <v>6523145.880859375</v>
      </c>
      <c r="R22" s="26"/>
    </row>
    <row r="23" spans="1:18" x14ac:dyDescent="0.2">
      <c r="D23" s="35"/>
      <c r="R23" s="26"/>
    </row>
    <row r="24" spans="1:18" x14ac:dyDescent="0.2">
      <c r="A24" s="14" t="s">
        <v>87</v>
      </c>
    </row>
  </sheetData>
  <mergeCells count="3">
    <mergeCell ref="C9:E9"/>
    <mergeCell ref="N9:P9"/>
    <mergeCell ref="H9:K9"/>
  </mergeCells>
  <phoneticPr fontId="3" type="noConversion"/>
  <printOptions horizontalCentered="1"/>
  <pageMargins left="0.25" right="0.25" top="1" bottom="1" header="0.5" footer="0.5"/>
  <pageSetup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pageSetUpPr fitToPage="1"/>
  </sheetPr>
  <dimension ref="A1:G21"/>
  <sheetViews>
    <sheetView workbookViewId="0">
      <selection activeCell="B14" sqref="B14"/>
    </sheetView>
  </sheetViews>
  <sheetFormatPr defaultRowHeight="12.75" x14ac:dyDescent="0.2"/>
  <cols>
    <col min="1" max="1" width="15" style="14" customWidth="1"/>
    <col min="2" max="2" width="11.7109375" style="14" bestFit="1" customWidth="1"/>
    <col min="3" max="4" width="9.140625" style="14"/>
    <col min="5" max="5" width="16.85546875" style="14" bestFit="1" customWidth="1"/>
    <col min="6" max="6" width="12.42578125" style="14" bestFit="1" customWidth="1"/>
    <col min="7" max="16384" width="9.140625" style="14"/>
  </cols>
  <sheetData>
    <row r="1" spans="1:6" x14ac:dyDescent="0.2">
      <c r="A1" s="14" t="str">
        <f>'Manual Inputs'!D1</f>
        <v>Kentucky Power Co.</v>
      </c>
    </row>
    <row r="2" spans="1:6" x14ac:dyDescent="0.2">
      <c r="A2" s="14" t="str">
        <f>+'Manual Inputs'!D2</f>
        <v>Kentucky</v>
      </c>
    </row>
    <row r="3" spans="1:6" x14ac:dyDescent="0.2">
      <c r="A3" s="14" t="s">
        <v>89</v>
      </c>
    </row>
    <row r="4" spans="1:6" x14ac:dyDescent="0.2">
      <c r="A4" s="47" t="str">
        <f>CustClass &amp; " Customers"</f>
        <v>Industrial General Svc - Subtransmission Customers</v>
      </c>
    </row>
    <row r="5" spans="1:6" x14ac:dyDescent="0.2">
      <c r="A5" s="15" t="str">
        <f>+'Monthly Data'!A5</f>
        <v>For the Test Year Ended March 31, 2020</v>
      </c>
    </row>
    <row r="6" spans="1:6" x14ac:dyDescent="0.2">
      <c r="A6" s="15" t="str">
        <f>+'Monthly Data'!A6</f>
        <v>Based on Sample Period Ended March 31, 2020</v>
      </c>
    </row>
    <row r="8" spans="1:6" x14ac:dyDescent="0.2">
      <c r="A8" s="14" t="s">
        <v>35</v>
      </c>
      <c r="B8" s="26">
        <f>+'Manual Inputs'!H11</f>
        <v>11904.405412469505</v>
      </c>
    </row>
    <row r="9" spans="1:6" x14ac:dyDescent="0.2">
      <c r="A9" s="14" t="s">
        <v>34</v>
      </c>
      <c r="B9" s="26">
        <f>+'Manual Inputs'!I11</f>
        <v>12183.579410619859</v>
      </c>
    </row>
    <row r="10" spans="1:6" x14ac:dyDescent="0.2">
      <c r="A10" s="14" t="s">
        <v>36</v>
      </c>
      <c r="B10" s="26">
        <f>+'Manual Inputs'!G11</f>
        <v>12442.028672995822</v>
      </c>
    </row>
    <row r="12" spans="1:6" x14ac:dyDescent="0.2">
      <c r="A12" s="14" t="s">
        <v>38</v>
      </c>
      <c r="B12" s="26">
        <f>SUMIF('Expanded kW'!C2:C8785,"ON",'Expanded kW'!F2:F8785)</f>
        <v>34674026.507324219</v>
      </c>
      <c r="C12" s="35">
        <f>+B12/$B$14</f>
        <v>0.41804725626210648</v>
      </c>
      <c r="E12" s="14" t="s">
        <v>40</v>
      </c>
      <c r="F12" s="35">
        <f>+B$14/B8/(TYDays*24)</f>
        <v>0.79319298326982268</v>
      </c>
    </row>
    <row r="13" spans="1:6" x14ac:dyDescent="0.2">
      <c r="A13" s="14" t="s">
        <v>37</v>
      </c>
      <c r="B13" s="26">
        <f>SUMIF('Expanded kW'!C2:C8785,"OFF",'Expanded kW'!F2:F8785)</f>
        <v>48268813.059082031</v>
      </c>
      <c r="C13" s="35">
        <f>+B13/$B$14</f>
        <v>0.58195274373789352</v>
      </c>
      <c r="E13" s="14" t="s">
        <v>41</v>
      </c>
      <c r="F13" s="35">
        <f>+B$14/B9/(TYDays*24)</f>
        <v>0.77501779443728425</v>
      </c>
    </row>
    <row r="14" spans="1:6" x14ac:dyDescent="0.2">
      <c r="A14" s="14" t="s">
        <v>39</v>
      </c>
      <c r="B14" s="26">
        <f>SUM('Expanded kW'!F2:F8785)</f>
        <v>82942839.56640625</v>
      </c>
      <c r="E14" s="14" t="s">
        <v>42</v>
      </c>
      <c r="F14" s="35">
        <f>+B$14/B10/(TYDays*24)</f>
        <v>0.75891891035937664</v>
      </c>
    </row>
    <row r="16" spans="1:6" x14ac:dyDescent="0.2">
      <c r="A16" s="14" t="s">
        <v>87</v>
      </c>
    </row>
    <row r="17" spans="2:7" x14ac:dyDescent="0.2">
      <c r="F17" s="26"/>
      <c r="G17" s="27"/>
    </row>
    <row r="19" spans="2:7" x14ac:dyDescent="0.2">
      <c r="B19" s="28"/>
    </row>
    <row r="20" spans="2:7" x14ac:dyDescent="0.2">
      <c r="B20" s="28"/>
    </row>
    <row r="21" spans="2:7" x14ac:dyDescent="0.2">
      <c r="B21" s="28"/>
    </row>
  </sheetData>
  <phoneticPr fontId="3" type="noConversion"/>
  <printOptions horizontalCentered="1"/>
  <pageMargins left="0.25" right="0.2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M27"/>
  <sheetViews>
    <sheetView tabSelected="1" workbookViewId="0">
      <selection activeCell="D21" sqref="D21"/>
    </sheetView>
  </sheetViews>
  <sheetFormatPr defaultRowHeight="12.75" outlineLevelCol="1" x14ac:dyDescent="0.2"/>
  <cols>
    <col min="1" max="2" width="9.140625" style="14"/>
    <col min="3" max="4" width="12.7109375" style="14" customWidth="1" outlineLevel="1"/>
    <col min="5" max="5" width="2.7109375" style="14" customWidth="1"/>
    <col min="6" max="6" width="10.42578125" style="14" bestFit="1" customWidth="1"/>
    <col min="7" max="7" width="10.7109375" style="14" bestFit="1" customWidth="1"/>
    <col min="8" max="13" width="10.140625" style="14" bestFit="1" customWidth="1"/>
    <col min="14" max="16384" width="9.140625" style="14"/>
  </cols>
  <sheetData>
    <row r="1" spans="1:13" x14ac:dyDescent="0.2">
      <c r="A1" s="14" t="str">
        <f>'Manual Inputs'!D1</f>
        <v>Kentucky Power Co.</v>
      </c>
    </row>
    <row r="2" spans="1:13" x14ac:dyDescent="0.2">
      <c r="A2" s="14" t="str">
        <f>+'Manual Inputs'!D2</f>
        <v>Kentucky</v>
      </c>
    </row>
    <row r="3" spans="1:13" x14ac:dyDescent="0.2">
      <c r="A3" s="14" t="s">
        <v>110</v>
      </c>
    </row>
    <row r="4" spans="1:13" x14ac:dyDescent="0.2">
      <c r="A4" s="47" t="str">
        <f>CustClass &amp; " Customers"</f>
        <v>Industrial General Svc - Subtransmission Customers</v>
      </c>
    </row>
    <row r="5" spans="1:13" x14ac:dyDescent="0.2">
      <c r="A5" s="15" t="str">
        <f>+'Monthly Data'!A5</f>
        <v>For the Test Year Ended March 31, 2020</v>
      </c>
    </row>
    <row r="6" spans="1:13" x14ac:dyDescent="0.2">
      <c r="A6" s="15" t="str">
        <f>+'Monthly Data'!A6</f>
        <v>Based on Sample Period Ended March 31, 2020</v>
      </c>
    </row>
    <row r="7" spans="1:13" ht="12.75" customHeight="1" x14ac:dyDescent="0.2"/>
    <row r="8" spans="1:13" ht="12.75" customHeight="1" x14ac:dyDescent="0.2">
      <c r="E8" s="16"/>
      <c r="F8" s="16"/>
      <c r="G8" s="16"/>
    </row>
    <row r="9" spans="1:13" ht="25.5" x14ac:dyDescent="0.2">
      <c r="A9" s="17" t="s">
        <v>8</v>
      </c>
      <c r="B9" s="17" t="s">
        <v>9</v>
      </c>
      <c r="C9" s="17" t="s">
        <v>14</v>
      </c>
      <c r="D9" s="17" t="s">
        <v>15</v>
      </c>
      <c r="E9" s="17"/>
      <c r="F9" s="17" t="s">
        <v>12</v>
      </c>
      <c r="G9" s="17" t="s">
        <v>28</v>
      </c>
      <c r="H9" s="17" t="s">
        <v>91</v>
      </c>
      <c r="I9" s="17" t="s">
        <v>90</v>
      </c>
      <c r="J9" s="17" t="s">
        <v>22</v>
      </c>
      <c r="K9" s="17" t="s">
        <v>23</v>
      </c>
      <c r="L9" s="17" t="s">
        <v>24</v>
      </c>
      <c r="M9" s="17" t="s">
        <v>25</v>
      </c>
    </row>
    <row r="10" spans="1:13" x14ac:dyDescent="0.2">
      <c r="A10" s="18">
        <f>+'Manual Inputs'!A11</f>
        <v>2019</v>
      </c>
      <c r="B10" s="18">
        <f>+'Manual Inputs'!B11</f>
        <v>4</v>
      </c>
      <c r="C10" s="19">
        <f>SUMIF('Expanded kW'!$A$2:$A$8785,B10,'Expanded kW'!$F$2:$F$8785)</f>
        <v>6952238.5859375</v>
      </c>
      <c r="D10" s="12">
        <f>SUMIF('Expanded kW'!$A$2:$A$8785,B10,'Expanded kW'!$H$2:$H$8785)</f>
        <v>117910147.12447086</v>
      </c>
      <c r="E10" s="12"/>
      <c r="F10" s="12">
        <f>+'Manual Inputs'!D11</f>
        <v>19</v>
      </c>
      <c r="G10" s="12">
        <f>ROUND(VLOOKUP('Manual Inputs'!E27,'Expanded kW'!$D$2:$H$8785,5),0)</f>
        <v>163280</v>
      </c>
      <c r="H10" s="12">
        <f>IF(C10=0,0,ROUND(+$D10/C10*'Monthly Data'!C11,0))</f>
        <v>173015</v>
      </c>
      <c r="I10" s="12">
        <f>IF(C10=0,0,ROUND(+$D10/C10*'Monthly Data'!E11,0))</f>
        <v>180303</v>
      </c>
      <c r="J10" s="12">
        <f>MAX(H10:I10)</f>
        <v>180303</v>
      </c>
      <c r="K10" s="12">
        <f>IF($C10=0,0,+$D10/$C10*'LR Monthly'!G2)</f>
        <v>187378.65025571213</v>
      </c>
      <c r="L10" s="12">
        <f>IF($C10=0,0,+$D10/$C10*'LR Monthly'!H2)</f>
        <v>193357.33048138773</v>
      </c>
      <c r="M10" s="12">
        <f>IF($C10=0,0,+$D10/$C10*'LR Monthly'!F2)</f>
        <v>198116.64122203761</v>
      </c>
    </row>
    <row r="11" spans="1:13" x14ac:dyDescent="0.2">
      <c r="A11" s="18">
        <f>+'Manual Inputs'!A12</f>
        <v>2019</v>
      </c>
      <c r="B11" s="18">
        <f>+'Manual Inputs'!B12</f>
        <v>5</v>
      </c>
      <c r="C11" s="19">
        <f>SUMIF('Expanded kW'!$A$2:$A$8785,B11,'Expanded kW'!$F$2:$F$8785)</f>
        <v>6851842.58984375</v>
      </c>
      <c r="D11" s="12">
        <f>SUMIF('Expanded kW'!$A$2:$A$8785,B11,'Expanded kW'!$H$2:$H$8785)</f>
        <v>114286934.90634049</v>
      </c>
      <c r="E11" s="12"/>
      <c r="F11" s="12">
        <f>+'Manual Inputs'!D12</f>
        <v>19</v>
      </c>
      <c r="G11" s="12">
        <f>ROUND(VLOOKUP('Manual Inputs'!E28,'Expanded kW'!$D$2:$H$8785,5),0)</f>
        <v>165345</v>
      </c>
      <c r="H11" s="12">
        <f>IF(C11=0,0,ROUND(+$D11/C11*'Monthly Data'!C12,0))</f>
        <v>170171</v>
      </c>
      <c r="I11" s="12">
        <f>IF(C11=0,0,ROUND(+$D11/C11*'Monthly Data'!E12,0))</f>
        <v>174214</v>
      </c>
      <c r="J11" s="12">
        <f t="shared" ref="J11:J21" si="0">MAX(H11:I11)</f>
        <v>174214</v>
      </c>
      <c r="K11" s="12">
        <f>IF($C11=0,0,+$D11/$C11*'LR Monthly'!G3)</f>
        <v>184478.83131848043</v>
      </c>
      <c r="L11" s="12">
        <f>IF($C11=0,0,+$D11/$C11*'LR Monthly'!H3)</f>
        <v>190390.61333774572</v>
      </c>
      <c r="M11" s="12">
        <f>IF($C11=0,0,+$D11/$C11*'LR Monthly'!F3)</f>
        <v>195559.2357655174</v>
      </c>
    </row>
    <row r="12" spans="1:13" x14ac:dyDescent="0.2">
      <c r="A12" s="18">
        <f>+'Manual Inputs'!A13</f>
        <v>2019</v>
      </c>
      <c r="B12" s="18">
        <f>+'Manual Inputs'!B13</f>
        <v>6</v>
      </c>
      <c r="C12" s="19">
        <f>SUMIF('Expanded kW'!$A$2:$A$8785,B12,'Expanded kW'!$F$2:$F$8785)</f>
        <v>7207408.5166015625</v>
      </c>
      <c r="D12" s="12">
        <f>SUMIF('Expanded kW'!$A$2:$A$8785,B12,'Expanded kW'!$H$2:$H$8785)</f>
        <v>121447648.23343788</v>
      </c>
      <c r="E12" s="12"/>
      <c r="F12" s="12">
        <f>+'Manual Inputs'!D13</f>
        <v>19</v>
      </c>
      <c r="G12" s="12">
        <f>ROUND(VLOOKUP('Manual Inputs'!E29,'Expanded kW'!$D$2:$H$8785,5),0)</f>
        <v>172763</v>
      </c>
      <c r="H12" s="12">
        <f>IF(C12=0,0,ROUND(+$D12/C12*'Monthly Data'!C13,0))</f>
        <v>176655</v>
      </c>
      <c r="I12" s="12">
        <f>IF(C12=0,0,ROUND(+$D12/C12*'Monthly Data'!E13,0))</f>
        <v>179020</v>
      </c>
      <c r="J12" s="12">
        <f t="shared" si="0"/>
        <v>179020</v>
      </c>
      <c r="K12" s="12">
        <f>IF($C12=0,0,+$D12/$C12*'LR Monthly'!G4)</f>
        <v>188640.60954351554</v>
      </c>
      <c r="L12" s="12">
        <f>IF($C12=0,0,+$D12/$C12*'LR Monthly'!H4)</f>
        <v>194894.75738423911</v>
      </c>
      <c r="M12" s="12">
        <f>IF($C12=0,0,+$D12/$C12*'LR Monthly'!F4)</f>
        <v>199075.67803392737</v>
      </c>
    </row>
    <row r="13" spans="1:13" x14ac:dyDescent="0.2">
      <c r="A13" s="18">
        <f>+'Manual Inputs'!A14</f>
        <v>2019</v>
      </c>
      <c r="B13" s="18">
        <f>+'Manual Inputs'!B14</f>
        <v>7</v>
      </c>
      <c r="C13" s="19">
        <f>SUMIF('Expanded kW'!$A$2:$A$8785,B13,'Expanded kW'!$F$2:$F$8785)</f>
        <v>7303739.2392578125</v>
      </c>
      <c r="D13" s="12">
        <f>SUMIF('Expanded kW'!$A$2:$A$8785,B13,'Expanded kW'!$H$2:$H$8785)</f>
        <v>114046633.40587762</v>
      </c>
      <c r="E13" s="12"/>
      <c r="F13" s="12">
        <f>+'Manual Inputs'!D14</f>
        <v>19</v>
      </c>
      <c r="G13" s="12">
        <f>ROUND(VLOOKUP('Manual Inputs'!E30,'Expanded kW'!$D$2:$H$8785,5),0)</f>
        <v>152141</v>
      </c>
      <c r="H13" s="12">
        <f>IF(C13=0,0,ROUND(+$D13/C13*'Monthly Data'!C14,0))</f>
        <v>164954</v>
      </c>
      <c r="I13" s="12">
        <f>IF(C13=0,0,ROUND(+$D13/C13*'Monthly Data'!E14,0))</f>
        <v>169006</v>
      </c>
      <c r="J13" s="12">
        <f t="shared" si="0"/>
        <v>169006</v>
      </c>
      <c r="K13" s="12">
        <f>IF($C13=0,0,+$D13/$C13*'LR Monthly'!G5)</f>
        <v>175798.106343072</v>
      </c>
      <c r="L13" s="12">
        <f>IF($C13=0,0,+$D13/$C13*'LR Monthly'!H5)</f>
        <v>181102.60669889871</v>
      </c>
      <c r="M13" s="12">
        <f>IF($C13=0,0,+$D13/$C13*'LR Monthly'!F5)</f>
        <v>184769.71153949562</v>
      </c>
    </row>
    <row r="14" spans="1:13" x14ac:dyDescent="0.2">
      <c r="A14" s="18">
        <f>+'Manual Inputs'!A15</f>
        <v>2019</v>
      </c>
      <c r="B14" s="18">
        <f>+'Manual Inputs'!B15</f>
        <v>8</v>
      </c>
      <c r="C14" s="19">
        <f>SUMIF('Expanded kW'!$A$2:$A$8785,B14,'Expanded kW'!$F$2:$F$8785)</f>
        <v>7282134.0078125</v>
      </c>
      <c r="D14" s="12">
        <f>SUMIF('Expanded kW'!$A$2:$A$8785,B14,'Expanded kW'!$H$2:$H$8785)</f>
        <v>120834502.8449119</v>
      </c>
      <c r="E14" s="12"/>
      <c r="F14" s="12">
        <f>+'Manual Inputs'!D15</f>
        <v>19</v>
      </c>
      <c r="G14" s="12">
        <f>ROUND(VLOOKUP('Manual Inputs'!E31,'Expanded kW'!$D$2:$H$8785,5),0)</f>
        <v>166231</v>
      </c>
      <c r="H14" s="12">
        <f>IF(C14=0,0,ROUND(+$D14/C14*'Monthly Data'!C15,0))</f>
        <v>171939</v>
      </c>
      <c r="I14" s="12">
        <f>IF(C14=0,0,ROUND(+$D14/C14*'Monthly Data'!E15,0))</f>
        <v>174099</v>
      </c>
      <c r="J14" s="12">
        <f t="shared" si="0"/>
        <v>174099</v>
      </c>
      <c r="K14" s="12">
        <f>IF($C14=0,0,+$D14/$C14*'LR Monthly'!G6)</f>
        <v>187873.92849638825</v>
      </c>
      <c r="L14" s="12">
        <f>IF($C14=0,0,+$D14/$C14*'LR Monthly'!H6)</f>
        <v>184806.57355167932</v>
      </c>
      <c r="M14" s="12">
        <f>IF($C14=0,0,+$D14/$C14*'LR Monthly'!F6)</f>
        <v>196748.792514926</v>
      </c>
    </row>
    <row r="15" spans="1:13" x14ac:dyDescent="0.2">
      <c r="A15" s="18">
        <f>+'Manual Inputs'!A16</f>
        <v>2019</v>
      </c>
      <c r="B15" s="18">
        <f>+'Manual Inputs'!B16</f>
        <v>9</v>
      </c>
      <c r="C15" s="19">
        <f>SUMIF('Expanded kW'!$A$2:$A$8785,B15,'Expanded kW'!$F$2:$F$8785)</f>
        <v>6789755.890625</v>
      </c>
      <c r="D15" s="12">
        <f>SUMIF('Expanded kW'!$A$2:$A$8785,B15,'Expanded kW'!$H$2:$H$8785)</f>
        <v>109100473.05627835</v>
      </c>
      <c r="E15" s="12"/>
      <c r="F15" s="12">
        <f>+'Manual Inputs'!D16</f>
        <v>19</v>
      </c>
      <c r="G15" s="12">
        <f>ROUND(VLOOKUP('Manual Inputs'!E32,'Expanded kW'!$D$2:$H$8785,5),0)</f>
        <v>152648</v>
      </c>
      <c r="H15" s="12">
        <f>IF(C15=0,0,ROUND(+$D15/C15*'Monthly Data'!C16,0))</f>
        <v>163819</v>
      </c>
      <c r="I15" s="12">
        <f>IF(C15=0,0,ROUND(+$D15/C15*'Monthly Data'!E16,0))</f>
        <v>166380</v>
      </c>
      <c r="J15" s="12">
        <f t="shared" si="0"/>
        <v>166380</v>
      </c>
      <c r="K15" s="12">
        <f>IF($C15=0,0,+$D15/$C15*'LR Monthly'!G7)</f>
        <v>179332.36599312621</v>
      </c>
      <c r="L15" s="12">
        <f>IF($C15=0,0,+$D15/$C15*'LR Monthly'!H7)</f>
        <v>186204.83709191164</v>
      </c>
      <c r="M15" s="12">
        <f>IF($C15=0,0,+$D15/$C15*'LR Monthly'!F7)</f>
        <v>189801.51162657162</v>
      </c>
    </row>
    <row r="16" spans="1:13" x14ac:dyDescent="0.2">
      <c r="A16" s="18">
        <f>+'Manual Inputs'!A17</f>
        <v>2019</v>
      </c>
      <c r="B16" s="18">
        <f>+'Manual Inputs'!B17</f>
        <v>10</v>
      </c>
      <c r="C16" s="19">
        <f>SUMIF('Expanded kW'!$A$2:$A$8785,B16,'Expanded kW'!$F$2:$F$8785)</f>
        <v>7104783.21875</v>
      </c>
      <c r="D16" s="12">
        <f>SUMIF('Expanded kW'!$A$2:$A$8785,B16,'Expanded kW'!$H$2:$H$8785)</f>
        <v>113815805.78174475</v>
      </c>
      <c r="E16" s="12"/>
      <c r="F16" s="12">
        <f>+'Manual Inputs'!D17</f>
        <v>19</v>
      </c>
      <c r="G16" s="12">
        <f>ROUND(VLOOKUP('Manual Inputs'!E33,'Expanded kW'!$D$2:$H$8785,5),0)</f>
        <v>155450</v>
      </c>
      <c r="H16" s="12">
        <f>IF(C16=0,0,ROUND(+$D16/C16*'Monthly Data'!C17,0))</f>
        <v>165937</v>
      </c>
      <c r="I16" s="12">
        <f>IF(C16=0,0,ROUND(+$D16/C16*'Monthly Data'!E17,0))</f>
        <v>169138</v>
      </c>
      <c r="J16" s="12">
        <f t="shared" si="0"/>
        <v>169138</v>
      </c>
      <c r="K16" s="12">
        <f>IF($C16=0,0,+$D16/$C16*'LR Monthly'!G8)</f>
        <v>179048.80092657288</v>
      </c>
      <c r="L16" s="12">
        <f>IF($C16=0,0,+$D16/$C16*'LR Monthly'!H8)</f>
        <v>184123.08566692873</v>
      </c>
      <c r="M16" s="12">
        <f>IF($C16=0,0,+$D16/$C16*'LR Monthly'!F8)</f>
        <v>187917.85529690617</v>
      </c>
    </row>
    <row r="17" spans="1:13" x14ac:dyDescent="0.2">
      <c r="A17" s="18">
        <f>+'Manual Inputs'!A18</f>
        <v>2019</v>
      </c>
      <c r="B17" s="18">
        <f>+'Manual Inputs'!B18</f>
        <v>11</v>
      </c>
      <c r="C17" s="19">
        <f>SUMIF('Expanded kW'!$A$2:$A$8785,B17,'Expanded kW'!$F$2:$F$8785)</f>
        <v>6682089.91796875</v>
      </c>
      <c r="D17" s="12">
        <f>SUMIF('Expanded kW'!$A$2:$A$8785,B17,'Expanded kW'!$H$2:$H$8785)</f>
        <v>112584683.04333253</v>
      </c>
      <c r="E17" s="12"/>
      <c r="F17" s="12">
        <f>+'Manual Inputs'!D18</f>
        <v>19</v>
      </c>
      <c r="G17" s="12">
        <f>ROUND(VLOOKUP('Manual Inputs'!E34,'Expanded kW'!$D$2:$H$8785,5),0)</f>
        <v>159015</v>
      </c>
      <c r="H17" s="12">
        <f>IF(C17=0,0,ROUND(+$D17/C17*'Monthly Data'!C18,0))</f>
        <v>167026</v>
      </c>
      <c r="I17" s="12">
        <f>IF(C17=0,0,ROUND(+$D17/C17*'Monthly Data'!E18,0))</f>
        <v>169694</v>
      </c>
      <c r="J17" s="12">
        <f t="shared" si="0"/>
        <v>169694</v>
      </c>
      <c r="K17" s="12">
        <f>IF($C17=0,0,+$D17/$C17*'LR Monthly'!G9)</f>
        <v>179044.38644125807</v>
      </c>
      <c r="L17" s="12">
        <f>IF($C17=0,0,+$D17/$C17*'LR Monthly'!H9)</f>
        <v>184715.47575029155</v>
      </c>
      <c r="M17" s="12">
        <f>IF($C17=0,0,+$D17/$C17*'LR Monthly'!F9)</f>
        <v>189151.08681105869</v>
      </c>
    </row>
    <row r="18" spans="1:13" x14ac:dyDescent="0.2">
      <c r="A18" s="18">
        <f>+'Manual Inputs'!A19</f>
        <v>2019</v>
      </c>
      <c r="B18" s="18">
        <f>+'Manual Inputs'!B19</f>
        <v>12</v>
      </c>
      <c r="C18" s="19">
        <f>SUMIF('Expanded kW'!$A$2:$A$8785,B18,'Expanded kW'!$F$2:$F$8785)</f>
        <v>6702067.3583984375</v>
      </c>
      <c r="D18" s="12">
        <f>SUMIF('Expanded kW'!$A$2:$A$8785,B18,'Expanded kW'!$H$2:$H$8785)</f>
        <v>101411479.30153862</v>
      </c>
      <c r="E18" s="12"/>
      <c r="F18" s="12">
        <f>+'Manual Inputs'!D19</f>
        <v>19</v>
      </c>
      <c r="G18" s="12">
        <f>ROUND(VLOOKUP('Manual Inputs'!E35,'Expanded kW'!$D$2:$H$8785,5),0)</f>
        <v>145763</v>
      </c>
      <c r="H18" s="12">
        <f>IF(C18=0,0,ROUND(+$D18/C18*'Monthly Data'!C19,0))</f>
        <v>150750</v>
      </c>
      <c r="I18" s="12">
        <f>IF(C18=0,0,ROUND(+$D18/C18*'Monthly Data'!E19,0))</f>
        <v>148306</v>
      </c>
      <c r="J18" s="12">
        <f t="shared" si="0"/>
        <v>150750</v>
      </c>
      <c r="K18" s="12">
        <f>IF($C18=0,0,+$D18/$C18*'LR Monthly'!G10)</f>
        <v>161648.65465289319</v>
      </c>
      <c r="L18" s="12">
        <f>IF($C18=0,0,+$D18/$C18*'LR Monthly'!H10)</f>
        <v>165653.59520020179</v>
      </c>
      <c r="M18" s="12">
        <f>IF($C18=0,0,+$D18/$C18*'LR Monthly'!F10)</f>
        <v>168935.61137933063</v>
      </c>
    </row>
    <row r="19" spans="1:13" x14ac:dyDescent="0.2">
      <c r="A19" s="18">
        <f>+'Manual Inputs'!A20</f>
        <v>2020</v>
      </c>
      <c r="B19" s="18">
        <f>+'Manual Inputs'!B20</f>
        <v>1</v>
      </c>
      <c r="C19" s="19">
        <f>SUMIF('Expanded kW'!$A$2:$A$8785,B19,'Expanded kW'!$F$2:$F$8785)</f>
        <v>6951347.1572265625</v>
      </c>
      <c r="D19" s="12">
        <f>SUMIF('Expanded kW'!$A$2:$A$8785,B19,'Expanded kW'!$H$2:$H$8785)</f>
        <v>118044166.22507682</v>
      </c>
      <c r="E19" s="12"/>
      <c r="F19" s="12">
        <f>+'Manual Inputs'!D20</f>
        <v>19</v>
      </c>
      <c r="G19" s="12">
        <f>ROUND(VLOOKUP('Manual Inputs'!E36,'Expanded kW'!$D$2:$H$8785,5),0)</f>
        <v>163127</v>
      </c>
      <c r="H19" s="12">
        <f>IF(C19=0,0,ROUND(+$D19/C19*'Monthly Data'!C20,0))</f>
        <v>166653</v>
      </c>
      <c r="I19" s="12">
        <f>IF(C19=0,0,ROUND(+$D19/C19*'Monthly Data'!E20,0))</f>
        <v>168927</v>
      </c>
      <c r="J19" s="12">
        <f t="shared" si="0"/>
        <v>168927</v>
      </c>
      <c r="K19" s="12">
        <f>IF($C19=0,0,+$D19/$C19*'LR Monthly'!G11)</f>
        <v>178293.18436100229</v>
      </c>
      <c r="L19" s="12">
        <f>IF($C19=0,0,+$D19/$C19*'LR Monthly'!H11)</f>
        <v>182036.45858462172</v>
      </c>
      <c r="M19" s="12">
        <f>IF($C19=0,0,+$D19/$C19*'LR Monthly'!F11)</f>
        <v>187069.3599282534</v>
      </c>
    </row>
    <row r="20" spans="1:13" x14ac:dyDescent="0.2">
      <c r="A20" s="18">
        <f>+'Manual Inputs'!A21</f>
        <v>2020</v>
      </c>
      <c r="B20" s="18">
        <f>+'Manual Inputs'!B21</f>
        <v>2</v>
      </c>
      <c r="C20" s="19">
        <f>SUMIF('Expanded kW'!$A$2:$A$8785,B20,'Expanded kW'!$F$2:$F$8785)</f>
        <v>6592287.203125</v>
      </c>
      <c r="D20" s="12">
        <f>SUMIF('Expanded kW'!$A$2:$A$8785,B20,'Expanded kW'!$H$2:$H$8785)</f>
        <v>106620368.59681185</v>
      </c>
      <c r="E20" s="12"/>
      <c r="F20" s="12">
        <f>+'Manual Inputs'!D21</f>
        <v>19</v>
      </c>
      <c r="G20" s="12">
        <f>ROUND(VLOOKUP('Manual Inputs'!E37,'Expanded kW'!$D$2:$H$8785,5),0)</f>
        <v>149792</v>
      </c>
      <c r="H20" s="12">
        <f>IF(C20=0,0,ROUND(+$D20/C20*'Monthly Data'!C21,0))</f>
        <v>159804</v>
      </c>
      <c r="I20" s="12">
        <f>IF(C20=0,0,ROUND(+$D20/C20*'Monthly Data'!E21,0))</f>
        <v>163067</v>
      </c>
      <c r="J20" s="12">
        <f t="shared" si="0"/>
        <v>163067</v>
      </c>
      <c r="K20" s="12">
        <f>IF($C20=0,0,+$D20/$C20*'LR Monthly'!G12)</f>
        <v>167752.89608371351</v>
      </c>
      <c r="L20" s="12">
        <f>IF($C20=0,0,+$D20/$C20*'LR Monthly'!H12)</f>
        <v>173562.22041538553</v>
      </c>
      <c r="M20" s="12">
        <f>IF($C20=0,0,+$D20/$C20*'LR Monthly'!F12)</f>
        <v>176833.04461574354</v>
      </c>
    </row>
    <row r="21" spans="1:13" x14ac:dyDescent="0.2">
      <c r="A21" s="18">
        <f>+'Manual Inputs'!A22</f>
        <v>2020</v>
      </c>
      <c r="B21" s="18">
        <f>+'Manual Inputs'!B22</f>
        <v>3</v>
      </c>
      <c r="C21" s="19">
        <f>SUMIF('Expanded kW'!$A$2:$A$8785,B21,'Expanded kW'!$F$2:$F$8785)</f>
        <v>6523145.880859375</v>
      </c>
      <c r="D21" s="12">
        <f>SUMIF('Expanded kW'!$A$2:$A$8785,B21,'Expanded kW'!$H$2:$H$8785)</f>
        <v>107473973.02281407</v>
      </c>
      <c r="E21" s="12"/>
      <c r="F21" s="12">
        <f>+'Manual Inputs'!D22</f>
        <v>19</v>
      </c>
      <c r="G21" s="12">
        <f>ROUND(VLOOKUP('Manual Inputs'!E38,'Expanded kW'!$D$2:$H$8785,5),0)</f>
        <v>154798</v>
      </c>
      <c r="H21" s="12">
        <f>IF(C21=0,0,ROUND(+$D21/C21*'Monthly Data'!C22,0))</f>
        <v>154420</v>
      </c>
      <c r="I21" s="12">
        <f>IF(C21=0,0,ROUND(+$D21/C21*'Monthly Data'!E22,0))</f>
        <v>157519</v>
      </c>
      <c r="J21" s="12">
        <f t="shared" si="0"/>
        <v>157519</v>
      </c>
      <c r="K21" s="12">
        <f>IF($C21=0,0,+$D21/$C21*'LR Monthly'!G13)</f>
        <v>166177.97754397203</v>
      </c>
      <c r="L21" s="12">
        <f>IF($C21=0,0,+$D21/$C21*'LR Monthly'!H13)</f>
        <v>174778.17666086365</v>
      </c>
      <c r="M21" s="12">
        <f>IF($C21=0,0,+$D21/$C21*'LR Monthly'!F13)</f>
        <v>179700.55532593396</v>
      </c>
    </row>
    <row r="23" spans="1:13" x14ac:dyDescent="0.2">
      <c r="A23" s="14" t="s">
        <v>26</v>
      </c>
      <c r="C23" s="19">
        <f>SUM(C10:C21)</f>
        <v>82942839.56640625</v>
      </c>
      <c r="D23" s="12">
        <f>SUM(D10:D21)</f>
        <v>1357576815.5426357</v>
      </c>
      <c r="F23" s="12">
        <f t="shared" ref="F23:M23" si="1">SUM(F10:F21)</f>
        <v>228</v>
      </c>
      <c r="G23" s="12">
        <f t="shared" si="1"/>
        <v>1900353</v>
      </c>
      <c r="H23" s="12">
        <f t="shared" si="1"/>
        <v>1985143</v>
      </c>
      <c r="I23" s="12">
        <f t="shared" si="1"/>
        <v>2019673</v>
      </c>
      <c r="J23" s="12">
        <f t="shared" si="1"/>
        <v>2022117</v>
      </c>
      <c r="K23" s="12">
        <f t="shared" si="1"/>
        <v>2135468.3919597063</v>
      </c>
      <c r="L23" s="12">
        <f t="shared" si="1"/>
        <v>2195625.7308241548</v>
      </c>
      <c r="M23" s="12">
        <f t="shared" si="1"/>
        <v>2253679.0840597022</v>
      </c>
    </row>
    <row r="24" spans="1:13" x14ac:dyDescent="0.2">
      <c r="A24" s="14" t="s">
        <v>27</v>
      </c>
      <c r="C24" s="14">
        <f>+C23/12</f>
        <v>6911903.2972005205</v>
      </c>
      <c r="D24" s="12">
        <f>+D23/12</f>
        <v>113131401.29521964</v>
      </c>
      <c r="F24" s="12">
        <f t="shared" ref="F24:M24" si="2">+F23/12</f>
        <v>19</v>
      </c>
      <c r="G24" s="12">
        <f t="shared" si="2"/>
        <v>158362.75</v>
      </c>
      <c r="H24" s="12">
        <f t="shared" si="2"/>
        <v>165428.58333333334</v>
      </c>
      <c r="I24" s="12">
        <f t="shared" si="2"/>
        <v>168306.08333333334</v>
      </c>
      <c r="J24" s="12">
        <f t="shared" si="2"/>
        <v>168509.75</v>
      </c>
      <c r="K24" s="12">
        <f t="shared" si="2"/>
        <v>177955.69932997553</v>
      </c>
      <c r="L24" s="12">
        <f t="shared" si="2"/>
        <v>182968.81090201289</v>
      </c>
      <c r="M24" s="12">
        <f t="shared" si="2"/>
        <v>187806.59033830851</v>
      </c>
    </row>
    <row r="25" spans="1:13" x14ac:dyDescent="0.2">
      <c r="A25" s="14" t="s">
        <v>33</v>
      </c>
      <c r="C25" s="19">
        <f>MAX(C10:C21)</f>
        <v>7303739.2392578125</v>
      </c>
      <c r="D25" s="12">
        <f>MAX(D10:D21)</f>
        <v>121447648.23343788</v>
      </c>
      <c r="F25" s="12"/>
      <c r="G25" s="12">
        <f t="shared" ref="G25:M25" si="3">MAX(G10:G21)</f>
        <v>172763</v>
      </c>
      <c r="H25" s="12">
        <f t="shared" si="3"/>
        <v>176655</v>
      </c>
      <c r="I25" s="12">
        <f t="shared" si="3"/>
        <v>180303</v>
      </c>
      <c r="J25" s="48">
        <f t="shared" si="3"/>
        <v>180303</v>
      </c>
      <c r="K25" s="12">
        <f t="shared" si="3"/>
        <v>188640.60954351554</v>
      </c>
      <c r="L25" s="12">
        <f t="shared" si="3"/>
        <v>194894.75738423911</v>
      </c>
      <c r="M25" s="12">
        <f t="shared" si="3"/>
        <v>199075.67803392737</v>
      </c>
    </row>
    <row r="27" spans="1:13" x14ac:dyDescent="0.2">
      <c r="A27" s="14" t="s">
        <v>60</v>
      </c>
      <c r="K27" s="12">
        <f>MAX(+Summary!B8*Peaks!D23/Peaks!C23,K25)</f>
        <v>194846.77490273074</v>
      </c>
      <c r="L27" s="12">
        <f>MAX(+Summary!B9*Peaks!D23/Peaks!C23,L25)</f>
        <v>199416.18860224396</v>
      </c>
      <c r="M27" s="48">
        <f>MAX(+Summary!B10*Peaks!D23/Peaks!C23,M25)</f>
        <v>203646.38771804335</v>
      </c>
    </row>
  </sheetData>
  <phoneticPr fontId="3" type="noConversion"/>
  <printOptions horizontalCentered="1"/>
  <pageMargins left="0.25" right="0.2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0"/>
    <pageSetUpPr fitToPage="1"/>
  </sheetPr>
  <dimension ref="A1:J26"/>
  <sheetViews>
    <sheetView workbookViewId="0">
      <selection activeCell="A4" sqref="A4"/>
    </sheetView>
  </sheetViews>
  <sheetFormatPr defaultRowHeight="12.75" x14ac:dyDescent="0.2"/>
  <cols>
    <col min="1" max="2" width="9.140625" style="14"/>
    <col min="3" max="3" width="12.28515625" style="14" bestFit="1" customWidth="1"/>
    <col min="4" max="5" width="9.140625" style="14"/>
    <col min="6" max="6" width="11.42578125" style="14" customWidth="1"/>
    <col min="7" max="7" width="2.7109375" style="14" customWidth="1"/>
    <col min="8" max="10" width="10.28515625" style="14" bestFit="1" customWidth="1"/>
    <col min="11" max="16384" width="9.140625" style="14"/>
  </cols>
  <sheetData>
    <row r="1" spans="1:10" x14ac:dyDescent="0.2">
      <c r="A1" s="14" t="str">
        <f>'Manual Inputs'!D1</f>
        <v>Kentucky Power Co.</v>
      </c>
    </row>
    <row r="2" spans="1:10" x14ac:dyDescent="0.2">
      <c r="A2" s="14" t="str">
        <f>+'Manual Inputs'!D2</f>
        <v>Kentucky</v>
      </c>
    </row>
    <row r="3" spans="1:10" x14ac:dyDescent="0.2">
      <c r="A3" s="14" t="s">
        <v>92</v>
      </c>
    </row>
    <row r="4" spans="1:10" x14ac:dyDescent="0.2">
      <c r="A4" s="47" t="str">
        <f>CustClass &amp; " Customers"</f>
        <v>Industrial General Svc - Subtransmission Customers</v>
      </c>
    </row>
    <row r="5" spans="1:10" x14ac:dyDescent="0.2">
      <c r="A5" s="15" t="str">
        <f>+'Monthly Data'!A5</f>
        <v>For the Test Year Ended March 31, 2020</v>
      </c>
    </row>
    <row r="6" spans="1:10" x14ac:dyDescent="0.2">
      <c r="A6" s="15" t="str">
        <f>+'Monthly Data'!A6</f>
        <v>Based on Sample Period Ended March 31, 2020</v>
      </c>
    </row>
    <row r="8" spans="1:10" s="20" customFormat="1" x14ac:dyDescent="0.2">
      <c r="C8" s="40"/>
      <c r="D8" s="54" t="s">
        <v>10</v>
      </c>
      <c r="E8" s="54"/>
      <c r="F8" s="54"/>
      <c r="G8" s="41"/>
      <c r="H8" s="54" t="s">
        <v>43</v>
      </c>
      <c r="I8" s="54"/>
      <c r="J8" s="54"/>
    </row>
    <row r="9" spans="1:10" s="20" customFormat="1" ht="25.5" x14ac:dyDescent="0.2">
      <c r="A9" s="21" t="s">
        <v>8</v>
      </c>
      <c r="B9" s="21" t="s">
        <v>9</v>
      </c>
      <c r="C9" s="40" t="s">
        <v>46</v>
      </c>
      <c r="D9" s="40" t="s">
        <v>47</v>
      </c>
      <c r="E9" s="40" t="s">
        <v>48</v>
      </c>
      <c r="F9" s="40" t="s">
        <v>49</v>
      </c>
      <c r="G9" s="40"/>
      <c r="H9" s="40" t="s">
        <v>47</v>
      </c>
      <c r="I9" s="40" t="s">
        <v>48</v>
      </c>
      <c r="J9" s="40" t="s">
        <v>49</v>
      </c>
    </row>
    <row r="10" spans="1:10" x14ac:dyDescent="0.2">
      <c r="A10" s="18">
        <f>+'Manual Inputs'!A11</f>
        <v>2019</v>
      </c>
      <c r="B10" s="18">
        <f>+'Manual Inputs'!B11</f>
        <v>4</v>
      </c>
      <c r="C10" s="37">
        <f>IF(Peaks!J10=0,0,+Peaks!G10/Peaks!J10)</f>
        <v>0.90558670682129527</v>
      </c>
      <c r="D10" s="36">
        <f>IF(Peaks!H10=0,0,Peaks!$D10/Peaks!H10/COUNTIF('Expanded kW'!$A$2:$A$8785,'Load Factors'!$B10))</f>
        <v>0.94653118647765655</v>
      </c>
      <c r="E10" s="36">
        <f>IF(Peaks!I10=0,0,Peaks!$D10/Peaks!I10/COUNTIF('Expanded kW'!$A$2:$A$8785,'Load Factors'!$B10))</f>
        <v>0.90827159408568769</v>
      </c>
      <c r="F10" s="36">
        <f>IF(Peaks!J10=0,0,Peaks!$D10/Peaks!J10/COUNTIF('Expanded kW'!$A$2:$A$8785,'Load Factors'!$B10))</f>
        <v>0.90827159408568769</v>
      </c>
      <c r="H10" s="36">
        <f>IF(Peaks!K10=0,0,Peaks!$D10/Peaks!K10/COUNTIF('Expanded kW'!$A$2:$A$8785,'Load Factors'!$B10))</f>
        <v>0.87397413208466368</v>
      </c>
      <c r="I10" s="36">
        <f>IF(Peaks!L10=0,0,Peaks!$D10/Peaks!L10/COUNTIF('Expanded kW'!$A$2:$A$8785,'Load Factors'!$B10))</f>
        <v>0.84695052843727281</v>
      </c>
      <c r="J10" s="36">
        <f>IF(Peaks!M10=0,0,Peaks!$D10/Peaks!M10/COUNTIF('Expanded kW'!$A$2:$A$8785,'Load Factors'!$B10))</f>
        <v>0.8266044296849071</v>
      </c>
    </row>
    <row r="11" spans="1:10" x14ac:dyDescent="0.2">
      <c r="A11" s="18">
        <f>+'Manual Inputs'!A12</f>
        <v>2019</v>
      </c>
      <c r="B11" s="18">
        <f>+'Manual Inputs'!B12</f>
        <v>5</v>
      </c>
      <c r="C11" s="37">
        <f>IF(Peaks!J11=0,0,+Peaks!G11/Peaks!J11)</f>
        <v>0.94909134742328405</v>
      </c>
      <c r="D11" s="36">
        <f>IF(Peaks!H11=0,0,Peaks!$D11/Peaks!H11/COUNTIF('Expanded kW'!$A$2:$A$8785,'Load Factors'!$B11))</f>
        <v>0.90268889322097845</v>
      </c>
      <c r="E11" s="36">
        <f>IF(Peaks!I11=0,0,Peaks!$D11/Peaks!I11/COUNTIF('Expanded kW'!$A$2:$A$8785,'Load Factors'!$B11))</f>
        <v>0.88174011071617153</v>
      </c>
      <c r="F11" s="36">
        <f>IF(Peaks!J11=0,0,Peaks!$D11/Peaks!J11/COUNTIF('Expanded kW'!$A$2:$A$8785,'Load Factors'!$B11))</f>
        <v>0.88174011071617153</v>
      </c>
      <c r="H11" s="36">
        <f>IF(Peaks!K11=0,0,Peaks!$D11/Peaks!K11/COUNTIF('Expanded kW'!$A$2:$A$8785,'Load Factors'!$B11))</f>
        <v>0.83267803980780564</v>
      </c>
      <c r="I11" s="36">
        <f>IF(Peaks!L11=0,0,Peaks!$D11/Peaks!L11/COUNTIF('Expanded kW'!$A$2:$A$8785,'Load Factors'!$B11))</f>
        <v>0.80682271544451722</v>
      </c>
      <c r="J11" s="36">
        <f>IF(Peaks!M11=0,0,Peaks!$D11/Peaks!M11/COUNTIF('Expanded kW'!$A$2:$A$8785,'Load Factors'!$B11))</f>
        <v>0.78549842479693888</v>
      </c>
    </row>
    <row r="12" spans="1:10" x14ac:dyDescent="0.2">
      <c r="A12" s="18">
        <f>+'Manual Inputs'!A13</f>
        <v>2019</v>
      </c>
      <c r="B12" s="18">
        <f>+'Manual Inputs'!B13</f>
        <v>6</v>
      </c>
      <c r="C12" s="37">
        <f>IF(Peaks!J12=0,0,+Peaks!G12/Peaks!J12)</f>
        <v>0.96504859792201991</v>
      </c>
      <c r="D12" s="36">
        <f>IF(Peaks!H12=0,0,Peaks!$D12/Peaks!H12/COUNTIF('Expanded kW'!$A$2:$A$8785,'Load Factors'!$B12))</f>
        <v>0.95484016423598628</v>
      </c>
      <c r="E12" s="36">
        <f>IF(Peaks!I12=0,0,Peaks!$D12/Peaks!I12/COUNTIF('Expanded kW'!$A$2:$A$8785,'Load Factors'!$B12))</f>
        <v>0.94222594801199966</v>
      </c>
      <c r="F12" s="36">
        <f>IF(Peaks!J12=0,0,Peaks!$D12/Peaks!J12/COUNTIF('Expanded kW'!$A$2:$A$8785,'Load Factors'!$B12))</f>
        <v>0.94222594801199966</v>
      </c>
      <c r="H12" s="36">
        <f>IF(Peaks!K12=0,0,Peaks!$D12/Peaks!K12/COUNTIF('Expanded kW'!$A$2:$A$8785,'Load Factors'!$B12))</f>
        <v>0.89417273206063175</v>
      </c>
      <c r="I12" s="36">
        <f>IF(Peaks!L12=0,0,Peaks!$D12/Peaks!L12/COUNTIF('Expanded kW'!$A$2:$A$8785,'Load Factors'!$B12))</f>
        <v>0.86547884343834525</v>
      </c>
      <c r="J12" s="36">
        <f>IF(Peaks!M12=0,0,Peaks!$D12/Peaks!M12/COUNTIF('Expanded kW'!$A$2:$A$8785,'Load Factors'!$B12))</f>
        <v>0.84730234692136241</v>
      </c>
    </row>
    <row r="13" spans="1:10" x14ac:dyDescent="0.2">
      <c r="A13" s="18">
        <f>+'Manual Inputs'!A14</f>
        <v>2019</v>
      </c>
      <c r="B13" s="18">
        <f>+'Manual Inputs'!B14</f>
        <v>7</v>
      </c>
      <c r="C13" s="37">
        <f>IF(Peaks!J13=0,0,+Peaks!G13/Peaks!J13)</f>
        <v>0.90021064340910972</v>
      </c>
      <c r="D13" s="36">
        <f>IF(Peaks!H13=0,0,Peaks!$D13/Peaks!H13/COUNTIF('Expanded kW'!$A$2:$A$8785,'Load Factors'!$B13))</f>
        <v>0.92928019787691241</v>
      </c>
      <c r="E13" s="36">
        <f>IF(Peaks!I13=0,0,Peaks!$D13/Peaks!I13/COUNTIF('Expanded kW'!$A$2:$A$8785,'Load Factors'!$B13))</f>
        <v>0.90700025892919889</v>
      </c>
      <c r="F13" s="36">
        <f>IF(Peaks!J13=0,0,Peaks!$D13/Peaks!J13/COUNTIF('Expanded kW'!$A$2:$A$8785,'Load Factors'!$B13))</f>
        <v>0.90700025892919889</v>
      </c>
      <c r="H13" s="36">
        <f>IF(Peaks!K13=0,0,Peaks!$D13/Peaks!K13/COUNTIF('Expanded kW'!$A$2:$A$8785,'Load Factors'!$B13))</f>
        <v>0.87195754806052339</v>
      </c>
      <c r="I13" s="36">
        <f>IF(Peaks!L13=0,0,Peaks!$D13/Peaks!L13/COUNTIF('Expanded kW'!$A$2:$A$8785,'Load Factors'!$B13))</f>
        <v>0.84641788737721324</v>
      </c>
      <c r="J13" s="36">
        <f>IF(Peaks!M13=0,0,Peaks!$D13/Peaks!M13/COUNTIF('Expanded kW'!$A$2:$A$8785,'Load Factors'!$B13))</f>
        <v>0.82961912146419015</v>
      </c>
    </row>
    <row r="14" spans="1:10" x14ac:dyDescent="0.2">
      <c r="A14" s="18">
        <f>+'Manual Inputs'!A15</f>
        <v>2019</v>
      </c>
      <c r="B14" s="18">
        <f>+'Manual Inputs'!B15</f>
        <v>8</v>
      </c>
      <c r="C14" s="37">
        <f>IF(Peaks!J14=0,0,+Peaks!G14/Peaks!J14)</f>
        <v>0.95480732227066212</v>
      </c>
      <c r="D14" s="36">
        <f>IF(Peaks!H14=0,0,Peaks!$D14/Peaks!H14/COUNTIF('Expanded kW'!$A$2:$A$8785,'Load Factors'!$B14))</f>
        <v>0.94459061754109142</v>
      </c>
      <c r="E14" s="36">
        <f>IF(Peaks!I14=0,0,Peaks!$D14/Peaks!I14/COUNTIF('Expanded kW'!$A$2:$A$8785,'Load Factors'!$B14))</f>
        <v>0.93287133291631619</v>
      </c>
      <c r="F14" s="36">
        <f>IF(Peaks!J14=0,0,Peaks!$D14/Peaks!J14/COUNTIF('Expanded kW'!$A$2:$A$8785,'Load Factors'!$B14))</f>
        <v>0.93287133291631619</v>
      </c>
      <c r="H14" s="36">
        <f>IF(Peaks!K14=0,0,Peaks!$D14/Peaks!K14/COUNTIF('Expanded kW'!$A$2:$A$8785,'Load Factors'!$B14))</f>
        <v>0.86447314690883237</v>
      </c>
      <c r="I14" s="36">
        <f>IF(Peaks!L14=0,0,Peaks!$D14/Peaks!L14/COUNTIF('Expanded kW'!$A$2:$A$8785,'Load Factors'!$B14))</f>
        <v>0.87882137019320272</v>
      </c>
      <c r="J14" s="36">
        <f>IF(Peaks!M14=0,0,Peaks!$D14/Peaks!M14/COUNTIF('Expanded kW'!$A$2:$A$8785,'Load Factors'!$B14))</f>
        <v>0.82547884596077825</v>
      </c>
    </row>
    <row r="15" spans="1:10" x14ac:dyDescent="0.2">
      <c r="A15" s="18">
        <f>+'Manual Inputs'!A16</f>
        <v>2019</v>
      </c>
      <c r="B15" s="18">
        <f>+'Manual Inputs'!B16</f>
        <v>9</v>
      </c>
      <c r="C15" s="37">
        <f>IF(Peaks!J15=0,0,+Peaks!G15/Peaks!J15)</f>
        <v>0.91746604159153744</v>
      </c>
      <c r="D15" s="36">
        <f>IF(Peaks!H15=0,0,Peaks!$D15/Peaks!H15/COUNTIF('Expanded kW'!$A$2:$A$8785,'Load Factors'!$B15))</f>
        <v>0.92497472698763028</v>
      </c>
      <c r="E15" s="36">
        <f>IF(Peaks!I15=0,0,Peaks!$D15/Peaks!I15/COUNTIF('Expanded kW'!$A$2:$A$8785,'Load Factors'!$B15))</f>
        <v>0.91073707657402692</v>
      </c>
      <c r="F15" s="36">
        <f>IF(Peaks!J15=0,0,Peaks!$D15/Peaks!J15/COUNTIF('Expanded kW'!$A$2:$A$8785,'Load Factors'!$B15))</f>
        <v>0.91073707657402692</v>
      </c>
      <c r="H15" s="36">
        <f>IF(Peaks!K15=0,0,Peaks!$D15/Peaks!K15/COUNTIF('Expanded kW'!$A$2:$A$8785,'Load Factors'!$B15))</f>
        <v>0.84495865518327395</v>
      </c>
      <c r="I15" s="36">
        <f>IF(Peaks!L15=0,0,Peaks!$D15/Peaks!L15/COUNTIF('Expanded kW'!$A$2:$A$8785,'Load Factors'!$B15))</f>
        <v>0.81377281689836767</v>
      </c>
      <c r="J15" s="36">
        <f>IF(Peaks!M15=0,0,Peaks!$D15/Peaks!M15/COUNTIF('Expanded kW'!$A$2:$A$8785,'Load Factors'!$B15))</f>
        <v>0.79835209689222042</v>
      </c>
    </row>
    <row r="16" spans="1:10" x14ac:dyDescent="0.2">
      <c r="A16" s="18">
        <f>+'Manual Inputs'!A17</f>
        <v>2019</v>
      </c>
      <c r="B16" s="18">
        <f>+'Manual Inputs'!B17</f>
        <v>10</v>
      </c>
      <c r="C16" s="37">
        <f>IF(Peaks!J16=0,0,+Peaks!G16/Peaks!J16)</f>
        <v>0.91907200037838921</v>
      </c>
      <c r="D16" s="36">
        <f>IF(Peaks!H16=0,0,Peaks!$D16/Peaks!H16/COUNTIF('Expanded kW'!$A$2:$A$8785,'Load Factors'!$B16))</f>
        <v>0.92190550376114977</v>
      </c>
      <c r="E16" s="36">
        <f>IF(Peaks!I16=0,0,Peaks!$D16/Peaks!I16/COUNTIF('Expanded kW'!$A$2:$A$8785,'Load Factors'!$B16))</f>
        <v>0.90445809680624056</v>
      </c>
      <c r="F16" s="36">
        <f>IF(Peaks!J16=0,0,Peaks!$D16/Peaks!J16/COUNTIF('Expanded kW'!$A$2:$A$8785,'Load Factors'!$B16))</f>
        <v>0.90445809680624056</v>
      </c>
      <c r="H16" s="36">
        <f>IF(Peaks!K16=0,0,Peaks!$D16/Peaks!K16/COUNTIF('Expanded kW'!$A$2:$A$8785,'Load Factors'!$B16))</f>
        <v>0.85439406902450921</v>
      </c>
      <c r="I16" s="36">
        <f>IF(Peaks!L16=0,0,Peaks!$D16/Peaks!L16/COUNTIF('Expanded kW'!$A$2:$A$8785,'Load Factors'!$B16))</f>
        <v>0.83084765293552254</v>
      </c>
      <c r="J16" s="36">
        <f>IF(Peaks!M16=0,0,Peaks!$D16/Peaks!M16/COUNTIF('Expanded kW'!$A$2:$A$8785,'Load Factors'!$B16))</f>
        <v>0.81406970793654276</v>
      </c>
    </row>
    <row r="17" spans="1:10" x14ac:dyDescent="0.2">
      <c r="A17" s="18">
        <f>+'Manual Inputs'!A18</f>
        <v>2019</v>
      </c>
      <c r="B17" s="18">
        <f>+'Manual Inputs'!B18</f>
        <v>11</v>
      </c>
      <c r="C17" s="37">
        <f>IF(Peaks!J17=0,0,+Peaks!G17/Peaks!J17)</f>
        <v>0.93706907728028099</v>
      </c>
      <c r="D17" s="36">
        <f>IF(Peaks!H17=0,0,Peaks!$D17/Peaks!H17/COUNTIF('Expanded kW'!$A$2:$A$8785,'Load Factors'!$B17))</f>
        <v>0.93618727226875964</v>
      </c>
      <c r="E17" s="36">
        <f>IF(Peaks!I17=0,0,Peaks!$D17/Peaks!I17/COUNTIF('Expanded kW'!$A$2:$A$8785,'Load Factors'!$B17))</f>
        <v>0.92146814464837801</v>
      </c>
      <c r="F17" s="36">
        <f>IF(Peaks!J17=0,0,Peaks!$D17/Peaks!J17/COUNTIF('Expanded kW'!$A$2:$A$8785,'Load Factors'!$B17))</f>
        <v>0.92146814464837801</v>
      </c>
      <c r="H17" s="36">
        <f>IF(Peaks!K17=0,0,Peaks!$D17/Peaks!K17/COUNTIF('Expanded kW'!$A$2:$A$8785,'Load Factors'!$B17))</f>
        <v>0.87334553428886097</v>
      </c>
      <c r="I17" s="36">
        <f>IF(Peaks!L17=0,0,Peaks!$D17/Peaks!L17/COUNTIF('Expanded kW'!$A$2:$A$8785,'Load Factors'!$B17))</f>
        <v>0.84653229353315329</v>
      </c>
      <c r="J17" s="36">
        <f>IF(Peaks!M17=0,0,Peaks!$D17/Peaks!M17/COUNTIF('Expanded kW'!$A$2:$A$8785,'Load Factors'!$B17))</f>
        <v>0.82668103035620433</v>
      </c>
    </row>
    <row r="18" spans="1:10" x14ac:dyDescent="0.2">
      <c r="A18" s="18">
        <f>+'Manual Inputs'!A19</f>
        <v>2019</v>
      </c>
      <c r="B18" s="18">
        <f>+'Manual Inputs'!B19</f>
        <v>12</v>
      </c>
      <c r="C18" s="37">
        <f>IF(Peaks!J18=0,0,+Peaks!G18/Peaks!J18)</f>
        <v>0.96691873963515751</v>
      </c>
      <c r="D18" s="36">
        <f>IF(Peaks!H18=0,0,Peaks!$D18/Peaks!H18/COUNTIF('Expanded kW'!$A$2:$A$8785,'Load Factors'!$B18))</f>
        <v>0.9041840912064999</v>
      </c>
      <c r="E18" s="36">
        <f>IF(Peaks!I18=0,0,Peaks!$D18/Peaks!I18/COUNTIF('Expanded kW'!$A$2:$A$8785,'Load Factors'!$B18))</f>
        <v>0.9190845397312305</v>
      </c>
      <c r="F18" s="36">
        <f>IF(Peaks!J18=0,0,Peaks!$D18/Peaks!J18/COUNTIF('Expanded kW'!$A$2:$A$8785,'Load Factors'!$B18))</f>
        <v>0.9041840912064999</v>
      </c>
      <c r="H18" s="36">
        <f>IF(Peaks!K18=0,0,Peaks!$D18/Peaks!K18/COUNTIF('Expanded kW'!$A$2:$A$8785,'Load Factors'!$B18))</f>
        <v>0.84322230854360081</v>
      </c>
      <c r="I18" s="36">
        <f>IF(Peaks!L18=0,0,Peaks!$D18/Peaks!L18/COUNTIF('Expanded kW'!$A$2:$A$8785,'Load Factors'!$B18))</f>
        <v>0.82283606090556993</v>
      </c>
      <c r="J18" s="36">
        <f>IF(Peaks!M18=0,0,Peaks!$D18/Peaks!M18/COUNTIF('Expanded kW'!$A$2:$A$8785,'Load Factors'!$B18))</f>
        <v>0.80685031791974771</v>
      </c>
    </row>
    <row r="19" spans="1:10" x14ac:dyDescent="0.2">
      <c r="A19" s="18">
        <f>+'Manual Inputs'!A20</f>
        <v>2020</v>
      </c>
      <c r="B19" s="18">
        <f>+'Manual Inputs'!B20</f>
        <v>1</v>
      </c>
      <c r="C19" s="37">
        <f>IF(Peaks!J19=0,0,+Peaks!G19/Peaks!J19)</f>
        <v>0.96566564255566012</v>
      </c>
      <c r="D19" s="36">
        <f>IF(Peaks!H19=0,0,Peaks!$D19/Peaks!H19/COUNTIF('Expanded kW'!$A$2:$A$8785,'Load Factors'!$B19))</f>
        <v>0.95204715032662368</v>
      </c>
      <c r="E19" s="36">
        <f>IF(Peaks!I19=0,0,Peaks!$D19/Peaks!I19/COUNTIF('Expanded kW'!$A$2:$A$8785,'Load Factors'!$B19))</f>
        <v>0.9392312285388531</v>
      </c>
      <c r="F19" s="36">
        <f>IF(Peaks!J19=0,0,Peaks!$D19/Peaks!J19/COUNTIF('Expanded kW'!$A$2:$A$8785,'Load Factors'!$B19))</f>
        <v>0.9392312285388531</v>
      </c>
      <c r="H19" s="36">
        <f>IF(Peaks!K19=0,0,Peaks!$D19/Peaks!K19/COUNTIF('Expanded kW'!$A$2:$A$8785,'Load Factors'!$B19))</f>
        <v>0.88989107638646525</v>
      </c>
      <c r="I19" s="36">
        <f>IF(Peaks!L19=0,0,Peaks!$D19/Peaks!L19/COUNTIF('Expanded kW'!$A$2:$A$8785,'Load Factors'!$B19))</f>
        <v>0.87159196007775119</v>
      </c>
      <c r="J19" s="36">
        <f>IF(Peaks!M19=0,0,Peaks!$D19/Peaks!M19/COUNTIF('Expanded kW'!$A$2:$A$8785,'Load Factors'!$B19))</f>
        <v>0.8481427092295295</v>
      </c>
    </row>
    <row r="20" spans="1:10" x14ac:dyDescent="0.2">
      <c r="A20" s="18">
        <f>+'Manual Inputs'!A21</f>
        <v>2020</v>
      </c>
      <c r="B20" s="18">
        <f>+'Manual Inputs'!B21</f>
        <v>2</v>
      </c>
      <c r="C20" s="37">
        <f>IF(Peaks!J20=0,0,+Peaks!G20/Peaks!J20)</f>
        <v>0.91859174449766046</v>
      </c>
      <c r="D20" s="36">
        <f>IF(Peaks!H20=0,0,Peaks!$D20/Peaks!H20/COUNTIF('Expanded kW'!$A$2:$A$8785,'Load Factors'!$B20))</f>
        <v>0.95861295565526683</v>
      </c>
      <c r="E20" s="36">
        <f>IF(Peaks!I20=0,0,Peaks!$D20/Peaks!I20/COUNTIF('Expanded kW'!$A$2:$A$8785,'Load Factors'!$B20))</f>
        <v>0.93943093799195587</v>
      </c>
      <c r="F20" s="36">
        <f>IF(Peaks!J20=0,0,Peaks!$D20/Peaks!J20/COUNTIF('Expanded kW'!$A$2:$A$8785,'Load Factors'!$B20))</f>
        <v>0.93943093799195587</v>
      </c>
      <c r="H20" s="36">
        <f>IF(Peaks!K20=0,0,Peaks!$D20/Peaks!K20/COUNTIF('Expanded kW'!$A$2:$A$8785,'Load Factors'!$B20))</f>
        <v>0.91318950874676974</v>
      </c>
      <c r="I20" s="36">
        <f>IF(Peaks!L20=0,0,Peaks!$D20/Peaks!L20/COUNTIF('Expanded kW'!$A$2:$A$8785,'Load Factors'!$B20))</f>
        <v>0.88262402035941356</v>
      </c>
      <c r="J20" s="36">
        <f>IF(Peaks!M20=0,0,Peaks!$D20/Peaks!M20/COUNTIF('Expanded kW'!$A$2:$A$8785,'Load Factors'!$B20))</f>
        <v>0.86629840649079493</v>
      </c>
    </row>
    <row r="21" spans="1:10" x14ac:dyDescent="0.2">
      <c r="A21" s="18">
        <f>+'Manual Inputs'!A22</f>
        <v>2020</v>
      </c>
      <c r="B21" s="18">
        <f>+'Manual Inputs'!B22</f>
        <v>3</v>
      </c>
      <c r="C21" s="37">
        <f>IF(Peaks!J21=0,0,+Peaks!G21/Peaks!J21)</f>
        <v>0.98272589338429017</v>
      </c>
      <c r="D21" s="36">
        <f>IF(Peaks!H21=0,0,Peaks!$D21/Peaks!H21/COUNTIF('Expanded kW'!$A$2:$A$8785,'Load Factors'!$B21))</f>
        <v>0.93546344266034387</v>
      </c>
      <c r="E21" s="36">
        <f>IF(Peaks!I21=0,0,Peaks!$D21/Peaks!I21/COUNTIF('Expanded kW'!$A$2:$A$8785,'Load Factors'!$B21))</f>
        <v>0.91705930596061613</v>
      </c>
      <c r="F21" s="36">
        <f>IF(Peaks!J21=0,0,Peaks!$D21/Peaks!J21/COUNTIF('Expanded kW'!$A$2:$A$8785,'Load Factors'!$B21))</f>
        <v>0.91705930596061613</v>
      </c>
      <c r="H21" s="36">
        <f>IF(Peaks!K21=0,0,Peaks!$D21/Peaks!K21/COUNTIF('Expanded kW'!$A$2:$A$8785,'Load Factors'!$B21))</f>
        <v>0.86927441861173549</v>
      </c>
      <c r="I21" s="36">
        <f>IF(Peaks!L21=0,0,Peaks!$D21/Peaks!L21/COUNTIF('Expanded kW'!$A$2:$A$8785,'Load Factors'!$B21))</f>
        <v>0.82650058248351399</v>
      </c>
      <c r="J21" s="36">
        <f>IF(Peaks!M21=0,0,Peaks!$D21/Peaks!M21/COUNTIF('Expanded kW'!$A$2:$A$8785,'Load Factors'!$B21))</f>
        <v>0.80386098169593689</v>
      </c>
    </row>
    <row r="23" spans="1:10" x14ac:dyDescent="0.2">
      <c r="A23" s="14" t="s">
        <v>27</v>
      </c>
      <c r="C23" s="37">
        <f>AVERAGE(Peaks!G10:G21)/AVERAGE(Peaks!J10:J21)</f>
        <v>0.93978389974467358</v>
      </c>
      <c r="D23" s="36">
        <f>+Peaks!$D24/Peaks!H24/(TYDays*24/12)</f>
        <v>0.93424661900286632</v>
      </c>
      <c r="E23" s="36">
        <f>+Peaks!$D24/Peaks!I24/(TYDays*24/12)</f>
        <v>0.91827396612580703</v>
      </c>
      <c r="F23" s="36">
        <f>+Peaks!$D24/Peaks!J24/(TYDays*24/12)</f>
        <v>0.91716410869757159</v>
      </c>
      <c r="H23" s="36">
        <f>+Peaks!$D24/Peaks!K24/(TYDays*24/12)</f>
        <v>0.86848072440221891</v>
      </c>
      <c r="I23" s="36">
        <f>+Peaks!$D24/Peaks!L24/(TYDays*24/12)</f>
        <v>0.84468546253147425</v>
      </c>
      <c r="J23" s="36">
        <f>+Peaks!$D24/Peaks!M24/(TYDays*24/12)</f>
        <v>0.82292689722547774</v>
      </c>
    </row>
    <row r="26" spans="1:10" x14ac:dyDescent="0.2">
      <c r="C26" s="12"/>
      <c r="D26" s="12"/>
      <c r="F26" s="22"/>
    </row>
  </sheetData>
  <mergeCells count="2">
    <mergeCell ref="D8:F8"/>
    <mergeCell ref="H8:J8"/>
  </mergeCells>
  <phoneticPr fontId="3" type="noConversion"/>
  <printOptions horizontalCentered="1"/>
  <pageMargins left="0.25" right="0.25" top="1" bottom="1"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userSelected">
  <element uid="50c31824-0780-4910-87d1-eaaffd182d42" value=""/>
</sisl>
</file>

<file path=customXml/itemProps1.xml><?xml version="1.0" encoding="utf-8"?>
<ds:datastoreItem xmlns:ds="http://schemas.openxmlformats.org/officeDocument/2006/customXml" ds:itemID="{83E90E80-FBD2-4281-B841-7F6CCA567C8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Manual Inputs</vt:lpstr>
      <vt:lpstr>TOD Inputs</vt:lpstr>
      <vt:lpstr>LR Monthly</vt:lpstr>
      <vt:lpstr>LR 8760 Loads</vt:lpstr>
      <vt:lpstr>Expanded kW</vt:lpstr>
      <vt:lpstr>Monthly Data</vt:lpstr>
      <vt:lpstr>Summary</vt:lpstr>
      <vt:lpstr>Peaks</vt:lpstr>
      <vt:lpstr>Load Factors</vt:lpstr>
      <vt:lpstr>On,Off Peak kWh</vt:lpstr>
      <vt:lpstr>CustClass</vt:lpstr>
      <vt:lpstr>DST_End</vt:lpstr>
      <vt:lpstr>DST_Start</vt:lpstr>
      <vt:lpstr>Holidays</vt:lpstr>
      <vt:lpstr>OPkStart</vt:lpstr>
      <vt:lpstr>PkStart</vt:lpstr>
      <vt:lpstr>'Expanded kW'!Print_Area</vt:lpstr>
      <vt:lpstr>'Expanded kW'!Print_Titles</vt:lpstr>
      <vt:lpstr>ReportYr</vt:lpstr>
      <vt:lpstr>TYBegin</vt:lpstr>
      <vt:lpstr>TYDays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 Stegall</dc:creator>
  <cp:keywords/>
  <cp:lastModifiedBy>s005006</cp:lastModifiedBy>
  <cp:lastPrinted>2017-02-21T20:28:25Z</cp:lastPrinted>
  <dcterms:created xsi:type="dcterms:W3CDTF">2011-10-04T17:54:12Z</dcterms:created>
  <dcterms:modified xsi:type="dcterms:W3CDTF">2020-05-20T14:13:39Z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2f74e0b1-ce15-48c5-a24c-1e85740d7efd</vt:lpwstr>
  </property>
  <property fmtid="{D5CDD505-2E9C-101B-9397-08002B2CF9AE}" pid="3" name="bjSaver">
    <vt:lpwstr>6GFFSOnaQbECxcQ/mD8nfwxHQ81QN6/M</vt:lpwstr>
  </property>
  <property fmtid="{D5CDD505-2E9C-101B-9397-08002B2CF9AE}" pid="4" name="bjDocumentLabelXML">
    <vt:lpwstr>&lt;?xml version="1.0" encoding="us-ascii"?&gt;&lt;sisl xmlns:xsi="http://www.w3.org/2001/XMLSchema-instance" xmlns:xsd="http://www.w3.org/2001/XMLSchema" sislVersion="0" policy="e9c0b8d7-bdb4-4fd3-b62a-f50327aaefce" origin="userSelected" xmlns="http://www.boldonj</vt:lpwstr>
  </property>
  <property fmtid="{D5CDD505-2E9C-101B-9397-08002B2CF9AE}" pid="5" name="bjDocumentLabelXML-0">
    <vt:lpwstr>ames.com/2008/01/sie/internal/label"&gt;&lt;element uid="50c31824-0780-4910-87d1-eaaffd182d42" value="" /&gt;&lt;/sisl&gt;</vt:lpwstr>
  </property>
  <property fmtid="{D5CDD505-2E9C-101B-9397-08002B2CF9AE}" pid="6" name="bjDocumentSecurityLabel">
    <vt:lpwstr>AEP Internal</vt:lpwstr>
  </property>
</Properties>
</file>